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Quarterly External Reporting - ASA\Presentation and Report\2023\Q4 2023 report\Final for publication\"/>
    </mc:Choice>
  </mc:AlternateContent>
  <xr:revisionPtr revIDLastSave="0" documentId="13_ncr:1_{5257DA01-C144-4DE3-9AF6-D067A7AC36DC}" xr6:coauthVersionLast="47" xr6:coauthVersionMax="47" xr10:uidLastSave="{00000000-0000-0000-0000-000000000000}"/>
  <bookViews>
    <workbookView xWindow="-120" yWindow="-120" windowWidth="29040" windowHeight="1752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 verticals" sheetId="11" r:id="rId6"/>
    <sheet name="6. News Media" sheetId="8" r:id="rId7"/>
    <sheet name="7. Delivery" sheetId="9" r:id="rId8"/>
    <sheet name="8. Growth &amp; Investments" sheetId="10" r:id="rId9"/>
    <sheet name="Nordic Marketplaces countries" sheetId="7" r:id="rId10"/>
  </sheets>
  <definedNames>
    <definedName name="Print_Area" localSheetId="1">'1. Profit loss statement '!$B$1:$R$51</definedName>
    <definedName name="Print_Area" localSheetId="2">'2. Balance sheet'!$B$1:$N$46</definedName>
    <definedName name="Print_Area" localSheetId="3">'3. Cash flow'!$B$1:$N$39</definedName>
    <definedName name="Print_Area" localSheetId="4">'4. Segments'!$B$1:$R$21</definedName>
    <definedName name="Print_Area" localSheetId="5">'5.Nordic Marketplaces verticals'!$B$1:$M$99</definedName>
    <definedName name="Print_Area" localSheetId="6">'6. News Media'!$B$1:$R$19</definedName>
    <definedName name="Print_Area" localSheetId="7">'7. Delivery'!$B$1:$R$12</definedName>
    <definedName name="Print_Area" localSheetId="8">'8. Growth &amp; Investments'!$B$1:$R$35</definedName>
    <definedName name="Print_Area" localSheetId="0">Cover!$A$5:$L$47</definedName>
    <definedName name="Print_Area" localSheetId="9">'Nordic Marketplaces countries'!$B$1:$R$96</definedName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3" l="1"/>
  <c r="P20" i="8"/>
  <c r="C36" i="5"/>
  <c r="I28" i="5"/>
  <c r="F18" i="5"/>
  <c r="E18" i="5"/>
  <c r="D18" i="5"/>
  <c r="C18" i="5"/>
  <c r="C13" i="5"/>
  <c r="F12" i="5"/>
  <c r="E12" i="5"/>
  <c r="D12" i="5"/>
  <c r="F10" i="5"/>
  <c r="K44" i="4"/>
  <c r="J44" i="4"/>
  <c r="H44" i="4"/>
  <c r="G44" i="4"/>
  <c r="F44" i="4"/>
  <c r="D44" i="4"/>
  <c r="C44" i="4"/>
  <c r="K21" i="4"/>
  <c r="J21" i="4"/>
  <c r="H21" i="4"/>
  <c r="G19" i="4"/>
  <c r="F19" i="4"/>
  <c r="D19" i="4"/>
  <c r="D21" i="4" s="1"/>
  <c r="C19" i="4"/>
  <c r="C21" i="4" s="1"/>
  <c r="G13" i="4"/>
  <c r="F13" i="4"/>
  <c r="F21" i="4" s="1"/>
  <c r="D13" i="4"/>
  <c r="C13" i="4"/>
  <c r="R31" i="3"/>
  <c r="G21" i="4" l="1"/>
</calcChain>
</file>

<file path=xl/sharedStrings.xml><?xml version="1.0" encoding="utf-8"?>
<sst xmlns="http://schemas.openxmlformats.org/spreadsheetml/2006/main" count="509" uniqueCount="159">
  <si>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</si>
  <si>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</si>
  <si>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</si>
  <si>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</si>
  <si>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</si>
  <si>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</si>
  <si>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</si>
  <si>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</si>
  <si>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</si>
  <si>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</si>
  <si>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</si>
  <si>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</si>
  <si>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</si>
  <si>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</si>
  <si>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</si>
  <si>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</si>
  <si>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</si>
  <si>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</si>
  <si>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</si>
  <si>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</si>
  <si>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</si>
  <si>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</si>
  <si>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</si>
  <si>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</si>
  <si>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</si>
  <si>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</si>
  <si>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</si>
  <si>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</si>
  <si>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</si>
  <si>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</si>
  <si>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</si>
  <si>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</si>
  <si>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</si>
  <si>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</si>
  <si>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</si>
  <si>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</si>
  <si>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</si>
  <si>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</si>
  <si>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</si>
  <si>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</si>
  <si>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</si>
  <si>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</si>
  <si>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</si>
  <si>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</si>
  <si>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</si>
  <si>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</si>
  <si>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</si>
  <si>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</si>
  <si>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</si>
  <si>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</si>
  <si>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</si>
  <si>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</si>
  <si>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</si>
  <si>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</si>
  <si>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</si>
  <si>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</si>
  <si>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</si>
  <si>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</si>
  <si>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</si>
  <si>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</si>
  <si>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</si>
  <si>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</si>
  <si>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</si>
  <si>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</si>
  <si>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</si>
  <si>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</si>
  <si>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</si>
  <si>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</si>
  <si>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</si>
  <si>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</si>
  <si>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</si>
  <si>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</si>
  <si>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</si>
  <si>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</si>
  <si>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</si>
  <si>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</si>
  <si>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</si>
  <si>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</si>
  <si>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</si>
  <si>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</si>
  <si>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</si>
  <si>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</si>
  <si>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</si>
  <si>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</si>
  <si>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</si>
  <si>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</si>
  <si>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</si>
  <si>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</si>
  <si>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</si>
  <si>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</si>
  <si>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</si>
  <si>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</si>
  <si>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</si>
  <si>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</si>
  <si>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</si>
  <si>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</si>
  <si>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</si>
  <si>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</si>
  <si>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</si>
  <si>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</si>
  <si>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</si>
  <si>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</si>
  <si>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</si>
  <si>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</si>
  <si>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</si>
  <si>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</si>
  <si>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</si>
  <si>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</si>
  <si>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</si>
  <si>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</si>
  <si>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</si>
  <si>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</si>
  <si>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</si>
  <si>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</si>
  <si>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</si>
  <si>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 xml:space="preserve">Lendo </t>
  </si>
  <si>
    <t>Prisjakt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</si>
  <si>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</si>
  <si>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</si>
  <si>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</si>
  <si>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</si>
  <si>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</si>
  <si>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</si>
  <si>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</si>
  <si>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</si>
  <si>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</si>
  <si>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</si>
  <si>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</si>
  <si>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</si>
  <si>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</si>
  <si>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</si>
  <si>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</si>
  <si>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</si>
  <si>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</si>
  <si>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</si>
  <si>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</si>
  <si>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</si>
  <si>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</si>
  <si>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</si>
  <si>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</si>
  <si>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</si>
  <si>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</si>
  <si>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</si>
  <si>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</si>
  <si>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</si>
  <si>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</si>
  <si>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</si>
  <si>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</si>
  <si>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Schibsted Growth HQ, other Growth &amp; Investments assets, SPT cost allocation and eliminations </t>
    </r>
  </si>
  <si>
    <t>- of which Helthjem Netthandel</t>
  </si>
  <si>
    <t>Year to date</t>
  </si>
  <si>
    <t>(1) Other Nordic Marketplaces includes Other businesses outside of the main verticals and eliminations</t>
  </si>
  <si>
    <t>Change in working capital and provisions *</t>
  </si>
  <si>
    <t>Sales losses (gains) on non-current assets and other non-cash losses (gains)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</si>
  <si>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</si>
  <si>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</si>
  <si>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</si>
  <si>
    <t xml:space="preserve">(1) Diluted EPS disclosed in Q4 2021 to Q3 2022 have been restated in accordance with accounting standards. </t>
  </si>
  <si>
    <t xml:space="preserve">Restatement of the periods Q1 2021 to Q3 2023 is due to a prior period error. The error is related to a financial liability not having been recognised for the obligation to acquire 
non-controlling interests in a subsidiary.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</si>
</sst>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kr&quot;* #,##0_);_(&quot;kr&quot;* \(#,##0\);_(&quot;kr&quot;* &quot;-&quot;_);_(@_)"/>
    <numFmt numFmtId="167" formatCode="_(&quot;kr&quot;* #,##0.00_);_(&quot;kr&quot;* \(#,##0.00\);_(&quot;kr&quot;* &quot;-&quot;??_);_(@_)"/>
    <numFmt numFmtId="168" formatCode="_(* #,##0_);_(* \(#,##0\);_(* &quot;-&quot;??_);_(@_)"/>
    <numFmt numFmtId="169" formatCode="_ * #,##0_ ;_ * \-#,##0_ ;_ * &quot;-&quot;??_ ;_ @_ "/>
    <numFmt numFmtId="170" formatCode="_-* #,##0.00_-;\-* #,##0.00_-;_-* &quot;-&quot;??_-;_-@"/>
    <numFmt numFmtId="171" formatCode="#,###,"/>
    <numFmt numFmtId="172" formatCode="_-* #,##0.000_-;\-* #,##0.000_-;_-* &quot;-&quot;??_-;_-@"/>
    <numFmt numFmtId="173" formatCode="_-* #,##0.000_-;\-* #,##0.000_-;_-* &quot;-&quot;??_-;_-@_-"/>
    <numFmt numFmtId="174" formatCode="_-* #,##0.0000_-;\-* #,##0.0000_-;_-* &quot;-&quot;??_-;_-@_-"/>
    <numFmt numFmtId="175" formatCode="_(* #,##0.000_);_(* \(#,##0.000\);_(* &quot;-&quot;??.000_);_(@_)"/>
  </numFmts>
  <fonts count="27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3876766258735923"/>
      </bottom>
      <diagonal/>
    </border>
    <border>
      <left/>
      <right style="thin">
        <color auto="1"/>
      </right>
      <top/>
      <bottom style="dashed">
        <color theme="0" tint="-0.13876766258735923"/>
      </bottom>
      <diagonal/>
    </border>
    <border>
      <left/>
      <right/>
      <top style="dashed">
        <color theme="0" tint="-0.13876766258735923"/>
      </top>
      <bottom style="thin">
        <color auto="1"/>
      </bottom>
      <diagonal/>
    </border>
    <border>
      <left/>
      <right style="thin">
        <color auto="1"/>
      </right>
      <top style="dashed">
        <color theme="0" tint="-0.13876766258735923"/>
      </top>
      <bottom style="thin">
        <color auto="1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  <border>
      <left style="thin">
        <color auto="1"/>
      </left>
      <right/>
      <top/>
      <bottom style="dashed">
        <color theme="0" tint="-0.13876766258735923"/>
      </bottom>
      <diagonal/>
    </border>
    <border>
      <left style="thin">
        <color auto="1"/>
      </left>
      <right/>
      <top style="dashed">
        <color theme="0" tint="-0.13876766258735923"/>
      </top>
      <bottom style="thin">
        <color auto="1"/>
      </bottom>
      <diagonal/>
    </border>
    <border>
      <left style="thin">
        <color auto="1"/>
      </left>
      <right/>
      <top/>
      <bottom style="dotted">
        <color rgb="FFD8D8D8"/>
      </bottom>
      <diagonal/>
    </border>
  </borders>
  <cellStyleXfs count="22">
    <xf numFmtId="0" fontId="0" fillId="0" borderId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28">
    <xf numFmtId="0" fontId="0" fillId="0" borderId="0" xfId="0"/>
    <xf numFmtId="170" fontId="0" fillId="0" borderId="0" xfId="15" applyNumberFormat="1" applyFont="1" applyAlignment="1">
      <alignment horizontal="left" wrapText="1"/>
    </xf>
    <xf numFmtId="0" fontId="22" fillId="0" borderId="0" xfId="15"/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3" xfId="6" applyFont="1" applyBorder="1" applyAlignment="1">
      <alignment horizontal="center"/>
    </xf>
    <xf numFmtId="168" fontId="2" fillId="3" borderId="0" xfId="6" applyNumberFormat="1" applyFont="1" applyFill="1" applyAlignment="1">
      <alignment horizontal="center"/>
    </xf>
    <xf numFmtId="1" fontId="2" fillId="3" borderId="4" xfId="6" applyNumberFormat="1" applyFont="1" applyFill="1" applyBorder="1" applyAlignment="1">
      <alignment horizontal="center"/>
    </xf>
    <xf numFmtId="1" fontId="2" fillId="0" borderId="4" xfId="6" applyNumberFormat="1" applyFont="1" applyBorder="1" applyAlignment="1">
      <alignment horizontal="center"/>
    </xf>
    <xf numFmtId="1" fontId="0" fillId="0" borderId="4" xfId="8" applyNumberFormat="1" applyFont="1" applyBorder="1" applyAlignment="1">
      <alignment horizontal="center"/>
    </xf>
    <xf numFmtId="168" fontId="5" fillId="0" borderId="0" xfId="9" applyNumberFormat="1" applyFont="1" applyFill="1" applyAlignment="1">
      <alignment horizontal="center"/>
    </xf>
    <xf numFmtId="168" fontId="5" fillId="0" borderId="3" xfId="9" applyNumberFormat="1" applyFont="1" applyFill="1" applyBorder="1" applyAlignment="1">
      <alignment horizontal="center"/>
    </xf>
    <xf numFmtId="168" fontId="2" fillId="0" borderId="5" xfId="8" applyNumberFormat="1" applyFont="1" applyBorder="1"/>
    <xf numFmtId="168" fontId="5" fillId="0" borderId="5" xfId="8" applyNumberFormat="1" applyFont="1" applyBorder="1"/>
    <xf numFmtId="0" fontId="3" fillId="3" borderId="0" xfId="6" applyFont="1" applyFill="1"/>
    <xf numFmtId="168" fontId="3" fillId="0" borderId="6" xfId="6" applyNumberFormat="1" applyFont="1" applyBorder="1"/>
    <xf numFmtId="168" fontId="3" fillId="0" borderId="7" xfId="6" applyNumberFormat="1" applyFont="1" applyBorder="1"/>
    <xf numFmtId="168" fontId="3" fillId="4" borderId="6" xfId="6" applyNumberFormat="1" applyFont="1" applyFill="1" applyBorder="1"/>
    <xf numFmtId="168" fontId="3" fillId="0" borderId="8" xfId="6" applyNumberFormat="1" applyFont="1" applyBorder="1"/>
    <xf numFmtId="168" fontId="3" fillId="0" borderId="9" xfId="6" applyNumberFormat="1" applyFont="1" applyBorder="1"/>
    <xf numFmtId="0" fontId="3" fillId="0" borderId="5" xfId="6" applyFont="1" applyBorder="1"/>
    <xf numFmtId="0" fontId="2" fillId="0" borderId="5" xfId="6" applyFont="1" applyBorder="1"/>
    <xf numFmtId="0" fontId="6" fillId="3" borderId="0" xfId="6" applyFont="1" applyFill="1"/>
    <xf numFmtId="0" fontId="2" fillId="0" borderId="3" xfId="6" quotePrefix="1" applyFont="1" applyBorder="1" applyAlignment="1">
      <alignment horizontal="center"/>
    </xf>
    <xf numFmtId="0" fontId="2" fillId="0" borderId="0" xfId="6" quotePrefix="1" applyFont="1" applyAlignment="1">
      <alignment horizontal="center"/>
    </xf>
    <xf numFmtId="0" fontId="6" fillId="3" borderId="4" xfId="6" applyFont="1" applyFill="1" applyBorder="1"/>
    <xf numFmtId="0" fontId="2" fillId="0" borderId="10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3" xfId="6" applyFont="1" applyBorder="1"/>
    <xf numFmtId="0" fontId="2" fillId="0" borderId="8" xfId="6" applyFont="1" applyBorder="1"/>
    <xf numFmtId="164" fontId="2" fillId="0" borderId="8" xfId="6" applyNumberFormat="1" applyFont="1" applyBorder="1"/>
    <xf numFmtId="164" fontId="2" fillId="0" borderId="9" xfId="6" applyNumberFormat="1" applyFont="1" applyBorder="1"/>
    <xf numFmtId="164" fontId="2" fillId="0" borderId="5" xfId="6" applyNumberFormat="1" applyFont="1" applyBorder="1"/>
    <xf numFmtId="164" fontId="2" fillId="0" borderId="12" xfId="6" applyNumberFormat="1" applyFont="1" applyBorder="1"/>
    <xf numFmtId="3" fontId="3" fillId="0" borderId="6" xfId="6" applyNumberFormat="1" applyFont="1" applyBorder="1"/>
    <xf numFmtId="164" fontId="3" fillId="0" borderId="6" xfId="6" applyNumberFormat="1" applyFont="1" applyBorder="1"/>
    <xf numFmtId="164" fontId="3" fillId="0" borderId="7" xfId="6" applyNumberFormat="1" applyFont="1" applyBorder="1"/>
    <xf numFmtId="0" fontId="3" fillId="0" borderId="8" xfId="6" applyFont="1" applyBorder="1"/>
    <xf numFmtId="0" fontId="2" fillId="0" borderId="13" xfId="6" applyFont="1" applyBorder="1"/>
    <xf numFmtId="164" fontId="2" fillId="0" borderId="13" xfId="6" applyNumberFormat="1" applyFont="1" applyBorder="1"/>
    <xf numFmtId="164" fontId="2" fillId="0" borderId="14" xfId="6" applyNumberFormat="1" applyFont="1" applyBorder="1"/>
    <xf numFmtId="3" fontId="3" fillId="0" borderId="8" xfId="6" applyNumberFormat="1" applyFont="1" applyBorder="1"/>
    <xf numFmtId="164" fontId="3" fillId="0" borderId="9" xfId="6" applyNumberFormat="1" applyFont="1" applyBorder="1"/>
    <xf numFmtId="164" fontId="3" fillId="0" borderId="8" xfId="6" applyNumberFormat="1" applyFont="1" applyBorder="1"/>
    <xf numFmtId="164" fontId="3" fillId="0" borderId="5" xfId="6" applyNumberFormat="1" applyFont="1" applyBorder="1"/>
    <xf numFmtId="164" fontId="3" fillId="0" borderId="12" xfId="6" applyNumberFormat="1" applyFont="1" applyBorder="1"/>
    <xf numFmtId="3" fontId="3" fillId="0" borderId="0" xfId="6" applyNumberFormat="1" applyFont="1"/>
    <xf numFmtId="164" fontId="3" fillId="0" borderId="0" xfId="6" applyNumberFormat="1" applyFont="1"/>
    <xf numFmtId="164" fontId="3" fillId="0" borderId="3" xfId="6" applyNumberFormat="1" applyFont="1" applyBorder="1"/>
    <xf numFmtId="168" fontId="2" fillId="0" borderId="0" xfId="6" applyNumberFormat="1" applyFont="1"/>
    <xf numFmtId="164" fontId="2" fillId="0" borderId="0" xfId="6" applyNumberFormat="1" applyFont="1"/>
    <xf numFmtId="16" fontId="2" fillId="0" borderId="3" xfId="6" quotePrefix="1" applyNumberFormat="1" applyFont="1" applyBorder="1" applyAlignment="1">
      <alignment horizontal="center"/>
    </xf>
    <xf numFmtId="16" fontId="2" fillId="0" borderId="0" xfId="6" quotePrefix="1" applyNumberFormat="1" applyFont="1" applyAlignment="1">
      <alignment horizontal="center"/>
    </xf>
    <xf numFmtId="0" fontId="2" fillId="0" borderId="5" xfId="6" quotePrefix="1" applyFont="1" applyBorder="1" applyAlignment="1">
      <alignment horizontal="left"/>
    </xf>
    <xf numFmtId="0" fontId="2" fillId="0" borderId="5" xfId="6" applyFont="1" applyBorder="1" applyAlignment="1">
      <alignment horizontal="left"/>
    </xf>
    <xf numFmtId="49" fontId="5" fillId="0" borderId="5" xfId="6" applyNumberFormat="1" applyFont="1" applyBorder="1" applyAlignment="1">
      <alignment horizontal="left"/>
    </xf>
    <xf numFmtId="164" fontId="5" fillId="0" borderId="5" xfId="6" applyNumberFormat="1" applyFont="1" applyBorder="1"/>
    <xf numFmtId="164" fontId="5" fillId="0" borderId="12" xfId="6" applyNumberFormat="1" applyFont="1" applyBorder="1"/>
    <xf numFmtId="164" fontId="5" fillId="0" borderId="9" xfId="6" applyNumberFormat="1" applyFont="1" applyBorder="1"/>
    <xf numFmtId="164" fontId="5" fillId="0" borderId="8" xfId="6" applyNumberFormat="1" applyFont="1" applyBorder="1"/>
    <xf numFmtId="0" fontId="3" fillId="0" borderId="0" xfId="6" applyFont="1"/>
    <xf numFmtId="0" fontId="3" fillId="0" borderId="5" xfId="6" applyFont="1" applyBorder="1" applyAlignment="1">
      <alignment horizontal="left"/>
    </xf>
    <xf numFmtId="0" fontId="8" fillId="0" borderId="0" xfId="6" applyFont="1"/>
    <xf numFmtId="164" fontId="2" fillId="0" borderId="5" xfId="6" applyNumberFormat="1" applyFont="1" applyBorder="1" applyAlignment="1">
      <alignment horizontal="right"/>
    </xf>
    <xf numFmtId="164" fontId="2" fillId="0" borderId="12" xfId="6" applyNumberFormat="1" applyFont="1" applyBorder="1" applyAlignment="1">
      <alignment horizontal="right"/>
    </xf>
    <xf numFmtId="0" fontId="2" fillId="0" borderId="5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8" fontId="2" fillId="3" borderId="0" xfId="6" applyNumberFormat="1" applyFont="1" applyFill="1"/>
    <xf numFmtId="170" fontId="2" fillId="3" borderId="0" xfId="6" applyNumberFormat="1" applyFont="1" applyFill="1"/>
    <xf numFmtId="0" fontId="1" fillId="0" borderId="0" xfId="8" applyFont="1" applyAlignment="1">
      <alignment horizontal="center"/>
    </xf>
    <xf numFmtId="170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" fontId="0" fillId="0" borderId="11" xfId="8" applyNumberFormat="1" applyFont="1" applyBorder="1" applyAlignment="1">
      <alignment horizontal="center"/>
    </xf>
    <xf numFmtId="1" fontId="0" fillId="0" borderId="10" xfId="8" applyNumberFormat="1" applyFont="1" applyBorder="1" applyAlignment="1">
      <alignment horizontal="center"/>
    </xf>
    <xf numFmtId="1" fontId="0" fillId="3" borderId="4" xfId="7" applyNumberFormat="1" applyFont="1" applyFill="1" applyBorder="1" applyAlignment="1">
      <alignment horizontal="center"/>
    </xf>
    <xf numFmtId="1" fontId="2" fillId="3" borderId="0" xfId="6" applyNumberFormat="1" applyFont="1" applyFill="1"/>
    <xf numFmtId="168" fontId="5" fillId="0" borderId="0" xfId="9" applyNumberFormat="1" applyFont="1" applyFill="1" applyBorder="1" applyAlignment="1">
      <alignment horizontal="center"/>
    </xf>
    <xf numFmtId="168" fontId="5" fillId="3" borderId="0" xfId="6" applyNumberFormat="1" applyFont="1" applyFill="1" applyAlignment="1">
      <alignment horizontal="center"/>
    </xf>
    <xf numFmtId="168" fontId="5" fillId="0" borderId="0" xfId="6" applyNumberFormat="1" applyFont="1" applyAlignment="1">
      <alignment horizontal="center"/>
    </xf>
    <xf numFmtId="171" fontId="2" fillId="3" borderId="0" xfId="6" applyNumberFormat="1" applyFont="1" applyFill="1"/>
    <xf numFmtId="171" fontId="2" fillId="5" borderId="2" xfId="6" applyNumberFormat="1" applyFont="1" applyFill="1" applyBorder="1"/>
    <xf numFmtId="171" fontId="2" fillId="5" borderId="15" xfId="6" applyNumberFormat="1" applyFont="1" applyFill="1" applyBorder="1"/>
    <xf numFmtId="170" fontId="3" fillId="5" borderId="2" xfId="6" applyNumberFormat="1" applyFont="1" applyFill="1" applyBorder="1"/>
    <xf numFmtId="171" fontId="2" fillId="0" borderId="0" xfId="6" applyNumberFormat="1" applyFont="1"/>
    <xf numFmtId="168" fontId="10" fillId="0" borderId="16" xfId="9" applyNumberFormat="1" applyFont="1" applyFill="1" applyBorder="1"/>
    <xf numFmtId="168" fontId="10" fillId="0" borderId="17" xfId="9" applyNumberFormat="1" applyFont="1" applyFill="1" applyBorder="1"/>
    <xf numFmtId="170" fontId="2" fillId="0" borderId="5" xfId="6" applyNumberFormat="1" applyFont="1" applyBorder="1"/>
    <xf numFmtId="168" fontId="1" fillId="0" borderId="5" xfId="6" applyNumberFormat="1" applyBorder="1"/>
    <xf numFmtId="168" fontId="1" fillId="0" borderId="12" xfId="6" applyNumberFormat="1" applyBorder="1"/>
    <xf numFmtId="168" fontId="11" fillId="0" borderId="18" xfId="9" applyNumberFormat="1" applyFont="1" applyFill="1" applyBorder="1"/>
    <xf numFmtId="168" fontId="11" fillId="0" borderId="19" xfId="9" applyNumberFormat="1" applyFont="1" applyFill="1" applyBorder="1"/>
    <xf numFmtId="170" fontId="3" fillId="0" borderId="10" xfId="6" applyNumberFormat="1" applyFont="1" applyBorder="1"/>
    <xf numFmtId="168" fontId="8" fillId="0" borderId="10" xfId="6" applyNumberFormat="1" applyFont="1" applyBorder="1"/>
    <xf numFmtId="168" fontId="1" fillId="0" borderId="0" xfId="6" applyNumberFormat="1"/>
    <xf numFmtId="170" fontId="2" fillId="0" borderId="0" xfId="6" applyNumberFormat="1" applyFont="1"/>
    <xf numFmtId="168" fontId="2" fillId="5" borderId="2" xfId="6" applyNumberFormat="1" applyFont="1" applyFill="1" applyBorder="1"/>
    <xf numFmtId="168" fontId="2" fillId="5" borderId="15" xfId="6" applyNumberFormat="1" applyFont="1" applyFill="1" applyBorder="1"/>
    <xf numFmtId="168" fontId="8" fillId="0" borderId="6" xfId="6" applyNumberFormat="1" applyFont="1" applyBorder="1"/>
    <xf numFmtId="168" fontId="8" fillId="0" borderId="7" xfId="6" applyNumberFormat="1" applyFont="1" applyBorder="1"/>
    <xf numFmtId="170" fontId="3" fillId="0" borderId="6" xfId="6" applyNumberFormat="1" applyFont="1" applyBorder="1"/>
    <xf numFmtId="171" fontId="8" fillId="0" borderId="0" xfId="6" applyNumberFormat="1" applyFont="1"/>
    <xf numFmtId="170" fontId="1" fillId="0" borderId="0" xfId="6" applyNumberFormat="1"/>
    <xf numFmtId="170" fontId="2" fillId="3" borderId="0" xfId="6" applyNumberFormat="1" applyFont="1" applyFill="1" applyAlignment="1">
      <alignment horizontal="left"/>
    </xf>
    <xf numFmtId="0" fontId="0" fillId="3" borderId="0" xfId="7" applyFont="1" applyFill="1" applyAlignment="1">
      <alignment horizontal="center"/>
    </xf>
    <xf numFmtId="0" fontId="1" fillId="0" borderId="0" xfId="7" applyAlignment="1">
      <alignment horizontal="center"/>
    </xf>
    <xf numFmtId="1" fontId="0" fillId="0" borderId="4" xfId="7" applyNumberFormat="1" applyFont="1" applyBorder="1" applyAlignment="1">
      <alignment horizontal="center"/>
    </xf>
    <xf numFmtId="168" fontId="5" fillId="0" borderId="0" xfId="7" applyNumberFormat="1" applyFont="1" applyAlignment="1">
      <alignment horizontal="center"/>
    </xf>
    <xf numFmtId="168" fontId="5" fillId="0" borderId="3" xfId="7" applyNumberFormat="1" applyFont="1" applyBorder="1" applyAlignment="1">
      <alignment horizontal="center"/>
    </xf>
    <xf numFmtId="171" fontId="12" fillId="0" borderId="0" xfId="6" applyNumberFormat="1" applyFont="1"/>
    <xf numFmtId="171" fontId="2" fillId="6" borderId="20" xfId="6" applyNumberFormat="1" applyFont="1" applyFill="1" applyBorder="1"/>
    <xf numFmtId="171" fontId="2" fillId="6" borderId="21" xfId="6" applyNumberFormat="1" applyFont="1" applyFill="1" applyBorder="1"/>
    <xf numFmtId="170" fontId="3" fillId="6" borderId="20" xfId="6" applyNumberFormat="1" applyFont="1" applyFill="1" applyBorder="1" applyAlignment="1">
      <alignment horizontal="left"/>
    </xf>
    <xf numFmtId="171" fontId="2" fillId="6" borderId="20" xfId="7" applyNumberFormat="1" applyFont="1" applyFill="1" applyBorder="1"/>
    <xf numFmtId="168" fontId="3" fillId="0" borderId="0" xfId="6" applyNumberFormat="1" applyFont="1"/>
    <xf numFmtId="168" fontId="2" fillId="3" borderId="22" xfId="6" applyNumberFormat="1" applyFont="1" applyFill="1" applyBorder="1"/>
    <xf numFmtId="168" fontId="2" fillId="0" borderId="23" xfId="6" applyNumberFormat="1" applyFont="1" applyBorder="1"/>
    <xf numFmtId="168" fontId="2" fillId="0" borderId="22" xfId="6" applyNumberFormat="1" applyFont="1" applyBorder="1"/>
    <xf numFmtId="170" fontId="2" fillId="3" borderId="22" xfId="7" applyNumberFormat="1" applyFont="1" applyFill="1" applyBorder="1" applyAlignment="1">
      <alignment horizontal="left"/>
    </xf>
    <xf numFmtId="168" fontId="0" fillId="3" borderId="22" xfId="7" applyNumberFormat="1" applyFont="1" applyFill="1" applyBorder="1"/>
    <xf numFmtId="168" fontId="3" fillId="3" borderId="22" xfId="6" applyNumberFormat="1" applyFont="1" applyFill="1" applyBorder="1"/>
    <xf numFmtId="168" fontId="3" fillId="0" borderId="23" xfId="6" applyNumberFormat="1" applyFont="1" applyBorder="1"/>
    <xf numFmtId="168" fontId="3" fillId="0" borderId="22" xfId="6" applyNumberFormat="1" applyFont="1" applyBorder="1"/>
    <xf numFmtId="170" fontId="3" fillId="3" borderId="22" xfId="6" applyNumberFormat="1" applyFont="1" applyFill="1" applyBorder="1" applyAlignment="1">
      <alignment horizontal="left"/>
    </xf>
    <xf numFmtId="168" fontId="3" fillId="3" borderId="22" xfId="7" applyNumberFormat="1" applyFont="1" applyFill="1" applyBorder="1"/>
    <xf numFmtId="171" fontId="3" fillId="0" borderId="0" xfId="6" applyNumberFormat="1" applyFont="1"/>
    <xf numFmtId="9" fontId="2" fillId="3" borderId="22" xfId="6" applyNumberFormat="1" applyFont="1" applyFill="1" applyBorder="1"/>
    <xf numFmtId="9" fontId="2" fillId="0" borderId="23" xfId="6" applyNumberFormat="1" applyFont="1" applyBorder="1"/>
    <xf numFmtId="9" fontId="2" fillId="0" borderId="22" xfId="6" applyNumberFormat="1" applyFont="1" applyBorder="1"/>
    <xf numFmtId="170" fontId="2" fillId="0" borderId="22" xfId="6" applyNumberFormat="1" applyFont="1" applyBorder="1" applyAlignment="1">
      <alignment horizontal="left"/>
    </xf>
    <xf numFmtId="9" fontId="0" fillId="3" borderId="22" xfId="10" applyFont="1" applyFill="1" applyBorder="1"/>
    <xf numFmtId="170" fontId="3" fillId="0" borderId="22" xfId="6" applyNumberFormat="1" applyFont="1" applyBorder="1" applyAlignment="1">
      <alignment horizontal="left"/>
    </xf>
    <xf numFmtId="9" fontId="2" fillId="3" borderId="24" xfId="6" applyNumberFormat="1" applyFont="1" applyFill="1" applyBorder="1"/>
    <xf numFmtId="9" fontId="2" fillId="0" borderId="25" xfId="6" applyNumberFormat="1" applyFont="1" applyBorder="1"/>
    <xf numFmtId="9" fontId="2" fillId="0" borderId="24" xfId="6" applyNumberFormat="1" applyFont="1" applyBorder="1"/>
    <xf numFmtId="170" fontId="2" fillId="0" borderId="24" xfId="6" applyNumberFormat="1" applyFont="1" applyBorder="1" applyAlignment="1">
      <alignment horizontal="left"/>
    </xf>
    <xf numFmtId="9" fontId="0" fillId="3" borderId="24" xfId="7" applyNumberFormat="1" applyFont="1" applyFill="1" applyBorder="1"/>
    <xf numFmtId="170" fontId="2" fillId="0" borderId="0" xfId="6" applyNumberFormat="1" applyFont="1" applyAlignment="1">
      <alignment horizontal="left"/>
    </xf>
    <xf numFmtId="171" fontId="0" fillId="0" borderId="0" xfId="7" applyNumberFormat="1" applyFont="1"/>
    <xf numFmtId="171" fontId="2" fillId="5" borderId="20" xfId="6" applyNumberFormat="1" applyFont="1" applyFill="1" applyBorder="1"/>
    <xf numFmtId="171" fontId="2" fillId="5" borderId="21" xfId="6" applyNumberFormat="1" applyFont="1" applyFill="1" applyBorder="1"/>
    <xf numFmtId="170" fontId="3" fillId="5" borderId="20" xfId="6" applyNumberFormat="1" applyFont="1" applyFill="1" applyBorder="1" applyAlignment="1">
      <alignment horizontal="left"/>
    </xf>
    <xf numFmtId="171" fontId="0" fillId="5" borderId="20" xfId="7" applyNumberFormat="1" applyFont="1" applyFill="1" applyBorder="1"/>
    <xf numFmtId="171" fontId="0" fillId="5" borderId="21" xfId="7" applyNumberFormat="1" applyFont="1" applyFill="1" applyBorder="1"/>
    <xf numFmtId="172" fontId="3" fillId="5" borderId="20" xfId="6" applyNumberFormat="1" applyFont="1" applyFill="1" applyBorder="1" applyAlignment="1">
      <alignment horizontal="left"/>
    </xf>
    <xf numFmtId="170" fontId="3" fillId="5" borderId="20" xfId="7" applyNumberFormat="1" applyFont="1" applyFill="1" applyBorder="1" applyAlignment="1">
      <alignment horizontal="left"/>
    </xf>
    <xf numFmtId="168" fontId="0" fillId="0" borderId="23" xfId="7" applyNumberFormat="1" applyFont="1" applyBorder="1"/>
    <xf numFmtId="168" fontId="0" fillId="0" borderId="22" xfId="7" applyNumberFormat="1" applyFont="1" applyBorder="1"/>
    <xf numFmtId="170" fontId="0" fillId="3" borderId="22" xfId="7" applyNumberFormat="1" applyFont="1" applyFill="1" applyBorder="1" applyAlignment="1">
      <alignment horizontal="left"/>
    </xf>
    <xf numFmtId="168" fontId="3" fillId="0" borderId="23" xfId="9" applyNumberFormat="1" applyFont="1" applyFill="1" applyBorder="1"/>
    <xf numFmtId="168" fontId="3" fillId="0" borderId="22" xfId="9" applyNumberFormat="1" applyFont="1" applyFill="1" applyBorder="1"/>
    <xf numFmtId="170" fontId="3" fillId="3" borderId="22" xfId="7" applyNumberFormat="1" applyFont="1" applyFill="1" applyBorder="1" applyAlignment="1">
      <alignment horizontal="left"/>
    </xf>
    <xf numFmtId="9" fontId="0" fillId="0" borderId="23" xfId="7" applyNumberFormat="1" applyFont="1" applyBorder="1"/>
    <xf numFmtId="9" fontId="0" fillId="0" borderId="22" xfId="7" applyNumberFormat="1" applyFont="1" applyBorder="1"/>
    <xf numFmtId="170" fontId="0" fillId="0" borderId="22" xfId="7" applyNumberFormat="1" applyFont="1" applyBorder="1" applyAlignment="1">
      <alignment horizontal="left"/>
    </xf>
    <xf numFmtId="168" fontId="3" fillId="0" borderId="23" xfId="7" applyNumberFormat="1" applyFont="1" applyBorder="1"/>
    <xf numFmtId="168" fontId="3" fillId="0" borderId="22" xfId="7" applyNumberFormat="1" applyFont="1" applyBorder="1"/>
    <xf numFmtId="170" fontId="3" fillId="0" borderId="22" xfId="7" applyNumberFormat="1" applyFont="1" applyBorder="1" applyAlignment="1">
      <alignment horizontal="left"/>
    </xf>
    <xf numFmtId="9" fontId="0" fillId="0" borderId="25" xfId="7" applyNumberFormat="1" applyFont="1" applyBorder="1"/>
    <xf numFmtId="9" fontId="0" fillId="0" borderId="24" xfId="7" applyNumberFormat="1" applyFont="1" applyBorder="1"/>
    <xf numFmtId="170" fontId="0" fillId="0" borderId="24" xfId="7" applyNumberFormat="1" applyFont="1" applyBorder="1" applyAlignment="1">
      <alignment horizontal="left"/>
    </xf>
    <xf numFmtId="171" fontId="2" fillId="5" borderId="26" xfId="6" applyNumberFormat="1" applyFont="1" applyFill="1" applyBorder="1"/>
    <xf numFmtId="171" fontId="2" fillId="5" borderId="27" xfId="6" applyNumberFormat="1" applyFont="1" applyFill="1" applyBorder="1"/>
    <xf numFmtId="172" fontId="3" fillId="5" borderId="26" xfId="6" applyNumberFormat="1" applyFont="1" applyFill="1" applyBorder="1" applyAlignment="1">
      <alignment horizontal="left"/>
    </xf>
    <xf numFmtId="168" fontId="3" fillId="0" borderId="28" xfId="6" applyNumberFormat="1" applyFont="1" applyBorder="1"/>
    <xf numFmtId="168" fontId="3" fillId="0" borderId="29" xfId="6" applyNumberFormat="1" applyFont="1" applyBorder="1"/>
    <xf numFmtId="170" fontId="3" fillId="0" borderId="29" xfId="6" applyNumberFormat="1" applyFont="1" applyBorder="1" applyAlignment="1">
      <alignment horizontal="left"/>
    </xf>
    <xf numFmtId="168" fontId="3" fillId="3" borderId="29" xfId="7" applyNumberFormat="1" applyFont="1" applyFill="1" applyBorder="1"/>
    <xf numFmtId="173" fontId="2" fillId="0" borderId="0" xfId="9" applyNumberFormat="1" applyFont="1" applyBorder="1"/>
    <xf numFmtId="174" fontId="2" fillId="3" borderId="26" xfId="9" applyNumberFormat="1" applyFont="1" applyFill="1" applyBorder="1"/>
    <xf numFmtId="173" fontId="2" fillId="0" borderId="0" xfId="9" applyNumberFormat="1" applyFont="1"/>
    <xf numFmtId="173" fontId="0" fillId="0" borderId="0" xfId="9" applyNumberFormat="1" applyFont="1" applyAlignment="1"/>
    <xf numFmtId="174" fontId="2" fillId="3" borderId="0" xfId="9" applyNumberFormat="1" applyFont="1" applyFill="1" applyBorder="1"/>
    <xf numFmtId="174" fontId="2" fillId="3" borderId="29" xfId="6" applyNumberFormat="1" applyFont="1" applyFill="1" applyBorder="1"/>
    <xf numFmtId="171" fontId="2" fillId="7" borderId="20" xfId="6" applyNumberFormat="1" applyFont="1" applyFill="1" applyBorder="1"/>
    <xf numFmtId="171" fontId="2" fillId="7" borderId="21" xfId="6" applyNumberFormat="1" applyFont="1" applyFill="1" applyBorder="1"/>
    <xf numFmtId="170" fontId="3" fillId="7" borderId="20" xfId="6" applyNumberFormat="1" applyFont="1" applyFill="1" applyBorder="1" applyAlignment="1">
      <alignment horizontal="left"/>
    </xf>
    <xf numFmtId="9" fontId="2" fillId="3" borderId="0" xfId="6" applyNumberFormat="1" applyFont="1" applyFill="1"/>
    <xf numFmtId="170" fontId="0" fillId="3" borderId="0" xfId="7" applyNumberFormat="1" applyFont="1" applyFill="1" applyAlignment="1">
      <alignment horizontal="left"/>
    </xf>
    <xf numFmtId="171" fontId="0" fillId="7" borderId="20" xfId="7" applyNumberFormat="1" applyFont="1" applyFill="1" applyBorder="1"/>
    <xf numFmtId="171" fontId="0" fillId="7" borderId="21" xfId="7" applyNumberFormat="1" applyFont="1" applyFill="1" applyBorder="1"/>
    <xf numFmtId="170" fontId="3" fillId="7" borderId="20" xfId="7" applyNumberFormat="1" applyFont="1" applyFill="1" applyBorder="1" applyAlignment="1">
      <alignment horizontal="left"/>
    </xf>
    <xf numFmtId="165" fontId="2" fillId="3" borderId="0" xfId="6" applyNumberFormat="1" applyFont="1" applyFill="1" applyAlignment="1">
      <alignment horizontal="left"/>
    </xf>
    <xf numFmtId="0" fontId="1" fillId="3" borderId="0" xfId="7" applyFill="1" applyAlignment="1">
      <alignment horizontal="center"/>
    </xf>
    <xf numFmtId="165" fontId="3" fillId="6" borderId="20" xfId="6" applyNumberFormat="1" applyFont="1" applyFill="1" applyBorder="1" applyAlignment="1">
      <alignment horizontal="left"/>
    </xf>
    <xf numFmtId="168" fontId="5" fillId="3" borderId="22" xfId="6" applyNumberFormat="1" applyFont="1" applyFill="1" applyBorder="1"/>
    <xf numFmtId="168" fontId="5" fillId="0" borderId="23" xfId="6" applyNumberFormat="1" applyFont="1" applyBorder="1"/>
    <xf numFmtId="168" fontId="5" fillId="0" borderId="22" xfId="6" applyNumberFormat="1" applyFont="1" applyBorder="1"/>
    <xf numFmtId="0" fontId="14" fillId="0" borderId="0" xfId="6" applyFont="1"/>
    <xf numFmtId="165" fontId="3" fillId="3" borderId="22" xfId="6" applyNumberFormat="1" applyFont="1" applyFill="1" applyBorder="1" applyAlignment="1">
      <alignment horizontal="left"/>
    </xf>
    <xf numFmtId="165" fontId="2" fillId="0" borderId="22" xfId="6" applyNumberFormat="1" applyFont="1" applyBorder="1" applyAlignment="1">
      <alignment horizontal="left"/>
    </xf>
    <xf numFmtId="165" fontId="2" fillId="0" borderId="22" xfId="7" applyNumberFormat="1" applyFont="1" applyBorder="1" applyAlignment="1">
      <alignment horizontal="left"/>
    </xf>
    <xf numFmtId="165" fontId="3" fillId="0" borderId="22" xfId="6" applyNumberFormat="1" applyFont="1" applyBorder="1" applyAlignment="1">
      <alignment horizontal="left"/>
    </xf>
    <xf numFmtId="165" fontId="2" fillId="0" borderId="24" xfId="6" applyNumberFormat="1" applyFont="1" applyBorder="1" applyAlignment="1">
      <alignment horizontal="left"/>
    </xf>
    <xf numFmtId="165" fontId="2" fillId="0" borderId="0" xfId="6" applyNumberFormat="1" applyFont="1" applyAlignment="1">
      <alignment horizontal="left"/>
    </xf>
    <xf numFmtId="165" fontId="2" fillId="3" borderId="22" xfId="6" applyNumberFormat="1" applyFont="1" applyFill="1" applyBorder="1" applyAlignment="1">
      <alignment horizontal="left"/>
    </xf>
    <xf numFmtId="9" fontId="0" fillId="0" borderId="0" xfId="11" applyFont="1" applyAlignment="1"/>
    <xf numFmtId="0" fontId="2" fillId="3" borderId="0" xfId="6" applyFont="1" applyFill="1" applyAlignment="1">
      <alignment horizontal="left"/>
    </xf>
    <xf numFmtId="168" fontId="2" fillId="0" borderId="0" xfId="6" applyNumberFormat="1" applyFont="1" applyAlignment="1">
      <alignment horizontal="center"/>
    </xf>
    <xf numFmtId="168" fontId="5" fillId="3" borderId="3" xfId="6" applyNumberFormat="1" applyFont="1" applyFill="1" applyBorder="1" applyAlignment="1">
      <alignment horizontal="center"/>
    </xf>
    <xf numFmtId="168" fontId="2" fillId="3" borderId="0" xfId="6" applyNumberFormat="1" applyFont="1" applyFill="1" applyAlignment="1">
      <alignment horizontal="left"/>
    </xf>
    <xf numFmtId="171" fontId="3" fillId="3" borderId="0" xfId="6" applyNumberFormat="1" applyFont="1" applyFill="1" applyAlignment="1">
      <alignment horizontal="left"/>
    </xf>
    <xf numFmtId="171" fontId="16" fillId="3" borderId="0" xfId="6" applyNumberFormat="1" applyFont="1" applyFill="1"/>
    <xf numFmtId="164" fontId="2" fillId="3" borderId="0" xfId="6" applyNumberFormat="1" applyFont="1" applyFill="1"/>
    <xf numFmtId="165" fontId="3" fillId="5" borderId="20" xfId="6" applyNumberFormat="1" applyFont="1" applyFill="1" applyBorder="1" applyAlignment="1">
      <alignment horizontal="left"/>
    </xf>
    <xf numFmtId="164" fontId="16" fillId="3" borderId="0" xfId="6" applyNumberFormat="1" applyFont="1" applyFill="1"/>
    <xf numFmtId="168" fontId="2" fillId="0" borderId="0" xfId="6" applyNumberFormat="1" applyFont="1" applyAlignment="1">
      <alignment wrapText="1"/>
    </xf>
    <xf numFmtId="0" fontId="17" fillId="0" borderId="0" xfId="6" applyFont="1" applyAlignment="1">
      <alignment horizontal="left" vertical="center"/>
    </xf>
    <xf numFmtId="20" fontId="18" fillId="0" borderId="0" xfId="12" applyNumberFormat="1" applyAlignment="1">
      <alignment horizontal="right" vertical="center" wrapText="1"/>
    </xf>
    <xf numFmtId="0" fontId="17" fillId="0" borderId="0" xfId="6" applyFont="1" applyAlignment="1">
      <alignment horizontal="left" vertical="center" wrapText="1"/>
    </xf>
    <xf numFmtId="168" fontId="2" fillId="5" borderId="20" xfId="6" applyNumberFormat="1" applyFont="1" applyFill="1" applyBorder="1"/>
    <xf numFmtId="168" fontId="2" fillId="5" borderId="21" xfId="6" applyNumberFormat="1" applyFont="1" applyFill="1" applyBorder="1"/>
    <xf numFmtId="9" fontId="2" fillId="0" borderId="0" xfId="6" applyNumberFormat="1" applyFont="1"/>
    <xf numFmtId="165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165" fontId="3" fillId="0" borderId="4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4" xfId="6" applyNumberFormat="1" applyFont="1" applyBorder="1" applyAlignment="1">
      <alignment horizontal="left"/>
    </xf>
    <xf numFmtId="170" fontId="3" fillId="0" borderId="0" xfId="6" applyNumberFormat="1" applyFont="1" applyAlignment="1">
      <alignment horizontal="left"/>
    </xf>
    <xf numFmtId="170" fontId="3" fillId="0" borderId="4" xfId="6" applyNumberFormat="1" applyFont="1" applyBorder="1" applyAlignment="1">
      <alignment horizontal="left"/>
    </xf>
    <xf numFmtId="170" fontId="3" fillId="0" borderId="4" xfId="6" applyNumberFormat="1" applyFont="1" applyBorder="1"/>
    <xf numFmtId="168" fontId="3" fillId="4" borderId="0" xfId="6" applyNumberFormat="1" applyFont="1" applyFill="1"/>
    <xf numFmtId="165" fontId="0" fillId="0" borderId="5" xfId="8" applyNumberFormat="1" applyFont="1" applyBorder="1"/>
    <xf numFmtId="165" fontId="0" fillId="0" borderId="12" xfId="8" applyNumberFormat="1" applyFont="1" applyBorder="1"/>
    <xf numFmtId="165" fontId="0" fillId="0" borderId="30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8" fontId="5" fillId="0" borderId="0" xfId="9" applyNumberFormat="1" applyFont="1" applyFill="1" applyBorder="1" applyAlignment="1">
      <alignment horizontal="center" wrapText="1"/>
    </xf>
    <xf numFmtId="168" fontId="5" fillId="0" borderId="0" xfId="9" applyNumberFormat="1" applyFont="1" applyFill="1" applyBorder="1" applyAlignment="1">
      <alignment horizontal="center" vertical="top" wrapText="1"/>
    </xf>
    <xf numFmtId="168" fontId="2" fillId="4" borderId="0" xfId="6" applyNumberFormat="1" applyFont="1" applyFill="1"/>
    <xf numFmtId="168" fontId="2" fillId="0" borderId="0" xfId="8" applyNumberFormat="1" applyFont="1"/>
    <xf numFmtId="168" fontId="2" fillId="3" borderId="0" xfId="7" applyNumberFormat="1" applyFont="1" applyFill="1"/>
    <xf numFmtId="168" fontId="5" fillId="0" borderId="0" xfId="8" applyNumberFormat="1" applyFont="1"/>
    <xf numFmtId="168" fontId="5" fillId="3" borderId="0" xfId="7" applyNumberFormat="1" applyFont="1" applyFill="1"/>
    <xf numFmtId="168" fontId="0" fillId="0" borderId="0" xfId="8" applyNumberFormat="1" applyFont="1"/>
    <xf numFmtId="165" fontId="2" fillId="0" borderId="0" xfId="6" applyNumberFormat="1" applyFont="1"/>
    <xf numFmtId="165" fontId="2" fillId="4" borderId="0" xfId="6" applyNumberFormat="1" applyFont="1" applyFill="1"/>
    <xf numFmtId="165" fontId="2" fillId="3" borderId="0" xfId="6" applyNumberFormat="1" applyFont="1" applyFill="1"/>
    <xf numFmtId="168" fontId="5" fillId="0" borderId="3" xfId="9" applyNumberFormat="1" applyFont="1" applyFill="1" applyBorder="1" applyAlignment="1">
      <alignment horizontal="center" wrapText="1"/>
    </xf>
    <xf numFmtId="168" fontId="2" fillId="0" borderId="3" xfId="6" applyNumberFormat="1" applyFont="1" applyBorder="1"/>
    <xf numFmtId="168" fontId="3" fillId="0" borderId="3" xfId="6" applyNumberFormat="1" applyFont="1" applyBorder="1"/>
    <xf numFmtId="165" fontId="2" fillId="0" borderId="3" xfId="6" applyNumberFormat="1" applyFont="1" applyBorder="1"/>
    <xf numFmtId="168" fontId="3" fillId="0" borderId="10" xfId="6" applyNumberFormat="1" applyFont="1" applyBorder="1"/>
    <xf numFmtId="168" fontId="3" fillId="0" borderId="11" xfId="6" applyNumberFormat="1" applyFont="1" applyBorder="1"/>
    <xf numFmtId="165" fontId="3" fillId="0" borderId="0" xfId="6" applyNumberFormat="1" applyFont="1"/>
    <xf numFmtId="165" fontId="2" fillId="0" borderId="31" xfId="6" applyNumberFormat="1" applyFont="1" applyBorder="1"/>
    <xf numFmtId="165" fontId="2" fillId="0" borderId="32" xfId="6" applyNumberFormat="1" applyFont="1" applyBorder="1"/>
    <xf numFmtId="165" fontId="0" fillId="0" borderId="33" xfId="8" applyNumberFormat="1" applyFont="1" applyBorder="1"/>
    <xf numFmtId="168" fontId="3" fillId="4" borderId="10" xfId="6" applyNumberFormat="1" applyFont="1" applyFill="1" applyBorder="1"/>
    <xf numFmtId="165" fontId="2" fillId="4" borderId="31" xfId="6" applyNumberFormat="1" applyFont="1" applyFill="1" applyBorder="1"/>
    <xf numFmtId="165" fontId="0" fillId="4" borderId="5" xfId="8" applyNumberFormat="1" applyFont="1" applyFill="1" applyBorder="1"/>
    <xf numFmtId="165" fontId="0" fillId="4" borderId="33" xfId="8" applyNumberFormat="1" applyFont="1" applyFill="1" applyBorder="1"/>
    <xf numFmtId="1" fontId="2" fillId="0" borderId="10" xfId="6" applyNumberFormat="1" applyFont="1" applyBorder="1" applyAlignment="1">
      <alignment horizontal="center"/>
    </xf>
    <xf numFmtId="1" fontId="2" fillId="0" borderId="11" xfId="6" applyNumberFormat="1" applyFont="1" applyBorder="1" applyAlignment="1">
      <alignment horizontal="center"/>
    </xf>
    <xf numFmtId="0" fontId="1" fillId="0" borderId="3" xfId="8" applyFont="1" applyBorder="1" applyAlignment="1">
      <alignment horizontal="center"/>
    </xf>
    <xf numFmtId="168" fontId="1" fillId="0" borderId="13" xfId="6" applyNumberFormat="1" applyBorder="1"/>
    <xf numFmtId="9" fontId="3" fillId="3" borderId="0" xfId="6" applyNumberFormat="1" applyFont="1" applyFill="1"/>
    <xf numFmtId="0" fontId="1" fillId="0" borderId="3" xfId="7" applyBorder="1" applyAlignment="1">
      <alignment horizontal="center"/>
    </xf>
    <xf numFmtId="1" fontId="0" fillId="0" borderId="34" xfId="7" applyNumberFormat="1" applyFont="1" applyBorder="1" applyAlignment="1">
      <alignment horizontal="center"/>
    </xf>
    <xf numFmtId="174" fontId="2" fillId="3" borderId="27" xfId="9" applyNumberFormat="1" applyFont="1" applyFill="1" applyBorder="1"/>
    <xf numFmtId="174" fontId="2" fillId="3" borderId="3" xfId="9" applyNumberFormat="1" applyFont="1" applyFill="1" applyBorder="1"/>
    <xf numFmtId="174" fontId="2" fillId="3" borderId="28" xfId="6" applyNumberFormat="1" applyFont="1" applyFill="1" applyBorder="1"/>
    <xf numFmtId="0" fontId="5" fillId="3" borderId="0" xfId="6" applyFont="1" applyFill="1"/>
    <xf numFmtId="0" fontId="2" fillId="3" borderId="3" xfId="6" applyFont="1" applyFill="1" applyBorder="1"/>
    <xf numFmtId="168" fontId="2" fillId="0" borderId="3" xfId="6" applyNumberFormat="1" applyFont="1" applyBorder="1" applyAlignment="1">
      <alignment horizontal="center"/>
    </xf>
    <xf numFmtId="1" fontId="2" fillId="0" borderId="34" xfId="6" applyNumberFormat="1" applyFont="1" applyBorder="1" applyAlignment="1">
      <alignment horizontal="center"/>
    </xf>
    <xf numFmtId="168" fontId="2" fillId="0" borderId="5" xfId="6" applyNumberFormat="1" applyFont="1" applyBorder="1"/>
    <xf numFmtId="168" fontId="2" fillId="0" borderId="12" xfId="6" applyNumberFormat="1" applyFont="1" applyBorder="1"/>
    <xf numFmtId="168" fontId="2" fillId="4" borderId="5" xfId="6" applyNumberFormat="1" applyFont="1" applyFill="1" applyBorder="1"/>
    <xf numFmtId="168" fontId="5" fillId="0" borderId="5" xfId="6" applyNumberFormat="1" applyFont="1" applyBorder="1"/>
    <xf numFmtId="168" fontId="5" fillId="0" borderId="12" xfId="6" applyNumberFormat="1" applyFont="1" applyBorder="1"/>
    <xf numFmtId="168" fontId="5" fillId="4" borderId="5" xfId="6" applyNumberFormat="1" applyFont="1" applyFill="1" applyBorder="1"/>
    <xf numFmtId="169" fontId="2" fillId="0" borderId="5" xfId="6" applyNumberFormat="1" applyFont="1" applyBorder="1"/>
    <xf numFmtId="169" fontId="2" fillId="0" borderId="12" xfId="6" applyNumberFormat="1" applyFont="1" applyBorder="1"/>
    <xf numFmtId="169" fontId="2" fillId="4" borderId="5" xfId="6" applyNumberFormat="1" applyFont="1" applyFill="1" applyBorder="1"/>
    <xf numFmtId="169" fontId="2" fillId="0" borderId="13" xfId="6" applyNumberFormat="1" applyFont="1" applyBorder="1"/>
    <xf numFmtId="169" fontId="2" fillId="0" borderId="14" xfId="6" applyNumberFormat="1" applyFont="1" applyBorder="1"/>
    <xf numFmtId="169" fontId="2" fillId="4" borderId="13" xfId="6" applyNumberFormat="1" applyFont="1" applyFill="1" applyBorder="1"/>
    <xf numFmtId="168" fontId="3" fillId="0" borderId="5" xfId="6" applyNumberFormat="1" applyFont="1" applyBorder="1"/>
    <xf numFmtId="0" fontId="3" fillId="3" borderId="0" xfId="6" applyFont="1" applyFill="1" applyAlignment="1">
      <alignment horizontal="left"/>
    </xf>
    <xf numFmtId="1" fontId="3" fillId="0" borderId="10" xfId="6" applyNumberFormat="1" applyFont="1" applyBorder="1" applyAlignment="1">
      <alignment horizontal="left"/>
    </xf>
    <xf numFmtId="168" fontId="2" fillId="0" borderId="33" xfId="6" applyNumberFormat="1" applyFont="1" applyBorder="1"/>
    <xf numFmtId="174" fontId="2" fillId="3" borderId="26" xfId="9" applyNumberFormat="1" applyFont="1" applyFill="1" applyBorder="1" applyAlignment="1">
      <alignment horizontal="left"/>
    </xf>
    <xf numFmtId="174" fontId="2" fillId="3" borderId="0" xfId="9" applyNumberFormat="1" applyFont="1" applyFill="1" applyBorder="1" applyAlignment="1">
      <alignment horizontal="left"/>
    </xf>
    <xf numFmtId="174" fontId="2" fillId="3" borderId="29" xfId="7" applyNumberFormat="1" applyFont="1" applyFill="1" applyBorder="1" applyAlignment="1">
      <alignment horizontal="left"/>
    </xf>
    <xf numFmtId="0" fontId="5" fillId="0" borderId="0" xfId="6" applyFont="1" applyAlignment="1">
      <alignment horizontal="center"/>
    </xf>
    <xf numFmtId="0" fontId="5" fillId="0" borderId="3" xfId="6" applyFont="1" applyBorder="1" applyAlignment="1">
      <alignment horizontal="center"/>
    </xf>
    <xf numFmtId="168" fontId="3" fillId="0" borderId="35" xfId="6" applyNumberFormat="1" applyFont="1" applyBorder="1"/>
    <xf numFmtId="174" fontId="2" fillId="0" borderId="26" xfId="9" applyNumberFormat="1" applyFont="1" applyFill="1" applyBorder="1"/>
    <xf numFmtId="174" fontId="2" fillId="0" borderId="0" xfId="9" applyNumberFormat="1" applyFont="1" applyFill="1" applyBorder="1"/>
    <xf numFmtId="174" fontId="2" fillId="0" borderId="29" xfId="6" applyNumberFormat="1" applyFont="1" applyBorder="1"/>
    <xf numFmtId="0" fontId="0" fillId="3" borderId="0" xfId="15" applyFont="1" applyFill="1"/>
    <xf numFmtId="170" fontId="0" fillId="3" borderId="0" xfId="15" applyNumberFormat="1" applyFont="1" applyFill="1" applyAlignment="1">
      <alignment horizontal="left"/>
    </xf>
    <xf numFmtId="0" fontId="0" fillId="3" borderId="0" xfId="15" applyFont="1" applyFill="1" applyAlignment="1">
      <alignment horizontal="center"/>
    </xf>
    <xf numFmtId="0" fontId="1" fillId="0" borderId="0" xfId="15" applyFont="1" applyAlignment="1">
      <alignment horizontal="center"/>
    </xf>
    <xf numFmtId="1" fontId="0" fillId="3" borderId="0" xfId="15" applyNumberFormat="1" applyFont="1" applyFill="1"/>
    <xf numFmtId="1" fontId="0" fillId="0" borderId="4" xfId="15" applyNumberFormat="1" applyFont="1" applyBorder="1" applyAlignment="1">
      <alignment horizontal="center"/>
    </xf>
    <xf numFmtId="168" fontId="24" fillId="0" borderId="0" xfId="15" applyNumberFormat="1" applyFont="1" applyAlignment="1">
      <alignment horizontal="center"/>
    </xf>
    <xf numFmtId="171" fontId="0" fillId="3" borderId="0" xfId="15" applyNumberFormat="1" applyFont="1" applyFill="1"/>
    <xf numFmtId="171" fontId="12" fillId="0" borderId="0" xfId="15" applyNumberFormat="1" applyFont="1"/>
    <xf numFmtId="171" fontId="0" fillId="6" borderId="20" xfId="15" applyNumberFormat="1" applyFont="1" applyFill="1" applyBorder="1"/>
    <xf numFmtId="168" fontId="19" fillId="0" borderId="0" xfId="15" applyNumberFormat="1" applyFont="1"/>
    <xf numFmtId="168" fontId="0" fillId="0" borderId="22" xfId="15" applyNumberFormat="1" applyFont="1" applyBorder="1"/>
    <xf numFmtId="168" fontId="0" fillId="3" borderId="22" xfId="15" applyNumberFormat="1" applyFont="1" applyFill="1" applyBorder="1"/>
    <xf numFmtId="168" fontId="19" fillId="0" borderId="22" xfId="15" applyNumberFormat="1" applyFont="1" applyBorder="1"/>
    <xf numFmtId="168" fontId="19" fillId="3" borderId="22" xfId="15" applyNumberFormat="1" applyFont="1" applyFill="1" applyBorder="1"/>
    <xf numFmtId="171" fontId="19" fillId="0" borderId="0" xfId="15" applyNumberFormat="1" applyFont="1"/>
    <xf numFmtId="9" fontId="0" fillId="0" borderId="22" xfId="15" applyNumberFormat="1" applyFont="1" applyBorder="1"/>
    <xf numFmtId="9" fontId="0" fillId="3" borderId="22" xfId="15" applyNumberFormat="1" applyFont="1" applyFill="1" applyBorder="1"/>
    <xf numFmtId="9" fontId="19" fillId="3" borderId="0" xfId="15" applyNumberFormat="1" applyFont="1" applyFill="1"/>
    <xf numFmtId="9" fontId="0" fillId="0" borderId="24" xfId="15" applyNumberFormat="1" applyFont="1" applyBorder="1"/>
    <xf numFmtId="9" fontId="0" fillId="3" borderId="24" xfId="15" applyNumberFormat="1" applyFont="1" applyFill="1" applyBorder="1"/>
    <xf numFmtId="171" fontId="0" fillId="0" borderId="0" xfId="15" applyNumberFormat="1" applyFont="1"/>
    <xf numFmtId="170" fontId="0" fillId="0" borderId="0" xfId="15" applyNumberFormat="1" applyFont="1" applyAlignment="1">
      <alignment horizontal="left"/>
    </xf>
    <xf numFmtId="171" fontId="0" fillId="5" borderId="20" xfId="15" applyNumberFormat="1" applyFont="1" applyFill="1" applyBorder="1"/>
    <xf numFmtId="4" fontId="1" fillId="0" borderId="0" xfId="15" applyNumberFormat="1" applyFont="1"/>
    <xf numFmtId="171" fontId="1" fillId="0" borderId="0" xfId="15" applyNumberFormat="1" applyFont="1"/>
    <xf numFmtId="4" fontId="0" fillId="0" borderId="0" xfId="15" applyNumberFormat="1" applyFont="1"/>
    <xf numFmtId="171" fontId="19" fillId="3" borderId="0" xfId="15" applyNumberFormat="1" applyFont="1" applyFill="1"/>
    <xf numFmtId="171" fontId="19" fillId="5" borderId="20" xfId="15" applyNumberFormat="1" applyFont="1" applyFill="1" applyBorder="1"/>
    <xf numFmtId="0" fontId="1" fillId="0" borderId="0" xfId="15" applyFont="1"/>
    <xf numFmtId="170" fontId="1" fillId="0" borderId="0" xfId="15" applyNumberFormat="1" applyFont="1"/>
    <xf numFmtId="168" fontId="0" fillId="5" borderId="20" xfId="15" applyNumberFormat="1" applyFont="1" applyFill="1" applyBorder="1"/>
    <xf numFmtId="0" fontId="8" fillId="0" borderId="0" xfId="15" applyFont="1"/>
    <xf numFmtId="168" fontId="19" fillId="0" borderId="24" xfId="15" applyNumberFormat="1" applyFont="1" applyBorder="1"/>
    <xf numFmtId="170" fontId="1" fillId="0" borderId="4" xfId="15" applyNumberFormat="1" applyFont="1" applyBorder="1"/>
    <xf numFmtId="171" fontId="0" fillId="6" borderId="36" xfId="15" applyNumberFormat="1" applyFont="1" applyFill="1" applyBorder="1"/>
    <xf numFmtId="168" fontId="0" fillId="0" borderId="37" xfId="15" applyNumberFormat="1" applyFont="1" applyBorder="1"/>
    <xf numFmtId="168" fontId="0" fillId="3" borderId="37" xfId="15" applyNumberFormat="1" applyFont="1" applyFill="1" applyBorder="1"/>
    <xf numFmtId="168" fontId="0" fillId="0" borderId="24" xfId="15" applyNumberFormat="1" applyFont="1" applyBorder="1"/>
    <xf numFmtId="168" fontId="0" fillId="3" borderId="24" xfId="15" applyNumberFormat="1" applyFont="1" applyFill="1" applyBorder="1"/>
    <xf numFmtId="168" fontId="0" fillId="0" borderId="0" xfId="15" applyNumberFormat="1" applyFont="1"/>
    <xf numFmtId="168" fontId="0" fillId="3" borderId="0" xfId="15" applyNumberFormat="1" applyFont="1" applyFill="1"/>
    <xf numFmtId="175" fontId="1" fillId="0" borderId="0" xfId="15" applyNumberFormat="1" applyFont="1"/>
    <xf numFmtId="9" fontId="0" fillId="3" borderId="0" xfId="7" applyNumberFormat="1" applyFont="1" applyFill="1"/>
    <xf numFmtId="9" fontId="0" fillId="3" borderId="0" xfId="1" applyFont="1" applyFill="1"/>
    <xf numFmtId="171" fontId="2" fillId="5" borderId="0" xfId="6" applyNumberFormat="1" applyFont="1" applyFill="1"/>
    <xf numFmtId="170" fontId="0" fillId="3" borderId="10" xfId="15" applyNumberFormat="1" applyFont="1" applyFill="1" applyBorder="1" applyAlignment="1">
      <alignment horizontal="left"/>
    </xf>
    <xf numFmtId="170" fontId="19" fillId="0" borderId="0" xfId="15" applyNumberFormat="1" applyFont="1" applyAlignment="1">
      <alignment horizontal="left"/>
    </xf>
    <xf numFmtId="170" fontId="19" fillId="0" borderId="4" xfId="15" applyNumberFormat="1" applyFont="1" applyBorder="1" applyAlignment="1">
      <alignment horizontal="left"/>
    </xf>
    <xf numFmtId="170" fontId="19" fillId="6" borderId="20" xfId="15" applyNumberFormat="1" applyFont="1" applyFill="1" applyBorder="1" applyAlignment="1">
      <alignment horizontal="left"/>
    </xf>
    <xf numFmtId="170" fontId="0" fillId="3" borderId="22" xfId="15" applyNumberFormat="1" applyFont="1" applyFill="1" applyBorder="1" applyAlignment="1">
      <alignment horizontal="left"/>
    </xf>
    <xf numFmtId="170" fontId="19" fillId="3" borderId="22" xfId="15" applyNumberFormat="1" applyFont="1" applyFill="1" applyBorder="1" applyAlignment="1">
      <alignment horizontal="left"/>
    </xf>
    <xf numFmtId="170" fontId="0" fillId="0" borderId="22" xfId="15" applyNumberFormat="1" applyFont="1" applyBorder="1" applyAlignment="1">
      <alignment horizontal="left"/>
    </xf>
    <xf numFmtId="170" fontId="19" fillId="0" borderId="22" xfId="15" applyNumberFormat="1" applyFont="1" applyBorder="1" applyAlignment="1">
      <alignment horizontal="left"/>
    </xf>
    <xf numFmtId="170" fontId="0" fillId="0" borderId="24" xfId="15" applyNumberFormat="1" applyFont="1" applyBorder="1" applyAlignment="1">
      <alignment horizontal="left"/>
    </xf>
    <xf numFmtId="165" fontId="19" fillId="5" borderId="20" xfId="15" applyNumberFormat="1" applyFont="1" applyFill="1" applyBorder="1" applyAlignment="1">
      <alignment horizontal="left"/>
    </xf>
    <xf numFmtId="165" fontId="19" fillId="3" borderId="22" xfId="15" applyNumberFormat="1" applyFont="1" applyFill="1" applyBorder="1" applyAlignment="1">
      <alignment horizontal="left"/>
    </xf>
    <xf numFmtId="165" fontId="0" fillId="0" borderId="22" xfId="15" applyNumberFormat="1" applyFont="1" applyBorder="1" applyAlignment="1">
      <alignment horizontal="left"/>
    </xf>
    <xf numFmtId="165" fontId="19" fillId="0" borderId="24" xfId="15" applyNumberFormat="1" applyFont="1" applyBorder="1" applyAlignment="1">
      <alignment horizontal="left"/>
    </xf>
    <xf numFmtId="170" fontId="0" fillId="3" borderId="37" xfId="15" applyNumberFormat="1" applyFont="1" applyFill="1" applyBorder="1" applyAlignment="1">
      <alignment horizontal="left"/>
    </xf>
    <xf numFmtId="170" fontId="0" fillId="3" borderId="24" xfId="15" applyNumberFormat="1" applyFont="1" applyFill="1" applyBorder="1" applyAlignment="1">
      <alignment horizontal="left"/>
    </xf>
    <xf numFmtId="171" fontId="2" fillId="0" borderId="0" xfId="6" applyNumberFormat="1" applyFont="1" applyAlignment="1">
      <alignment horizontal="left"/>
    </xf>
    <xf numFmtId="170" fontId="0" fillId="0" borderId="0" xfId="15" applyNumberFormat="1" applyFont="1" applyAlignment="1">
      <alignment wrapText="1"/>
    </xf>
    <xf numFmtId="170" fontId="0" fillId="0" borderId="2" xfId="15" applyNumberFormat="1" applyFont="1" applyBorder="1" applyAlignment="1">
      <alignment wrapText="1"/>
    </xf>
    <xf numFmtId="170" fontId="0" fillId="0" borderId="0" xfId="15" applyNumberFormat="1" applyFont="1" applyAlignment="1">
      <alignment vertical="center" wrapText="1"/>
    </xf>
    <xf numFmtId="0" fontId="16" fillId="0" borderId="0" xfId="6" applyFont="1"/>
    <xf numFmtId="165" fontId="5" fillId="3" borderId="22" xfId="6" applyNumberFormat="1" applyFont="1" applyFill="1" applyBorder="1" applyAlignment="1">
      <alignment horizontal="left"/>
    </xf>
    <xf numFmtId="168" fontId="2" fillId="0" borderId="38" xfId="6" applyNumberFormat="1" applyFont="1" applyBorder="1"/>
    <xf numFmtId="168" fontId="5" fillId="0" borderId="38" xfId="6" applyNumberFormat="1" applyFont="1" applyBorder="1"/>
    <xf numFmtId="169" fontId="2" fillId="0" borderId="38" xfId="6" applyNumberFormat="1" applyFont="1" applyBorder="1"/>
    <xf numFmtId="169" fontId="2" fillId="0" borderId="39" xfId="6" applyNumberFormat="1" applyFont="1" applyBorder="1"/>
    <xf numFmtId="168" fontId="3" fillId="0" borderId="40" xfId="6" applyNumberFormat="1" applyFont="1" applyBorder="1"/>
    <xf numFmtId="168" fontId="3" fillId="0" borderId="41" xfId="6" applyNumberFormat="1" applyFont="1" applyBorder="1"/>
    <xf numFmtId="168" fontId="2" fillId="0" borderId="41" xfId="6" applyNumberFormat="1" applyFont="1" applyBorder="1"/>
    <xf numFmtId="168" fontId="3" fillId="0" borderId="42" xfId="6" applyNumberFormat="1" applyFont="1" applyBorder="1"/>
    <xf numFmtId="165" fontId="2" fillId="0" borderId="43" xfId="6" applyNumberFormat="1" applyFont="1" applyBorder="1"/>
    <xf numFmtId="165" fontId="2" fillId="0" borderId="41" xfId="6" applyNumberFormat="1" applyFont="1" applyBorder="1"/>
    <xf numFmtId="165" fontId="0" fillId="0" borderId="38" xfId="8" applyNumberFormat="1" applyFont="1" applyBorder="1"/>
    <xf numFmtId="165" fontId="0" fillId="0" borderId="35" xfId="8" applyNumberFormat="1" applyFont="1" applyBorder="1"/>
    <xf numFmtId="0" fontId="2" fillId="0" borderId="41" xfId="6" applyFont="1" applyBorder="1" applyAlignment="1">
      <alignment horizontal="center"/>
    </xf>
    <xf numFmtId="1" fontId="2" fillId="0" borderId="42" xfId="6" applyNumberFormat="1" applyFont="1" applyBorder="1" applyAlignment="1">
      <alignment horizontal="center"/>
    </xf>
    <xf numFmtId="168" fontId="5" fillId="0" borderId="41" xfId="9" applyNumberFormat="1" applyFont="1" applyFill="1" applyBorder="1" applyAlignment="1">
      <alignment horizontal="center" wrapText="1"/>
    </xf>
    <xf numFmtId="0" fontId="2" fillId="0" borderId="41" xfId="6" quotePrefix="1" applyFont="1" applyBorder="1" applyAlignment="1">
      <alignment horizontal="center"/>
    </xf>
    <xf numFmtId="0" fontId="2" fillId="0" borderId="42" xfId="6" applyFont="1" applyBorder="1" applyAlignment="1">
      <alignment horizontal="center"/>
    </xf>
    <xf numFmtId="0" fontId="2" fillId="0" borderId="41" xfId="6" applyFont="1" applyBorder="1"/>
    <xf numFmtId="168" fontId="2" fillId="5" borderId="44" xfId="6" applyNumberFormat="1" applyFont="1" applyFill="1" applyBorder="1"/>
    <xf numFmtId="171" fontId="2" fillId="5" borderId="44" xfId="6" applyNumberFormat="1" applyFont="1" applyFill="1" applyBorder="1"/>
    <xf numFmtId="0" fontId="1" fillId="0" borderId="41" xfId="8" applyFont="1" applyBorder="1" applyAlignment="1">
      <alignment horizontal="center"/>
    </xf>
    <xf numFmtId="1" fontId="0" fillId="0" borderId="42" xfId="8" applyNumberFormat="1" applyFont="1" applyBorder="1" applyAlignment="1">
      <alignment horizontal="center"/>
    </xf>
    <xf numFmtId="168" fontId="5" fillId="0" borderId="41" xfId="9" applyNumberFormat="1" applyFont="1" applyFill="1" applyBorder="1" applyAlignment="1">
      <alignment horizontal="center"/>
    </xf>
    <xf numFmtId="171" fontId="0" fillId="6" borderId="45" xfId="15" applyNumberFormat="1" applyFont="1" applyFill="1" applyBorder="1"/>
    <xf numFmtId="171" fontId="0" fillId="5" borderId="45" xfId="15" applyNumberFormat="1" applyFont="1" applyFill="1" applyBorder="1"/>
    <xf numFmtId="168" fontId="0" fillId="5" borderId="45" xfId="15" applyNumberFormat="1" applyFont="1" applyFill="1" applyBorder="1"/>
    <xf numFmtId="1" fontId="0" fillId="0" borderId="46" xfId="15" applyNumberFormat="1" applyFont="1" applyBorder="1" applyAlignment="1">
      <alignment horizontal="center"/>
    </xf>
    <xf numFmtId="168" fontId="24" fillId="0" borderId="41" xfId="15" applyNumberFormat="1" applyFont="1" applyBorder="1" applyAlignment="1">
      <alignment horizontal="center"/>
    </xf>
    <xf numFmtId="0" fontId="2" fillId="3" borderId="41" xfId="6" applyFont="1" applyFill="1" applyBorder="1"/>
    <xf numFmtId="0" fontId="1" fillId="0" borderId="41" xfId="7" applyBorder="1" applyAlignment="1">
      <alignment horizontal="center"/>
    </xf>
    <xf numFmtId="1" fontId="0" fillId="0" borderId="46" xfId="7" applyNumberFormat="1" applyFont="1" applyBorder="1" applyAlignment="1">
      <alignment horizontal="center"/>
    </xf>
    <xf numFmtId="168" fontId="5" fillId="0" borderId="41" xfId="7" applyNumberFormat="1" applyFont="1" applyBorder="1" applyAlignment="1">
      <alignment horizontal="center"/>
    </xf>
    <xf numFmtId="171" fontId="2" fillId="6" borderId="45" xfId="6" applyNumberFormat="1" applyFont="1" applyFill="1" applyBorder="1"/>
    <xf numFmtId="171" fontId="2" fillId="5" borderId="45" xfId="6" applyNumberFormat="1" applyFont="1" applyFill="1" applyBorder="1"/>
    <xf numFmtId="168" fontId="2" fillId="0" borderId="41" xfId="6" applyNumberFormat="1" applyFont="1" applyBorder="1" applyAlignment="1">
      <alignment horizontal="center"/>
    </xf>
    <xf numFmtId="1" fontId="2" fillId="0" borderId="46" xfId="6" applyNumberFormat="1" applyFont="1" applyBorder="1" applyAlignment="1">
      <alignment horizontal="center"/>
    </xf>
    <xf numFmtId="168" fontId="5" fillId="3" borderId="41" xfId="6" applyNumberFormat="1" applyFont="1" applyFill="1" applyBorder="1" applyAlignment="1">
      <alignment horizontal="center"/>
    </xf>
    <xf numFmtId="168" fontId="2" fillId="5" borderId="45" xfId="6" applyNumberFormat="1" applyFont="1" applyFill="1" applyBorder="1"/>
    <xf numFmtId="168" fontId="2" fillId="0" borderId="38" xfId="8" applyNumberFormat="1" applyFont="1" applyBorder="1"/>
    <xf numFmtId="168" fontId="5" fillId="0" borderId="38" xfId="8" applyNumberFormat="1" applyFont="1" applyBorder="1"/>
    <xf numFmtId="37" fontId="0" fillId="0" borderId="41" xfId="7" applyNumberFormat="1" applyFont="1" applyBorder="1" applyAlignment="1">
      <alignment horizontal="center"/>
    </xf>
    <xf numFmtId="1" fontId="0" fillId="0" borderId="46" xfId="8" applyNumberFormat="1" applyFont="1" applyBorder="1" applyAlignment="1">
      <alignment horizontal="center"/>
    </xf>
    <xf numFmtId="168" fontId="1" fillId="0" borderId="38" xfId="6" applyNumberFormat="1" applyBorder="1"/>
    <xf numFmtId="168" fontId="1" fillId="0" borderId="39" xfId="6" applyNumberFormat="1" applyBorder="1"/>
    <xf numFmtId="168" fontId="8" fillId="0" borderId="42" xfId="6" applyNumberFormat="1" applyFont="1" applyBorder="1"/>
    <xf numFmtId="168" fontId="1" fillId="0" borderId="41" xfId="6" applyNumberFormat="1" applyBorder="1"/>
    <xf numFmtId="168" fontId="8" fillId="0" borderId="40" xfId="6" applyNumberFormat="1" applyFont="1" applyBorder="1"/>
    <xf numFmtId="171" fontId="2" fillId="5" borderId="41" xfId="6" applyNumberFormat="1" applyFont="1" applyFill="1" applyBorder="1"/>
    <xf numFmtId="168" fontId="5" fillId="3" borderId="10" xfId="6" applyNumberFormat="1" applyFont="1" applyFill="1" applyBorder="1" applyAlignment="1">
      <alignment horizontal="center"/>
    </xf>
    <xf numFmtId="37" fontId="0" fillId="0" borderId="41" xfId="15" applyNumberFormat="1" applyFont="1" applyBorder="1" applyAlignment="1">
      <alignment horizontal="center"/>
    </xf>
    <xf numFmtId="168" fontId="0" fillId="3" borderId="47" xfId="15" applyNumberFormat="1" applyFont="1" applyFill="1" applyBorder="1"/>
    <xf numFmtId="168" fontId="19" fillId="3" borderId="47" xfId="15" applyNumberFormat="1" applyFont="1" applyFill="1" applyBorder="1"/>
    <xf numFmtId="9" fontId="0" fillId="3" borderId="47" xfId="15" applyNumberFormat="1" applyFont="1" applyFill="1" applyBorder="1"/>
    <xf numFmtId="9" fontId="0" fillId="3" borderId="48" xfId="15" applyNumberFormat="1" applyFont="1" applyFill="1" applyBorder="1"/>
    <xf numFmtId="168" fontId="19" fillId="0" borderId="47" xfId="15" applyNumberFormat="1" applyFont="1" applyBorder="1"/>
    <xf numFmtId="168" fontId="0" fillId="0" borderId="47" xfId="15" applyNumberFormat="1" applyFont="1" applyBorder="1"/>
    <xf numFmtId="168" fontId="19" fillId="0" borderId="48" xfId="15" applyNumberFormat="1" applyFont="1" applyBorder="1"/>
    <xf numFmtId="171" fontId="0" fillId="6" borderId="49" xfId="15" applyNumberFormat="1" applyFont="1" applyFill="1" applyBorder="1"/>
    <xf numFmtId="168" fontId="0" fillId="3" borderId="50" xfId="15" applyNumberFormat="1" applyFont="1" applyFill="1" applyBorder="1"/>
    <xf numFmtId="168" fontId="0" fillId="3" borderId="48" xfId="15" applyNumberFormat="1" applyFont="1" applyFill="1" applyBorder="1"/>
    <xf numFmtId="165" fontId="3" fillId="6" borderId="45" xfId="6" applyNumberFormat="1" applyFont="1" applyFill="1" applyBorder="1" applyAlignment="1">
      <alignment horizontal="left"/>
    </xf>
    <xf numFmtId="168" fontId="2" fillId="0" borderId="47" xfId="6" applyNumberFormat="1" applyFont="1" applyBorder="1"/>
    <xf numFmtId="168" fontId="5" fillId="0" borderId="47" xfId="6" applyNumberFormat="1" applyFont="1" applyBorder="1"/>
    <xf numFmtId="168" fontId="3" fillId="0" borderId="47" xfId="6" applyNumberFormat="1" applyFont="1" applyBorder="1"/>
    <xf numFmtId="9" fontId="2" fillId="0" borderId="47" xfId="6" applyNumberFormat="1" applyFont="1" applyBorder="1"/>
    <xf numFmtId="9" fontId="2" fillId="0" borderId="48" xfId="6" applyNumberFormat="1" applyFont="1" applyBorder="1"/>
    <xf numFmtId="37" fontId="0" fillId="0" borderId="3" xfId="7" applyNumberFormat="1" applyFont="1" applyBorder="1" applyAlignment="1">
      <alignment horizontal="center"/>
    </xf>
    <xf numFmtId="1" fontId="0" fillId="3" borderId="34" xfId="7" applyNumberFormat="1" applyFont="1" applyFill="1" applyBorder="1" applyAlignment="1">
      <alignment horizontal="center"/>
    </xf>
    <xf numFmtId="171" fontId="2" fillId="6" borderId="45" xfId="7" applyNumberFormat="1" applyFont="1" applyFill="1" applyBorder="1"/>
    <xf numFmtId="168" fontId="0" fillId="3" borderId="47" xfId="7" applyNumberFormat="1" applyFont="1" applyFill="1" applyBorder="1"/>
    <xf numFmtId="168" fontId="3" fillId="3" borderId="47" xfId="7" applyNumberFormat="1" applyFont="1" applyFill="1" applyBorder="1"/>
    <xf numFmtId="9" fontId="0" fillId="3" borderId="47" xfId="10" applyFont="1" applyFill="1" applyBorder="1"/>
    <xf numFmtId="9" fontId="0" fillId="3" borderId="48" xfId="7" applyNumberFormat="1" applyFont="1" applyFill="1" applyBorder="1"/>
    <xf numFmtId="171" fontId="0" fillId="5" borderId="45" xfId="7" applyNumberFormat="1" applyFont="1" applyFill="1" applyBorder="1"/>
    <xf numFmtId="168" fontId="3" fillId="3" borderId="51" xfId="7" applyNumberFormat="1" applyFont="1" applyFill="1" applyBorder="1"/>
    <xf numFmtId="174" fontId="2" fillId="3" borderId="52" xfId="9" applyNumberFormat="1" applyFont="1" applyFill="1" applyBorder="1"/>
    <xf numFmtId="174" fontId="2" fillId="3" borderId="41" xfId="9" applyNumberFormat="1" applyFont="1" applyFill="1" applyBorder="1"/>
    <xf numFmtId="174" fontId="2" fillId="3" borderId="51" xfId="6" applyNumberFormat="1" applyFont="1" applyFill="1" applyBorder="1"/>
    <xf numFmtId="170" fontId="3" fillId="7" borderId="45" xfId="6" applyNumberFormat="1" applyFont="1" applyFill="1" applyBorder="1" applyAlignment="1">
      <alignment horizontal="left"/>
    </xf>
    <xf numFmtId="171" fontId="0" fillId="7" borderId="45" xfId="7" applyNumberFormat="1" applyFont="1" applyFill="1" applyBorder="1"/>
    <xf numFmtId="168" fontId="5" fillId="0" borderId="44" xfId="7" applyNumberFormat="1" applyFont="1" applyBorder="1" applyAlignment="1">
      <alignment horizontal="center"/>
    </xf>
    <xf numFmtId="0" fontId="0" fillId="3" borderId="41" xfId="7" applyFont="1" applyFill="1" applyBorder="1" applyAlignment="1">
      <alignment horizontal="center"/>
    </xf>
    <xf numFmtId="1" fontId="0" fillId="3" borderId="46" xfId="7" applyNumberFormat="1" applyFont="1" applyFill="1" applyBorder="1" applyAlignment="1">
      <alignment horizontal="center"/>
    </xf>
    <xf numFmtId="171" fontId="2" fillId="5" borderId="52" xfId="6" applyNumberFormat="1" applyFont="1" applyFill="1" applyBorder="1"/>
    <xf numFmtId="171" fontId="2" fillId="7" borderId="45" xfId="6" applyNumberFormat="1" applyFont="1" applyFill="1" applyBorder="1"/>
    <xf numFmtId="16" fontId="2" fillId="0" borderId="41" xfId="6" quotePrefix="1" applyNumberFormat="1" applyFont="1" applyBorder="1" applyAlignment="1">
      <alignment horizontal="center"/>
    </xf>
    <xf numFmtId="170" fontId="0" fillId="3" borderId="41" xfId="15" applyNumberFormat="1" applyFont="1" applyFill="1" applyBorder="1" applyAlignment="1">
      <alignment horizontal="left"/>
    </xf>
    <xf numFmtId="168" fontId="1" fillId="4" borderId="5" xfId="6" applyNumberFormat="1" applyFill="1" applyBorder="1"/>
    <xf numFmtId="168" fontId="8" fillId="4" borderId="6" xfId="6" applyNumberFormat="1" applyFont="1" applyFill="1" applyBorder="1"/>
    <xf numFmtId="168" fontId="10" fillId="0" borderId="53" xfId="9" applyNumberFormat="1" applyFont="1" applyFill="1" applyBorder="1"/>
    <xf numFmtId="168" fontId="11" fillId="0" borderId="54" xfId="9" applyNumberFormat="1" applyFont="1" applyFill="1" applyBorder="1"/>
    <xf numFmtId="168" fontId="0" fillId="4" borderId="22" xfId="15" applyNumberFormat="1" applyFont="1" applyFill="1" applyBorder="1"/>
    <xf numFmtId="168" fontId="19" fillId="4" borderId="22" xfId="15" applyNumberFormat="1" applyFont="1" applyFill="1" applyBorder="1"/>
    <xf numFmtId="9" fontId="0" fillId="4" borderId="22" xfId="15" applyNumberFormat="1" applyFont="1" applyFill="1" applyBorder="1"/>
    <xf numFmtId="9" fontId="0" fillId="4" borderId="24" xfId="15" applyNumberFormat="1" applyFont="1" applyFill="1" applyBorder="1"/>
    <xf numFmtId="168" fontId="19" fillId="4" borderId="24" xfId="15" applyNumberFormat="1" applyFont="1" applyFill="1" applyBorder="1"/>
    <xf numFmtId="168" fontId="0" fillId="4" borderId="37" xfId="15" applyNumberFormat="1" applyFont="1" applyFill="1" applyBorder="1"/>
    <xf numFmtId="168" fontId="0" fillId="4" borderId="24" xfId="15" applyNumberFormat="1" applyFont="1" applyFill="1" applyBorder="1"/>
    <xf numFmtId="9" fontId="0" fillId="0" borderId="47" xfId="15" applyNumberFormat="1" applyFont="1" applyBorder="1"/>
    <xf numFmtId="9" fontId="0" fillId="0" borderId="48" xfId="15" applyNumberFormat="1" applyFont="1" applyBorder="1"/>
    <xf numFmtId="168" fontId="0" fillId="0" borderId="50" xfId="15" applyNumberFormat="1" applyFont="1" applyBorder="1"/>
    <xf numFmtId="168" fontId="0" fillId="0" borderId="48" xfId="15" applyNumberFormat="1" applyFont="1" applyBorder="1"/>
    <xf numFmtId="168" fontId="3" fillId="4" borderId="22" xfId="6" applyNumberFormat="1" applyFont="1" applyFill="1" applyBorder="1"/>
    <xf numFmtId="9" fontId="2" fillId="4" borderId="22" xfId="6" applyNumberFormat="1" applyFont="1" applyFill="1" applyBorder="1"/>
    <xf numFmtId="168" fontId="2" fillId="4" borderId="22" xfId="6" applyNumberFormat="1" applyFont="1" applyFill="1" applyBorder="1"/>
    <xf numFmtId="9" fontId="2" fillId="4" borderId="24" xfId="6" applyNumberFormat="1" applyFont="1" applyFill="1" applyBorder="1"/>
    <xf numFmtId="168" fontId="5" fillId="4" borderId="22" xfId="6" applyNumberFormat="1" applyFont="1" applyFill="1" applyBorder="1"/>
    <xf numFmtId="168" fontId="0" fillId="4" borderId="22" xfId="7" applyNumberFormat="1" applyFont="1" applyFill="1" applyBorder="1"/>
    <xf numFmtId="168" fontId="3" fillId="4" borderId="22" xfId="9" applyNumberFormat="1" applyFont="1" applyFill="1" applyBorder="1"/>
    <xf numFmtId="9" fontId="0" fillId="4" borderId="22" xfId="7" applyNumberFormat="1" applyFont="1" applyFill="1" applyBorder="1"/>
    <xf numFmtId="168" fontId="3" fillId="4" borderId="22" xfId="7" applyNumberFormat="1" applyFont="1" applyFill="1" applyBorder="1"/>
    <xf numFmtId="9" fontId="0" fillId="4" borderId="24" xfId="7" applyNumberFormat="1" applyFont="1" applyFill="1" applyBorder="1"/>
    <xf numFmtId="168" fontId="3" fillId="4" borderId="29" xfId="6" applyNumberFormat="1" applyFont="1" applyFill="1" applyBorder="1"/>
    <xf numFmtId="174" fontId="2" fillId="4" borderId="26" xfId="9" applyNumberFormat="1" applyFont="1" applyFill="1" applyBorder="1"/>
    <xf numFmtId="174" fontId="2" fillId="4" borderId="0" xfId="9" applyNumberFormat="1" applyFont="1" applyFill="1" applyBorder="1"/>
    <xf numFmtId="174" fontId="2" fillId="4" borderId="29" xfId="6" applyNumberFormat="1" applyFont="1" applyFill="1" applyBorder="1"/>
    <xf numFmtId="168" fontId="0" fillId="0" borderId="47" xfId="7" applyNumberFormat="1" applyFont="1" applyBorder="1"/>
    <xf numFmtId="168" fontId="3" fillId="0" borderId="47" xfId="9" applyNumberFormat="1" applyFont="1" applyFill="1" applyBorder="1"/>
    <xf numFmtId="9" fontId="0" fillId="0" borderId="47" xfId="7" applyNumberFormat="1" applyFont="1" applyBorder="1"/>
    <xf numFmtId="168" fontId="3" fillId="0" borderId="47" xfId="7" applyNumberFormat="1" applyFont="1" applyBorder="1"/>
    <xf numFmtId="9" fontId="0" fillId="0" borderId="48" xfId="7" applyNumberFormat="1" applyFont="1" applyBorder="1"/>
    <xf numFmtId="168" fontId="3" fillId="0" borderId="51" xfId="6" applyNumberFormat="1" applyFont="1" applyBorder="1"/>
    <xf numFmtId="174" fontId="2" fillId="0" borderId="52" xfId="9" applyNumberFormat="1" applyFont="1" applyFill="1" applyBorder="1"/>
    <xf numFmtId="174" fontId="2" fillId="0" borderId="41" xfId="9" applyNumberFormat="1" applyFont="1" applyFill="1" applyBorder="1"/>
    <xf numFmtId="174" fontId="2" fillId="0" borderId="51" xfId="6" applyNumberFormat="1" applyFont="1" applyBorder="1"/>
    <xf numFmtId="164" fontId="2" fillId="0" borderId="55" xfId="6" applyNumberFormat="1" applyFont="1" applyBorder="1"/>
    <xf numFmtId="164" fontId="2" fillId="0" borderId="38" xfId="6" applyNumberFormat="1" applyFont="1" applyBorder="1"/>
    <xf numFmtId="164" fontId="3" fillId="0" borderId="40" xfId="6" applyNumberFormat="1" applyFont="1" applyBorder="1"/>
    <xf numFmtId="164" fontId="5" fillId="0" borderId="38" xfId="6" applyNumberFormat="1" applyFont="1" applyBorder="1"/>
    <xf numFmtId="164" fontId="5" fillId="0" borderId="55" xfId="6" applyNumberFormat="1" applyFont="1" applyBorder="1"/>
    <xf numFmtId="164" fontId="3" fillId="0" borderId="38" xfId="6" applyNumberFormat="1" applyFont="1" applyBorder="1"/>
    <xf numFmtId="164" fontId="2" fillId="0" borderId="38" xfId="6" applyNumberFormat="1" applyFont="1" applyBorder="1" applyAlignment="1">
      <alignment horizontal="right"/>
    </xf>
    <xf numFmtId="164" fontId="3" fillId="4" borderId="0" xfId="6" applyNumberFormat="1" applyFont="1" applyFill="1"/>
    <xf numFmtId="164" fontId="3" fillId="4" borderId="10" xfId="6" applyNumberFormat="1" applyFont="1" applyFill="1" applyBorder="1"/>
    <xf numFmtId="164" fontId="2" fillId="0" borderId="39" xfId="6" applyNumberFormat="1" applyFont="1" applyBorder="1"/>
    <xf numFmtId="168" fontId="3" fillId="0" borderId="55" xfId="6" applyNumberFormat="1" applyFont="1" applyBorder="1"/>
    <xf numFmtId="164" fontId="3" fillId="0" borderId="55" xfId="6" applyNumberFormat="1" applyFont="1" applyBorder="1"/>
    <xf numFmtId="164" fontId="3" fillId="0" borderId="41" xfId="6" applyNumberFormat="1" applyFont="1" applyBorder="1"/>
    <xf numFmtId="168" fontId="3" fillId="4" borderId="33" xfId="6" applyNumberFormat="1" applyFont="1" applyFill="1" applyBorder="1"/>
    <xf numFmtId="168" fontId="3" fillId="0" borderId="33" xfId="6" applyNumberFormat="1" applyFont="1" applyBorder="1"/>
    <xf numFmtId="164" fontId="2" fillId="4" borderId="8" xfId="6" applyNumberFormat="1" applyFont="1" applyFill="1" applyBorder="1"/>
    <xf numFmtId="164" fontId="2" fillId="4" borderId="5" xfId="6" applyNumberFormat="1" applyFont="1" applyFill="1" applyBorder="1"/>
    <xf numFmtId="164" fontId="3" fillId="4" borderId="6" xfId="6" applyNumberFormat="1" applyFont="1" applyFill="1" applyBorder="1"/>
    <xf numFmtId="164" fontId="2" fillId="4" borderId="13" xfId="6" applyNumberFormat="1" applyFont="1" applyFill="1" applyBorder="1"/>
    <xf numFmtId="168" fontId="3" fillId="4" borderId="8" xfId="6" applyNumberFormat="1" applyFont="1" applyFill="1" applyBorder="1"/>
    <xf numFmtId="164" fontId="3" fillId="4" borderId="8" xfId="6" applyNumberFormat="1" applyFont="1" applyFill="1" applyBorder="1"/>
    <xf numFmtId="164" fontId="3" fillId="4" borderId="5" xfId="6" applyNumberFormat="1" applyFont="1" applyFill="1" applyBorder="1"/>
    <xf numFmtId="164" fontId="5" fillId="4" borderId="5" xfId="6" applyNumberFormat="1" applyFont="1" applyFill="1" applyBorder="1"/>
    <xf numFmtId="164" fontId="5" fillId="4" borderId="8" xfId="6" applyNumberFormat="1" applyFont="1" applyFill="1" applyBorder="1"/>
    <xf numFmtId="164" fontId="2" fillId="4" borderId="5" xfId="6" applyNumberFormat="1" applyFont="1" applyFill="1" applyBorder="1" applyAlignment="1">
      <alignment horizontal="right"/>
    </xf>
    <xf numFmtId="168" fontId="10" fillId="4" borderId="16" xfId="9" applyNumberFormat="1" applyFont="1" applyFill="1" applyBorder="1"/>
    <xf numFmtId="168" fontId="11" fillId="4" borderId="18" xfId="9" applyNumberFormat="1" applyFont="1" applyFill="1" applyBorder="1"/>
    <xf numFmtId="164" fontId="3" fillId="0" borderId="33" xfId="6" applyNumberFormat="1" applyFont="1" applyBorder="1"/>
    <xf numFmtId="168" fontId="25" fillId="0" borderId="0" xfId="6" applyNumberFormat="1" applyFont="1"/>
    <xf numFmtId="0" fontId="5" fillId="0" borderId="41" xfId="6" applyFont="1" applyBorder="1" applyAlignment="1">
      <alignment horizontal="center"/>
    </xf>
    <xf numFmtId="0" fontId="2" fillId="0" borderId="0" xfId="6" applyFont="1" applyAlignment="1">
      <alignment wrapText="1"/>
    </xf>
    <xf numFmtId="168" fontId="5" fillId="0" borderId="8" xfId="9" applyNumberFormat="1" applyFont="1" applyFill="1" applyBorder="1" applyAlignment="1">
      <alignment horizontal="center"/>
    </xf>
    <xf numFmtId="1" fontId="0" fillId="3" borderId="34" xfId="8" applyNumberFormat="1" applyFont="1" applyFill="1" applyBorder="1" applyAlignment="1">
      <alignment horizontal="center"/>
    </xf>
    <xf numFmtId="0" fontId="1" fillId="0" borderId="0" xfId="6" applyAlignment="1">
      <alignment horizontal="left" wrapText="1"/>
    </xf>
    <xf numFmtId="170" fontId="0" fillId="0" borderId="0" xfId="15" applyNumberFormat="1" applyFont="1" applyAlignment="1">
      <alignment horizontal="left" wrapText="1"/>
    </xf>
    <xf numFmtId="170" fontId="0" fillId="0" borderId="2" xfId="15" applyNumberFormat="1" applyFont="1" applyBorder="1" applyAlignment="1">
      <alignment horizontal="left" vertical="center" wrapText="1"/>
    </xf>
    <xf numFmtId="170" fontId="0" fillId="0" borderId="0" xfId="15" applyNumberFormat="1" applyFont="1" applyAlignment="1">
      <alignment horizontal="left" vertical="center" wrapText="1"/>
    </xf>
    <xf numFmtId="165" fontId="2" fillId="0" borderId="0" xfId="6" applyNumberFormat="1" applyFont="1" applyAlignment="1">
      <alignment horizontal="left" vertical="top" wrapText="1"/>
    </xf>
    <xf numFmtId="170" fontId="2" fillId="0" borderId="0" xfId="6" applyNumberFormat="1" applyFont="1" applyAlignment="1">
      <alignment horizontal="left" wrapText="1"/>
    </xf>
  </cellXfs>
  <cellStyles count="22">
    <cellStyle name="Comma" xfId="4" xr:uid="{00000000-0005-0000-0000-000004000000}"/>
    <cellStyle name="Comma [0]" xfId="5" xr:uid="{00000000-0005-0000-0000-000005000000}"/>
    <cellStyle name="Comma [0] 2" xfId="20" xr:uid="{00000000-0005-0000-0000-000014000000}"/>
    <cellStyle name="Comma 2" xfId="9" xr:uid="{00000000-0005-0000-0000-000009000000}"/>
    <cellStyle name="Comma 2 2" xfId="21" xr:uid="{00000000-0005-0000-0000-000015000000}"/>
    <cellStyle name="Comma 3" xfId="19" xr:uid="{00000000-0005-0000-0000-000013000000}"/>
    <cellStyle name="Currency" xfId="2" xr:uid="{00000000-0005-0000-0000-000002000000}"/>
    <cellStyle name="Currency [0]" xfId="3" xr:uid="{00000000-0005-0000-0000-000003000000}"/>
    <cellStyle name="Currency [0] 2" xfId="18" xr:uid="{00000000-0005-0000-0000-000012000000}"/>
    <cellStyle name="Currency 2" xfId="17" xr:uid="{00000000-0005-0000-0000-000011000000}"/>
    <cellStyle name="Fill_ActQ" xfId="13" xr:uid="{00000000-0005-0000-0000-00000D000000}"/>
    <cellStyle name="Hyperkobling" xfId="12" xr:uid="{00000000-0005-0000-0000-00000C000000}"/>
    <cellStyle name="Hyperkobling 2" xfId="16" xr:uid="{00000000-0005-0000-0000-000010000000}"/>
    <cellStyle name="Normal" xfId="0" builtinId="0"/>
    <cellStyle name="Normal 11" xfId="7" xr:uid="{00000000-0005-0000-0000-000007000000}"/>
    <cellStyle name="Normal 2" xfId="6" xr:uid="{00000000-0005-0000-0000-000006000000}"/>
    <cellStyle name="Normal 3" xfId="15" xr:uid="{00000000-0005-0000-0000-00000F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Q4 2023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Ebenfelt,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3" customWidth="1"/>
    <col min="7" max="16384" width="14.42578125" style="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theme="9" tint="0.79985961485641044"/>
    <pageSetUpPr fitToPage="1"/>
  </sheetPr>
  <dimension ref="A1:AL849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3" width="12.28515625" style="3" customWidth="1"/>
    <col min="14" max="14" width="50.7109375" style="3" customWidth="1"/>
    <col min="15" max="15" width="11.7109375" style="3" customWidth="1"/>
    <col min="16" max="16" width="11.7109375" style="3" hidden="1" customWidth="1"/>
    <col min="17" max="18" width="11.7109375" style="3" customWidth="1"/>
    <col min="19" max="38" width="9.28515625" style="3" customWidth="1"/>
    <col min="39" max="16384" width="14.42578125" style="3"/>
  </cols>
  <sheetData>
    <row r="1" spans="1:38" ht="12.75" customHeight="1" x14ac:dyDescent="0.2">
      <c r="A1" s="4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8"/>
      <c r="O1" s="108"/>
      <c r="P1" s="108"/>
      <c r="Q1" s="108"/>
      <c r="R1" s="108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2.75" customHeight="1" x14ac:dyDescent="0.2">
      <c r="A2" s="4"/>
      <c r="B2" s="109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445" t="s">
        <v>1</v>
      </c>
      <c r="K2" s="109" t="s">
        <v>2</v>
      </c>
      <c r="L2" s="109" t="s">
        <v>3</v>
      </c>
      <c r="M2" s="110" t="s">
        <v>4</v>
      </c>
      <c r="N2" s="223"/>
      <c r="O2" s="430" t="s">
        <v>6</v>
      </c>
      <c r="P2" s="430" t="s">
        <v>150</v>
      </c>
      <c r="Q2" s="219" t="s">
        <v>6</v>
      </c>
      <c r="R2" s="219" t="s">
        <v>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446">
        <v>2023</v>
      </c>
      <c r="K3" s="80">
        <v>2023</v>
      </c>
      <c r="L3" s="80">
        <v>2023</v>
      </c>
      <c r="M3" s="111">
        <v>2023</v>
      </c>
      <c r="N3" s="224" t="s">
        <v>90</v>
      </c>
      <c r="O3" s="521">
        <v>2023</v>
      </c>
      <c r="P3" s="431">
        <v>2022</v>
      </c>
      <c r="Q3" s="13">
        <v>2022</v>
      </c>
      <c r="R3" s="13">
        <v>2021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spans="1:38" ht="12.75" customHeight="1" x14ac:dyDescent="0.2">
      <c r="A4" s="4"/>
      <c r="B4" s="112"/>
      <c r="C4" s="112"/>
      <c r="D4" s="112"/>
      <c r="E4" s="113"/>
      <c r="F4" s="112"/>
      <c r="G4" s="112"/>
      <c r="H4" s="112"/>
      <c r="I4" s="112"/>
      <c r="J4" s="444"/>
      <c r="K4" s="112"/>
      <c r="L4" s="112"/>
      <c r="M4" s="112"/>
      <c r="N4" s="108"/>
      <c r="O4" s="112"/>
      <c r="P4" s="112"/>
      <c r="Q4" s="444"/>
      <c r="R4" s="11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108"/>
      <c r="O5" s="108"/>
      <c r="P5" s="108"/>
      <c r="Q5" s="108"/>
      <c r="R5" s="108"/>
      <c r="S5" s="85"/>
      <c r="T5" s="85"/>
      <c r="U5" s="4"/>
      <c r="V5" s="4"/>
      <c r="W5" s="4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</row>
    <row r="6" spans="1:38" ht="12.75" customHeight="1" x14ac:dyDescent="0.2">
      <c r="A6" s="11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15"/>
      <c r="N6" s="117" t="s">
        <v>96</v>
      </c>
      <c r="O6" s="118"/>
      <c r="P6" s="118"/>
      <c r="Q6" s="432"/>
      <c r="R6" s="118"/>
      <c r="S6" s="85"/>
      <c r="T6" s="114"/>
      <c r="U6" s="4"/>
      <c r="V6" s="4"/>
      <c r="W6" s="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</row>
    <row r="7" spans="1:38" ht="12.75" customHeight="1" x14ac:dyDescent="0.2">
      <c r="A7" s="119"/>
      <c r="B7" s="122">
        <v>702.07299999999998</v>
      </c>
      <c r="C7" s="122">
        <v>832.51900000000001</v>
      </c>
      <c r="D7" s="122">
        <v>892.72800000000007</v>
      </c>
      <c r="E7" s="121">
        <v>884.13900000000001</v>
      </c>
      <c r="F7" s="122">
        <v>955.06299999999999</v>
      </c>
      <c r="G7" s="122">
        <v>1026.4159999999999</v>
      </c>
      <c r="H7" s="122">
        <v>1002.1080000000001</v>
      </c>
      <c r="I7" s="122">
        <v>983.10300000000007</v>
      </c>
      <c r="J7" s="425">
        <v>1073.06</v>
      </c>
      <c r="K7" s="122">
        <v>1190.6659999999999</v>
      </c>
      <c r="L7" s="122">
        <v>1158.318</v>
      </c>
      <c r="M7" s="468">
        <v>1108.02</v>
      </c>
      <c r="N7" s="123" t="s">
        <v>97</v>
      </c>
      <c r="O7" s="124">
        <v>4530.0640000000003</v>
      </c>
      <c r="P7" s="124">
        <v>2983.587</v>
      </c>
      <c r="Q7" s="433">
        <v>3966.69</v>
      </c>
      <c r="R7" s="124">
        <v>3311.4590000000003</v>
      </c>
      <c r="S7" s="85"/>
      <c r="T7" s="114"/>
      <c r="U7" s="4"/>
      <c r="V7" s="4"/>
      <c r="W7" s="4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</row>
    <row r="8" spans="1:38" ht="12.75" customHeight="1" x14ac:dyDescent="0.2">
      <c r="A8" s="119"/>
      <c r="B8" s="122">
        <v>107.45</v>
      </c>
      <c r="C8" s="122">
        <v>136.24600000000001</v>
      </c>
      <c r="D8" s="122">
        <v>135.28899999999999</v>
      </c>
      <c r="E8" s="121">
        <v>158.09200000000001</v>
      </c>
      <c r="F8" s="122">
        <v>131.065</v>
      </c>
      <c r="G8" s="122">
        <v>148.791</v>
      </c>
      <c r="H8" s="122">
        <v>122.672</v>
      </c>
      <c r="I8" s="122">
        <v>135.559</v>
      </c>
      <c r="J8" s="425">
        <v>117.73699999999999</v>
      </c>
      <c r="K8" s="122">
        <v>140.72200000000001</v>
      </c>
      <c r="L8" s="122">
        <v>119.807</v>
      </c>
      <c r="M8" s="468">
        <v>131.28899999999999</v>
      </c>
      <c r="N8" s="123" t="s">
        <v>10</v>
      </c>
      <c r="O8" s="124">
        <v>509.55500000000001</v>
      </c>
      <c r="P8" s="124">
        <v>402.52800000000002</v>
      </c>
      <c r="Q8" s="433">
        <v>538.08699999999999</v>
      </c>
      <c r="R8" s="124">
        <v>537.077</v>
      </c>
      <c r="S8" s="85"/>
      <c r="T8" s="114"/>
      <c r="U8" s="4"/>
      <c r="V8" s="4"/>
      <c r="W8" s="4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</row>
    <row r="9" spans="1:38" ht="12.75" customHeight="1" x14ac:dyDescent="0.2">
      <c r="A9" s="119"/>
      <c r="B9" s="122">
        <v>67.400999999999996</v>
      </c>
      <c r="C9" s="122">
        <v>77.966999999999999</v>
      </c>
      <c r="D9" s="122">
        <v>92.638000000000005</v>
      </c>
      <c r="E9" s="121">
        <v>89.233000000000004</v>
      </c>
      <c r="F9" s="122">
        <v>84.488</v>
      </c>
      <c r="G9" s="122">
        <v>98.911000000000001</v>
      </c>
      <c r="H9" s="122">
        <v>84.213999999999999</v>
      </c>
      <c r="I9" s="122">
        <v>83.941000000000003</v>
      </c>
      <c r="J9" s="425">
        <v>86.953999999999994</v>
      </c>
      <c r="K9" s="122">
        <v>109.044</v>
      </c>
      <c r="L9" s="122">
        <v>83.370999999999995</v>
      </c>
      <c r="M9" s="468">
        <v>87.661000000000001</v>
      </c>
      <c r="N9" s="123" t="s">
        <v>14</v>
      </c>
      <c r="O9" s="124">
        <v>367.03</v>
      </c>
      <c r="P9" s="124">
        <v>267.613</v>
      </c>
      <c r="Q9" s="433">
        <v>351.55399999999997</v>
      </c>
      <c r="R9" s="124">
        <v>327.23900000000003</v>
      </c>
      <c r="S9" s="85"/>
      <c r="T9" s="114"/>
      <c r="U9" s="4"/>
      <c r="V9" s="4"/>
      <c r="W9" s="4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</row>
    <row r="10" spans="1:38" ht="12.75" customHeight="1" x14ac:dyDescent="0.2">
      <c r="A10" s="119"/>
      <c r="B10" s="127">
        <v>876.923</v>
      </c>
      <c r="C10" s="127">
        <v>1046.7329999999999</v>
      </c>
      <c r="D10" s="127">
        <v>1120.655</v>
      </c>
      <c r="E10" s="126">
        <v>1131.4649999999999</v>
      </c>
      <c r="F10" s="127">
        <v>1170.616</v>
      </c>
      <c r="G10" s="127">
        <v>1274.1179999999999</v>
      </c>
      <c r="H10" s="127">
        <v>1208.9939999999999</v>
      </c>
      <c r="I10" s="127">
        <v>1202.6030000000001</v>
      </c>
      <c r="J10" s="427">
        <v>1277.75</v>
      </c>
      <c r="K10" s="127">
        <v>1440.432</v>
      </c>
      <c r="L10" s="127">
        <v>1361.4949999999999</v>
      </c>
      <c r="M10" s="466">
        <v>1326.9690000000001</v>
      </c>
      <c r="N10" s="128" t="s">
        <v>15</v>
      </c>
      <c r="O10" s="129">
        <v>5406.6459999999997</v>
      </c>
      <c r="P10" s="129">
        <v>3653.7280000000001</v>
      </c>
      <c r="Q10" s="434">
        <v>4856.3310000000001</v>
      </c>
      <c r="R10" s="129">
        <v>4175.7759999999998</v>
      </c>
      <c r="S10" s="85"/>
      <c r="T10" s="114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</row>
    <row r="11" spans="1:38" ht="12.75" customHeight="1" x14ac:dyDescent="0.2">
      <c r="A11" s="130"/>
      <c r="B11" s="133">
        <v>0.17971915644691738</v>
      </c>
      <c r="C11" s="133">
        <v>0.39003566941911694</v>
      </c>
      <c r="D11" s="133">
        <v>0.35478976764428549</v>
      </c>
      <c r="E11" s="132">
        <v>0.32017781822636815</v>
      </c>
      <c r="F11" s="133">
        <v>0.33491309955378057</v>
      </c>
      <c r="G11" s="133">
        <v>0.2172330479692528</v>
      </c>
      <c r="H11" s="133">
        <v>7.8828006835288233E-2</v>
      </c>
      <c r="I11" s="133">
        <v>6.2872470646462952E-2</v>
      </c>
      <c r="J11" s="428">
        <v>9.1519336827789788E-2</v>
      </c>
      <c r="K11" s="133">
        <v>0.1305326508219804</v>
      </c>
      <c r="L11" s="133">
        <v>0.12613875668531027</v>
      </c>
      <c r="M11" s="467">
        <v>0.10341401110757253</v>
      </c>
      <c r="N11" s="134" t="s">
        <v>98</v>
      </c>
      <c r="O11" s="135">
        <v>0.11331908801109303</v>
      </c>
      <c r="P11" s="135">
        <v>0.20018224156467612</v>
      </c>
      <c r="Q11" s="435">
        <v>0.16297689339658072</v>
      </c>
      <c r="R11" s="135">
        <v>0.31289228140790093</v>
      </c>
      <c r="S11" s="85"/>
      <c r="T11" s="114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</row>
    <row r="12" spans="1:38" ht="12.75" customHeight="1" x14ac:dyDescent="0.2">
      <c r="A12" s="119"/>
      <c r="B12" s="122">
        <v>-517.06799999999998</v>
      </c>
      <c r="C12" s="122">
        <v>-557.80700000000002</v>
      </c>
      <c r="D12" s="122">
        <v>-621.50099999999998</v>
      </c>
      <c r="E12" s="121">
        <v>-697.7109999999999</v>
      </c>
      <c r="F12" s="122">
        <v>-727.36400000000003</v>
      </c>
      <c r="G12" s="122">
        <v>-725.25299999999993</v>
      </c>
      <c r="H12" s="122">
        <v>-723.37899999999991</v>
      </c>
      <c r="I12" s="122">
        <v>-772.423</v>
      </c>
      <c r="J12" s="425">
        <v>-857.74299999999994</v>
      </c>
      <c r="K12" s="122">
        <v>-914.54300000000001</v>
      </c>
      <c r="L12" s="122">
        <v>-857.86199999999985</v>
      </c>
      <c r="M12" s="468">
        <v>-908.72300000000007</v>
      </c>
      <c r="N12" s="134" t="s">
        <v>99</v>
      </c>
      <c r="O12" s="124">
        <v>-3538.8710000000001</v>
      </c>
      <c r="P12" s="124">
        <v>-2175.9960000000001</v>
      </c>
      <c r="Q12" s="433">
        <v>-2948.4189999999999</v>
      </c>
      <c r="R12" s="124">
        <v>-2394.087</v>
      </c>
      <c r="S12" s="85"/>
      <c r="T12" s="114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</row>
    <row r="13" spans="1:38" ht="12.75" customHeight="1" x14ac:dyDescent="0.2">
      <c r="A13" s="119"/>
      <c r="B13" s="127">
        <v>359.85500000000002</v>
      </c>
      <c r="C13" s="127">
        <v>488.92599999999999</v>
      </c>
      <c r="D13" s="127">
        <v>499.154</v>
      </c>
      <c r="E13" s="126">
        <v>433.75400000000002</v>
      </c>
      <c r="F13" s="127">
        <v>443.25200000000001</v>
      </c>
      <c r="G13" s="127">
        <v>548.86500000000001</v>
      </c>
      <c r="H13" s="127">
        <v>485.61500000000001</v>
      </c>
      <c r="I13" s="127">
        <v>430.18</v>
      </c>
      <c r="J13" s="427">
        <v>420.00700000000001</v>
      </c>
      <c r="K13" s="127">
        <v>525.88900000000001</v>
      </c>
      <c r="L13" s="127">
        <v>503.63299999999998</v>
      </c>
      <c r="M13" s="466">
        <v>418.24599999999998</v>
      </c>
      <c r="N13" s="136" t="s">
        <v>95</v>
      </c>
      <c r="O13" s="129">
        <v>1867.7750000000001</v>
      </c>
      <c r="P13" s="129">
        <v>1477.732</v>
      </c>
      <c r="Q13" s="434">
        <v>1907.912</v>
      </c>
      <c r="R13" s="129">
        <v>1781.6889999999999</v>
      </c>
      <c r="S13" s="85"/>
      <c r="T13" s="114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</row>
    <row r="14" spans="1:38" ht="12.75" customHeight="1" x14ac:dyDescent="0.2">
      <c r="A14" s="262"/>
      <c r="B14" s="139">
        <v>0.41036100090885974</v>
      </c>
      <c r="C14" s="139">
        <v>0.46709714893865006</v>
      </c>
      <c r="D14" s="139">
        <v>0.4454127273781851</v>
      </c>
      <c r="E14" s="138">
        <v>0.3833560914389752</v>
      </c>
      <c r="F14" s="139">
        <v>0.37864850642738523</v>
      </c>
      <c r="G14" s="139">
        <v>0.43078035158439015</v>
      </c>
      <c r="H14" s="139">
        <v>0.40166866005952062</v>
      </c>
      <c r="I14" s="139">
        <v>0.3577074063510568</v>
      </c>
      <c r="J14" s="429">
        <v>0.32870827626687538</v>
      </c>
      <c r="K14" s="139">
        <v>0.36509116709431616</v>
      </c>
      <c r="L14" s="139">
        <v>0.36991175142031374</v>
      </c>
      <c r="M14" s="469">
        <v>0.31518897577863536</v>
      </c>
      <c r="N14" s="140" t="s">
        <v>100</v>
      </c>
      <c r="O14" s="141">
        <v>0.34545908868455605</v>
      </c>
      <c r="P14" s="141">
        <v>0.40444499426339342</v>
      </c>
      <c r="Q14" s="436">
        <v>0.39287107901005924</v>
      </c>
      <c r="R14" s="141">
        <v>0.42667255140122456</v>
      </c>
      <c r="S14" s="85"/>
      <c r="T14" s="114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</row>
    <row r="15" spans="1:38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142"/>
      <c r="O15" s="143"/>
      <c r="P15" s="143"/>
      <c r="Q15" s="143"/>
      <c r="R15" s="143"/>
      <c r="S15" s="85"/>
      <c r="T15" s="114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ht="12.75" customHeight="1" x14ac:dyDescent="0.2">
      <c r="A16" s="89"/>
      <c r="B16" s="144"/>
      <c r="C16" s="144"/>
      <c r="D16" s="144"/>
      <c r="E16" s="145"/>
      <c r="F16" s="144"/>
      <c r="G16" s="144"/>
      <c r="H16" s="144"/>
      <c r="I16" s="144"/>
      <c r="J16" s="397"/>
      <c r="K16" s="144"/>
      <c r="L16" s="144"/>
      <c r="M16" s="144"/>
      <c r="N16" s="146" t="s">
        <v>101</v>
      </c>
      <c r="O16" s="147"/>
      <c r="P16" s="147"/>
      <c r="Q16" s="437"/>
      <c r="R16" s="147"/>
      <c r="S16" s="85"/>
      <c r="T16" s="114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</row>
    <row r="17" spans="1:38" ht="12.75" customHeight="1" x14ac:dyDescent="0.2">
      <c r="A17" s="89"/>
      <c r="B17" s="122">
        <v>430.37700000000001</v>
      </c>
      <c r="C17" s="122">
        <v>537.63400000000001</v>
      </c>
      <c r="D17" s="122">
        <v>521.55500000000006</v>
      </c>
      <c r="E17" s="121">
        <v>525.41300000000001</v>
      </c>
      <c r="F17" s="122">
        <v>602.28600000000006</v>
      </c>
      <c r="G17" s="122">
        <v>664.86</v>
      </c>
      <c r="H17" s="122">
        <v>642.62699999999995</v>
      </c>
      <c r="I17" s="122">
        <v>608.68200000000002</v>
      </c>
      <c r="J17" s="425">
        <v>682.05900000000008</v>
      </c>
      <c r="K17" s="122">
        <v>772.31200000000001</v>
      </c>
      <c r="L17" s="122">
        <v>741.226</v>
      </c>
      <c r="M17" s="468">
        <v>671.08</v>
      </c>
      <c r="N17" s="123" t="s">
        <v>97</v>
      </c>
      <c r="O17" s="124">
        <v>2866.6770000000001</v>
      </c>
      <c r="P17" s="124">
        <v>1909.7730000000001</v>
      </c>
      <c r="Q17" s="433">
        <v>2518.4549999999999</v>
      </c>
      <c r="R17" s="124">
        <v>2014.979</v>
      </c>
      <c r="S17" s="85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</row>
    <row r="18" spans="1:38" ht="12.75" customHeight="1" x14ac:dyDescent="0.2">
      <c r="A18" s="89"/>
      <c r="B18" s="122">
        <v>48.896999999999998</v>
      </c>
      <c r="C18" s="122">
        <v>63.984000000000002</v>
      </c>
      <c r="D18" s="122">
        <v>58.28</v>
      </c>
      <c r="E18" s="121">
        <v>66.14</v>
      </c>
      <c r="F18" s="122">
        <v>59.359000000000002</v>
      </c>
      <c r="G18" s="122">
        <v>66.784000000000006</v>
      </c>
      <c r="H18" s="122">
        <v>50.127000000000002</v>
      </c>
      <c r="I18" s="122">
        <v>57.856000000000002</v>
      </c>
      <c r="J18" s="425">
        <v>49.430999999999997</v>
      </c>
      <c r="K18" s="122">
        <v>58.53</v>
      </c>
      <c r="L18" s="122">
        <v>49.576999999999998</v>
      </c>
      <c r="M18" s="468">
        <v>53.716000000000001</v>
      </c>
      <c r="N18" s="123" t="s">
        <v>10</v>
      </c>
      <c r="O18" s="124">
        <v>211.25400000000002</v>
      </c>
      <c r="P18" s="124">
        <v>176.27</v>
      </c>
      <c r="Q18" s="433">
        <v>234.126</v>
      </c>
      <c r="R18" s="124">
        <v>237.30099999999999</v>
      </c>
      <c r="S18" s="85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</row>
    <row r="19" spans="1:38" ht="12.75" customHeight="1" x14ac:dyDescent="0.2">
      <c r="A19" s="89"/>
      <c r="B19" s="122">
        <v>54.061</v>
      </c>
      <c r="C19" s="122">
        <v>68.543000000000006</v>
      </c>
      <c r="D19" s="122">
        <v>67.591999999999999</v>
      </c>
      <c r="E19" s="121">
        <v>60.978000000000002</v>
      </c>
      <c r="F19" s="122">
        <v>60.067999999999998</v>
      </c>
      <c r="G19" s="122">
        <v>72.488</v>
      </c>
      <c r="H19" s="122">
        <v>65.325000000000003</v>
      </c>
      <c r="I19" s="122">
        <v>65.228999999999999</v>
      </c>
      <c r="J19" s="425">
        <v>53.176000000000002</v>
      </c>
      <c r="K19" s="122">
        <v>72.29543000000001</v>
      </c>
      <c r="L19" s="122">
        <v>64.226259999999996</v>
      </c>
      <c r="M19" s="468">
        <v>56.358309999999989</v>
      </c>
      <c r="N19" s="123" t="s">
        <v>14</v>
      </c>
      <c r="O19" s="124">
        <v>246.05600000000001</v>
      </c>
      <c r="P19" s="124">
        <v>197.88099999999997</v>
      </c>
      <c r="Q19" s="433">
        <v>263.10999999999996</v>
      </c>
      <c r="R19" s="124">
        <v>251.17400000000004</v>
      </c>
      <c r="S19" s="85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ht="12.75" customHeight="1" x14ac:dyDescent="0.2">
      <c r="A20" s="89"/>
      <c r="B20" s="127">
        <v>533.33500000000004</v>
      </c>
      <c r="C20" s="127">
        <v>670.16099999999994</v>
      </c>
      <c r="D20" s="127">
        <v>647.428</v>
      </c>
      <c r="E20" s="126">
        <v>652.53</v>
      </c>
      <c r="F20" s="127">
        <v>721.71299999999997</v>
      </c>
      <c r="G20" s="127">
        <v>804.13199999999995</v>
      </c>
      <c r="H20" s="127">
        <v>758.07899999999995</v>
      </c>
      <c r="I20" s="127">
        <v>731.76599999999996</v>
      </c>
      <c r="J20" s="427">
        <v>784.66600000000005</v>
      </c>
      <c r="K20" s="127">
        <v>903.13643000000002</v>
      </c>
      <c r="L20" s="127">
        <v>855.02826000000005</v>
      </c>
      <c r="M20" s="466">
        <v>781.15330999999992</v>
      </c>
      <c r="N20" s="128" t="s">
        <v>15</v>
      </c>
      <c r="O20" s="129">
        <v>3323.9840000000004</v>
      </c>
      <c r="P20" s="129">
        <v>2283.924</v>
      </c>
      <c r="Q20" s="434">
        <v>3015.69</v>
      </c>
      <c r="R20" s="129">
        <v>2503.4539999999997</v>
      </c>
      <c r="S20" s="85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ht="12.75" customHeight="1" x14ac:dyDescent="0.2">
      <c r="A21" s="89"/>
      <c r="B21" s="133">
        <v>0.11052924187875979</v>
      </c>
      <c r="C21" s="133">
        <v>0.42830867073459222</v>
      </c>
      <c r="D21" s="133">
        <v>0.33125244175765434</v>
      </c>
      <c r="E21" s="132">
        <v>0.31082764162314169</v>
      </c>
      <c r="F21" s="133">
        <v>0.35320764622610534</v>
      </c>
      <c r="G21" s="133">
        <v>0.19990867866079953</v>
      </c>
      <c r="H21" s="133">
        <v>0.17090857979574547</v>
      </c>
      <c r="I21" s="133">
        <v>0.12142889982069782</v>
      </c>
      <c r="J21" s="428">
        <v>8.7227194189380075E-2</v>
      </c>
      <c r="K21" s="133">
        <v>0.12311962463874093</v>
      </c>
      <c r="L21" s="133">
        <v>0.12788806971305111</v>
      </c>
      <c r="M21" s="467">
        <v>6.749057758901067E-2</v>
      </c>
      <c r="N21" s="134" t="s">
        <v>98</v>
      </c>
      <c r="O21" s="135">
        <v>0.10223000374706959</v>
      </c>
      <c r="P21" s="135">
        <v>0.23393721190065064</v>
      </c>
      <c r="Q21" s="435">
        <v>0.20461170846358678</v>
      </c>
      <c r="R21" s="135">
        <v>0.29472347177414759</v>
      </c>
      <c r="S21" s="85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ht="12.75" customHeight="1" x14ac:dyDescent="0.2">
      <c r="A22" s="89"/>
      <c r="B22" s="122">
        <v>-265.59600000000006</v>
      </c>
      <c r="C22" s="122">
        <v>-300.28399999999993</v>
      </c>
      <c r="D22" s="122">
        <v>-296.565</v>
      </c>
      <c r="E22" s="121">
        <v>-325.13099999999997</v>
      </c>
      <c r="F22" s="122">
        <v>-330.17199999999997</v>
      </c>
      <c r="G22" s="122">
        <v>-343.31399999999996</v>
      </c>
      <c r="H22" s="122">
        <v>-370.42399999999998</v>
      </c>
      <c r="I22" s="122">
        <v>-413.43499999999995</v>
      </c>
      <c r="J22" s="425">
        <v>-413.07600000000008</v>
      </c>
      <c r="K22" s="122">
        <v>-426.77143000000001</v>
      </c>
      <c r="L22" s="122">
        <v>-421.32126000000005</v>
      </c>
      <c r="M22" s="468">
        <v>-417.6903099999999</v>
      </c>
      <c r="N22" s="134" t="s">
        <v>99</v>
      </c>
      <c r="O22" s="124">
        <v>-1678.8589999999999</v>
      </c>
      <c r="P22" s="124">
        <v>-1043.9099999999999</v>
      </c>
      <c r="Q22" s="433">
        <v>-1457.3449999999998</v>
      </c>
      <c r="R22" s="124">
        <v>-1187.576</v>
      </c>
      <c r="S22" s="85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ht="12.75" customHeight="1" x14ac:dyDescent="0.2">
      <c r="A23" s="89"/>
      <c r="B23" s="127">
        <v>267.73899999999998</v>
      </c>
      <c r="C23" s="127">
        <v>369.87700000000001</v>
      </c>
      <c r="D23" s="127">
        <v>350.863</v>
      </c>
      <c r="E23" s="126">
        <v>327.399</v>
      </c>
      <c r="F23" s="127">
        <v>391.541</v>
      </c>
      <c r="G23" s="127">
        <v>460.81799999999998</v>
      </c>
      <c r="H23" s="127">
        <v>387.65499999999997</v>
      </c>
      <c r="I23" s="127">
        <v>318.33100000000002</v>
      </c>
      <c r="J23" s="427">
        <v>371.59</v>
      </c>
      <c r="K23" s="127">
        <v>476.36500000000001</v>
      </c>
      <c r="L23" s="127">
        <v>433.70699999999999</v>
      </c>
      <c r="M23" s="466">
        <v>363.46300000000002</v>
      </c>
      <c r="N23" s="136" t="s">
        <v>95</v>
      </c>
      <c r="O23" s="129">
        <v>1645.1249999999998</v>
      </c>
      <c r="P23" s="129">
        <v>1240.0139999999999</v>
      </c>
      <c r="Q23" s="434">
        <v>1558.3449999999998</v>
      </c>
      <c r="R23" s="129">
        <v>1315.8780000000002</v>
      </c>
      <c r="S23" s="85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</row>
    <row r="24" spans="1:38" ht="12.75" customHeight="1" x14ac:dyDescent="0.2">
      <c r="A24" s="89"/>
      <c r="B24" s="139">
        <v>0.50200905622169922</v>
      </c>
      <c r="C24" s="139">
        <v>0.55192259770413388</v>
      </c>
      <c r="D24" s="139">
        <v>0.54193362041802329</v>
      </c>
      <c r="E24" s="138">
        <v>0.50173785113328129</v>
      </c>
      <c r="F24" s="139">
        <v>0.5425162079663246</v>
      </c>
      <c r="G24" s="139">
        <v>0.57306263150825987</v>
      </c>
      <c r="H24" s="139">
        <v>0.51136491051724164</v>
      </c>
      <c r="I24" s="139">
        <v>0.43501747826490988</v>
      </c>
      <c r="J24" s="429">
        <v>0.4735645484830488</v>
      </c>
      <c r="K24" s="139">
        <v>0.52745630026240886</v>
      </c>
      <c r="L24" s="139">
        <v>0.50724288341066059</v>
      </c>
      <c r="M24" s="469">
        <v>0.46529022580727469</v>
      </c>
      <c r="N24" s="140" t="s">
        <v>100</v>
      </c>
      <c r="O24" s="141">
        <v>0.49492566751223821</v>
      </c>
      <c r="P24" s="141">
        <v>0.54293137600025221</v>
      </c>
      <c r="Q24" s="436">
        <v>0.51674575304490844</v>
      </c>
      <c r="R24" s="141">
        <v>0.52562499650482908</v>
      </c>
      <c r="S24" s="85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</row>
    <row r="25" spans="1:38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142"/>
      <c r="O25" s="143"/>
      <c r="P25" s="143"/>
      <c r="Q25" s="143"/>
      <c r="R25" s="143"/>
      <c r="S25" s="85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</row>
    <row r="26" spans="1:38" ht="12.75" customHeight="1" x14ac:dyDescent="0.2">
      <c r="A26" s="89"/>
      <c r="B26" s="144"/>
      <c r="C26" s="144"/>
      <c r="D26" s="144"/>
      <c r="E26" s="145"/>
      <c r="F26" s="144"/>
      <c r="G26" s="144"/>
      <c r="H26" s="144"/>
      <c r="I26" s="144"/>
      <c r="J26" s="397"/>
      <c r="K26" s="144"/>
      <c r="L26" s="144"/>
      <c r="M26" s="144"/>
      <c r="N26" s="149" t="s">
        <v>102</v>
      </c>
      <c r="O26" s="147"/>
      <c r="P26" s="147"/>
      <c r="Q26" s="437"/>
      <c r="R26" s="147"/>
      <c r="S26" s="85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</row>
    <row r="27" spans="1:38" ht="12.75" customHeight="1" x14ac:dyDescent="0.2">
      <c r="A27" s="89"/>
      <c r="B27" s="122">
        <v>208.42100000000002</v>
      </c>
      <c r="C27" s="122">
        <v>233.14</v>
      </c>
      <c r="D27" s="122">
        <v>226.90300000000002</v>
      </c>
      <c r="E27" s="121">
        <v>212.471</v>
      </c>
      <c r="F27" s="122">
        <v>204.76499999999999</v>
      </c>
      <c r="G27" s="122">
        <v>220.482</v>
      </c>
      <c r="H27" s="122">
        <v>213.977</v>
      </c>
      <c r="I27" s="122">
        <v>214.27699999999999</v>
      </c>
      <c r="J27" s="425">
        <v>215.88490787056475</v>
      </c>
      <c r="K27" s="122">
        <v>236.79399999999998</v>
      </c>
      <c r="L27" s="122">
        <v>224.792</v>
      </c>
      <c r="M27" s="468">
        <v>239.04000000000002</v>
      </c>
      <c r="N27" s="123" t="s">
        <v>97</v>
      </c>
      <c r="O27" s="124">
        <v>916.51090787056478</v>
      </c>
      <c r="P27" s="124">
        <v>639.22399999999993</v>
      </c>
      <c r="Q27" s="433">
        <v>853.50099999999998</v>
      </c>
      <c r="R27" s="124">
        <v>880.93500000000006</v>
      </c>
      <c r="S27" s="85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</row>
    <row r="28" spans="1:38" ht="12.75" customHeight="1" x14ac:dyDescent="0.2">
      <c r="A28" s="89"/>
      <c r="B28" s="122">
        <v>40.274999999999999</v>
      </c>
      <c r="C28" s="122">
        <v>49.9</v>
      </c>
      <c r="D28" s="122">
        <v>44.46</v>
      </c>
      <c r="E28" s="121">
        <v>50.485999999999997</v>
      </c>
      <c r="F28" s="122">
        <v>39.947000000000003</v>
      </c>
      <c r="G28" s="122">
        <v>49.390999999999998</v>
      </c>
      <c r="H28" s="122">
        <v>40.468000000000004</v>
      </c>
      <c r="I28" s="122">
        <v>43.034999999999997</v>
      </c>
      <c r="J28" s="425">
        <v>37.594999999999999</v>
      </c>
      <c r="K28" s="122">
        <v>48.6</v>
      </c>
      <c r="L28" s="122">
        <v>41.587000000000003</v>
      </c>
      <c r="M28" s="468">
        <v>43.648000000000003</v>
      </c>
      <c r="N28" s="123" t="s">
        <v>10</v>
      </c>
      <c r="O28" s="124">
        <v>171.43</v>
      </c>
      <c r="P28" s="124">
        <v>129.80599999999998</v>
      </c>
      <c r="Q28" s="433">
        <v>172.84099999999998</v>
      </c>
      <c r="R28" s="124">
        <v>185.12099999999998</v>
      </c>
      <c r="S28" s="85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</row>
    <row r="29" spans="1:38" ht="12.75" customHeight="1" x14ac:dyDescent="0.2">
      <c r="A29" s="89"/>
      <c r="B29" s="122">
        <v>3.7559999999999998</v>
      </c>
      <c r="C29" s="122">
        <v>3.8340000000000001</v>
      </c>
      <c r="D29" s="122">
        <v>3.5529999999999999</v>
      </c>
      <c r="E29" s="121">
        <v>4.1520000000000001</v>
      </c>
      <c r="F29" s="122">
        <v>3.0459999999999998</v>
      </c>
      <c r="G29" s="122">
        <v>4.7089999999999996</v>
      </c>
      <c r="H29" s="122">
        <v>3.84</v>
      </c>
      <c r="I29" s="122">
        <v>5.51</v>
      </c>
      <c r="J29" s="425">
        <v>1.629</v>
      </c>
      <c r="K29" s="122">
        <v>3.2962868980899973</v>
      </c>
      <c r="L29" s="122">
        <v>1.3691831019100018</v>
      </c>
      <c r="M29" s="468">
        <v>2.7715299999999985</v>
      </c>
      <c r="N29" s="123" t="s">
        <v>14</v>
      </c>
      <c r="O29" s="124">
        <v>9.0659999999999972</v>
      </c>
      <c r="P29" s="124">
        <v>11.594999999999999</v>
      </c>
      <c r="Q29" s="433">
        <v>17.104999999999997</v>
      </c>
      <c r="R29" s="124">
        <v>15.295000000000002</v>
      </c>
      <c r="S29" s="85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</row>
    <row r="30" spans="1:38" ht="12.75" customHeight="1" x14ac:dyDescent="0.2">
      <c r="A30" s="89"/>
      <c r="B30" s="127">
        <v>252.452</v>
      </c>
      <c r="C30" s="127">
        <v>286.87400000000002</v>
      </c>
      <c r="D30" s="127">
        <v>274.916</v>
      </c>
      <c r="E30" s="126">
        <v>267.108</v>
      </c>
      <c r="F30" s="127">
        <v>247.75899999999999</v>
      </c>
      <c r="G30" s="127">
        <v>274.58199999999999</v>
      </c>
      <c r="H30" s="127">
        <v>258.28500000000003</v>
      </c>
      <c r="I30" s="127">
        <v>262.822</v>
      </c>
      <c r="J30" s="427">
        <v>255.10890787056474</v>
      </c>
      <c r="K30" s="127">
        <v>288.68928689808996</v>
      </c>
      <c r="L30" s="127">
        <v>267.74918310191003</v>
      </c>
      <c r="M30" s="466">
        <v>285.46053000000001</v>
      </c>
      <c r="N30" s="128" t="s">
        <v>15</v>
      </c>
      <c r="O30" s="129">
        <v>1097.0079078705646</v>
      </c>
      <c r="P30" s="129">
        <v>780.62599999999998</v>
      </c>
      <c r="Q30" s="434">
        <v>1043.4479999999999</v>
      </c>
      <c r="R30" s="129">
        <v>1081.3499999999999</v>
      </c>
      <c r="S30" s="85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</row>
    <row r="31" spans="1:38" ht="12.75" customHeight="1" x14ac:dyDescent="0.2">
      <c r="A31" s="89"/>
      <c r="B31" s="133">
        <v>5.5630822754110465E-2</v>
      </c>
      <c r="C31" s="133">
        <v>0.10080006139559883</v>
      </c>
      <c r="D31" s="133">
        <v>4.4354961252089264E-2</v>
      </c>
      <c r="E31" s="132">
        <v>-5.000231179334691E-2</v>
      </c>
      <c r="F31" s="133">
        <v>-1.8589672492196563E-2</v>
      </c>
      <c r="G31" s="133">
        <v>-4.2848079644722148E-2</v>
      </c>
      <c r="H31" s="133">
        <v>-6.0494842060847542E-2</v>
      </c>
      <c r="I31" s="133">
        <v>-1.6045943962741616E-2</v>
      </c>
      <c r="J31" s="428">
        <v>2.9665553503867681E-2</v>
      </c>
      <c r="K31" s="133">
        <v>5.1377318608248013E-2</v>
      </c>
      <c r="L31" s="133">
        <v>3.6642403166695647E-2</v>
      </c>
      <c r="M31" s="467">
        <v>8.6136358447922889E-2</v>
      </c>
      <c r="N31" s="134" t="s">
        <v>98</v>
      </c>
      <c r="O31" s="135">
        <v>5.1329733604899008E-2</v>
      </c>
      <c r="P31" s="135">
        <v>-4.1285023371430141E-2</v>
      </c>
      <c r="Q31" s="435">
        <v>-3.5050631155500112E-2</v>
      </c>
      <c r="R31" s="135">
        <v>3.5617146797425558E-2</v>
      </c>
      <c r="S31" s="85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</row>
    <row r="32" spans="1:38" ht="12.75" customHeight="1" x14ac:dyDescent="0.2">
      <c r="A32" s="89"/>
      <c r="B32" s="122">
        <v>-146.96600000000001</v>
      </c>
      <c r="C32" s="122">
        <v>-163.03600000000003</v>
      </c>
      <c r="D32" s="122">
        <v>-152.31200000000001</v>
      </c>
      <c r="E32" s="121">
        <v>-160.96899999999999</v>
      </c>
      <c r="F32" s="122">
        <v>-160.26</v>
      </c>
      <c r="G32" s="122">
        <v>-178.04499999999999</v>
      </c>
      <c r="H32" s="122">
        <v>-154.28900000000004</v>
      </c>
      <c r="I32" s="122">
        <v>-158.54000000000002</v>
      </c>
      <c r="J32" s="425">
        <v>-161.96501332697594</v>
      </c>
      <c r="K32" s="122">
        <v>-182.22828689808995</v>
      </c>
      <c r="L32" s="122">
        <v>-155.56718310191002</v>
      </c>
      <c r="M32" s="468">
        <v>-190.54653000000002</v>
      </c>
      <c r="N32" s="134" t="s">
        <v>99</v>
      </c>
      <c r="O32" s="124">
        <v>-690.30701332697595</v>
      </c>
      <c r="P32" s="124">
        <v>-492.59399999999999</v>
      </c>
      <c r="Q32" s="433">
        <v>-651.13400000000001</v>
      </c>
      <c r="R32" s="124">
        <v>-623.28300000000013</v>
      </c>
      <c r="S32" s="85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</row>
    <row r="33" spans="1:38" ht="12.75" customHeight="1" x14ac:dyDescent="0.2">
      <c r="A33" s="89"/>
      <c r="B33" s="127">
        <v>105.486</v>
      </c>
      <c r="C33" s="127">
        <v>123.83799999999999</v>
      </c>
      <c r="D33" s="127">
        <v>122.604</v>
      </c>
      <c r="E33" s="126">
        <v>106.139</v>
      </c>
      <c r="F33" s="127">
        <v>87.498999999999995</v>
      </c>
      <c r="G33" s="127">
        <v>96.537000000000006</v>
      </c>
      <c r="H33" s="127">
        <v>103.996</v>
      </c>
      <c r="I33" s="127">
        <v>104.282</v>
      </c>
      <c r="J33" s="427">
        <v>93.1438945435888</v>
      </c>
      <c r="K33" s="127">
        <v>106.461</v>
      </c>
      <c r="L33" s="127">
        <v>112.182</v>
      </c>
      <c r="M33" s="466">
        <v>94.914000000000001</v>
      </c>
      <c r="N33" s="136" t="s">
        <v>95</v>
      </c>
      <c r="O33" s="129">
        <v>406.70089454358879</v>
      </c>
      <c r="P33" s="129">
        <v>288.03199999999998</v>
      </c>
      <c r="Q33" s="434">
        <v>392.31399999999996</v>
      </c>
      <c r="R33" s="129">
        <v>458.06700000000001</v>
      </c>
      <c r="S33" s="85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1:38" ht="12.75" customHeight="1" x14ac:dyDescent="0.2">
      <c r="A34" s="89"/>
      <c r="B34" s="139">
        <v>0.41784576870058471</v>
      </c>
      <c r="C34" s="139">
        <v>0.43168080760194366</v>
      </c>
      <c r="D34" s="139">
        <v>0.44596895051579394</v>
      </c>
      <c r="E34" s="138">
        <v>0.3973636132201207</v>
      </c>
      <c r="F34" s="139">
        <v>0.35316174185397908</v>
      </c>
      <c r="G34" s="139">
        <v>0.35157803497680112</v>
      </c>
      <c r="H34" s="139">
        <v>0.40264049402791485</v>
      </c>
      <c r="I34" s="139">
        <v>0.39677804749982876</v>
      </c>
      <c r="J34" s="429">
        <v>0.36511423815450406</v>
      </c>
      <c r="K34" s="139">
        <v>0.36877364291520015</v>
      </c>
      <c r="L34" s="139">
        <v>0.41898167045873513</v>
      </c>
      <c r="M34" s="469">
        <v>0.3324943031528737</v>
      </c>
      <c r="N34" s="140" t="s">
        <v>100</v>
      </c>
      <c r="O34" s="141">
        <v>0.37073652033470594</v>
      </c>
      <c r="P34" s="141">
        <v>0.36897566824574124</v>
      </c>
      <c r="Q34" s="436">
        <v>0.37597848670944795</v>
      </c>
      <c r="R34" s="141">
        <v>0.42360660285753921</v>
      </c>
      <c r="S34" s="85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</row>
    <row r="35" spans="1:38" ht="12.75" customHeight="1" x14ac:dyDescent="0.2">
      <c r="A35" s="89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142"/>
      <c r="O35" s="340"/>
      <c r="P35" s="340"/>
      <c r="Q35" s="340"/>
      <c r="R35" s="340"/>
      <c r="S35" s="85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</row>
    <row r="36" spans="1:38" ht="12.75" customHeight="1" x14ac:dyDescent="0.2">
      <c r="A36" s="89"/>
      <c r="B36" s="147"/>
      <c r="C36" s="147"/>
      <c r="D36" s="147"/>
      <c r="E36" s="148"/>
      <c r="F36" s="147"/>
      <c r="G36" s="147"/>
      <c r="H36" s="147"/>
      <c r="I36" s="147"/>
      <c r="J36" s="437"/>
      <c r="K36" s="147"/>
      <c r="L36" s="147"/>
      <c r="M36" s="147"/>
      <c r="N36" s="150" t="s">
        <v>104</v>
      </c>
      <c r="O36" s="147"/>
      <c r="P36" s="147"/>
      <c r="Q36" s="437"/>
      <c r="R36" s="147"/>
      <c r="S36" s="85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</row>
    <row r="37" spans="1:38" ht="12.75" customHeight="1" x14ac:dyDescent="0.2">
      <c r="A37" s="89"/>
      <c r="B37" s="152"/>
      <c r="C37" s="152"/>
      <c r="D37" s="152">
        <v>83.272999999999996</v>
      </c>
      <c r="E37" s="151">
        <v>82.031999999999996</v>
      </c>
      <c r="F37" s="152">
        <v>78.441000000000003</v>
      </c>
      <c r="G37" s="152">
        <v>79.677000000000007</v>
      </c>
      <c r="H37" s="152">
        <v>84.488</v>
      </c>
      <c r="I37" s="152">
        <v>92.477999999999994</v>
      </c>
      <c r="J37" s="480">
        <v>101.79700000000001</v>
      </c>
      <c r="K37" s="152">
        <v>111.011</v>
      </c>
      <c r="L37" s="152">
        <v>113.08199999999999</v>
      </c>
      <c r="M37" s="471">
        <v>119.51600000000001</v>
      </c>
      <c r="N37" s="153" t="s">
        <v>97</v>
      </c>
      <c r="O37" s="124">
        <v>445.40600000000001</v>
      </c>
      <c r="P37" s="124">
        <v>242.60599999999999</v>
      </c>
      <c r="Q37" s="433">
        <v>335.084</v>
      </c>
      <c r="R37" s="124">
        <v>165.30500000000001</v>
      </c>
      <c r="S37" s="85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8" ht="12.75" customHeight="1" x14ac:dyDescent="0.2">
      <c r="A38" s="89"/>
      <c r="B38" s="152"/>
      <c r="C38" s="152"/>
      <c r="D38" s="152">
        <v>16.106999999999999</v>
      </c>
      <c r="E38" s="151">
        <v>21.6</v>
      </c>
      <c r="F38" s="152">
        <v>17.016999999999999</v>
      </c>
      <c r="G38" s="152">
        <v>13.964</v>
      </c>
      <c r="H38" s="152">
        <v>14.759</v>
      </c>
      <c r="I38" s="152">
        <v>16.940000000000001</v>
      </c>
      <c r="J38" s="480">
        <v>15.276999999999999</v>
      </c>
      <c r="K38" s="152">
        <v>15.33</v>
      </c>
      <c r="L38" s="152">
        <v>13.744999999999999</v>
      </c>
      <c r="M38" s="471">
        <v>15.824</v>
      </c>
      <c r="N38" s="153" t="s">
        <v>10</v>
      </c>
      <c r="O38" s="124">
        <v>60.175999999999995</v>
      </c>
      <c r="P38" s="124">
        <v>45.74</v>
      </c>
      <c r="Q38" s="433">
        <v>62.680000000000007</v>
      </c>
      <c r="R38" s="124">
        <v>37.707000000000001</v>
      </c>
      <c r="S38" s="85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1:38" ht="12.75" customHeight="1" x14ac:dyDescent="0.2">
      <c r="A39" s="89"/>
      <c r="B39" s="152"/>
      <c r="C39" s="152"/>
      <c r="D39" s="152">
        <v>16.045999999999999</v>
      </c>
      <c r="E39" s="151">
        <v>19.681000000000001</v>
      </c>
      <c r="F39" s="152">
        <v>19.305</v>
      </c>
      <c r="G39" s="152">
        <v>19.806999999999999</v>
      </c>
      <c r="H39" s="152">
        <v>18.02</v>
      </c>
      <c r="I39" s="152">
        <v>22.376000000000001</v>
      </c>
      <c r="J39" s="480">
        <v>16.053000000000001</v>
      </c>
      <c r="K39" s="152">
        <v>16.167550476992201</v>
      </c>
      <c r="L39" s="152">
        <v>15.253389523007797</v>
      </c>
      <c r="M39" s="471">
        <v>21.297059999999998</v>
      </c>
      <c r="N39" s="153" t="s">
        <v>14</v>
      </c>
      <c r="O39" s="124">
        <v>68.771000000000001</v>
      </c>
      <c r="P39" s="124">
        <v>57.131999999999991</v>
      </c>
      <c r="Q39" s="433">
        <v>79.507999999999996</v>
      </c>
      <c r="R39" s="124">
        <v>35.727000000000004</v>
      </c>
      <c r="S39" s="85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1:38" ht="12.75" customHeight="1" x14ac:dyDescent="0.2">
      <c r="A40" s="89"/>
      <c r="B40" s="155"/>
      <c r="C40" s="155"/>
      <c r="D40" s="155">
        <v>115.42599999999999</v>
      </c>
      <c r="E40" s="154">
        <v>123.313</v>
      </c>
      <c r="F40" s="155">
        <v>114.76300000000001</v>
      </c>
      <c r="G40" s="155">
        <v>113.44800000000001</v>
      </c>
      <c r="H40" s="155">
        <v>117.267</v>
      </c>
      <c r="I40" s="155">
        <v>131.79399999999998</v>
      </c>
      <c r="J40" s="481">
        <v>133.12700000000001</v>
      </c>
      <c r="K40" s="155">
        <v>142.50855047699218</v>
      </c>
      <c r="L40" s="155">
        <v>142.0803895230078</v>
      </c>
      <c r="M40" s="472">
        <v>156.63705999999999</v>
      </c>
      <c r="N40" s="156" t="s">
        <v>15</v>
      </c>
      <c r="O40" s="129">
        <v>574.35299999999995</v>
      </c>
      <c r="P40" s="129">
        <v>345.47800000000001</v>
      </c>
      <c r="Q40" s="434">
        <v>477.27199999999999</v>
      </c>
      <c r="R40" s="129">
        <v>238.73899999999998</v>
      </c>
      <c r="S40" s="85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</row>
    <row r="41" spans="1:38" ht="12.75" customHeight="1" x14ac:dyDescent="0.2">
      <c r="A41" s="89"/>
      <c r="B41" s="158"/>
      <c r="C41" s="158"/>
      <c r="D41" s="158"/>
      <c r="E41" s="157"/>
      <c r="F41" s="158"/>
      <c r="G41" s="158"/>
      <c r="H41" s="158">
        <v>1.5949612738897612E-2</v>
      </c>
      <c r="I41" s="158">
        <v>6.8776203644384415E-2</v>
      </c>
      <c r="J41" s="482">
        <v>0.16001673013079132</v>
      </c>
      <c r="K41" s="158">
        <v>0.25615745078795715</v>
      </c>
      <c r="L41" s="158">
        <v>0.21159737626960529</v>
      </c>
      <c r="M41" s="473">
        <v>0.1884991729517278</v>
      </c>
      <c r="N41" s="159" t="s">
        <v>98</v>
      </c>
      <c r="O41" s="135">
        <v>0.20340811947903914</v>
      </c>
      <c r="P41" s="135">
        <v>1.9930691525306261</v>
      </c>
      <c r="Q41" s="435">
        <v>0.99913713301974139</v>
      </c>
      <c r="R41" s="135"/>
      <c r="S41" s="85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</row>
    <row r="42" spans="1:38" ht="12.75" customHeight="1" x14ac:dyDescent="0.2">
      <c r="A42" s="89"/>
      <c r="B42" s="152"/>
      <c r="C42" s="152"/>
      <c r="D42" s="152">
        <v>-89.347999999999985</v>
      </c>
      <c r="E42" s="151">
        <v>-93.673000000000002</v>
      </c>
      <c r="F42" s="152">
        <v>-95.516000000000005</v>
      </c>
      <c r="G42" s="152">
        <v>-94.332000000000008</v>
      </c>
      <c r="H42" s="152">
        <v>-93.947000000000003</v>
      </c>
      <c r="I42" s="152">
        <v>-98.982999999999976</v>
      </c>
      <c r="J42" s="480">
        <v>-113.76300000000001</v>
      </c>
      <c r="K42" s="152">
        <v>-121.67755047699218</v>
      </c>
      <c r="L42" s="152">
        <v>-111.2443895230078</v>
      </c>
      <c r="M42" s="471">
        <v>-116.92505999999999</v>
      </c>
      <c r="N42" s="159" t="s">
        <v>99</v>
      </c>
      <c r="O42" s="124">
        <v>-463.60999999999996</v>
      </c>
      <c r="P42" s="124">
        <v>-283.79500000000002</v>
      </c>
      <c r="Q42" s="433">
        <v>-382.77800000000002</v>
      </c>
      <c r="R42" s="124">
        <v>-183.02099999999999</v>
      </c>
      <c r="S42" s="85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</row>
    <row r="43" spans="1:38" ht="12.75" customHeight="1" x14ac:dyDescent="0.2">
      <c r="A43" s="89"/>
      <c r="B43" s="161"/>
      <c r="C43" s="161"/>
      <c r="D43" s="161">
        <v>26.077999999999999</v>
      </c>
      <c r="E43" s="160">
        <v>29.64</v>
      </c>
      <c r="F43" s="161">
        <v>19.247</v>
      </c>
      <c r="G43" s="161">
        <v>19.116</v>
      </c>
      <c r="H43" s="161">
        <v>23.32</v>
      </c>
      <c r="I43" s="161">
        <v>32.811</v>
      </c>
      <c r="J43" s="483">
        <v>19.364000000000001</v>
      </c>
      <c r="K43" s="161">
        <v>20.831</v>
      </c>
      <c r="L43" s="161">
        <v>30.835999999999999</v>
      </c>
      <c r="M43" s="474">
        <v>39.712000000000003</v>
      </c>
      <c r="N43" s="162" t="s">
        <v>95</v>
      </c>
      <c r="O43" s="129">
        <v>110.74300000000001</v>
      </c>
      <c r="P43" s="129">
        <v>61.683</v>
      </c>
      <c r="Q43" s="434">
        <v>94.494</v>
      </c>
      <c r="R43" s="129">
        <v>55.718000000000004</v>
      </c>
      <c r="S43" s="85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</row>
    <row r="44" spans="1:38" ht="12.75" customHeight="1" x14ac:dyDescent="0.2">
      <c r="A44" s="89"/>
      <c r="B44" s="164"/>
      <c r="C44" s="164"/>
      <c r="D44" s="164">
        <v>0.22592830038292935</v>
      </c>
      <c r="E44" s="163">
        <v>0.24036395189477183</v>
      </c>
      <c r="F44" s="164">
        <v>0.16771084757282398</v>
      </c>
      <c r="G44" s="164">
        <v>0.16850010577533317</v>
      </c>
      <c r="H44" s="164">
        <v>0.19886242506416982</v>
      </c>
      <c r="I44" s="164">
        <v>0.24895670516108476</v>
      </c>
      <c r="J44" s="484">
        <v>0.14545509175449006</v>
      </c>
      <c r="K44" s="164">
        <v>0.14617368522994792</v>
      </c>
      <c r="L44" s="164">
        <v>0.21703206264793193</v>
      </c>
      <c r="M44" s="475">
        <v>0.25352876260573332</v>
      </c>
      <c r="N44" s="165" t="s">
        <v>100</v>
      </c>
      <c r="O44" s="141">
        <v>0.19281347881877525</v>
      </c>
      <c r="P44" s="141">
        <v>0.17854393043840708</v>
      </c>
      <c r="Q44" s="436">
        <v>0.19798773026701755</v>
      </c>
      <c r="R44" s="141">
        <v>0.23338457478669178</v>
      </c>
      <c r="S44" s="85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</row>
    <row r="45" spans="1:38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42"/>
      <c r="O45" s="143"/>
      <c r="P45" s="143"/>
      <c r="Q45" s="143"/>
      <c r="R45" s="143"/>
      <c r="S45" s="85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</row>
    <row r="46" spans="1:38" ht="12.75" customHeight="1" x14ac:dyDescent="0.2">
      <c r="A46" s="89"/>
      <c r="B46" s="147"/>
      <c r="C46" s="147"/>
      <c r="D46" s="147"/>
      <c r="E46" s="148"/>
      <c r="F46" s="147"/>
      <c r="G46" s="147"/>
      <c r="H46" s="147"/>
      <c r="I46" s="147"/>
      <c r="J46" s="437"/>
      <c r="K46" s="147"/>
      <c r="L46" s="147"/>
      <c r="M46" s="147"/>
      <c r="N46" s="150" t="s">
        <v>103</v>
      </c>
      <c r="O46" s="147"/>
      <c r="P46" s="147"/>
      <c r="Q46" s="437"/>
      <c r="R46" s="147"/>
      <c r="S46" s="85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</row>
    <row r="47" spans="1:38" ht="12.75" customHeight="1" x14ac:dyDescent="0.2">
      <c r="A47" s="89"/>
      <c r="B47" s="152">
        <v>63.347999999999999</v>
      </c>
      <c r="C47" s="152">
        <v>61.927999999999997</v>
      </c>
      <c r="D47" s="152">
        <v>61.166000000000004</v>
      </c>
      <c r="E47" s="151">
        <v>64.466000000000008</v>
      </c>
      <c r="F47" s="152">
        <v>69.283000000000001</v>
      </c>
      <c r="G47" s="152">
        <v>61.914000000000001</v>
      </c>
      <c r="H47" s="152">
        <v>59.390999999999998</v>
      </c>
      <c r="I47" s="152">
        <v>66.688000000000002</v>
      </c>
      <c r="J47" s="480">
        <v>71.325000000000003</v>
      </c>
      <c r="K47" s="152">
        <v>66.873999999999995</v>
      </c>
      <c r="L47" s="152">
        <v>74.079000000000008</v>
      </c>
      <c r="M47" s="471">
        <v>72.822000000000003</v>
      </c>
      <c r="N47" s="153" t="s">
        <v>97</v>
      </c>
      <c r="O47" s="124">
        <v>285.10000000000002</v>
      </c>
      <c r="P47" s="124">
        <v>190.58799999999999</v>
      </c>
      <c r="Q47" s="433">
        <v>257.27600000000001</v>
      </c>
      <c r="R47" s="124">
        <v>250.90800000000002</v>
      </c>
      <c r="S47" s="85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</row>
    <row r="48" spans="1:38" ht="12.75" customHeight="1" x14ac:dyDescent="0.2">
      <c r="A48" s="89"/>
      <c r="B48" s="152">
        <v>18.277999999999999</v>
      </c>
      <c r="C48" s="152">
        <v>22.361999999999998</v>
      </c>
      <c r="D48" s="152">
        <v>16.442</v>
      </c>
      <c r="E48" s="151">
        <v>19.867000000000001</v>
      </c>
      <c r="F48" s="152">
        <v>14.742000000000001</v>
      </c>
      <c r="G48" s="152">
        <v>18.652000000000001</v>
      </c>
      <c r="H48" s="152">
        <v>17.318000000000001</v>
      </c>
      <c r="I48" s="152">
        <v>17.728999999999999</v>
      </c>
      <c r="J48" s="480">
        <v>15.433999999999999</v>
      </c>
      <c r="K48" s="152">
        <v>18.262</v>
      </c>
      <c r="L48" s="152">
        <v>14.898</v>
      </c>
      <c r="M48" s="471">
        <v>18.100999999999999</v>
      </c>
      <c r="N48" s="153" t="s">
        <v>10</v>
      </c>
      <c r="O48" s="124">
        <v>66.694999999999993</v>
      </c>
      <c r="P48" s="124">
        <v>50.712000000000003</v>
      </c>
      <c r="Q48" s="433">
        <v>68.441000000000003</v>
      </c>
      <c r="R48" s="124">
        <v>76.948999999999998</v>
      </c>
      <c r="S48" s="85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spans="1:38" ht="12.75" customHeight="1" x14ac:dyDescent="0.2">
      <c r="A49" s="89"/>
      <c r="B49" s="152">
        <v>12.69</v>
      </c>
      <c r="C49" s="152">
        <v>11.981</v>
      </c>
      <c r="D49" s="152">
        <v>10.987</v>
      </c>
      <c r="E49" s="151">
        <v>10.489000000000001</v>
      </c>
      <c r="F49" s="152">
        <v>11.901</v>
      </c>
      <c r="G49" s="152">
        <v>14.613</v>
      </c>
      <c r="H49" s="152">
        <v>11.904999999999999</v>
      </c>
      <c r="I49" s="152">
        <v>14.571</v>
      </c>
      <c r="J49" s="480">
        <v>20.102</v>
      </c>
      <c r="K49" s="152">
        <v>20.827549612150001</v>
      </c>
      <c r="L49" s="152">
        <v>9.2727703878500023</v>
      </c>
      <c r="M49" s="471">
        <v>12.864679999999998</v>
      </c>
      <c r="N49" s="153" t="s">
        <v>14</v>
      </c>
      <c r="O49" s="124">
        <v>63.067</v>
      </c>
      <c r="P49" s="124">
        <v>38.418999999999997</v>
      </c>
      <c r="Q49" s="433">
        <v>52.989999999999995</v>
      </c>
      <c r="R49" s="124">
        <v>46.147000000000006</v>
      </c>
      <c r="S49" s="85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</row>
    <row r="50" spans="1:38" ht="12.75" customHeight="1" x14ac:dyDescent="0.2">
      <c r="A50" s="89"/>
      <c r="B50" s="155">
        <v>94.316000000000003</v>
      </c>
      <c r="C50" s="155">
        <v>96.270999999999987</v>
      </c>
      <c r="D50" s="155">
        <v>88.594999999999999</v>
      </c>
      <c r="E50" s="154">
        <v>94.822000000000017</v>
      </c>
      <c r="F50" s="155">
        <v>95.926000000000002</v>
      </c>
      <c r="G50" s="155">
        <v>95.179000000000002</v>
      </c>
      <c r="H50" s="155">
        <v>88.614000000000004</v>
      </c>
      <c r="I50" s="155">
        <v>98.988</v>
      </c>
      <c r="J50" s="481">
        <v>106.861</v>
      </c>
      <c r="K50" s="155">
        <v>105.96354961214999</v>
      </c>
      <c r="L50" s="155">
        <v>98.249770387850006</v>
      </c>
      <c r="M50" s="472">
        <v>103.78767999999999</v>
      </c>
      <c r="N50" s="156" t="s">
        <v>15</v>
      </c>
      <c r="O50" s="129">
        <v>414.86199999999997</v>
      </c>
      <c r="P50" s="129">
        <v>279.71900000000005</v>
      </c>
      <c r="Q50" s="434">
        <v>378.70700000000005</v>
      </c>
      <c r="R50" s="129">
        <v>374.00400000000002</v>
      </c>
      <c r="S50" s="85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</row>
    <row r="51" spans="1:38" ht="12.75" customHeight="1" x14ac:dyDescent="0.2">
      <c r="A51" s="89"/>
      <c r="B51" s="158">
        <v>2.9192187824641596</v>
      </c>
      <c r="C51" s="158">
        <v>2.9964714184897669</v>
      </c>
      <c r="D51" s="158">
        <v>0.12434483546327901</v>
      </c>
      <c r="E51" s="157">
        <v>5.2034793414103886E-2</v>
      </c>
      <c r="F51" s="158">
        <v>1.7070274396708829E-2</v>
      </c>
      <c r="G51" s="158">
        <v>-1.1342979713516943E-2</v>
      </c>
      <c r="H51" s="158">
        <v>2.1445905525152575E-4</v>
      </c>
      <c r="I51" s="158">
        <v>4.3934951804433409E-2</v>
      </c>
      <c r="J51" s="482">
        <v>0.11399412046786073</v>
      </c>
      <c r="K51" s="158">
        <v>0.1133080785903402</v>
      </c>
      <c r="L51" s="158">
        <v>0.10873869126605284</v>
      </c>
      <c r="M51" s="473">
        <v>4.8487493433547524E-2</v>
      </c>
      <c r="N51" s="159" t="s">
        <v>98</v>
      </c>
      <c r="O51" s="135">
        <v>9.5469584665717644E-2</v>
      </c>
      <c r="P51" s="135">
        <v>1.9234764418911698E-3</v>
      </c>
      <c r="Q51" s="435">
        <v>1.2574731821050067E-2</v>
      </c>
      <c r="R51" s="135">
        <v>0.72286176255165091</v>
      </c>
      <c r="S51" s="85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</row>
    <row r="52" spans="1:38" ht="12.75" customHeight="1" x14ac:dyDescent="0.2">
      <c r="A52" s="89"/>
      <c r="B52" s="152">
        <v>-90.77</v>
      </c>
      <c r="C52" s="152">
        <v>-81.930999999999983</v>
      </c>
      <c r="D52" s="152">
        <v>-73.197000000000003</v>
      </c>
      <c r="E52" s="151">
        <v>-94.371000000000024</v>
      </c>
      <c r="F52" s="152">
        <v>-102.884</v>
      </c>
      <c r="G52" s="152">
        <v>-89.531000000000006</v>
      </c>
      <c r="H52" s="152">
        <v>-77.305000000000007</v>
      </c>
      <c r="I52" s="152">
        <v>-80.989999999999995</v>
      </c>
      <c r="J52" s="480">
        <v>-122.46000000000001</v>
      </c>
      <c r="K52" s="152">
        <v>-134.55954961214999</v>
      </c>
      <c r="L52" s="152">
        <v>-109.28777038785</v>
      </c>
      <c r="M52" s="471">
        <v>-125.88767999999999</v>
      </c>
      <c r="N52" s="159" t="s">
        <v>99</v>
      </c>
      <c r="O52" s="124">
        <v>-492.19499999999999</v>
      </c>
      <c r="P52" s="124">
        <v>-269.72000000000003</v>
      </c>
      <c r="Q52" s="433">
        <v>-350.71000000000004</v>
      </c>
      <c r="R52" s="124">
        <v>-340.26900000000001</v>
      </c>
      <c r="S52" s="85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</row>
    <row r="53" spans="1:38" ht="12.75" customHeight="1" x14ac:dyDescent="0.2">
      <c r="A53" s="89"/>
      <c r="B53" s="161">
        <v>3.5459999999999998</v>
      </c>
      <c r="C53" s="161">
        <v>14.34</v>
      </c>
      <c r="D53" s="161">
        <v>15.398</v>
      </c>
      <c r="E53" s="160">
        <v>0.45100000000000001</v>
      </c>
      <c r="F53" s="161">
        <v>-6.9580000000000002</v>
      </c>
      <c r="G53" s="161">
        <v>5.6479999999999997</v>
      </c>
      <c r="H53" s="161">
        <v>11.308999999999999</v>
      </c>
      <c r="I53" s="161">
        <v>17.998000000000001</v>
      </c>
      <c r="J53" s="483">
        <v>-15.599</v>
      </c>
      <c r="K53" s="161">
        <v>-28.596</v>
      </c>
      <c r="L53" s="161">
        <v>-11.038</v>
      </c>
      <c r="M53" s="474">
        <v>-22.1</v>
      </c>
      <c r="N53" s="162" t="s">
        <v>95</v>
      </c>
      <c r="O53" s="129">
        <v>-77.332999999999998</v>
      </c>
      <c r="P53" s="129">
        <v>9.9989999999999988</v>
      </c>
      <c r="Q53" s="434">
        <v>27.997</v>
      </c>
      <c r="R53" s="129">
        <v>33.734999999999999</v>
      </c>
      <c r="S53" s="85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</row>
    <row r="54" spans="1:38" ht="12.75" customHeight="1" x14ac:dyDescent="0.2">
      <c r="A54" s="89"/>
      <c r="B54" s="164">
        <v>3.7597014292378807E-2</v>
      </c>
      <c r="C54" s="164">
        <v>0.14895451382036129</v>
      </c>
      <c r="D54" s="164">
        <v>0.17380213330323382</v>
      </c>
      <c r="E54" s="163">
        <v>4.7562801881419915E-3</v>
      </c>
      <c r="F54" s="164">
        <v>-7.2535079123491025E-2</v>
      </c>
      <c r="G54" s="164">
        <v>5.9340820979417723E-2</v>
      </c>
      <c r="H54" s="164">
        <v>0.12762091768794998</v>
      </c>
      <c r="I54" s="164">
        <v>0.1818200185881117</v>
      </c>
      <c r="J54" s="484">
        <v>-0.14597467738463984</v>
      </c>
      <c r="K54" s="164">
        <v>-0.2698663842865559</v>
      </c>
      <c r="L54" s="164">
        <v>-0.11234631853516278</v>
      </c>
      <c r="M54" s="475">
        <v>-0.21293471440926323</v>
      </c>
      <c r="N54" s="165" t="s">
        <v>100</v>
      </c>
      <c r="O54" s="141">
        <v>-0.18640656411047529</v>
      </c>
      <c r="P54" s="141">
        <v>3.5746588540642561E-2</v>
      </c>
      <c r="Q54" s="436">
        <v>7.3927865077751398E-2</v>
      </c>
      <c r="R54" s="141">
        <v>9.0199570058074233E-2</v>
      </c>
      <c r="S54" s="85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</row>
    <row r="55" spans="1:38" ht="12.7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142"/>
      <c r="O55" s="143"/>
      <c r="P55" s="143"/>
      <c r="Q55" s="143"/>
      <c r="R55" s="143"/>
      <c r="S55" s="85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</row>
    <row r="56" spans="1:38" ht="12.7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142"/>
      <c r="O56" s="143"/>
      <c r="P56" s="143"/>
      <c r="Q56" s="143"/>
      <c r="R56" s="143"/>
      <c r="S56" s="85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</row>
    <row r="57" spans="1:38" ht="12.75" customHeight="1" x14ac:dyDescent="0.2">
      <c r="A57" s="89"/>
      <c r="B57" s="166"/>
      <c r="C57" s="166"/>
      <c r="D57" s="166"/>
      <c r="E57" s="167"/>
      <c r="F57" s="166"/>
      <c r="G57" s="166"/>
      <c r="H57" s="166"/>
      <c r="I57" s="166"/>
      <c r="J57" s="447">
        <v>-6.8000000000154159E-2</v>
      </c>
      <c r="K57" s="166"/>
      <c r="L57" s="166"/>
      <c r="M57" s="166"/>
      <c r="N57" s="168" t="s">
        <v>105</v>
      </c>
      <c r="O57" s="147"/>
      <c r="P57" s="147"/>
      <c r="Q57" s="437"/>
      <c r="R57" s="147"/>
      <c r="S57" s="85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</row>
    <row r="58" spans="1:38" ht="12.75" customHeight="1" x14ac:dyDescent="0.2">
      <c r="A58" s="89"/>
      <c r="B58" s="127">
        <v>-3.1790000000000536</v>
      </c>
      <c r="C58" s="127">
        <v>-6.5739999999999998</v>
      </c>
      <c r="D58" s="127">
        <v>-5.709000000000005</v>
      </c>
      <c r="E58" s="126">
        <v>-6.3109999999999964</v>
      </c>
      <c r="F58" s="127">
        <v>-9.5440000000000573</v>
      </c>
      <c r="G58" s="127">
        <v>-13.223000000000077</v>
      </c>
      <c r="H58" s="127">
        <v>-13.250999999999907</v>
      </c>
      <c r="I58" s="127">
        <v>-22.767999999999926</v>
      </c>
      <c r="J58" s="427">
        <v>-2.0119078705649045</v>
      </c>
      <c r="K58" s="127">
        <v>0.13218301276774369</v>
      </c>
      <c r="L58" s="127">
        <v>-1.6116030127678229</v>
      </c>
      <c r="M58" s="466">
        <v>-6.8580000000093122E-2</v>
      </c>
      <c r="N58" s="128" t="s">
        <v>106</v>
      </c>
      <c r="O58" s="129">
        <v>-3.5599078705650768</v>
      </c>
      <c r="P58" s="129">
        <v>-36.018000000000043</v>
      </c>
      <c r="Q58" s="434">
        <v>-58.785999999999973</v>
      </c>
      <c r="R58" s="129">
        <v>-21.773000000000053</v>
      </c>
      <c r="S58" s="85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2.75" customHeight="1" x14ac:dyDescent="0.2">
      <c r="A59" s="89"/>
      <c r="B59" s="122">
        <v>-13.735999999999919</v>
      </c>
      <c r="C59" s="122">
        <v>-12.556000000000068</v>
      </c>
      <c r="D59" s="122">
        <v>-10.078999999999979</v>
      </c>
      <c r="E59" s="121">
        <v>-23.566999999999908</v>
      </c>
      <c r="F59" s="122">
        <v>-38.532000000000053</v>
      </c>
      <c r="G59" s="122">
        <v>-20.030999999999963</v>
      </c>
      <c r="H59" s="122">
        <v>-27.413999999999874</v>
      </c>
      <c r="I59" s="122">
        <v>-20.475000000000065</v>
      </c>
      <c r="J59" s="425">
        <v>-46.47898667302394</v>
      </c>
      <c r="K59" s="122">
        <v>-49.306183012767875</v>
      </c>
      <c r="L59" s="122">
        <v>-60.441396987231983</v>
      </c>
      <c r="M59" s="468">
        <v>-57.673420000000178</v>
      </c>
      <c r="N59" s="134" t="s">
        <v>99</v>
      </c>
      <c r="O59" s="124">
        <v>-213.89998667302399</v>
      </c>
      <c r="P59" s="124">
        <v>-85.97699999999989</v>
      </c>
      <c r="Q59" s="433">
        <v>-106.45199999999996</v>
      </c>
      <c r="R59" s="124">
        <v>-59.937999999999874</v>
      </c>
      <c r="S59" s="85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2.75" customHeight="1" x14ac:dyDescent="0.2">
      <c r="A60" s="89"/>
      <c r="B60" s="170">
        <v>-16.915999999999961</v>
      </c>
      <c r="C60" s="170">
        <v>-19.129000000000016</v>
      </c>
      <c r="D60" s="170">
        <v>-15.789000000000001</v>
      </c>
      <c r="E60" s="169">
        <v>-29.874999999999979</v>
      </c>
      <c r="F60" s="170">
        <v>-48.076999999999984</v>
      </c>
      <c r="G60" s="170">
        <v>-33.253999999999976</v>
      </c>
      <c r="H60" s="170">
        <v>-40.664999999999957</v>
      </c>
      <c r="I60" s="170">
        <v>-43.242000000000004</v>
      </c>
      <c r="J60" s="485">
        <v>-48.491894543588771</v>
      </c>
      <c r="K60" s="170">
        <v>-49.171999999999997</v>
      </c>
      <c r="L60" s="170">
        <v>-62.054000000000016</v>
      </c>
      <c r="M60" s="476">
        <v>-57.743000000000045</v>
      </c>
      <c r="N60" s="171" t="s">
        <v>95</v>
      </c>
      <c r="O60" s="172">
        <v>-217.46089454358884</v>
      </c>
      <c r="P60" s="172">
        <v>-121.99599999999992</v>
      </c>
      <c r="Q60" s="438">
        <v>-165.23799999999994</v>
      </c>
      <c r="R60" s="172">
        <v>-81.708999999999946</v>
      </c>
      <c r="S60" s="85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2.75" customHeight="1" x14ac:dyDescent="0.2">
      <c r="A61" s="89"/>
      <c r="B61" s="89"/>
      <c r="C61" s="89"/>
      <c r="D61" s="89"/>
      <c r="E61" s="89"/>
      <c r="F61" s="89"/>
      <c r="G61" s="89"/>
      <c r="H61" s="89"/>
      <c r="I61" s="89">
        <v>-22.767999999999926</v>
      </c>
      <c r="J61" s="89">
        <v>-33.744999999999834</v>
      </c>
      <c r="K61" s="89"/>
      <c r="L61" s="89"/>
      <c r="M61" s="89"/>
      <c r="N61" s="527" t="s">
        <v>107</v>
      </c>
      <c r="O61" s="527"/>
      <c r="P61" s="527"/>
      <c r="Q61" s="527"/>
      <c r="R61" s="527"/>
      <c r="S61" s="85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2.75" customHeight="1" x14ac:dyDescent="0.2">
      <c r="A62" s="89"/>
      <c r="B62" s="89"/>
      <c r="C62" s="89"/>
      <c r="D62" s="89"/>
      <c r="E62" s="89"/>
      <c r="F62" s="89"/>
      <c r="G62" s="89"/>
      <c r="H62" s="89"/>
      <c r="I62" s="89">
        <v>-20.475000000000065</v>
      </c>
      <c r="J62" s="89">
        <v>-37.819999999999965</v>
      </c>
      <c r="K62" s="89"/>
      <c r="L62" s="89"/>
      <c r="M62" s="89"/>
      <c r="N62" s="527"/>
      <c r="O62" s="527"/>
      <c r="P62" s="527"/>
      <c r="Q62" s="527"/>
      <c r="R62" s="527"/>
      <c r="S62" s="85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2.75" customHeight="1" x14ac:dyDescent="0.2">
      <c r="A63" s="89"/>
      <c r="B63" s="89"/>
      <c r="C63" s="89"/>
      <c r="D63" s="89"/>
      <c r="E63" s="89"/>
      <c r="F63" s="89"/>
      <c r="G63" s="89"/>
      <c r="H63" s="89"/>
      <c r="I63" s="89">
        <v>-43.242000000000004</v>
      </c>
      <c r="J63" s="89">
        <v>-37.819999999999965</v>
      </c>
      <c r="K63" s="89"/>
      <c r="L63" s="89"/>
      <c r="M63" s="89"/>
      <c r="N63" s="142"/>
      <c r="O63" s="142"/>
      <c r="P63" s="142"/>
      <c r="Q63" s="142"/>
      <c r="R63" s="142"/>
      <c r="S63" s="85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s="176" customFormat="1" ht="12.75" customHeight="1" x14ac:dyDescent="0.2">
      <c r="A64" s="173"/>
      <c r="B64" s="174">
        <v>1.0145060133333335</v>
      </c>
      <c r="C64" s="174">
        <v>0.9951075966666667</v>
      </c>
      <c r="D64" s="174">
        <v>1.0129818166666669</v>
      </c>
      <c r="E64" s="265">
        <v>0.98501941000000004</v>
      </c>
      <c r="F64" s="294">
        <v>0.94801388333333347</v>
      </c>
      <c r="G64" s="294">
        <v>0.95679172000000001</v>
      </c>
      <c r="H64" s="294">
        <v>0.94736260333333344</v>
      </c>
      <c r="I64" s="294">
        <v>0.95005382333333344</v>
      </c>
      <c r="J64" s="486">
        <v>0.98063919666666666</v>
      </c>
      <c r="K64" s="294">
        <v>1.0174586966666668</v>
      </c>
      <c r="L64" s="294">
        <v>0.96954822333333335</v>
      </c>
      <c r="M64" s="477">
        <v>1.0164393966666667</v>
      </c>
      <c r="N64" s="288" t="s">
        <v>108</v>
      </c>
      <c r="O64" s="174">
        <v>0.99592137833333338</v>
      </c>
      <c r="P64" s="174">
        <v>0.95072273555555575</v>
      </c>
      <c r="Q64" s="439">
        <v>0.95055550750000017</v>
      </c>
      <c r="R64" s="174">
        <v>1.0019037091666667</v>
      </c>
      <c r="S64" s="85"/>
      <c r="T64" s="89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</row>
    <row r="65" spans="1:38" ht="12.75" customHeight="1" x14ac:dyDescent="0.2">
      <c r="A65" s="89"/>
      <c r="B65" s="177"/>
      <c r="C65" s="177"/>
      <c r="D65" s="177">
        <v>1.3886969699999998</v>
      </c>
      <c r="E65" s="266">
        <v>1.3407676033333333</v>
      </c>
      <c r="F65" s="295">
        <v>1.3349074866666666</v>
      </c>
      <c r="G65" s="295">
        <v>1.3472228299999998</v>
      </c>
      <c r="H65" s="295">
        <v>1.3523671400000001</v>
      </c>
      <c r="I65" s="295">
        <v>1.3970515866666666</v>
      </c>
      <c r="J65" s="487">
        <v>1.4758317400000001</v>
      </c>
      <c r="K65" s="295">
        <v>1.5645155966666666</v>
      </c>
      <c r="L65" s="295">
        <v>1.5301168433333334</v>
      </c>
      <c r="M65" s="478">
        <v>1.5623961733333331</v>
      </c>
      <c r="N65" s="289" t="s">
        <v>110</v>
      </c>
      <c r="O65" s="177">
        <v>1.5331150883333333</v>
      </c>
      <c r="P65" s="177">
        <v>1.3448324855555553</v>
      </c>
      <c r="Q65" s="440">
        <v>1.3578872608333332</v>
      </c>
      <c r="R65" s="177">
        <v>1.3647322866666665</v>
      </c>
      <c r="S65" s="85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s="176" customFormat="1" ht="12.75" customHeight="1" x14ac:dyDescent="0.2">
      <c r="A66" s="173"/>
      <c r="B66" s="178">
        <v>10.263996303333334</v>
      </c>
      <c r="C66" s="178">
        <v>10.089365523333333</v>
      </c>
      <c r="D66" s="178">
        <v>10.327428789999999</v>
      </c>
      <c r="E66" s="267">
        <v>9.9723431466666668</v>
      </c>
      <c r="F66" s="296">
        <v>9.9326946266666667</v>
      </c>
      <c r="G66" s="296">
        <v>10.022823626666666</v>
      </c>
      <c r="H66" s="296">
        <v>10.0609594</v>
      </c>
      <c r="I66" s="296">
        <v>10.391879223333333</v>
      </c>
      <c r="J66" s="488">
        <v>10.984525433333333</v>
      </c>
      <c r="K66" s="296">
        <v>11.655395296666667</v>
      </c>
      <c r="L66" s="296">
        <v>11.404185506666666</v>
      </c>
      <c r="M66" s="479">
        <v>11.65246045</v>
      </c>
      <c r="N66" s="290" t="s">
        <v>109</v>
      </c>
      <c r="O66" s="178">
        <v>11.423241671666666</v>
      </c>
      <c r="P66" s="178">
        <v>10.005492551111111</v>
      </c>
      <c r="Q66" s="441">
        <v>10.102</v>
      </c>
      <c r="R66" s="178">
        <v>10.163283440833332</v>
      </c>
      <c r="S66" s="85"/>
      <c r="T66" s="89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</row>
    <row r="67" spans="1:38" ht="12.7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42"/>
      <c r="O67" s="142"/>
      <c r="P67" s="142"/>
      <c r="Q67" s="142"/>
      <c r="R67" s="142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ht="12.75" customHeight="1" x14ac:dyDescent="0.2">
      <c r="A68" s="89"/>
      <c r="B68" s="179"/>
      <c r="C68" s="179"/>
      <c r="D68" s="179"/>
      <c r="E68" s="180"/>
      <c r="F68" s="179"/>
      <c r="G68" s="179"/>
      <c r="H68" s="179"/>
      <c r="I68" s="179"/>
      <c r="J68" s="448"/>
      <c r="K68" s="179"/>
      <c r="L68" s="179"/>
      <c r="M68" s="179"/>
      <c r="N68" s="181" t="s">
        <v>111</v>
      </c>
      <c r="O68" s="181"/>
      <c r="P68" s="181"/>
      <c r="Q68" s="442"/>
      <c r="R68" s="181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ht="12.75" customHeight="1" x14ac:dyDescent="0.2">
      <c r="A69" s="130"/>
      <c r="B69" s="122">
        <v>205.44087197196308</v>
      </c>
      <c r="C69" s="122">
        <v>234.28622269687625</v>
      </c>
      <c r="D69" s="122">
        <v>223.99513620752882</v>
      </c>
      <c r="E69" s="121">
        <v>215.70234844407787</v>
      </c>
      <c r="F69" s="122">
        <v>215.99367224456782</v>
      </c>
      <c r="G69" s="122">
        <v>230.43886709220268</v>
      </c>
      <c r="H69" s="122">
        <v>225.86599813747483</v>
      </c>
      <c r="I69" s="122">
        <v>225.54195850524914</v>
      </c>
      <c r="J69" s="425">
        <v>220.14713322125866</v>
      </c>
      <c r="K69" s="122">
        <v>232.730823153578</v>
      </c>
      <c r="L69" s="122">
        <v>231.85231491339229</v>
      </c>
      <c r="M69" s="468">
        <v>235.1738832476515</v>
      </c>
      <c r="N69" s="123" t="s">
        <v>97</v>
      </c>
      <c r="O69" s="124">
        <v>919.90415453588048</v>
      </c>
      <c r="P69" s="124">
        <v>672.29853747424534</v>
      </c>
      <c r="Q69" s="433">
        <v>897.84049597949445</v>
      </c>
      <c r="R69" s="124">
        <v>879.42457932044601</v>
      </c>
      <c r="S69" s="130"/>
      <c r="T69" s="8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</row>
    <row r="70" spans="1:38" ht="12.75" customHeight="1" x14ac:dyDescent="0.2">
      <c r="A70" s="130"/>
      <c r="B70" s="122">
        <v>39.699123978249851</v>
      </c>
      <c r="C70" s="122">
        <v>50.145331185442764</v>
      </c>
      <c r="D70" s="122">
        <v>43.890225143725424</v>
      </c>
      <c r="E70" s="121">
        <v>51.253812348733305</v>
      </c>
      <c r="F70" s="122">
        <v>42.137568554947144</v>
      </c>
      <c r="G70" s="122">
        <v>51.621475152397849</v>
      </c>
      <c r="H70" s="122">
        <v>42.716484540989605</v>
      </c>
      <c r="I70" s="122">
        <v>45.297433622243155</v>
      </c>
      <c r="J70" s="425">
        <v>38.337239759323104</v>
      </c>
      <c r="K70" s="122">
        <v>47.76606673000115</v>
      </c>
      <c r="L70" s="122">
        <v>42.893173334919595</v>
      </c>
      <c r="M70" s="468">
        <v>42.942058467174924</v>
      </c>
      <c r="N70" s="123" t="s">
        <v>10</v>
      </c>
      <c r="O70" s="124">
        <v>171.93853829141878</v>
      </c>
      <c r="P70" s="124">
        <v>136.4755282483346</v>
      </c>
      <c r="Q70" s="433">
        <v>181.77296187057775</v>
      </c>
      <c r="R70" s="124">
        <v>184.98849265615135</v>
      </c>
      <c r="S70" s="130"/>
      <c r="T70" s="89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</row>
    <row r="71" spans="1:38" ht="12.75" customHeight="1" x14ac:dyDescent="0.2">
      <c r="A71" s="130"/>
      <c r="B71" s="122">
        <v>3.7022944670963733</v>
      </c>
      <c r="C71" s="122">
        <v>3.8528496946891293</v>
      </c>
      <c r="D71" s="122">
        <v>3.5074667102036985</v>
      </c>
      <c r="E71" s="121">
        <v>4.215145364495914</v>
      </c>
      <c r="F71" s="122">
        <v>3.2130331143357194</v>
      </c>
      <c r="G71" s="122">
        <v>4.921656303631055</v>
      </c>
      <c r="H71" s="122">
        <v>4.0533582247059421</v>
      </c>
      <c r="I71" s="122">
        <v>5.7996714130024349</v>
      </c>
      <c r="J71" s="425">
        <v>1.6611614195488054</v>
      </c>
      <c r="K71" s="122">
        <v>3.2397255130739775</v>
      </c>
      <c r="L71" s="122">
        <v>1.4121866957815805</v>
      </c>
      <c r="M71" s="468">
        <v>2.7267046211402408</v>
      </c>
      <c r="N71" s="123" t="s">
        <v>14</v>
      </c>
      <c r="O71" s="124">
        <v>9.0397782495446037</v>
      </c>
      <c r="P71" s="124">
        <v>12.188047642672716</v>
      </c>
      <c r="Q71" s="433">
        <v>17.98771905567515</v>
      </c>
      <c r="R71" s="124">
        <v>15.277756236485114</v>
      </c>
      <c r="S71" s="130"/>
      <c r="T71" s="8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</row>
    <row r="72" spans="1:38" ht="12.75" customHeight="1" x14ac:dyDescent="0.2">
      <c r="A72" s="130"/>
      <c r="B72" s="127">
        <v>248.84229041730927</v>
      </c>
      <c r="C72" s="127">
        <v>288.28440357700816</v>
      </c>
      <c r="D72" s="127">
        <v>271.39282806145792</v>
      </c>
      <c r="E72" s="126">
        <v>271.17029094888596</v>
      </c>
      <c r="F72" s="127">
        <v>261.34532875072341</v>
      </c>
      <c r="G72" s="127">
        <v>286.98199854823156</v>
      </c>
      <c r="H72" s="127">
        <v>272.63584090317039</v>
      </c>
      <c r="I72" s="127">
        <v>276.63906354049476</v>
      </c>
      <c r="J72" s="427">
        <v>260.14553440013054</v>
      </c>
      <c r="K72" s="127">
        <v>283.73563255577386</v>
      </c>
      <c r="L72" s="127">
        <v>276.15870635230601</v>
      </c>
      <c r="M72" s="466">
        <v>280.84363016245283</v>
      </c>
      <c r="N72" s="128" t="s">
        <v>15</v>
      </c>
      <c r="O72" s="129">
        <v>1100.8835034706633</v>
      </c>
      <c r="P72" s="129">
        <v>820.96316820212542</v>
      </c>
      <c r="Q72" s="434">
        <v>1097.6022317426202</v>
      </c>
      <c r="R72" s="129">
        <v>1079.6898130046611</v>
      </c>
      <c r="S72" s="130"/>
      <c r="T72" s="89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</row>
    <row r="73" spans="1:38" ht="12.75" customHeight="1" x14ac:dyDescent="0.2">
      <c r="A73" s="89"/>
      <c r="B73" s="133">
        <v>1.9142874361585571E-2</v>
      </c>
      <c r="C73" s="133">
        <v>0.14382229073492514</v>
      </c>
      <c r="D73" s="133">
        <v>6.1475737877399572E-2</v>
      </c>
      <c r="E73" s="132">
        <v>1.0325085099429865E-2</v>
      </c>
      <c r="F73" s="133">
        <v>5.0244829013776249E-2</v>
      </c>
      <c r="G73" s="133">
        <v>-4.5177783210484934E-3</v>
      </c>
      <c r="H73" s="133">
        <v>4.5801241344187726E-3</v>
      </c>
      <c r="I73" s="133">
        <v>2.0167299937144056E-2</v>
      </c>
      <c r="J73" s="428">
        <v>-4.5908390876090444E-3</v>
      </c>
      <c r="K73" s="133">
        <v>-1.1312089290897109E-2</v>
      </c>
      <c r="L73" s="133">
        <v>1.2921505248412402E-2</v>
      </c>
      <c r="M73" s="467">
        <v>1.5198745137967817E-2</v>
      </c>
      <c r="N73" s="134" t="s">
        <v>98</v>
      </c>
      <c r="O73" s="135">
        <v>2.9894907582626029E-3</v>
      </c>
      <c r="P73" s="135">
        <v>1.5390656387257451E-2</v>
      </c>
      <c r="Q73" s="435">
        <v>1.6590337819443413E-2</v>
      </c>
      <c r="R73" s="135">
        <v>5.8230711877338193E-2</v>
      </c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</row>
    <row r="74" spans="1:38" ht="12.75" customHeight="1" x14ac:dyDescent="0.2">
      <c r="A74" s="89"/>
      <c r="B74" s="122">
        <v>-144.86459229267456</v>
      </c>
      <c r="C74" s="122">
        <v>-163.83755942184064</v>
      </c>
      <c r="D74" s="122">
        <v>-150.36005335337623</v>
      </c>
      <c r="E74" s="121">
        <v>-163.41708433948523</v>
      </c>
      <c r="F74" s="122">
        <v>-169.04815722371714</v>
      </c>
      <c r="G74" s="122">
        <v>-186.08543142492911</v>
      </c>
      <c r="H74" s="122">
        <v>-162.86161123220188</v>
      </c>
      <c r="I74" s="122">
        <v>-166.87475604671619</v>
      </c>
      <c r="J74" s="425">
        <v>-165.16269579833059</v>
      </c>
      <c r="K74" s="122">
        <v>-179.10140971333246</v>
      </c>
      <c r="L74" s="122">
        <v>-160.45327025309354</v>
      </c>
      <c r="M74" s="468">
        <v>-187.4647230566647</v>
      </c>
      <c r="N74" s="134" t="s">
        <v>99</v>
      </c>
      <c r="O74" s="124">
        <v>-692.18209882142128</v>
      </c>
      <c r="P74" s="124">
        <v>-517.99519988084808</v>
      </c>
      <c r="Q74" s="433">
        <v>-684.86995592756421</v>
      </c>
      <c r="R74" s="124">
        <v>-622.47928940737665</v>
      </c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ht="12.75" customHeight="1" x14ac:dyDescent="0.2">
      <c r="A75" s="89"/>
      <c r="B75" s="127">
        <v>103.97769812463473</v>
      </c>
      <c r="C75" s="127">
        <v>124.44684415516754</v>
      </c>
      <c r="D75" s="127">
        <v>121.03277470808169</v>
      </c>
      <c r="E75" s="126">
        <v>107.75320660940072</v>
      </c>
      <c r="F75" s="127">
        <v>92.29717152700627</v>
      </c>
      <c r="G75" s="127">
        <v>100.89656712330245</v>
      </c>
      <c r="H75" s="127">
        <v>109.77422967096852</v>
      </c>
      <c r="I75" s="127">
        <v>109.76430749377857</v>
      </c>
      <c r="J75" s="427">
        <v>94.982838601799997</v>
      </c>
      <c r="K75" s="127">
        <v>104.6342228424414</v>
      </c>
      <c r="L75" s="127">
        <v>115.70543609921249</v>
      </c>
      <c r="M75" s="466">
        <v>93.37890710578813</v>
      </c>
      <c r="N75" s="136" t="s">
        <v>95</v>
      </c>
      <c r="O75" s="129">
        <v>408.70140464924202</v>
      </c>
      <c r="P75" s="129">
        <v>302.96796832127723</v>
      </c>
      <c r="Q75" s="434">
        <v>412.7322758150558</v>
      </c>
      <c r="R75" s="129">
        <v>457.21052359728463</v>
      </c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ht="12.75" customHeight="1" x14ac:dyDescent="0.2">
      <c r="A76" s="89"/>
      <c r="B76" s="139">
        <v>0.41784576870058465</v>
      </c>
      <c r="C76" s="139">
        <v>0.43168080760194366</v>
      </c>
      <c r="D76" s="139">
        <v>0.44596895051579388</v>
      </c>
      <c r="E76" s="138">
        <v>0.3973636132201207</v>
      </c>
      <c r="F76" s="139">
        <v>0.35316174185397903</v>
      </c>
      <c r="G76" s="139">
        <v>0.35157803497680112</v>
      </c>
      <c r="H76" s="139">
        <v>0.40264049402791485</v>
      </c>
      <c r="I76" s="139">
        <v>0.39677804749982876</v>
      </c>
      <c r="J76" s="429">
        <v>0.36511423815450406</v>
      </c>
      <c r="K76" s="139">
        <v>0.36877364291520021</v>
      </c>
      <c r="L76" s="139">
        <v>0.41898167045873519</v>
      </c>
      <c r="M76" s="469">
        <v>0.3324943031528737</v>
      </c>
      <c r="N76" s="140" t="s">
        <v>100</v>
      </c>
      <c r="O76" s="141">
        <v>0.37124855024238562</v>
      </c>
      <c r="P76" s="141">
        <v>0.36903965982391662</v>
      </c>
      <c r="Q76" s="436">
        <v>0.37603082781617242</v>
      </c>
      <c r="R76" s="141">
        <v>0.42346470077819548</v>
      </c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ht="12.75" customHeight="1" x14ac:dyDescent="0.2">
      <c r="A77" s="89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08"/>
      <c r="O77" s="183"/>
      <c r="P77" s="183"/>
      <c r="Q77" s="183"/>
      <c r="R77" s="183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ht="12.75" customHeight="1" x14ac:dyDescent="0.2">
      <c r="A78" s="89"/>
      <c r="B78" s="184"/>
      <c r="C78" s="184"/>
      <c r="D78" s="184"/>
      <c r="E78" s="185"/>
      <c r="F78" s="184"/>
      <c r="G78" s="184"/>
      <c r="H78" s="184"/>
      <c r="I78" s="184"/>
      <c r="J78" s="443"/>
      <c r="K78" s="184"/>
      <c r="L78" s="184"/>
      <c r="M78" s="184"/>
      <c r="N78" s="186" t="s">
        <v>113</v>
      </c>
      <c r="O78" s="184"/>
      <c r="P78" s="184"/>
      <c r="Q78" s="443"/>
      <c r="R78" s="184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</row>
    <row r="79" spans="1:38" ht="12.75" customHeight="1" x14ac:dyDescent="0.2">
      <c r="A79" s="89"/>
      <c r="B79" s="152"/>
      <c r="C79" s="152"/>
      <c r="D79" s="152">
        <v>59.964846038369338</v>
      </c>
      <c r="E79" s="151">
        <v>61.182862560265569</v>
      </c>
      <c r="F79" s="152">
        <v>58.761375438736401</v>
      </c>
      <c r="G79" s="152">
        <v>59.141664040832815</v>
      </c>
      <c r="H79" s="152">
        <v>62.474159199106239</v>
      </c>
      <c r="I79" s="152">
        <v>66.19512184274484</v>
      </c>
      <c r="J79" s="480">
        <v>68.976020260954684</v>
      </c>
      <c r="K79" s="152">
        <v>70.955508680462088</v>
      </c>
      <c r="L79" s="152">
        <v>73.904159994509172</v>
      </c>
      <c r="M79" s="471">
        <v>76.495323042820573</v>
      </c>
      <c r="N79" s="153" t="s">
        <v>97</v>
      </c>
      <c r="O79" s="124">
        <v>290.33101197874652</v>
      </c>
      <c r="P79" s="124">
        <v>180.37719867867546</v>
      </c>
      <c r="Q79" s="433">
        <v>246.57232052142029</v>
      </c>
      <c r="R79" s="124">
        <v>121.14770859863491</v>
      </c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</row>
    <row r="80" spans="1:38" ht="12.75" customHeight="1" x14ac:dyDescent="0.2">
      <c r="A80" s="89"/>
      <c r="B80" s="152"/>
      <c r="C80" s="152"/>
      <c r="D80" s="152">
        <v>11.598642719008742</v>
      </c>
      <c r="E80" s="151">
        <v>16.110174459988009</v>
      </c>
      <c r="F80" s="152">
        <v>12.747699874312888</v>
      </c>
      <c r="G80" s="152">
        <v>10.365026251819087</v>
      </c>
      <c r="H80" s="152">
        <v>10.9134565337043</v>
      </c>
      <c r="I80" s="152">
        <v>12.125536495340489</v>
      </c>
      <c r="J80" s="480">
        <v>10.351451040075881</v>
      </c>
      <c r="K80" s="152">
        <v>9.7985600352351021</v>
      </c>
      <c r="L80" s="152">
        <v>8.9829741172293431</v>
      </c>
      <c r="M80" s="471">
        <v>10.12803299833991</v>
      </c>
      <c r="N80" s="153" t="s">
        <v>10</v>
      </c>
      <c r="O80" s="124">
        <v>39.261018190880236</v>
      </c>
      <c r="P80" s="124">
        <v>34.026182659836273</v>
      </c>
      <c r="Q80" s="433">
        <v>46.151719155176764</v>
      </c>
      <c r="R80" s="124">
        <v>27.708817178996753</v>
      </c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</row>
    <row r="81" spans="1:38" ht="12.75" customHeight="1" x14ac:dyDescent="0.2">
      <c r="A81" s="89"/>
      <c r="B81" s="152"/>
      <c r="C81" s="152"/>
      <c r="D81" s="152">
        <v>11.554716649234139</v>
      </c>
      <c r="E81" s="151">
        <v>14.678904793843705</v>
      </c>
      <c r="F81" s="152">
        <v>14.461676328002017</v>
      </c>
      <c r="G81" s="152">
        <v>14.702096460167619</v>
      </c>
      <c r="H81" s="152">
        <v>13.324783978409885</v>
      </c>
      <c r="I81" s="152">
        <v>16.0165882302089</v>
      </c>
      <c r="J81" s="480">
        <v>10.877256237896063</v>
      </c>
      <c r="K81" s="152">
        <v>10.333901759393477</v>
      </c>
      <c r="L81" s="152">
        <v>9.9687743386828878</v>
      </c>
      <c r="M81" s="471">
        <v>13.631024168833731</v>
      </c>
      <c r="N81" s="153" t="s">
        <v>14</v>
      </c>
      <c r="O81" s="124">
        <v>44.810956504806157</v>
      </c>
      <c r="P81" s="124">
        <v>42.488556766579521</v>
      </c>
      <c r="Q81" s="433">
        <v>58.505144996788417</v>
      </c>
      <c r="R81" s="124">
        <v>26.233621443077844</v>
      </c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</row>
    <row r="82" spans="1:38" ht="12.75" customHeight="1" x14ac:dyDescent="0.2">
      <c r="A82" s="89"/>
      <c r="B82" s="161"/>
      <c r="C82" s="161"/>
      <c r="D82" s="161">
        <v>83.118205406612219</v>
      </c>
      <c r="E82" s="160">
        <v>91.971941814097292</v>
      </c>
      <c r="F82" s="161">
        <v>85.970751641051308</v>
      </c>
      <c r="G82" s="161">
        <v>84.20878675281952</v>
      </c>
      <c r="H82" s="161">
        <v>86.712399711220414</v>
      </c>
      <c r="I82" s="161">
        <v>94.337246568294219</v>
      </c>
      <c r="J82" s="483">
        <v>90.204727538926633</v>
      </c>
      <c r="K82" s="161">
        <v>91.087970475090671</v>
      </c>
      <c r="L82" s="161">
        <v>92.855908450421396</v>
      </c>
      <c r="M82" s="474">
        <v>100.25438020999421</v>
      </c>
      <c r="N82" s="156" t="s">
        <v>15</v>
      </c>
      <c r="O82" s="129">
        <v>374.4029866744329</v>
      </c>
      <c r="P82" s="129">
        <v>256.89193810509124</v>
      </c>
      <c r="Q82" s="434">
        <v>351.22918467338548</v>
      </c>
      <c r="R82" s="129">
        <v>175.09014722070953</v>
      </c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</row>
    <row r="83" spans="1:38" ht="12.75" customHeight="1" x14ac:dyDescent="0.2">
      <c r="A83" s="89"/>
      <c r="B83" s="158"/>
      <c r="C83" s="158"/>
      <c r="D83" s="158"/>
      <c r="E83" s="157"/>
      <c r="F83" s="158"/>
      <c r="G83" s="158"/>
      <c r="H83" s="158">
        <v>4.324196229966093E-2</v>
      </c>
      <c r="I83" s="158">
        <v>2.5717677669325534E-2</v>
      </c>
      <c r="J83" s="482">
        <v>4.9249027338427842E-2</v>
      </c>
      <c r="K83" s="158">
        <v>8.1691994238841437E-2</v>
      </c>
      <c r="L83" s="158">
        <v>7.0849252928771422E-2</v>
      </c>
      <c r="M83" s="473">
        <v>6.2723196372032719E-2</v>
      </c>
      <c r="N83" s="159" t="s">
        <v>98</v>
      </c>
      <c r="O83" s="135">
        <v>6.5979146985172044E-2</v>
      </c>
      <c r="P83" s="135">
        <v>2.0906819612909371</v>
      </c>
      <c r="Q83" s="435">
        <v>1.0059905725628537</v>
      </c>
      <c r="R83" s="135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</row>
    <row r="84" spans="1:38" ht="12.75" customHeight="1" x14ac:dyDescent="0.2">
      <c r="A84" s="89"/>
      <c r="B84" s="152"/>
      <c r="C84" s="152"/>
      <c r="D84" s="152">
        <v>-64.339450528217114</v>
      </c>
      <c r="E84" s="151">
        <v>-69.865202416224847</v>
      </c>
      <c r="F84" s="152">
        <v>-71.552524016857845</v>
      </c>
      <c r="G84" s="152">
        <v>-70.019597277756958</v>
      </c>
      <c r="H84" s="152">
        <v>-69.468561621513516</v>
      </c>
      <c r="I84" s="152">
        <v>-70.851356488682825</v>
      </c>
      <c r="J84" s="480">
        <v>-77.083990618063282</v>
      </c>
      <c r="K84" s="152">
        <v>-77.773306150629963</v>
      </c>
      <c r="L84" s="152">
        <v>-72.703199110378918</v>
      </c>
      <c r="M84" s="471">
        <v>-74.837011249549661</v>
      </c>
      <c r="N84" s="159" t="s">
        <v>99</v>
      </c>
      <c r="O84" s="124">
        <v>-302.39750712862184</v>
      </c>
      <c r="P84" s="124">
        <v>-211.04068291612833</v>
      </c>
      <c r="Q84" s="433">
        <v>-281.89203940481116</v>
      </c>
      <c r="R84" s="124">
        <v>-134.20465294444196</v>
      </c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</row>
    <row r="85" spans="1:38" ht="12.75" customHeight="1" x14ac:dyDescent="0.2">
      <c r="A85" s="89"/>
      <c r="B85" s="161"/>
      <c r="C85" s="161"/>
      <c r="D85" s="161">
        <v>18.778754878395105</v>
      </c>
      <c r="E85" s="160">
        <v>22.106739397872435</v>
      </c>
      <c r="F85" s="161">
        <v>14.418227624193463</v>
      </c>
      <c r="G85" s="161">
        <v>14.189189475062564</v>
      </c>
      <c r="H85" s="161">
        <v>17.243838089706909</v>
      </c>
      <c r="I85" s="161">
        <v>23.485890079611377</v>
      </c>
      <c r="J85" s="483">
        <v>13.120736920863349</v>
      </c>
      <c r="K85" s="161">
        <v>13.314664324460692</v>
      </c>
      <c r="L85" s="161">
        <v>20.152709340042488</v>
      </c>
      <c r="M85" s="474">
        <v>25.417368960444549</v>
      </c>
      <c r="N85" s="159" t="s">
        <v>95</v>
      </c>
      <c r="O85" s="129">
        <v>72.005479545811085</v>
      </c>
      <c r="P85" s="129">
        <v>45.851255188962938</v>
      </c>
      <c r="Q85" s="434">
        <v>69.337145268574318</v>
      </c>
      <c r="R85" s="129">
        <v>40.885494276267536</v>
      </c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</row>
    <row r="86" spans="1:38" ht="12.75" customHeight="1" x14ac:dyDescent="0.2">
      <c r="A86" s="89"/>
      <c r="B86" s="164"/>
      <c r="C86" s="164"/>
      <c r="D86" s="164">
        <v>0.22592830038292933</v>
      </c>
      <c r="E86" s="163">
        <v>0.24036395189477183</v>
      </c>
      <c r="F86" s="164">
        <v>0.16771084757282398</v>
      </c>
      <c r="G86" s="164">
        <v>0.16850010577533317</v>
      </c>
      <c r="H86" s="164">
        <v>0.19886242506416979</v>
      </c>
      <c r="I86" s="164">
        <v>0.24895670516108473</v>
      </c>
      <c r="J86" s="484">
        <v>0.14545509175449006</v>
      </c>
      <c r="K86" s="164">
        <v>0.14617368522994789</v>
      </c>
      <c r="L86" s="164">
        <v>0.21703206264793193</v>
      </c>
      <c r="M86" s="475">
        <v>0.25352876260573332</v>
      </c>
      <c r="N86" s="165" t="s">
        <v>100</v>
      </c>
      <c r="O86" s="141">
        <v>0.19232079365975893</v>
      </c>
      <c r="P86" s="141">
        <v>0.17848460145217079</v>
      </c>
      <c r="Q86" s="436">
        <v>0.19741282414515812</v>
      </c>
      <c r="R86" s="141">
        <v>0.23351110799358352</v>
      </c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</row>
    <row r="87" spans="1:38" ht="15.75" customHeight="1" x14ac:dyDescent="0.2">
      <c r="N87" s="107"/>
      <c r="O87" s="107"/>
      <c r="P87" s="107"/>
      <c r="Q87" s="107"/>
      <c r="R87" s="107"/>
    </row>
    <row r="88" spans="1:38" ht="12.75" customHeight="1" x14ac:dyDescent="0.2">
      <c r="A88" s="89"/>
      <c r="B88" s="184"/>
      <c r="C88" s="184"/>
      <c r="D88" s="184"/>
      <c r="E88" s="185"/>
      <c r="F88" s="184"/>
      <c r="G88" s="184"/>
      <c r="H88" s="184"/>
      <c r="I88" s="184"/>
      <c r="J88" s="443"/>
      <c r="K88" s="184"/>
      <c r="L88" s="184"/>
      <c r="M88" s="184"/>
      <c r="N88" s="186" t="s">
        <v>112</v>
      </c>
      <c r="O88" s="184"/>
      <c r="P88" s="184"/>
      <c r="Q88" s="443"/>
      <c r="R88" s="184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</row>
    <row r="89" spans="1:38" ht="12.75" customHeight="1" x14ac:dyDescent="0.2">
      <c r="A89" s="89"/>
      <c r="B89" s="152">
        <v>6.1718650443616303</v>
      </c>
      <c r="C89" s="152">
        <v>6.1379479073070762</v>
      </c>
      <c r="D89" s="152">
        <v>5.9226745827796705</v>
      </c>
      <c r="E89" s="151">
        <v>6.464478713966864</v>
      </c>
      <c r="F89" s="152">
        <v>6.9752471614292268</v>
      </c>
      <c r="G89" s="152">
        <v>6.1773011584551858</v>
      </c>
      <c r="H89" s="152">
        <v>5.9031149653580748</v>
      </c>
      <c r="I89" s="152">
        <v>6.4173186164695375</v>
      </c>
      <c r="J89" s="480">
        <v>6.493225440906091</v>
      </c>
      <c r="K89" s="152">
        <v>5.7376003385423857</v>
      </c>
      <c r="L89" s="152">
        <v>6.4957729735889389</v>
      </c>
      <c r="M89" s="471">
        <v>6.2494955732718243</v>
      </c>
      <c r="N89" s="153" t="s">
        <v>97</v>
      </c>
      <c r="O89" s="124">
        <v>24.976094326309237</v>
      </c>
      <c r="P89" s="124">
        <v>19.055663285242488</v>
      </c>
      <c r="Q89" s="433">
        <v>25.472981901712025</v>
      </c>
      <c r="R89" s="124">
        <v>24.696966248415244</v>
      </c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</row>
    <row r="90" spans="1:38" ht="12.75" customHeight="1" x14ac:dyDescent="0.2">
      <c r="A90" s="89"/>
      <c r="B90" s="152">
        <v>1.7807878588249333</v>
      </c>
      <c r="C90" s="152">
        <v>2.2163930871851316</v>
      </c>
      <c r="D90" s="152">
        <v>1.5920710115106977</v>
      </c>
      <c r="E90" s="151">
        <v>1.9922098254952949</v>
      </c>
      <c r="F90" s="152">
        <v>1.4841893921133564</v>
      </c>
      <c r="G90" s="152">
        <v>1.8609526311901368</v>
      </c>
      <c r="H90" s="152">
        <v>1.7213070157106489</v>
      </c>
      <c r="I90" s="152">
        <v>1.7060436922892939</v>
      </c>
      <c r="J90" s="480">
        <v>1.4050675282852381</v>
      </c>
      <c r="K90" s="152">
        <v>1.5668280255773701</v>
      </c>
      <c r="L90" s="152">
        <v>1.3063624746625628</v>
      </c>
      <c r="M90" s="471">
        <v>1.5534058302682332</v>
      </c>
      <c r="N90" s="153" t="s">
        <v>10</v>
      </c>
      <c r="O90" s="124">
        <v>5.8316638587934042</v>
      </c>
      <c r="P90" s="124">
        <v>5.0664490390141426</v>
      </c>
      <c r="Q90" s="433">
        <v>6.7724927313034362</v>
      </c>
      <c r="R90" s="124">
        <v>7.5814617830160582</v>
      </c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</row>
    <row r="91" spans="1:38" ht="12.75" customHeight="1" x14ac:dyDescent="0.2">
      <c r="A91" s="89"/>
      <c r="B91" s="152">
        <v>1.2363605388165229</v>
      </c>
      <c r="C91" s="152">
        <v>1.1874879517737709</v>
      </c>
      <c r="D91" s="152">
        <v>1.0638659654219704</v>
      </c>
      <c r="E91" s="151">
        <v>1.0518089726491242</v>
      </c>
      <c r="F91" s="152">
        <v>1.1981642894818243</v>
      </c>
      <c r="G91" s="152">
        <v>1.4579723782747944</v>
      </c>
      <c r="H91" s="152">
        <v>1.1832867549390966</v>
      </c>
      <c r="I91" s="152">
        <v>1.4021525545911953</v>
      </c>
      <c r="J91" s="480">
        <v>1.8300289914208796</v>
      </c>
      <c r="K91" s="152">
        <v>1.7869449368316563</v>
      </c>
      <c r="L91" s="152">
        <v>0.81310238091350939</v>
      </c>
      <c r="M91" s="471">
        <v>1.104031209134033</v>
      </c>
      <c r="N91" s="153" t="s">
        <v>14</v>
      </c>
      <c r="O91" s="124">
        <v>5.5341075183000781</v>
      </c>
      <c r="P91" s="124">
        <v>3.8394234226957158</v>
      </c>
      <c r="Q91" s="433">
        <v>5.241575977286911</v>
      </c>
      <c r="R91" s="124">
        <v>4.5395234286613881</v>
      </c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</row>
    <row r="92" spans="1:38" ht="12.75" customHeight="1" x14ac:dyDescent="0.2">
      <c r="A92" s="89"/>
      <c r="B92" s="161">
        <v>9.1890134420030876</v>
      </c>
      <c r="C92" s="161">
        <v>9.5418289462659782</v>
      </c>
      <c r="D92" s="161">
        <v>8.5786115597123391</v>
      </c>
      <c r="E92" s="160">
        <v>9.5084975121112851</v>
      </c>
      <c r="F92" s="161">
        <v>9.657600843024408</v>
      </c>
      <c r="G92" s="161">
        <v>9.496226167920117</v>
      </c>
      <c r="H92" s="161">
        <v>8.8077087360078217</v>
      </c>
      <c r="I92" s="161">
        <v>9.5255148633500273</v>
      </c>
      <c r="J92" s="483">
        <v>9.7283219606122096</v>
      </c>
      <c r="K92" s="161">
        <v>9.0913733009514122</v>
      </c>
      <c r="L92" s="161">
        <v>8.6152378291650109</v>
      </c>
      <c r="M92" s="474">
        <v>8.9069326126740904</v>
      </c>
      <c r="N92" s="156" t="s">
        <v>15</v>
      </c>
      <c r="O92" s="129">
        <v>36.341865703402725</v>
      </c>
      <c r="P92" s="129">
        <v>27.961535746952347</v>
      </c>
      <c r="Q92" s="434">
        <v>37.487050610302376</v>
      </c>
      <c r="R92" s="129">
        <v>36.817951460092694</v>
      </c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</row>
    <row r="93" spans="1:38" ht="12.75" customHeight="1" x14ac:dyDescent="0.2">
      <c r="A93" s="89"/>
      <c r="B93" s="158">
        <v>2.9922074439811972</v>
      </c>
      <c r="C93" s="158">
        <v>3.3651744782527464</v>
      </c>
      <c r="D93" s="158">
        <v>0.16168056925180796</v>
      </c>
      <c r="E93" s="157">
        <v>0.1348594458171426</v>
      </c>
      <c r="F93" s="158">
        <v>5.0994310105087148E-2</v>
      </c>
      <c r="G93" s="158">
        <v>-4.7792491987300734E-3</v>
      </c>
      <c r="H93" s="158">
        <v>2.6705624179487186E-2</v>
      </c>
      <c r="I93" s="158">
        <v>1.7896992891954788E-3</v>
      </c>
      <c r="J93" s="482">
        <v>7.3228453668059412E-3</v>
      </c>
      <c r="K93" s="158">
        <v>-4.2633027037242144E-2</v>
      </c>
      <c r="L93" s="158">
        <v>-2.185255128339425E-2</v>
      </c>
      <c r="M93" s="473">
        <v>-6.4939508210308694E-2</v>
      </c>
      <c r="N93" s="159" t="s">
        <v>98</v>
      </c>
      <c r="O93" s="135">
        <v>-3.0548813210312331E-2</v>
      </c>
      <c r="P93" s="135">
        <v>2.3877511436626087E-2</v>
      </c>
      <c r="Q93" s="435">
        <v>1.8173177042045019E-2</v>
      </c>
      <c r="R93" s="135">
        <v>0.81809316937457388</v>
      </c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</row>
    <row r="94" spans="1:38" ht="12.75" customHeight="1" x14ac:dyDescent="0.2">
      <c r="A94" s="89"/>
      <c r="B94" s="152">
        <v>-8.8435339722912349</v>
      </c>
      <c r="C94" s="152">
        <v>-8.120530454617878</v>
      </c>
      <c r="D94" s="152">
        <v>-7.0876305698545528</v>
      </c>
      <c r="E94" s="151">
        <v>-9.4632724337754333</v>
      </c>
      <c r="F94" s="152">
        <v>-10.358115684316276</v>
      </c>
      <c r="G94" s="152">
        <v>-8.9327123109095083</v>
      </c>
      <c r="H94" s="152">
        <v>-7.6836608643903297</v>
      </c>
      <c r="I94" s="152">
        <v>-7.79358557383439</v>
      </c>
      <c r="J94" s="480">
        <v>-11.148410620306484</v>
      </c>
      <c r="K94" s="152">
        <v>-11.544829341878499</v>
      </c>
      <c r="L94" s="152">
        <v>-9.5831280825765663</v>
      </c>
      <c r="M94" s="471">
        <v>-10.803527764816399</v>
      </c>
      <c r="N94" s="159" t="s">
        <v>99</v>
      </c>
      <c r="O94" s="124">
        <v>-43.079895809577948</v>
      </c>
      <c r="P94" s="124">
        <v>-26.974488859616113</v>
      </c>
      <c r="Q94" s="433">
        <v>-34.768074433450501</v>
      </c>
      <c r="R94" s="124">
        <v>-33.514967430539102</v>
      </c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</row>
    <row r="95" spans="1:38" ht="12.75" customHeight="1" x14ac:dyDescent="0.2">
      <c r="A95" s="89"/>
      <c r="B95" s="161">
        <v>0.34547946971185106</v>
      </c>
      <c r="C95" s="161">
        <v>1.4212984916480991</v>
      </c>
      <c r="D95" s="161">
        <v>1.4909809898577864</v>
      </c>
      <c r="E95" s="160">
        <v>4.522507833585232E-2</v>
      </c>
      <c r="F95" s="161">
        <v>-0.70051484129186903</v>
      </c>
      <c r="G95" s="161">
        <v>0.56351385701060963</v>
      </c>
      <c r="H95" s="161">
        <v>1.124047871617492</v>
      </c>
      <c r="I95" s="161">
        <v>1.7319292895156362</v>
      </c>
      <c r="J95" s="483">
        <v>-1.4200886596942743</v>
      </c>
      <c r="K95" s="161">
        <v>-2.4534560409270876</v>
      </c>
      <c r="L95" s="161">
        <v>-0.96789025341155654</v>
      </c>
      <c r="M95" s="474">
        <v>-1.8965951521423101</v>
      </c>
      <c r="N95" s="159" t="s">
        <v>95</v>
      </c>
      <c r="O95" s="129">
        <v>-6.7380301061752279</v>
      </c>
      <c r="P95" s="129">
        <v>0.98704688733623258</v>
      </c>
      <c r="Q95" s="434">
        <v>2.7189761768518688</v>
      </c>
      <c r="R95" s="129">
        <v>3.3029840295535888</v>
      </c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</row>
    <row r="96" spans="1:38" ht="12.75" customHeight="1" x14ac:dyDescent="0.2">
      <c r="A96" s="89"/>
      <c r="B96" s="164">
        <v>3.7597014292378807E-2</v>
      </c>
      <c r="C96" s="164">
        <v>0.14895451382036129</v>
      </c>
      <c r="D96" s="164">
        <v>0.1738021333032338</v>
      </c>
      <c r="E96" s="163">
        <v>4.7562801881419915E-3</v>
      </c>
      <c r="F96" s="164">
        <v>-7.2535079123491025E-2</v>
      </c>
      <c r="G96" s="164">
        <v>5.9340820979417723E-2</v>
      </c>
      <c r="H96" s="164">
        <v>0.12762091768794995</v>
      </c>
      <c r="I96" s="164">
        <v>0.1818200185881117</v>
      </c>
      <c r="J96" s="484">
        <v>-0.14597467738463984</v>
      </c>
      <c r="K96" s="164">
        <v>-0.26986638428655585</v>
      </c>
      <c r="L96" s="164">
        <v>-0.11234631853516278</v>
      </c>
      <c r="M96" s="475">
        <v>-0.2129347144092632</v>
      </c>
      <c r="N96" s="165" t="s">
        <v>100</v>
      </c>
      <c r="O96" s="141">
        <v>-0.18540682971992656</v>
      </c>
      <c r="P96" s="141">
        <v>3.5300167210730378E-2</v>
      </c>
      <c r="Q96" s="436">
        <v>7.2531077601091037E-2</v>
      </c>
      <c r="R96" s="141">
        <v>8.9711238636775395E-2</v>
      </c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</row>
    <row r="97" spans="1:38" ht="12.7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142"/>
      <c r="O97" s="142"/>
      <c r="P97" s="142"/>
      <c r="Q97" s="142"/>
      <c r="R97" s="142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</row>
    <row r="98" spans="1:38" ht="15.75" customHeight="1" x14ac:dyDescent="0.2">
      <c r="N98" s="107"/>
      <c r="O98" s="107"/>
      <c r="P98" s="107"/>
      <c r="Q98" s="107"/>
      <c r="R98" s="107"/>
    </row>
    <row r="99" spans="1:38" ht="15.75" customHeight="1" x14ac:dyDescent="0.2">
      <c r="N99" s="107"/>
      <c r="O99" s="107"/>
      <c r="P99" s="107"/>
      <c r="Q99" s="107"/>
      <c r="R99" s="107"/>
    </row>
    <row r="100" spans="1:38" ht="15.75" customHeight="1" x14ac:dyDescent="0.2">
      <c r="N100" s="107"/>
      <c r="O100" s="107"/>
      <c r="P100" s="107"/>
      <c r="Q100" s="107"/>
      <c r="R100" s="107"/>
    </row>
    <row r="101" spans="1:38" ht="15.75" customHeight="1" x14ac:dyDescent="0.2">
      <c r="N101" s="107"/>
      <c r="O101" s="107"/>
      <c r="P101" s="107"/>
      <c r="Q101" s="107"/>
      <c r="R101" s="107"/>
    </row>
    <row r="102" spans="1:38" ht="15.75" customHeight="1" x14ac:dyDescent="0.2">
      <c r="N102" s="107"/>
      <c r="O102" s="107"/>
      <c r="P102" s="107"/>
      <c r="Q102" s="107"/>
      <c r="R102" s="107"/>
    </row>
    <row r="103" spans="1:38" ht="15.75" customHeight="1" x14ac:dyDescent="0.2">
      <c r="N103" s="107"/>
      <c r="O103" s="107"/>
      <c r="P103" s="107"/>
      <c r="Q103" s="107"/>
      <c r="R103" s="107"/>
    </row>
    <row r="104" spans="1:38" ht="15.75" customHeight="1" x14ac:dyDescent="0.2">
      <c r="N104" s="107"/>
      <c r="O104" s="107"/>
      <c r="P104" s="107"/>
      <c r="Q104" s="107"/>
      <c r="R104" s="107"/>
    </row>
    <row r="105" spans="1:38" ht="15.75" customHeight="1" x14ac:dyDescent="0.2">
      <c r="N105" s="107"/>
      <c r="O105" s="107"/>
      <c r="P105" s="107"/>
      <c r="Q105" s="107"/>
      <c r="R105" s="107"/>
    </row>
    <row r="106" spans="1:38" ht="15.75" customHeight="1" x14ac:dyDescent="0.2">
      <c r="N106" s="107"/>
      <c r="O106" s="107"/>
      <c r="P106" s="107"/>
      <c r="Q106" s="107"/>
      <c r="R106" s="107"/>
    </row>
    <row r="107" spans="1:38" ht="15.75" customHeight="1" x14ac:dyDescent="0.2">
      <c r="N107" s="107"/>
      <c r="O107" s="107"/>
      <c r="P107" s="107"/>
      <c r="Q107" s="107"/>
      <c r="R107" s="107"/>
    </row>
    <row r="108" spans="1:38" ht="15.75" customHeight="1" x14ac:dyDescent="0.2">
      <c r="N108" s="107"/>
      <c r="O108" s="107"/>
      <c r="P108" s="107"/>
      <c r="Q108" s="107"/>
      <c r="R108" s="107"/>
    </row>
    <row r="109" spans="1:38" ht="15.75" customHeight="1" x14ac:dyDescent="0.2">
      <c r="N109" s="107"/>
      <c r="O109" s="107"/>
      <c r="P109" s="107"/>
      <c r="Q109" s="107"/>
      <c r="R109" s="107"/>
    </row>
    <row r="110" spans="1:38" ht="15.75" customHeight="1" x14ac:dyDescent="0.2">
      <c r="N110" s="107"/>
      <c r="O110" s="107"/>
      <c r="P110" s="107"/>
      <c r="Q110" s="107"/>
      <c r="R110" s="107"/>
    </row>
    <row r="111" spans="1:38" ht="15.75" customHeight="1" x14ac:dyDescent="0.2">
      <c r="N111" s="107"/>
      <c r="O111" s="107"/>
      <c r="P111" s="107"/>
      <c r="Q111" s="107"/>
      <c r="R111" s="107"/>
    </row>
    <row r="112" spans="1:38" ht="15.75" customHeight="1" x14ac:dyDescent="0.2">
      <c r="N112" s="107"/>
      <c r="O112" s="107"/>
      <c r="P112" s="107"/>
      <c r="Q112" s="107"/>
      <c r="R112" s="107"/>
    </row>
    <row r="113" spans="14:18" ht="15.75" customHeight="1" x14ac:dyDescent="0.2">
      <c r="N113" s="107"/>
      <c r="O113" s="107"/>
      <c r="P113" s="107"/>
      <c r="Q113" s="107"/>
      <c r="R113" s="107"/>
    </row>
    <row r="114" spans="14:18" ht="15.75" customHeight="1" x14ac:dyDescent="0.2">
      <c r="N114" s="107"/>
      <c r="O114" s="107"/>
      <c r="P114" s="107"/>
      <c r="Q114" s="107"/>
      <c r="R114" s="107"/>
    </row>
    <row r="115" spans="14:18" ht="15.75" customHeight="1" x14ac:dyDescent="0.2">
      <c r="N115" s="107"/>
      <c r="O115" s="107"/>
      <c r="P115" s="107"/>
      <c r="Q115" s="107"/>
      <c r="R115" s="107"/>
    </row>
    <row r="116" spans="14:18" ht="15.75" customHeight="1" x14ac:dyDescent="0.2">
      <c r="N116" s="107"/>
      <c r="O116" s="107"/>
      <c r="P116" s="107"/>
      <c r="Q116" s="107"/>
      <c r="R116" s="107"/>
    </row>
    <row r="117" spans="14:18" ht="15.75" customHeight="1" x14ac:dyDescent="0.2">
      <c r="N117" s="107"/>
      <c r="O117" s="107"/>
      <c r="P117" s="107"/>
      <c r="Q117" s="107"/>
      <c r="R117" s="107"/>
    </row>
    <row r="118" spans="14:18" ht="15.75" customHeight="1" x14ac:dyDescent="0.2">
      <c r="N118" s="107"/>
      <c r="O118" s="107"/>
      <c r="P118" s="107"/>
      <c r="Q118" s="107"/>
      <c r="R118" s="107"/>
    </row>
    <row r="119" spans="14:18" ht="15.75" customHeight="1" x14ac:dyDescent="0.2">
      <c r="N119" s="107"/>
      <c r="O119" s="107"/>
      <c r="P119" s="107"/>
      <c r="Q119" s="107"/>
      <c r="R119" s="107"/>
    </row>
    <row r="120" spans="14:18" ht="15.75" customHeight="1" x14ac:dyDescent="0.2">
      <c r="N120" s="107"/>
      <c r="O120" s="107"/>
      <c r="P120" s="107"/>
      <c r="Q120" s="107"/>
      <c r="R120" s="107"/>
    </row>
    <row r="121" spans="14:18" ht="15.75" customHeight="1" x14ac:dyDescent="0.2">
      <c r="N121" s="107"/>
      <c r="O121" s="107"/>
      <c r="P121" s="107"/>
      <c r="Q121" s="107"/>
      <c r="R121" s="107"/>
    </row>
    <row r="122" spans="14:18" ht="15.75" customHeight="1" x14ac:dyDescent="0.2">
      <c r="N122" s="107"/>
      <c r="O122" s="107"/>
      <c r="P122" s="107"/>
      <c r="Q122" s="107"/>
      <c r="R122" s="107"/>
    </row>
    <row r="123" spans="14:18" ht="15.75" customHeight="1" x14ac:dyDescent="0.2">
      <c r="N123" s="107"/>
      <c r="O123" s="107"/>
      <c r="P123" s="107"/>
      <c r="Q123" s="107"/>
      <c r="R123" s="107"/>
    </row>
    <row r="124" spans="14:18" ht="15.75" customHeight="1" x14ac:dyDescent="0.2">
      <c r="N124" s="107"/>
      <c r="O124" s="107"/>
      <c r="P124" s="107"/>
      <c r="Q124" s="107"/>
      <c r="R124" s="107"/>
    </row>
    <row r="125" spans="14:18" ht="15.75" customHeight="1" x14ac:dyDescent="0.2">
      <c r="N125" s="107"/>
      <c r="O125" s="107"/>
      <c r="P125" s="107"/>
      <c r="Q125" s="107"/>
      <c r="R125" s="107"/>
    </row>
    <row r="126" spans="14:18" ht="15.75" customHeight="1" x14ac:dyDescent="0.2">
      <c r="N126" s="107"/>
      <c r="O126" s="107"/>
      <c r="P126" s="107"/>
      <c r="Q126" s="107"/>
      <c r="R126" s="107"/>
    </row>
    <row r="127" spans="14:18" ht="15.75" customHeight="1" x14ac:dyDescent="0.2">
      <c r="N127" s="107"/>
      <c r="O127" s="107"/>
      <c r="P127" s="107"/>
      <c r="Q127" s="107"/>
      <c r="R127" s="107"/>
    </row>
    <row r="128" spans="14:18" ht="15.75" customHeight="1" x14ac:dyDescent="0.2">
      <c r="N128" s="107"/>
      <c r="O128" s="107"/>
      <c r="P128" s="107"/>
      <c r="Q128" s="107"/>
      <c r="R128" s="107"/>
    </row>
    <row r="129" spans="14:18" ht="15.75" customHeight="1" x14ac:dyDescent="0.2">
      <c r="N129" s="107"/>
      <c r="O129" s="107"/>
      <c r="P129" s="107"/>
      <c r="Q129" s="107"/>
      <c r="R129" s="107"/>
    </row>
    <row r="130" spans="14:18" ht="15.75" customHeight="1" x14ac:dyDescent="0.2">
      <c r="N130" s="107"/>
      <c r="O130" s="107"/>
      <c r="P130" s="107"/>
      <c r="Q130" s="107"/>
      <c r="R130" s="107"/>
    </row>
    <row r="131" spans="14:18" ht="15.75" customHeight="1" x14ac:dyDescent="0.2">
      <c r="N131" s="107"/>
      <c r="O131" s="107"/>
      <c r="P131" s="107"/>
      <c r="Q131" s="107"/>
      <c r="R131" s="107"/>
    </row>
    <row r="132" spans="14:18" ht="15.75" customHeight="1" x14ac:dyDescent="0.2">
      <c r="N132" s="107"/>
      <c r="O132" s="107"/>
      <c r="P132" s="107"/>
      <c r="Q132" s="107"/>
      <c r="R132" s="107"/>
    </row>
    <row r="133" spans="14:18" ht="15.75" customHeight="1" x14ac:dyDescent="0.2">
      <c r="N133" s="107"/>
      <c r="O133" s="107"/>
      <c r="P133" s="107"/>
      <c r="Q133" s="107"/>
      <c r="R133" s="107"/>
    </row>
    <row r="134" spans="14:18" ht="15.75" customHeight="1" x14ac:dyDescent="0.2">
      <c r="N134" s="107"/>
      <c r="O134" s="107"/>
      <c r="P134" s="107"/>
      <c r="Q134" s="107"/>
      <c r="R134" s="107"/>
    </row>
    <row r="135" spans="14:18" ht="15.75" customHeight="1" x14ac:dyDescent="0.2">
      <c r="N135" s="107"/>
      <c r="O135" s="107"/>
      <c r="P135" s="107"/>
      <c r="Q135" s="107"/>
      <c r="R135" s="107"/>
    </row>
    <row r="136" spans="14:18" ht="15.75" customHeight="1" x14ac:dyDescent="0.2">
      <c r="N136" s="107"/>
      <c r="O136" s="107"/>
      <c r="P136" s="107"/>
      <c r="Q136" s="107"/>
      <c r="R136" s="107"/>
    </row>
    <row r="137" spans="14:18" ht="15.75" customHeight="1" x14ac:dyDescent="0.2">
      <c r="N137" s="107"/>
      <c r="O137" s="107"/>
      <c r="P137" s="107"/>
      <c r="Q137" s="107"/>
      <c r="R137" s="107"/>
    </row>
    <row r="138" spans="14:18" ht="15.75" customHeight="1" x14ac:dyDescent="0.2">
      <c r="N138" s="107"/>
      <c r="O138" s="107"/>
      <c r="P138" s="107"/>
      <c r="Q138" s="107"/>
      <c r="R138" s="107"/>
    </row>
    <row r="139" spans="14:18" ht="15.75" customHeight="1" x14ac:dyDescent="0.2">
      <c r="N139" s="107"/>
      <c r="O139" s="107"/>
      <c r="P139" s="107"/>
      <c r="Q139" s="107"/>
      <c r="R139" s="107"/>
    </row>
    <row r="140" spans="14:18" ht="15.75" customHeight="1" x14ac:dyDescent="0.2">
      <c r="N140" s="107"/>
      <c r="O140" s="107"/>
      <c r="P140" s="107"/>
      <c r="Q140" s="107"/>
      <c r="R140" s="107"/>
    </row>
    <row r="141" spans="14:18" ht="15.75" customHeight="1" x14ac:dyDescent="0.2">
      <c r="N141" s="107"/>
      <c r="O141" s="107"/>
      <c r="P141" s="107"/>
      <c r="Q141" s="107"/>
      <c r="R141" s="107"/>
    </row>
    <row r="142" spans="14:18" ht="15.75" customHeight="1" x14ac:dyDescent="0.2">
      <c r="N142" s="107"/>
      <c r="O142" s="107"/>
      <c r="P142" s="107"/>
      <c r="Q142" s="107"/>
      <c r="R142" s="107"/>
    </row>
    <row r="143" spans="14:18" ht="15.75" customHeight="1" x14ac:dyDescent="0.2">
      <c r="N143" s="107"/>
      <c r="O143" s="107"/>
      <c r="P143" s="107"/>
      <c r="Q143" s="107"/>
      <c r="R143" s="107"/>
    </row>
    <row r="144" spans="14:18" ht="15.75" customHeight="1" x14ac:dyDescent="0.2">
      <c r="N144" s="107"/>
      <c r="O144" s="107"/>
      <c r="P144" s="107"/>
      <c r="Q144" s="107"/>
      <c r="R144" s="107"/>
    </row>
    <row r="145" spans="14:18" ht="15.75" customHeight="1" x14ac:dyDescent="0.2">
      <c r="N145" s="107"/>
      <c r="O145" s="107"/>
      <c r="P145" s="107"/>
      <c r="Q145" s="107"/>
      <c r="R145" s="107"/>
    </row>
    <row r="146" spans="14:18" ht="15.75" customHeight="1" x14ac:dyDescent="0.2">
      <c r="N146" s="107"/>
      <c r="O146" s="107"/>
      <c r="P146" s="107"/>
      <c r="Q146" s="107"/>
      <c r="R146" s="107"/>
    </row>
    <row r="147" spans="14:18" ht="15.75" customHeight="1" x14ac:dyDescent="0.2">
      <c r="N147" s="107"/>
      <c r="O147" s="107"/>
      <c r="P147" s="107"/>
      <c r="Q147" s="107"/>
      <c r="R147" s="107"/>
    </row>
    <row r="148" spans="14:18" ht="15.75" customHeight="1" x14ac:dyDescent="0.2">
      <c r="N148" s="107"/>
      <c r="O148" s="107"/>
      <c r="P148" s="107"/>
      <c r="Q148" s="107"/>
      <c r="R148" s="107"/>
    </row>
    <row r="149" spans="14:18" ht="15.75" customHeight="1" x14ac:dyDescent="0.2">
      <c r="N149" s="107"/>
      <c r="O149" s="107"/>
      <c r="P149" s="107"/>
      <c r="Q149" s="107"/>
      <c r="R149" s="107"/>
    </row>
    <row r="150" spans="14:18" ht="15.75" customHeight="1" x14ac:dyDescent="0.2">
      <c r="N150" s="107"/>
      <c r="O150" s="107"/>
      <c r="P150" s="107"/>
      <c r="Q150" s="107"/>
      <c r="R150" s="107"/>
    </row>
    <row r="151" spans="14:18" ht="15.75" customHeight="1" x14ac:dyDescent="0.2">
      <c r="N151" s="107"/>
      <c r="O151" s="107"/>
      <c r="P151" s="107"/>
      <c r="Q151" s="107"/>
      <c r="R151" s="107"/>
    </row>
    <row r="152" spans="14:18" ht="15.75" customHeight="1" x14ac:dyDescent="0.2">
      <c r="N152" s="107"/>
      <c r="O152" s="107"/>
      <c r="P152" s="107"/>
      <c r="Q152" s="107"/>
      <c r="R152" s="107"/>
    </row>
    <row r="153" spans="14:18" ht="15.75" customHeight="1" x14ac:dyDescent="0.2">
      <c r="N153" s="107"/>
      <c r="O153" s="107"/>
      <c r="P153" s="107"/>
      <c r="Q153" s="107"/>
      <c r="R153" s="107"/>
    </row>
    <row r="154" spans="14:18" ht="15.75" customHeight="1" x14ac:dyDescent="0.2">
      <c r="N154" s="107"/>
      <c r="O154" s="107"/>
      <c r="P154" s="107"/>
      <c r="Q154" s="107"/>
      <c r="R154" s="107"/>
    </row>
    <row r="155" spans="14:18" ht="15.75" customHeight="1" x14ac:dyDescent="0.2">
      <c r="N155" s="107"/>
      <c r="O155" s="107"/>
      <c r="P155" s="107"/>
      <c r="Q155" s="107"/>
      <c r="R155" s="107"/>
    </row>
    <row r="156" spans="14:18" ht="15.75" customHeight="1" x14ac:dyDescent="0.2">
      <c r="N156" s="107"/>
      <c r="O156" s="107"/>
      <c r="P156" s="107"/>
      <c r="Q156" s="107"/>
      <c r="R156" s="107"/>
    </row>
    <row r="157" spans="14:18" ht="15.75" customHeight="1" x14ac:dyDescent="0.2">
      <c r="N157" s="107"/>
      <c r="O157" s="107"/>
      <c r="P157" s="107"/>
      <c r="Q157" s="107"/>
      <c r="R157" s="107"/>
    </row>
    <row r="158" spans="14:18" ht="15.75" customHeight="1" x14ac:dyDescent="0.2">
      <c r="N158" s="107"/>
      <c r="O158" s="107"/>
      <c r="P158" s="107"/>
      <c r="Q158" s="107"/>
      <c r="R158" s="107"/>
    </row>
    <row r="159" spans="14:18" ht="15.75" customHeight="1" x14ac:dyDescent="0.2">
      <c r="N159" s="107"/>
      <c r="O159" s="107"/>
      <c r="P159" s="107"/>
      <c r="Q159" s="107"/>
      <c r="R159" s="107"/>
    </row>
    <row r="160" spans="14:18" ht="15.75" customHeight="1" x14ac:dyDescent="0.2">
      <c r="N160" s="107"/>
      <c r="O160" s="107"/>
      <c r="P160" s="107"/>
      <c r="Q160" s="107"/>
      <c r="R160" s="107"/>
    </row>
    <row r="161" spans="14:18" ht="15.75" customHeight="1" x14ac:dyDescent="0.2">
      <c r="N161" s="107"/>
      <c r="O161" s="107"/>
      <c r="P161" s="107"/>
      <c r="Q161" s="107"/>
      <c r="R161" s="107"/>
    </row>
    <row r="162" spans="14:18" ht="15.75" customHeight="1" x14ac:dyDescent="0.2">
      <c r="N162" s="107"/>
      <c r="O162" s="107"/>
      <c r="P162" s="107"/>
      <c r="Q162" s="107"/>
      <c r="R162" s="107"/>
    </row>
    <row r="163" spans="14:18" ht="15.75" customHeight="1" x14ac:dyDescent="0.2">
      <c r="N163" s="107"/>
      <c r="O163" s="107"/>
      <c r="P163" s="107"/>
      <c r="Q163" s="107"/>
      <c r="R163" s="107"/>
    </row>
    <row r="164" spans="14:18" ht="15.75" customHeight="1" x14ac:dyDescent="0.2">
      <c r="N164" s="107"/>
      <c r="O164" s="107"/>
      <c r="P164" s="107"/>
      <c r="Q164" s="107"/>
      <c r="R164" s="107"/>
    </row>
    <row r="165" spans="14:18" ht="15.75" customHeight="1" x14ac:dyDescent="0.2">
      <c r="N165" s="107"/>
      <c r="O165" s="107"/>
      <c r="P165" s="107"/>
      <c r="Q165" s="107"/>
      <c r="R165" s="107"/>
    </row>
    <row r="166" spans="14:18" ht="15.75" customHeight="1" x14ac:dyDescent="0.2">
      <c r="N166" s="107"/>
      <c r="O166" s="107"/>
      <c r="P166" s="107"/>
      <c r="Q166" s="107"/>
      <c r="R166" s="107"/>
    </row>
    <row r="167" spans="14:18" ht="15.75" customHeight="1" x14ac:dyDescent="0.2">
      <c r="N167" s="107"/>
      <c r="O167" s="107"/>
      <c r="P167" s="107"/>
      <c r="Q167" s="107"/>
      <c r="R167" s="107"/>
    </row>
    <row r="168" spans="14:18" ht="15.75" customHeight="1" x14ac:dyDescent="0.2">
      <c r="N168" s="107"/>
      <c r="O168" s="107"/>
      <c r="P168" s="107"/>
      <c r="Q168" s="107"/>
      <c r="R168" s="107"/>
    </row>
    <row r="169" spans="14:18" ht="15.75" customHeight="1" x14ac:dyDescent="0.2">
      <c r="N169" s="107"/>
      <c r="O169" s="107"/>
      <c r="P169" s="107"/>
      <c r="Q169" s="107"/>
      <c r="R169" s="107"/>
    </row>
    <row r="170" spans="14:18" ht="15.75" customHeight="1" x14ac:dyDescent="0.2">
      <c r="N170" s="107"/>
      <c r="O170" s="107"/>
      <c r="P170" s="107"/>
      <c r="Q170" s="107"/>
      <c r="R170" s="107"/>
    </row>
    <row r="171" spans="14:18" ht="15.75" customHeight="1" x14ac:dyDescent="0.2">
      <c r="N171" s="107"/>
      <c r="O171" s="107"/>
      <c r="P171" s="107"/>
      <c r="Q171" s="107"/>
      <c r="R171" s="107"/>
    </row>
    <row r="172" spans="14:18" ht="15.75" customHeight="1" x14ac:dyDescent="0.2">
      <c r="N172" s="107"/>
      <c r="O172" s="107"/>
      <c r="P172" s="107"/>
      <c r="Q172" s="107"/>
      <c r="R172" s="107"/>
    </row>
    <row r="173" spans="14:18" ht="15.75" customHeight="1" x14ac:dyDescent="0.2">
      <c r="N173" s="107"/>
      <c r="O173" s="107"/>
      <c r="P173" s="107"/>
      <c r="Q173" s="107"/>
      <c r="R173" s="107"/>
    </row>
    <row r="174" spans="14:18" ht="15.75" customHeight="1" x14ac:dyDescent="0.2">
      <c r="N174" s="107"/>
      <c r="O174" s="107"/>
      <c r="P174" s="107"/>
      <c r="Q174" s="107"/>
      <c r="R174" s="107"/>
    </row>
    <row r="175" spans="14:18" ht="15.75" customHeight="1" x14ac:dyDescent="0.2">
      <c r="N175" s="107"/>
      <c r="O175" s="107"/>
      <c r="P175" s="107"/>
      <c r="Q175" s="107"/>
      <c r="R175" s="107"/>
    </row>
    <row r="176" spans="14:18" ht="15.75" customHeight="1" x14ac:dyDescent="0.2">
      <c r="N176" s="107"/>
      <c r="O176" s="107"/>
      <c r="P176" s="107"/>
      <c r="Q176" s="107"/>
      <c r="R176" s="107"/>
    </row>
    <row r="177" spans="14:18" ht="15.75" customHeight="1" x14ac:dyDescent="0.2">
      <c r="N177" s="107"/>
      <c r="O177" s="107"/>
      <c r="P177" s="107"/>
      <c r="Q177" s="107"/>
      <c r="R177" s="107"/>
    </row>
    <row r="178" spans="14:18" ht="15.75" customHeight="1" x14ac:dyDescent="0.2">
      <c r="N178" s="107"/>
      <c r="O178" s="107"/>
      <c r="P178" s="107"/>
      <c r="Q178" s="107"/>
      <c r="R178" s="107"/>
    </row>
    <row r="179" spans="14:18" ht="15.75" customHeight="1" x14ac:dyDescent="0.2">
      <c r="N179" s="107"/>
      <c r="O179" s="107"/>
      <c r="P179" s="107"/>
      <c r="Q179" s="107"/>
      <c r="R179" s="107"/>
    </row>
    <row r="180" spans="14:18" ht="15.75" customHeight="1" x14ac:dyDescent="0.2">
      <c r="N180" s="107"/>
      <c r="O180" s="107"/>
      <c r="P180" s="107"/>
      <c r="Q180" s="107"/>
      <c r="R180" s="107"/>
    </row>
    <row r="181" spans="14:18" ht="15.75" customHeight="1" x14ac:dyDescent="0.2">
      <c r="N181" s="107"/>
      <c r="O181" s="107"/>
      <c r="P181" s="107"/>
      <c r="Q181" s="107"/>
      <c r="R181" s="107"/>
    </row>
    <row r="182" spans="14:18" ht="15.75" customHeight="1" x14ac:dyDescent="0.2">
      <c r="N182" s="107"/>
      <c r="O182" s="107"/>
      <c r="P182" s="107"/>
      <c r="Q182" s="107"/>
      <c r="R182" s="107"/>
    </row>
    <row r="183" spans="14:18" ht="15.75" customHeight="1" x14ac:dyDescent="0.2">
      <c r="N183" s="107"/>
      <c r="O183" s="107"/>
      <c r="P183" s="107"/>
      <c r="Q183" s="107"/>
      <c r="R183" s="107"/>
    </row>
    <row r="184" spans="14:18" ht="15.75" customHeight="1" x14ac:dyDescent="0.2">
      <c r="N184" s="107"/>
      <c r="O184" s="107"/>
      <c r="P184" s="107"/>
      <c r="Q184" s="107"/>
      <c r="R184" s="107"/>
    </row>
    <row r="185" spans="14:18" ht="15.75" customHeight="1" x14ac:dyDescent="0.2">
      <c r="N185" s="107"/>
      <c r="O185" s="107"/>
      <c r="P185" s="107"/>
      <c r="Q185" s="107"/>
      <c r="R185" s="107"/>
    </row>
    <row r="186" spans="14:18" ht="15.75" customHeight="1" x14ac:dyDescent="0.2">
      <c r="N186" s="107"/>
      <c r="O186" s="107"/>
      <c r="P186" s="107"/>
      <c r="Q186" s="107"/>
      <c r="R186" s="107"/>
    </row>
    <row r="187" spans="14:18" ht="15.75" customHeight="1" x14ac:dyDescent="0.2">
      <c r="N187" s="107"/>
      <c r="O187" s="107"/>
      <c r="P187" s="107"/>
      <c r="Q187" s="107"/>
      <c r="R187" s="107"/>
    </row>
    <row r="188" spans="14:18" ht="15.75" customHeight="1" x14ac:dyDescent="0.2">
      <c r="N188" s="107"/>
      <c r="O188" s="107"/>
      <c r="P188" s="107"/>
      <c r="Q188" s="107"/>
      <c r="R188" s="107"/>
    </row>
    <row r="189" spans="14:18" ht="15.75" customHeight="1" x14ac:dyDescent="0.2">
      <c r="N189" s="107"/>
      <c r="O189" s="107"/>
      <c r="P189" s="107"/>
      <c r="Q189" s="107"/>
      <c r="R189" s="107"/>
    </row>
    <row r="190" spans="14:18" ht="15.75" customHeight="1" x14ac:dyDescent="0.2">
      <c r="N190" s="107"/>
      <c r="O190" s="107"/>
      <c r="P190" s="107"/>
      <c r="Q190" s="107"/>
      <c r="R190" s="107"/>
    </row>
    <row r="191" spans="14:18" ht="15.75" customHeight="1" x14ac:dyDescent="0.2">
      <c r="N191" s="107"/>
      <c r="O191" s="107"/>
      <c r="P191" s="107"/>
      <c r="Q191" s="107"/>
      <c r="R191" s="107"/>
    </row>
    <row r="192" spans="14:18" ht="15.75" customHeight="1" x14ac:dyDescent="0.2">
      <c r="N192" s="107"/>
      <c r="O192" s="107"/>
      <c r="P192" s="107"/>
      <c r="Q192" s="107"/>
      <c r="R192" s="107"/>
    </row>
    <row r="193" spans="14:18" ht="15.75" customHeight="1" x14ac:dyDescent="0.2">
      <c r="N193" s="107"/>
      <c r="O193" s="107"/>
      <c r="P193" s="107"/>
      <c r="Q193" s="107"/>
      <c r="R193" s="107"/>
    </row>
    <row r="194" spans="14:18" ht="15.75" customHeight="1" x14ac:dyDescent="0.2">
      <c r="N194" s="107"/>
      <c r="O194" s="107"/>
      <c r="P194" s="107"/>
      <c r="Q194" s="107"/>
      <c r="R194" s="107"/>
    </row>
    <row r="195" spans="14:18" ht="15.75" customHeight="1" x14ac:dyDescent="0.2">
      <c r="N195" s="107"/>
      <c r="O195" s="107"/>
      <c r="P195" s="107"/>
      <c r="Q195" s="107"/>
      <c r="R195" s="107"/>
    </row>
    <row r="196" spans="14:18" ht="15.75" customHeight="1" x14ac:dyDescent="0.2">
      <c r="N196" s="107"/>
      <c r="O196" s="107"/>
      <c r="P196" s="107"/>
      <c r="Q196" s="107"/>
      <c r="R196" s="107"/>
    </row>
    <row r="197" spans="14:18" ht="15.75" customHeight="1" x14ac:dyDescent="0.2">
      <c r="N197" s="107"/>
      <c r="O197" s="107"/>
      <c r="P197" s="107"/>
      <c r="Q197" s="107"/>
      <c r="R197" s="107"/>
    </row>
    <row r="198" spans="14:18" ht="15.75" customHeight="1" x14ac:dyDescent="0.2">
      <c r="N198" s="107"/>
      <c r="O198" s="107"/>
      <c r="P198" s="107"/>
      <c r="Q198" s="107"/>
      <c r="R198" s="107"/>
    </row>
    <row r="199" spans="14:18" ht="15.75" customHeight="1" x14ac:dyDescent="0.2">
      <c r="N199" s="107"/>
      <c r="O199" s="107"/>
      <c r="P199" s="107"/>
      <c r="Q199" s="107"/>
      <c r="R199" s="107"/>
    </row>
    <row r="200" spans="14:18" ht="15.75" customHeight="1" x14ac:dyDescent="0.2">
      <c r="N200" s="107"/>
      <c r="O200" s="107"/>
      <c r="P200" s="107"/>
      <c r="Q200" s="107"/>
      <c r="R200" s="107"/>
    </row>
    <row r="201" spans="14:18" ht="15.75" customHeight="1" x14ac:dyDescent="0.2">
      <c r="N201" s="107"/>
      <c r="O201" s="107"/>
      <c r="P201" s="107"/>
      <c r="Q201" s="107"/>
      <c r="R201" s="107"/>
    </row>
    <row r="202" spans="14:18" ht="15.75" customHeight="1" x14ac:dyDescent="0.2">
      <c r="N202" s="107"/>
      <c r="O202" s="107"/>
      <c r="P202" s="107"/>
      <c r="Q202" s="107"/>
      <c r="R202" s="107"/>
    </row>
    <row r="203" spans="14:18" ht="15.75" customHeight="1" x14ac:dyDescent="0.2">
      <c r="N203" s="107"/>
      <c r="O203" s="107"/>
      <c r="P203" s="107"/>
      <c r="Q203" s="107"/>
      <c r="R203" s="107"/>
    </row>
    <row r="204" spans="14:18" ht="15.75" customHeight="1" x14ac:dyDescent="0.2">
      <c r="N204" s="107"/>
      <c r="O204" s="107"/>
      <c r="P204" s="107"/>
      <c r="Q204" s="107"/>
      <c r="R204" s="107"/>
    </row>
    <row r="205" spans="14:18" ht="15.75" customHeight="1" x14ac:dyDescent="0.2">
      <c r="N205" s="107"/>
      <c r="O205" s="107"/>
      <c r="P205" s="107"/>
      <c r="Q205" s="107"/>
      <c r="R205" s="107"/>
    </row>
    <row r="206" spans="14:18" ht="15.75" customHeight="1" x14ac:dyDescent="0.2">
      <c r="N206" s="107"/>
      <c r="O206" s="107"/>
      <c r="P206" s="107"/>
      <c r="Q206" s="107"/>
      <c r="R206" s="107"/>
    </row>
    <row r="207" spans="14:18" ht="15.75" customHeight="1" x14ac:dyDescent="0.2">
      <c r="N207" s="107"/>
      <c r="O207" s="107"/>
      <c r="P207" s="107"/>
      <c r="Q207" s="107"/>
      <c r="R207" s="107"/>
    </row>
    <row r="208" spans="14:18" ht="15.75" customHeight="1" x14ac:dyDescent="0.2">
      <c r="N208" s="107"/>
      <c r="O208" s="107"/>
      <c r="P208" s="107"/>
      <c r="Q208" s="107"/>
      <c r="R208" s="107"/>
    </row>
    <row r="209" spans="14:18" ht="15.75" customHeight="1" x14ac:dyDescent="0.2">
      <c r="N209" s="107"/>
      <c r="O209" s="107"/>
      <c r="P209" s="107"/>
      <c r="Q209" s="107"/>
      <c r="R209" s="107"/>
    </row>
    <row r="210" spans="14:18" ht="15.75" customHeight="1" x14ac:dyDescent="0.2">
      <c r="N210" s="107"/>
      <c r="O210" s="107"/>
      <c r="P210" s="107"/>
      <c r="Q210" s="107"/>
      <c r="R210" s="107"/>
    </row>
    <row r="211" spans="14:18" ht="15.75" customHeight="1" x14ac:dyDescent="0.2">
      <c r="N211" s="107"/>
      <c r="O211" s="107"/>
      <c r="P211" s="107"/>
      <c r="Q211" s="107"/>
      <c r="R211" s="107"/>
    </row>
    <row r="212" spans="14:18" ht="15.75" customHeight="1" x14ac:dyDescent="0.2">
      <c r="N212" s="107"/>
      <c r="O212" s="107"/>
      <c r="P212" s="107"/>
      <c r="Q212" s="107"/>
      <c r="R212" s="107"/>
    </row>
    <row r="213" spans="14:18" ht="15.75" customHeight="1" x14ac:dyDescent="0.2">
      <c r="N213" s="107"/>
      <c r="O213" s="107"/>
      <c r="P213" s="107"/>
      <c r="Q213" s="107"/>
      <c r="R213" s="107"/>
    </row>
    <row r="214" spans="14:18" ht="15.75" customHeight="1" x14ac:dyDescent="0.2">
      <c r="N214" s="107"/>
      <c r="O214" s="107"/>
      <c r="P214" s="107"/>
      <c r="Q214" s="107"/>
      <c r="R214" s="107"/>
    </row>
    <row r="215" spans="14:18" ht="15.75" customHeight="1" x14ac:dyDescent="0.2">
      <c r="N215" s="107"/>
      <c r="O215" s="107"/>
      <c r="P215" s="107"/>
      <c r="Q215" s="107"/>
      <c r="R215" s="107"/>
    </row>
    <row r="216" spans="14:18" ht="15.75" customHeight="1" x14ac:dyDescent="0.2">
      <c r="N216" s="107"/>
      <c r="O216" s="107"/>
      <c r="P216" s="107"/>
      <c r="Q216" s="107"/>
      <c r="R216" s="107"/>
    </row>
    <row r="217" spans="14:18" ht="15.75" customHeight="1" x14ac:dyDescent="0.2">
      <c r="N217" s="107"/>
      <c r="O217" s="107"/>
      <c r="P217" s="107"/>
      <c r="Q217" s="107"/>
      <c r="R217" s="107"/>
    </row>
    <row r="218" spans="14:18" ht="15.75" customHeight="1" x14ac:dyDescent="0.2">
      <c r="N218" s="107"/>
      <c r="O218" s="107"/>
      <c r="P218" s="107"/>
      <c r="Q218" s="107"/>
      <c r="R218" s="107"/>
    </row>
    <row r="219" spans="14:18" ht="15.75" customHeight="1" x14ac:dyDescent="0.2">
      <c r="N219" s="107"/>
      <c r="O219" s="107"/>
      <c r="P219" s="107"/>
      <c r="Q219" s="107"/>
      <c r="R219" s="107"/>
    </row>
    <row r="220" spans="14:18" ht="15.75" customHeight="1" x14ac:dyDescent="0.2">
      <c r="N220" s="107"/>
      <c r="O220" s="107"/>
      <c r="P220" s="107"/>
      <c r="Q220" s="107"/>
      <c r="R220" s="107"/>
    </row>
    <row r="221" spans="14:18" ht="15.75" customHeight="1" x14ac:dyDescent="0.2">
      <c r="N221" s="107"/>
      <c r="O221" s="107"/>
      <c r="P221" s="107"/>
      <c r="Q221" s="107"/>
      <c r="R221" s="107"/>
    </row>
    <row r="222" spans="14:18" ht="15.75" customHeight="1" x14ac:dyDescent="0.2">
      <c r="N222" s="107"/>
      <c r="O222" s="107"/>
      <c r="P222" s="107"/>
      <c r="Q222" s="107"/>
      <c r="R222" s="107"/>
    </row>
    <row r="223" spans="14:18" ht="15.75" customHeight="1" x14ac:dyDescent="0.2">
      <c r="N223" s="107"/>
      <c r="O223" s="107"/>
      <c r="P223" s="107"/>
      <c r="Q223" s="107"/>
      <c r="R223" s="107"/>
    </row>
    <row r="224" spans="14:18" ht="15.75" customHeight="1" x14ac:dyDescent="0.2">
      <c r="N224" s="107"/>
      <c r="O224" s="107"/>
      <c r="P224" s="107"/>
      <c r="Q224" s="107"/>
      <c r="R224" s="107"/>
    </row>
    <row r="225" spans="14:18" ht="15.75" customHeight="1" x14ac:dyDescent="0.2">
      <c r="N225" s="107"/>
      <c r="O225" s="107"/>
      <c r="P225" s="107"/>
      <c r="Q225" s="107"/>
      <c r="R225" s="107"/>
    </row>
    <row r="226" spans="14:18" ht="15.75" customHeight="1" x14ac:dyDescent="0.2">
      <c r="N226" s="107"/>
      <c r="O226" s="107"/>
      <c r="P226" s="107"/>
      <c r="Q226" s="107"/>
      <c r="R226" s="107"/>
    </row>
    <row r="227" spans="14:18" ht="15.75" customHeight="1" x14ac:dyDescent="0.2">
      <c r="N227" s="107"/>
      <c r="O227" s="107"/>
      <c r="P227" s="107"/>
      <c r="Q227" s="107"/>
      <c r="R227" s="107"/>
    </row>
    <row r="228" spans="14:18" ht="15.75" customHeight="1" x14ac:dyDescent="0.2">
      <c r="N228" s="107"/>
      <c r="O228" s="107"/>
      <c r="P228" s="107"/>
      <c r="Q228" s="107"/>
      <c r="R228" s="107"/>
    </row>
    <row r="229" spans="14:18" ht="15.75" customHeight="1" x14ac:dyDescent="0.2">
      <c r="N229" s="107"/>
      <c r="O229" s="107"/>
      <c r="P229" s="107"/>
      <c r="Q229" s="107"/>
      <c r="R229" s="107"/>
    </row>
    <row r="230" spans="14:18" ht="15.75" customHeight="1" x14ac:dyDescent="0.2">
      <c r="N230" s="107"/>
      <c r="O230" s="107"/>
      <c r="P230" s="107"/>
      <c r="Q230" s="107"/>
      <c r="R230" s="107"/>
    </row>
    <row r="231" spans="14:18" ht="15.75" customHeight="1" x14ac:dyDescent="0.2">
      <c r="N231" s="107"/>
      <c r="O231" s="107"/>
      <c r="P231" s="107"/>
      <c r="Q231" s="107"/>
      <c r="R231" s="107"/>
    </row>
    <row r="232" spans="14:18" ht="15.75" customHeight="1" x14ac:dyDescent="0.2">
      <c r="N232" s="107"/>
      <c r="O232" s="107"/>
      <c r="P232" s="107"/>
      <c r="Q232" s="107"/>
      <c r="R232" s="107"/>
    </row>
    <row r="233" spans="14:18" ht="15.75" customHeight="1" x14ac:dyDescent="0.2">
      <c r="N233" s="107"/>
      <c r="O233" s="107"/>
      <c r="P233" s="107"/>
      <c r="Q233" s="107"/>
      <c r="R233" s="107"/>
    </row>
    <row r="234" spans="14:18" ht="15.75" customHeight="1" x14ac:dyDescent="0.2">
      <c r="N234" s="107"/>
      <c r="O234" s="107"/>
      <c r="P234" s="107"/>
      <c r="Q234" s="107"/>
      <c r="R234" s="107"/>
    </row>
    <row r="235" spans="14:18" ht="15.75" customHeight="1" x14ac:dyDescent="0.2">
      <c r="N235" s="107"/>
      <c r="O235" s="107"/>
      <c r="P235" s="107"/>
      <c r="Q235" s="107"/>
      <c r="R235" s="107"/>
    </row>
    <row r="236" spans="14:18" ht="15.75" customHeight="1" x14ac:dyDescent="0.2">
      <c r="N236" s="107"/>
      <c r="O236" s="107"/>
      <c r="P236" s="107"/>
      <c r="Q236" s="107"/>
      <c r="R236" s="107"/>
    </row>
    <row r="237" spans="14:18" ht="15.75" customHeight="1" x14ac:dyDescent="0.2">
      <c r="N237" s="107"/>
      <c r="O237" s="107"/>
      <c r="P237" s="107"/>
      <c r="Q237" s="107"/>
      <c r="R237" s="107"/>
    </row>
    <row r="238" spans="14:18" ht="15.75" customHeight="1" x14ac:dyDescent="0.2">
      <c r="N238" s="107"/>
      <c r="O238" s="107"/>
      <c r="P238" s="107"/>
      <c r="Q238" s="107"/>
      <c r="R238" s="107"/>
    </row>
    <row r="239" spans="14:18" ht="15.75" customHeight="1" x14ac:dyDescent="0.2">
      <c r="N239" s="107"/>
      <c r="O239" s="107"/>
      <c r="P239" s="107"/>
      <c r="Q239" s="107"/>
      <c r="R239" s="107"/>
    </row>
    <row r="240" spans="14:18" ht="15.75" customHeight="1" x14ac:dyDescent="0.2">
      <c r="N240" s="107"/>
      <c r="O240" s="107"/>
      <c r="P240" s="107"/>
      <c r="Q240" s="107"/>
      <c r="R240" s="107"/>
    </row>
    <row r="241" spans="14:18" ht="15.75" customHeight="1" x14ac:dyDescent="0.2">
      <c r="N241" s="107"/>
      <c r="O241" s="107"/>
      <c r="P241" s="107"/>
      <c r="Q241" s="107"/>
      <c r="R241" s="107"/>
    </row>
    <row r="242" spans="14:18" ht="15.75" customHeight="1" x14ac:dyDescent="0.2">
      <c r="N242" s="107"/>
      <c r="O242" s="107"/>
      <c r="P242" s="107"/>
      <c r="Q242" s="107"/>
      <c r="R242" s="107"/>
    </row>
    <row r="243" spans="14:18" ht="15.75" customHeight="1" x14ac:dyDescent="0.2">
      <c r="N243" s="107"/>
      <c r="O243" s="107"/>
      <c r="P243" s="107"/>
      <c r="Q243" s="107"/>
      <c r="R243" s="107"/>
    </row>
    <row r="244" spans="14:18" ht="15.75" customHeight="1" x14ac:dyDescent="0.2">
      <c r="N244" s="107"/>
      <c r="O244" s="107"/>
      <c r="P244" s="107"/>
      <c r="Q244" s="107"/>
      <c r="R244" s="107"/>
    </row>
    <row r="245" spans="14:18" ht="15.75" customHeight="1" x14ac:dyDescent="0.2">
      <c r="N245" s="107"/>
      <c r="O245" s="107"/>
      <c r="P245" s="107"/>
      <c r="Q245" s="107"/>
      <c r="R245" s="107"/>
    </row>
    <row r="246" spans="14:18" ht="15.75" customHeight="1" x14ac:dyDescent="0.2">
      <c r="N246" s="107"/>
      <c r="O246" s="107"/>
      <c r="P246" s="107"/>
      <c r="Q246" s="107"/>
      <c r="R246" s="107"/>
    </row>
    <row r="247" spans="14:18" ht="15.75" customHeight="1" x14ac:dyDescent="0.2">
      <c r="N247" s="107"/>
      <c r="O247" s="107"/>
      <c r="P247" s="107"/>
      <c r="Q247" s="107"/>
      <c r="R247" s="107"/>
    </row>
    <row r="248" spans="14:18" ht="15.75" customHeight="1" x14ac:dyDescent="0.2">
      <c r="N248" s="107"/>
      <c r="O248" s="107"/>
      <c r="P248" s="107"/>
      <c r="Q248" s="107"/>
      <c r="R248" s="107"/>
    </row>
    <row r="249" spans="14:18" ht="15.75" customHeight="1" x14ac:dyDescent="0.2">
      <c r="N249" s="107"/>
      <c r="O249" s="107"/>
      <c r="P249" s="107"/>
      <c r="Q249" s="107"/>
      <c r="R249" s="107"/>
    </row>
    <row r="250" spans="14:18" ht="15.75" customHeight="1" x14ac:dyDescent="0.2">
      <c r="N250" s="107"/>
      <c r="O250" s="107"/>
      <c r="P250" s="107"/>
      <c r="Q250" s="107"/>
      <c r="R250" s="107"/>
    </row>
    <row r="251" spans="14:18" ht="15.75" customHeight="1" x14ac:dyDescent="0.2">
      <c r="N251" s="107"/>
      <c r="O251" s="107"/>
      <c r="P251" s="107"/>
      <c r="Q251" s="107"/>
      <c r="R251" s="107"/>
    </row>
    <row r="252" spans="14:18" ht="15.75" customHeight="1" x14ac:dyDescent="0.2">
      <c r="N252" s="107"/>
      <c r="O252" s="107"/>
      <c r="P252" s="107"/>
      <c r="Q252" s="107"/>
      <c r="R252" s="107"/>
    </row>
    <row r="253" spans="14:18" ht="15.75" customHeight="1" x14ac:dyDescent="0.2">
      <c r="N253" s="107"/>
      <c r="O253" s="107"/>
      <c r="P253" s="107"/>
      <c r="Q253" s="107"/>
      <c r="R253" s="107"/>
    </row>
    <row r="254" spans="14:18" ht="15.75" customHeight="1" x14ac:dyDescent="0.2">
      <c r="N254" s="107"/>
      <c r="O254" s="107"/>
      <c r="P254" s="107"/>
      <c r="Q254" s="107"/>
      <c r="R254" s="107"/>
    </row>
    <row r="255" spans="14:18" ht="15.75" customHeight="1" x14ac:dyDescent="0.2">
      <c r="N255" s="107"/>
      <c r="O255" s="107"/>
      <c r="P255" s="107"/>
      <c r="Q255" s="107"/>
      <c r="R255" s="107"/>
    </row>
    <row r="256" spans="14:18" ht="15.75" customHeight="1" x14ac:dyDescent="0.2">
      <c r="N256" s="107"/>
      <c r="O256" s="107"/>
      <c r="P256" s="107"/>
      <c r="Q256" s="107"/>
      <c r="R256" s="107"/>
    </row>
    <row r="257" spans="14:18" ht="15.75" customHeight="1" x14ac:dyDescent="0.2">
      <c r="N257" s="107"/>
      <c r="O257" s="107"/>
      <c r="P257" s="107"/>
      <c r="Q257" s="107"/>
      <c r="R257" s="107"/>
    </row>
    <row r="258" spans="14:18" ht="15.75" customHeight="1" x14ac:dyDescent="0.2">
      <c r="N258" s="107"/>
      <c r="O258" s="107"/>
      <c r="P258" s="107"/>
      <c r="Q258" s="107"/>
      <c r="R258" s="107"/>
    </row>
    <row r="259" spans="14:18" ht="15.75" customHeight="1" x14ac:dyDescent="0.2">
      <c r="N259" s="107"/>
      <c r="O259" s="107"/>
      <c r="P259" s="107"/>
      <c r="Q259" s="107"/>
      <c r="R259" s="107"/>
    </row>
    <row r="260" spans="14:18" ht="15.75" customHeight="1" x14ac:dyDescent="0.2">
      <c r="N260" s="107"/>
      <c r="O260" s="107"/>
      <c r="P260" s="107"/>
      <c r="Q260" s="107"/>
      <c r="R260" s="107"/>
    </row>
    <row r="261" spans="14:18" ht="15.75" customHeight="1" x14ac:dyDescent="0.2">
      <c r="N261" s="107"/>
      <c r="O261" s="107"/>
      <c r="P261" s="107"/>
      <c r="Q261" s="107"/>
      <c r="R261" s="107"/>
    </row>
    <row r="262" spans="14:18" ht="15.75" customHeight="1" x14ac:dyDescent="0.2">
      <c r="N262" s="107"/>
      <c r="O262" s="107"/>
      <c r="P262" s="107"/>
      <c r="Q262" s="107"/>
      <c r="R262" s="107"/>
    </row>
    <row r="263" spans="14:18" ht="15.75" customHeight="1" x14ac:dyDescent="0.2">
      <c r="N263" s="107"/>
      <c r="O263" s="107"/>
      <c r="P263" s="107"/>
      <c r="Q263" s="107"/>
      <c r="R263" s="107"/>
    </row>
    <row r="264" spans="14:18" ht="15.75" customHeight="1" x14ac:dyDescent="0.2">
      <c r="N264" s="107"/>
      <c r="O264" s="107"/>
      <c r="P264" s="107"/>
      <c r="Q264" s="107"/>
      <c r="R264" s="107"/>
    </row>
    <row r="265" spans="14:18" ht="15.75" customHeight="1" x14ac:dyDescent="0.2">
      <c r="N265" s="107"/>
      <c r="O265" s="107"/>
      <c r="P265" s="107"/>
      <c r="Q265" s="107"/>
      <c r="R265" s="107"/>
    </row>
    <row r="266" spans="14:18" ht="15.75" customHeight="1" x14ac:dyDescent="0.2">
      <c r="N266" s="107"/>
      <c r="O266" s="107"/>
      <c r="P266" s="107"/>
      <c r="Q266" s="107"/>
      <c r="R266" s="107"/>
    </row>
    <row r="267" spans="14:18" ht="15.75" customHeight="1" x14ac:dyDescent="0.2">
      <c r="N267" s="107"/>
      <c r="O267" s="107"/>
      <c r="P267" s="107"/>
      <c r="Q267" s="107"/>
      <c r="R267" s="107"/>
    </row>
    <row r="268" spans="14:18" ht="15.75" customHeight="1" x14ac:dyDescent="0.2">
      <c r="N268" s="107"/>
      <c r="O268" s="107"/>
      <c r="P268" s="107"/>
      <c r="Q268" s="107"/>
      <c r="R268" s="107"/>
    </row>
    <row r="269" spans="14:18" ht="15.75" customHeight="1" x14ac:dyDescent="0.2">
      <c r="N269" s="107"/>
      <c r="O269" s="107"/>
      <c r="P269" s="107"/>
      <c r="Q269" s="107"/>
      <c r="R269" s="107"/>
    </row>
    <row r="270" spans="14:18" ht="15.75" customHeight="1" x14ac:dyDescent="0.2">
      <c r="N270" s="107"/>
      <c r="O270" s="107"/>
      <c r="P270" s="107"/>
      <c r="Q270" s="107"/>
      <c r="R270" s="107"/>
    </row>
    <row r="271" spans="14:18" ht="15.75" customHeight="1" x14ac:dyDescent="0.2">
      <c r="N271" s="107"/>
      <c r="O271" s="107"/>
      <c r="P271" s="107"/>
      <c r="Q271" s="107"/>
      <c r="R271" s="107"/>
    </row>
    <row r="272" spans="14:18" ht="15.75" customHeight="1" x14ac:dyDescent="0.2">
      <c r="N272" s="107"/>
      <c r="O272" s="107"/>
      <c r="P272" s="107"/>
      <c r="Q272" s="107"/>
      <c r="R272" s="107"/>
    </row>
    <row r="273" spans="14:18" ht="15.75" customHeight="1" x14ac:dyDescent="0.2">
      <c r="N273" s="107"/>
      <c r="O273" s="107"/>
      <c r="P273" s="107"/>
      <c r="Q273" s="107"/>
      <c r="R273" s="107"/>
    </row>
    <row r="274" spans="14:18" ht="15.75" customHeight="1" x14ac:dyDescent="0.2">
      <c r="N274" s="107"/>
      <c r="O274" s="107"/>
      <c r="P274" s="107"/>
      <c r="Q274" s="107"/>
      <c r="R274" s="107"/>
    </row>
    <row r="275" spans="14:18" ht="15.75" customHeight="1" x14ac:dyDescent="0.2">
      <c r="N275" s="107"/>
      <c r="O275" s="107"/>
      <c r="P275" s="107"/>
      <c r="Q275" s="107"/>
      <c r="R275" s="107"/>
    </row>
    <row r="276" spans="14:18" ht="15.75" customHeight="1" x14ac:dyDescent="0.2">
      <c r="N276" s="107"/>
      <c r="O276" s="107"/>
      <c r="P276" s="107"/>
      <c r="Q276" s="107"/>
      <c r="R276" s="107"/>
    </row>
    <row r="277" spans="14:18" ht="15.75" customHeight="1" x14ac:dyDescent="0.2">
      <c r="N277" s="107"/>
      <c r="O277" s="107"/>
      <c r="P277" s="107"/>
      <c r="Q277" s="107"/>
      <c r="R277" s="107"/>
    </row>
    <row r="278" spans="14:18" ht="15.75" customHeight="1" x14ac:dyDescent="0.2">
      <c r="N278" s="107"/>
      <c r="O278" s="107"/>
      <c r="P278" s="107"/>
      <c r="Q278" s="107"/>
      <c r="R278" s="107"/>
    </row>
    <row r="279" spans="14:18" ht="15.75" customHeight="1" x14ac:dyDescent="0.2">
      <c r="N279" s="107"/>
      <c r="O279" s="107"/>
      <c r="P279" s="107"/>
      <c r="Q279" s="107"/>
      <c r="R279" s="107"/>
    </row>
    <row r="280" spans="14:18" ht="15.75" customHeight="1" x14ac:dyDescent="0.2">
      <c r="N280" s="107"/>
      <c r="O280" s="107"/>
      <c r="P280" s="107"/>
      <c r="Q280" s="107"/>
      <c r="R280" s="107"/>
    </row>
    <row r="281" spans="14:18" ht="15.75" customHeight="1" x14ac:dyDescent="0.2">
      <c r="N281" s="107"/>
      <c r="O281" s="107"/>
      <c r="P281" s="107"/>
      <c r="Q281" s="107"/>
      <c r="R281" s="107"/>
    </row>
    <row r="282" spans="14:18" ht="15.75" customHeight="1" x14ac:dyDescent="0.2">
      <c r="N282" s="107"/>
      <c r="O282" s="107"/>
      <c r="P282" s="107"/>
      <c r="Q282" s="107"/>
      <c r="R282" s="107"/>
    </row>
    <row r="283" spans="14:18" ht="15.75" customHeight="1" x14ac:dyDescent="0.2">
      <c r="N283" s="107"/>
      <c r="O283" s="107"/>
      <c r="P283" s="107"/>
      <c r="Q283" s="107"/>
      <c r="R283" s="107"/>
    </row>
    <row r="284" spans="14:18" ht="15.75" customHeight="1" x14ac:dyDescent="0.2">
      <c r="N284" s="107"/>
      <c r="O284" s="107"/>
      <c r="P284" s="107"/>
      <c r="Q284" s="107"/>
      <c r="R284" s="107"/>
    </row>
    <row r="285" spans="14:18" ht="15.75" customHeight="1" x14ac:dyDescent="0.2">
      <c r="N285" s="107"/>
      <c r="O285" s="107"/>
      <c r="P285" s="107"/>
      <c r="Q285" s="107"/>
      <c r="R285" s="107"/>
    </row>
    <row r="286" spans="14:18" ht="15.75" customHeight="1" x14ac:dyDescent="0.2">
      <c r="N286" s="107"/>
      <c r="O286" s="107"/>
      <c r="P286" s="107"/>
      <c r="Q286" s="107"/>
      <c r="R286" s="107"/>
    </row>
    <row r="287" spans="14:18" ht="15.75" customHeight="1" x14ac:dyDescent="0.2">
      <c r="N287" s="107"/>
      <c r="O287" s="107"/>
      <c r="P287" s="107"/>
      <c r="Q287" s="107"/>
      <c r="R287" s="107"/>
    </row>
    <row r="288" spans="14:18" ht="15.75" customHeight="1" x14ac:dyDescent="0.2">
      <c r="N288" s="107"/>
      <c r="O288" s="107"/>
      <c r="P288" s="107"/>
      <c r="Q288" s="107"/>
      <c r="R288" s="107"/>
    </row>
    <row r="289" spans="14:18" ht="15.75" customHeight="1" x14ac:dyDescent="0.2">
      <c r="N289" s="107"/>
      <c r="O289" s="107"/>
      <c r="P289" s="107"/>
      <c r="Q289" s="107"/>
      <c r="R289" s="107"/>
    </row>
    <row r="290" spans="14:18" ht="15.75" customHeight="1" x14ac:dyDescent="0.2">
      <c r="N290" s="107"/>
      <c r="O290" s="107"/>
      <c r="P290" s="107"/>
      <c r="Q290" s="107"/>
      <c r="R290" s="107"/>
    </row>
    <row r="291" spans="14:18" ht="15.75" customHeight="1" x14ac:dyDescent="0.2">
      <c r="N291" s="107"/>
      <c r="O291" s="107"/>
      <c r="P291" s="107"/>
      <c r="Q291" s="107"/>
      <c r="R291" s="107"/>
    </row>
    <row r="292" spans="14:18" ht="15.75" customHeight="1" x14ac:dyDescent="0.2">
      <c r="N292" s="107"/>
      <c r="O292" s="107"/>
      <c r="P292" s="107"/>
      <c r="Q292" s="107"/>
      <c r="R292" s="107"/>
    </row>
    <row r="293" spans="14:18" ht="15.75" customHeight="1" x14ac:dyDescent="0.2">
      <c r="N293" s="107"/>
      <c r="O293" s="107"/>
      <c r="P293" s="107"/>
      <c r="Q293" s="107"/>
      <c r="R293" s="107"/>
    </row>
    <row r="294" spans="14:18" ht="15.75" customHeight="1" x14ac:dyDescent="0.2">
      <c r="N294" s="107"/>
      <c r="O294" s="107"/>
      <c r="P294" s="107"/>
      <c r="Q294" s="107"/>
      <c r="R294" s="107"/>
    </row>
    <row r="295" spans="14:18" ht="15.75" customHeight="1" x14ac:dyDescent="0.2">
      <c r="N295" s="107"/>
      <c r="O295" s="107"/>
      <c r="P295" s="107"/>
      <c r="Q295" s="107"/>
      <c r="R295" s="107"/>
    </row>
    <row r="296" spans="14:18" ht="15.75" customHeight="1" x14ac:dyDescent="0.2">
      <c r="N296" s="107"/>
      <c r="O296" s="107"/>
      <c r="P296" s="107"/>
      <c r="Q296" s="107"/>
      <c r="R296" s="107"/>
    </row>
    <row r="297" spans="14:18" ht="15.75" customHeight="1" x14ac:dyDescent="0.2">
      <c r="N297" s="107"/>
      <c r="O297" s="107"/>
      <c r="P297" s="107"/>
      <c r="Q297" s="107"/>
      <c r="R297" s="107"/>
    </row>
    <row r="298" spans="14:18" ht="15.75" customHeight="1" x14ac:dyDescent="0.2">
      <c r="N298" s="107"/>
      <c r="O298" s="107"/>
      <c r="P298" s="107"/>
      <c r="Q298" s="107"/>
      <c r="R298" s="107"/>
    </row>
    <row r="299" spans="14:18" ht="15.75" customHeight="1" x14ac:dyDescent="0.2">
      <c r="N299" s="107"/>
      <c r="O299" s="107"/>
      <c r="P299" s="107"/>
      <c r="Q299" s="107"/>
      <c r="R299" s="107"/>
    </row>
    <row r="300" spans="14:18" ht="15.75" customHeight="1" x14ac:dyDescent="0.2">
      <c r="N300" s="107"/>
      <c r="O300" s="107"/>
      <c r="P300" s="107"/>
      <c r="Q300" s="107"/>
      <c r="R300" s="107"/>
    </row>
    <row r="301" spans="14:18" ht="15.75" customHeight="1" x14ac:dyDescent="0.2">
      <c r="N301" s="107"/>
      <c r="O301" s="107"/>
      <c r="P301" s="107"/>
      <c r="Q301" s="107"/>
      <c r="R301" s="107"/>
    </row>
    <row r="302" spans="14:18" ht="15.75" customHeight="1" x14ac:dyDescent="0.2">
      <c r="N302" s="107"/>
      <c r="O302" s="107"/>
      <c r="P302" s="107"/>
      <c r="Q302" s="107"/>
      <c r="R302" s="107"/>
    </row>
    <row r="303" spans="14:18" ht="15.75" customHeight="1" x14ac:dyDescent="0.2">
      <c r="N303" s="107"/>
      <c r="O303" s="107"/>
      <c r="P303" s="107"/>
      <c r="Q303" s="107"/>
      <c r="R303" s="107"/>
    </row>
    <row r="304" spans="14:18" ht="15.75" customHeight="1" x14ac:dyDescent="0.2">
      <c r="N304" s="107"/>
      <c r="O304" s="107"/>
      <c r="P304" s="107"/>
      <c r="Q304" s="107"/>
      <c r="R304" s="107"/>
    </row>
    <row r="305" spans="14:18" ht="15.75" customHeight="1" x14ac:dyDescent="0.2">
      <c r="N305" s="107"/>
      <c r="O305" s="107"/>
      <c r="P305" s="107"/>
      <c r="Q305" s="107"/>
      <c r="R305" s="107"/>
    </row>
    <row r="306" spans="14:18" ht="15.75" customHeight="1" x14ac:dyDescent="0.2">
      <c r="N306" s="107"/>
      <c r="O306" s="107"/>
      <c r="P306" s="107"/>
      <c r="Q306" s="107"/>
      <c r="R306" s="107"/>
    </row>
    <row r="307" spans="14:18" ht="15.75" customHeight="1" x14ac:dyDescent="0.2">
      <c r="N307" s="107"/>
      <c r="O307" s="107"/>
      <c r="P307" s="107"/>
      <c r="Q307" s="107"/>
      <c r="R307" s="107"/>
    </row>
    <row r="308" spans="14:18" ht="15.75" customHeight="1" x14ac:dyDescent="0.2">
      <c r="N308" s="107"/>
      <c r="O308" s="107"/>
      <c r="P308" s="107"/>
      <c r="Q308" s="107"/>
      <c r="R308" s="107"/>
    </row>
    <row r="309" spans="14:18" ht="15.75" customHeight="1" x14ac:dyDescent="0.2">
      <c r="N309" s="107"/>
      <c r="O309" s="107"/>
      <c r="P309" s="107"/>
      <c r="Q309" s="107"/>
      <c r="R309" s="107"/>
    </row>
    <row r="310" spans="14:18" ht="15.75" customHeight="1" x14ac:dyDescent="0.2">
      <c r="N310" s="107"/>
      <c r="O310" s="107"/>
      <c r="P310" s="107"/>
      <c r="Q310" s="107"/>
      <c r="R310" s="107"/>
    </row>
    <row r="311" spans="14:18" ht="15.75" customHeight="1" x14ac:dyDescent="0.2">
      <c r="N311" s="107"/>
      <c r="O311" s="107"/>
      <c r="P311" s="107"/>
      <c r="Q311" s="107"/>
      <c r="R311" s="107"/>
    </row>
    <row r="312" spans="14:18" ht="15.75" customHeight="1" x14ac:dyDescent="0.2">
      <c r="N312" s="107"/>
      <c r="O312" s="107"/>
      <c r="P312" s="107"/>
      <c r="Q312" s="107"/>
      <c r="R312" s="107"/>
    </row>
    <row r="313" spans="14:18" ht="15.75" customHeight="1" x14ac:dyDescent="0.2">
      <c r="N313" s="107"/>
      <c r="O313" s="107"/>
      <c r="P313" s="107"/>
      <c r="Q313" s="107"/>
      <c r="R313" s="107"/>
    </row>
    <row r="314" spans="14:18" ht="15.75" customHeight="1" x14ac:dyDescent="0.2">
      <c r="N314" s="107"/>
      <c r="O314" s="107"/>
      <c r="P314" s="107"/>
      <c r="Q314" s="107"/>
      <c r="R314" s="107"/>
    </row>
    <row r="315" spans="14:18" ht="15.75" customHeight="1" x14ac:dyDescent="0.2">
      <c r="N315" s="107"/>
      <c r="O315" s="107"/>
      <c r="P315" s="107"/>
      <c r="Q315" s="107"/>
      <c r="R315" s="107"/>
    </row>
    <row r="316" spans="14:18" ht="15.75" customHeight="1" x14ac:dyDescent="0.2">
      <c r="N316" s="107"/>
      <c r="O316" s="107"/>
      <c r="P316" s="107"/>
      <c r="Q316" s="107"/>
      <c r="R316" s="107"/>
    </row>
    <row r="317" spans="14:18" ht="15.75" customHeight="1" x14ac:dyDescent="0.2">
      <c r="N317" s="107"/>
      <c r="O317" s="107"/>
      <c r="P317" s="107"/>
      <c r="Q317" s="107"/>
      <c r="R317" s="107"/>
    </row>
    <row r="318" spans="14:18" ht="15.75" customHeight="1" x14ac:dyDescent="0.2">
      <c r="N318" s="107"/>
      <c r="O318" s="107"/>
      <c r="P318" s="107"/>
      <c r="Q318" s="107"/>
      <c r="R318" s="107"/>
    </row>
    <row r="319" spans="14:18" ht="15.75" customHeight="1" x14ac:dyDescent="0.2">
      <c r="N319" s="107"/>
      <c r="O319" s="107"/>
      <c r="P319" s="107"/>
      <c r="Q319" s="107"/>
      <c r="R319" s="107"/>
    </row>
    <row r="320" spans="14:18" ht="15.75" customHeight="1" x14ac:dyDescent="0.2">
      <c r="N320" s="107"/>
      <c r="O320" s="107"/>
      <c r="P320" s="107"/>
      <c r="Q320" s="107"/>
      <c r="R320" s="107"/>
    </row>
    <row r="321" spans="14:18" ht="15.75" customHeight="1" x14ac:dyDescent="0.2">
      <c r="N321" s="107"/>
      <c r="O321" s="107"/>
      <c r="P321" s="107"/>
      <c r="Q321" s="107"/>
      <c r="R321" s="107"/>
    </row>
    <row r="322" spans="14:18" ht="15.75" customHeight="1" x14ac:dyDescent="0.2">
      <c r="N322" s="107"/>
      <c r="O322" s="107"/>
      <c r="P322" s="107"/>
      <c r="Q322" s="107"/>
      <c r="R322" s="107"/>
    </row>
    <row r="323" spans="14:18" ht="15.75" customHeight="1" x14ac:dyDescent="0.2">
      <c r="N323" s="107"/>
      <c r="O323" s="107"/>
      <c r="P323" s="107"/>
      <c r="Q323" s="107"/>
      <c r="R323" s="107"/>
    </row>
    <row r="324" spans="14:18" ht="15.75" customHeight="1" x14ac:dyDescent="0.2">
      <c r="N324" s="107"/>
      <c r="O324" s="107"/>
      <c r="P324" s="107"/>
      <c r="Q324" s="107"/>
      <c r="R324" s="107"/>
    </row>
    <row r="325" spans="14:18" ht="15.75" customHeight="1" x14ac:dyDescent="0.2">
      <c r="N325" s="107"/>
      <c r="O325" s="107"/>
      <c r="P325" s="107"/>
      <c r="Q325" s="107"/>
      <c r="R325" s="107"/>
    </row>
    <row r="326" spans="14:18" ht="15.75" customHeight="1" x14ac:dyDescent="0.2">
      <c r="N326" s="107"/>
      <c r="O326" s="107"/>
      <c r="P326" s="107"/>
      <c r="Q326" s="107"/>
      <c r="R326" s="107"/>
    </row>
    <row r="327" spans="14:18" ht="15.75" customHeight="1" x14ac:dyDescent="0.2">
      <c r="N327" s="107"/>
      <c r="O327" s="107"/>
      <c r="P327" s="107"/>
      <c r="Q327" s="107"/>
      <c r="R327" s="107"/>
    </row>
    <row r="328" spans="14:18" ht="15.75" customHeight="1" x14ac:dyDescent="0.2">
      <c r="N328" s="107"/>
      <c r="O328" s="107"/>
      <c r="P328" s="107"/>
      <c r="Q328" s="107"/>
      <c r="R328" s="107"/>
    </row>
    <row r="329" spans="14:18" ht="15.75" customHeight="1" x14ac:dyDescent="0.2">
      <c r="N329" s="107"/>
      <c r="O329" s="107"/>
      <c r="P329" s="107"/>
      <c r="Q329" s="107"/>
      <c r="R329" s="107"/>
    </row>
    <row r="330" spans="14:18" ht="15.75" customHeight="1" x14ac:dyDescent="0.2">
      <c r="N330" s="107"/>
      <c r="O330" s="107"/>
      <c r="P330" s="107"/>
      <c r="Q330" s="107"/>
      <c r="R330" s="107"/>
    </row>
    <row r="331" spans="14:18" ht="15.75" customHeight="1" x14ac:dyDescent="0.2">
      <c r="N331" s="107"/>
      <c r="O331" s="107"/>
      <c r="P331" s="107"/>
      <c r="Q331" s="107"/>
      <c r="R331" s="107"/>
    </row>
    <row r="332" spans="14:18" ht="15.75" customHeight="1" x14ac:dyDescent="0.2">
      <c r="N332" s="107"/>
      <c r="O332" s="107"/>
      <c r="P332" s="107"/>
      <c r="Q332" s="107"/>
      <c r="R332" s="107"/>
    </row>
    <row r="333" spans="14:18" ht="15.75" customHeight="1" x14ac:dyDescent="0.2">
      <c r="N333" s="107"/>
      <c r="O333" s="107"/>
      <c r="P333" s="107"/>
      <c r="Q333" s="107"/>
      <c r="R333" s="107"/>
    </row>
    <row r="334" spans="14:18" ht="15.75" customHeight="1" x14ac:dyDescent="0.2">
      <c r="N334" s="107"/>
      <c r="O334" s="107"/>
      <c r="P334" s="107"/>
      <c r="Q334" s="107"/>
      <c r="R334" s="107"/>
    </row>
    <row r="335" spans="14:18" ht="15.75" customHeight="1" x14ac:dyDescent="0.2">
      <c r="N335" s="107"/>
      <c r="O335" s="107"/>
      <c r="P335" s="107"/>
      <c r="Q335" s="107"/>
      <c r="R335" s="107"/>
    </row>
    <row r="336" spans="14:18" ht="15.75" customHeight="1" x14ac:dyDescent="0.2">
      <c r="N336" s="107"/>
      <c r="O336" s="107"/>
      <c r="P336" s="107"/>
      <c r="Q336" s="107"/>
      <c r="R336" s="107"/>
    </row>
    <row r="337" spans="14:18" ht="15.75" customHeight="1" x14ac:dyDescent="0.2">
      <c r="N337" s="107"/>
      <c r="O337" s="107"/>
      <c r="P337" s="107"/>
      <c r="Q337" s="107"/>
      <c r="R337" s="107"/>
    </row>
    <row r="338" spans="14:18" ht="15.75" customHeight="1" x14ac:dyDescent="0.2">
      <c r="N338" s="107"/>
      <c r="O338" s="107"/>
      <c r="P338" s="107"/>
      <c r="Q338" s="107"/>
      <c r="R338" s="107"/>
    </row>
    <row r="339" spans="14:18" ht="15.75" customHeight="1" x14ac:dyDescent="0.2">
      <c r="N339" s="107"/>
      <c r="O339" s="107"/>
      <c r="P339" s="107"/>
      <c r="Q339" s="107"/>
      <c r="R339" s="107"/>
    </row>
    <row r="340" spans="14:18" ht="15.75" customHeight="1" x14ac:dyDescent="0.2">
      <c r="N340" s="107"/>
      <c r="O340" s="107"/>
      <c r="P340" s="107"/>
      <c r="Q340" s="107"/>
      <c r="R340" s="107"/>
    </row>
    <row r="341" spans="14:18" ht="15.75" customHeight="1" x14ac:dyDescent="0.2">
      <c r="N341" s="107"/>
      <c r="O341" s="107"/>
      <c r="P341" s="107"/>
      <c r="Q341" s="107"/>
      <c r="R341" s="107"/>
    </row>
    <row r="342" spans="14:18" ht="15.75" customHeight="1" x14ac:dyDescent="0.2">
      <c r="N342" s="107"/>
      <c r="O342" s="107"/>
      <c r="P342" s="107"/>
      <c r="Q342" s="107"/>
      <c r="R342" s="107"/>
    </row>
    <row r="343" spans="14:18" ht="15.75" customHeight="1" x14ac:dyDescent="0.2">
      <c r="N343" s="107"/>
      <c r="O343" s="107"/>
      <c r="P343" s="107"/>
      <c r="Q343" s="107"/>
      <c r="R343" s="107"/>
    </row>
    <row r="344" spans="14:18" ht="15.75" customHeight="1" x14ac:dyDescent="0.2">
      <c r="N344" s="107"/>
      <c r="O344" s="107"/>
      <c r="P344" s="107"/>
      <c r="Q344" s="107"/>
      <c r="R344" s="107"/>
    </row>
    <row r="345" spans="14:18" ht="15.75" customHeight="1" x14ac:dyDescent="0.2">
      <c r="N345" s="107"/>
      <c r="O345" s="107"/>
      <c r="P345" s="107"/>
      <c r="Q345" s="107"/>
      <c r="R345" s="107"/>
    </row>
    <row r="346" spans="14:18" ht="15.75" customHeight="1" x14ac:dyDescent="0.2">
      <c r="N346" s="107"/>
      <c r="O346" s="107"/>
      <c r="P346" s="107"/>
      <c r="Q346" s="107"/>
      <c r="R346" s="107"/>
    </row>
    <row r="347" spans="14:18" ht="15.75" customHeight="1" x14ac:dyDescent="0.2">
      <c r="N347" s="107"/>
      <c r="O347" s="107"/>
      <c r="P347" s="107"/>
      <c r="Q347" s="107"/>
      <c r="R347" s="107"/>
    </row>
    <row r="348" spans="14:18" ht="15.75" customHeight="1" x14ac:dyDescent="0.2">
      <c r="N348" s="107"/>
      <c r="O348" s="107"/>
      <c r="P348" s="107"/>
      <c r="Q348" s="107"/>
      <c r="R348" s="107"/>
    </row>
    <row r="349" spans="14:18" ht="15.75" customHeight="1" x14ac:dyDescent="0.2">
      <c r="N349" s="107"/>
      <c r="O349" s="107"/>
      <c r="P349" s="107"/>
      <c r="Q349" s="107"/>
      <c r="R349" s="107"/>
    </row>
    <row r="350" spans="14:18" ht="15.75" customHeight="1" x14ac:dyDescent="0.2">
      <c r="N350" s="107"/>
      <c r="O350" s="107"/>
      <c r="P350" s="107"/>
      <c r="Q350" s="107"/>
      <c r="R350" s="107"/>
    </row>
    <row r="351" spans="14:18" ht="15.75" customHeight="1" x14ac:dyDescent="0.2">
      <c r="N351" s="107"/>
      <c r="O351" s="107"/>
      <c r="P351" s="107"/>
      <c r="Q351" s="107"/>
      <c r="R351" s="107"/>
    </row>
    <row r="352" spans="14:18" ht="15.75" customHeight="1" x14ac:dyDescent="0.2">
      <c r="N352" s="107"/>
      <c r="O352" s="107"/>
      <c r="P352" s="107"/>
      <c r="Q352" s="107"/>
      <c r="R352" s="107"/>
    </row>
    <row r="353" spans="14:18" ht="15.75" customHeight="1" x14ac:dyDescent="0.2">
      <c r="N353" s="107"/>
      <c r="O353" s="107"/>
      <c r="P353" s="107"/>
      <c r="Q353" s="107"/>
      <c r="R353" s="107"/>
    </row>
    <row r="354" spans="14:18" ht="15.75" customHeight="1" x14ac:dyDescent="0.2">
      <c r="N354" s="107"/>
      <c r="O354" s="107"/>
      <c r="P354" s="107"/>
      <c r="Q354" s="107"/>
      <c r="R354" s="107"/>
    </row>
    <row r="355" spans="14:18" ht="15.75" customHeight="1" x14ac:dyDescent="0.2">
      <c r="N355" s="107"/>
      <c r="O355" s="107"/>
      <c r="P355" s="107"/>
      <c r="Q355" s="107"/>
      <c r="R355" s="107"/>
    </row>
    <row r="356" spans="14:18" ht="15.75" customHeight="1" x14ac:dyDescent="0.2">
      <c r="N356" s="107"/>
      <c r="O356" s="107"/>
      <c r="P356" s="107"/>
      <c r="Q356" s="107"/>
      <c r="R356" s="107"/>
    </row>
    <row r="357" spans="14:18" ht="15.75" customHeight="1" x14ac:dyDescent="0.2">
      <c r="N357" s="107"/>
      <c r="O357" s="107"/>
      <c r="P357" s="107"/>
      <c r="Q357" s="107"/>
      <c r="R357" s="107"/>
    </row>
    <row r="358" spans="14:18" ht="15.75" customHeight="1" x14ac:dyDescent="0.2">
      <c r="N358" s="107"/>
      <c r="O358" s="107"/>
      <c r="P358" s="107"/>
      <c r="Q358" s="107"/>
      <c r="R358" s="107"/>
    </row>
    <row r="359" spans="14:18" ht="15.75" customHeight="1" x14ac:dyDescent="0.2">
      <c r="N359" s="107"/>
      <c r="O359" s="107"/>
      <c r="P359" s="107"/>
      <c r="Q359" s="107"/>
      <c r="R359" s="107"/>
    </row>
    <row r="360" spans="14:18" ht="15.75" customHeight="1" x14ac:dyDescent="0.2">
      <c r="N360" s="107"/>
      <c r="O360" s="107"/>
      <c r="P360" s="107"/>
      <c r="Q360" s="107"/>
      <c r="R360" s="107"/>
    </row>
    <row r="361" spans="14:18" ht="15.75" customHeight="1" x14ac:dyDescent="0.2">
      <c r="N361" s="107"/>
      <c r="O361" s="107"/>
      <c r="P361" s="107"/>
      <c r="Q361" s="107"/>
      <c r="R361" s="107"/>
    </row>
    <row r="362" spans="14:18" ht="15.75" customHeight="1" x14ac:dyDescent="0.2">
      <c r="N362" s="107"/>
      <c r="O362" s="107"/>
      <c r="P362" s="107"/>
      <c r="Q362" s="107"/>
      <c r="R362" s="107"/>
    </row>
    <row r="363" spans="14:18" ht="15.75" customHeight="1" x14ac:dyDescent="0.2">
      <c r="N363" s="107"/>
      <c r="O363" s="107"/>
      <c r="P363" s="107"/>
      <c r="Q363" s="107"/>
      <c r="R363" s="107"/>
    </row>
    <row r="364" spans="14:18" ht="15.75" customHeight="1" x14ac:dyDescent="0.2">
      <c r="N364" s="107"/>
      <c r="O364" s="107"/>
      <c r="P364" s="107"/>
      <c r="Q364" s="107"/>
      <c r="R364" s="107"/>
    </row>
    <row r="365" spans="14:18" ht="15.75" customHeight="1" x14ac:dyDescent="0.2">
      <c r="N365" s="107"/>
      <c r="O365" s="107"/>
      <c r="P365" s="107"/>
      <c r="Q365" s="107"/>
      <c r="R365" s="107"/>
    </row>
    <row r="366" spans="14:18" ht="15.75" customHeight="1" x14ac:dyDescent="0.2">
      <c r="N366" s="107"/>
      <c r="O366" s="107"/>
      <c r="P366" s="107"/>
      <c r="Q366" s="107"/>
      <c r="R366" s="107"/>
    </row>
    <row r="367" spans="14:18" ht="15.75" customHeight="1" x14ac:dyDescent="0.2">
      <c r="N367" s="107"/>
      <c r="O367" s="107"/>
      <c r="P367" s="107"/>
      <c r="Q367" s="107"/>
      <c r="R367" s="107"/>
    </row>
    <row r="368" spans="14:18" ht="15.75" customHeight="1" x14ac:dyDescent="0.2">
      <c r="N368" s="107"/>
      <c r="O368" s="107"/>
      <c r="P368" s="107"/>
      <c r="Q368" s="107"/>
      <c r="R368" s="107"/>
    </row>
    <row r="369" spans="14:18" ht="15.75" customHeight="1" x14ac:dyDescent="0.2">
      <c r="N369" s="107"/>
      <c r="O369" s="107"/>
      <c r="P369" s="107"/>
      <c r="Q369" s="107"/>
      <c r="R369" s="107"/>
    </row>
    <row r="370" spans="14:18" ht="15.75" customHeight="1" x14ac:dyDescent="0.2">
      <c r="N370" s="107"/>
      <c r="O370" s="107"/>
      <c r="P370" s="107"/>
      <c r="Q370" s="107"/>
      <c r="R370" s="107"/>
    </row>
    <row r="371" spans="14:18" ht="15.75" customHeight="1" x14ac:dyDescent="0.2">
      <c r="N371" s="107"/>
      <c r="O371" s="107"/>
      <c r="P371" s="107"/>
      <c r="Q371" s="107"/>
      <c r="R371" s="107"/>
    </row>
    <row r="372" spans="14:18" ht="15.75" customHeight="1" x14ac:dyDescent="0.2">
      <c r="N372" s="107"/>
      <c r="O372" s="107"/>
      <c r="P372" s="107"/>
      <c r="Q372" s="107"/>
      <c r="R372" s="107"/>
    </row>
    <row r="373" spans="14:18" ht="15.75" customHeight="1" x14ac:dyDescent="0.2">
      <c r="N373" s="107"/>
      <c r="O373" s="107"/>
      <c r="P373" s="107"/>
      <c r="Q373" s="107"/>
      <c r="R373" s="107"/>
    </row>
    <row r="374" spans="14:18" ht="15.75" customHeight="1" x14ac:dyDescent="0.2">
      <c r="N374" s="107"/>
      <c r="O374" s="107"/>
      <c r="P374" s="107"/>
      <c r="Q374" s="107"/>
      <c r="R374" s="107"/>
    </row>
    <row r="375" spans="14:18" ht="15.75" customHeight="1" x14ac:dyDescent="0.2">
      <c r="N375" s="107"/>
      <c r="O375" s="107"/>
      <c r="P375" s="107"/>
      <c r="Q375" s="107"/>
      <c r="R375" s="107"/>
    </row>
    <row r="376" spans="14:18" ht="15.75" customHeight="1" x14ac:dyDescent="0.2">
      <c r="N376" s="107"/>
      <c r="O376" s="107"/>
      <c r="P376" s="107"/>
      <c r="Q376" s="107"/>
      <c r="R376" s="107"/>
    </row>
    <row r="377" spans="14:18" ht="15.75" customHeight="1" x14ac:dyDescent="0.2">
      <c r="N377" s="107"/>
      <c r="O377" s="107"/>
      <c r="P377" s="107"/>
      <c r="Q377" s="107"/>
      <c r="R377" s="107"/>
    </row>
    <row r="378" spans="14:18" ht="15.75" customHeight="1" x14ac:dyDescent="0.2">
      <c r="N378" s="107"/>
      <c r="O378" s="107"/>
      <c r="P378" s="107"/>
      <c r="Q378" s="107"/>
      <c r="R378" s="107"/>
    </row>
    <row r="379" spans="14:18" ht="15.75" customHeight="1" x14ac:dyDescent="0.2">
      <c r="N379" s="107"/>
      <c r="O379" s="107"/>
      <c r="P379" s="107"/>
      <c r="Q379" s="107"/>
      <c r="R379" s="107"/>
    </row>
    <row r="380" spans="14:18" ht="15.75" customHeight="1" x14ac:dyDescent="0.2">
      <c r="N380" s="107"/>
      <c r="O380" s="107"/>
      <c r="P380" s="107"/>
      <c r="Q380" s="107"/>
      <c r="R380" s="107"/>
    </row>
    <row r="381" spans="14:18" ht="15.75" customHeight="1" x14ac:dyDescent="0.2">
      <c r="N381" s="107"/>
      <c r="O381" s="107"/>
      <c r="P381" s="107"/>
      <c r="Q381" s="107"/>
      <c r="R381" s="107"/>
    </row>
    <row r="382" spans="14:18" ht="15.75" customHeight="1" x14ac:dyDescent="0.2">
      <c r="N382" s="107"/>
      <c r="O382" s="107"/>
      <c r="P382" s="107"/>
      <c r="Q382" s="107"/>
      <c r="R382" s="107"/>
    </row>
    <row r="383" spans="14:18" ht="15.75" customHeight="1" x14ac:dyDescent="0.2">
      <c r="N383" s="107"/>
      <c r="O383" s="107"/>
      <c r="P383" s="107"/>
      <c r="Q383" s="107"/>
      <c r="R383" s="107"/>
    </row>
    <row r="384" spans="14:18" ht="15.75" customHeight="1" x14ac:dyDescent="0.2">
      <c r="N384" s="107"/>
      <c r="O384" s="107"/>
      <c r="P384" s="107"/>
      <c r="Q384" s="107"/>
      <c r="R384" s="107"/>
    </row>
    <row r="385" spans="14:18" ht="15.75" customHeight="1" x14ac:dyDescent="0.2">
      <c r="N385" s="107"/>
      <c r="O385" s="107"/>
      <c r="P385" s="107"/>
      <c r="Q385" s="107"/>
      <c r="R385" s="107"/>
    </row>
    <row r="386" spans="14:18" ht="15.75" customHeight="1" x14ac:dyDescent="0.2">
      <c r="N386" s="107"/>
      <c r="O386" s="107"/>
      <c r="P386" s="107"/>
      <c r="Q386" s="107"/>
      <c r="R386" s="107"/>
    </row>
    <row r="387" spans="14:18" ht="15.75" customHeight="1" x14ac:dyDescent="0.2">
      <c r="N387" s="107"/>
      <c r="O387" s="107"/>
      <c r="P387" s="107"/>
      <c r="Q387" s="107"/>
      <c r="R387" s="107"/>
    </row>
    <row r="388" spans="14:18" ht="15.75" customHeight="1" x14ac:dyDescent="0.2">
      <c r="N388" s="107"/>
      <c r="O388" s="107"/>
      <c r="P388" s="107"/>
      <c r="Q388" s="107"/>
      <c r="R388" s="107"/>
    </row>
    <row r="389" spans="14:18" ht="15.75" customHeight="1" x14ac:dyDescent="0.2">
      <c r="N389" s="107"/>
      <c r="O389" s="107"/>
      <c r="P389" s="107"/>
      <c r="Q389" s="107"/>
      <c r="R389" s="107"/>
    </row>
    <row r="390" spans="14:18" ht="15.75" customHeight="1" x14ac:dyDescent="0.2">
      <c r="N390" s="107"/>
      <c r="O390" s="107"/>
      <c r="P390" s="107"/>
      <c r="Q390" s="107"/>
      <c r="R390" s="107"/>
    </row>
    <row r="391" spans="14:18" ht="15.75" customHeight="1" x14ac:dyDescent="0.2">
      <c r="N391" s="107"/>
      <c r="O391" s="107"/>
      <c r="P391" s="107"/>
      <c r="Q391" s="107"/>
      <c r="R391" s="107"/>
    </row>
    <row r="392" spans="14:18" ht="15.75" customHeight="1" x14ac:dyDescent="0.2">
      <c r="N392" s="107"/>
      <c r="O392" s="107"/>
      <c r="P392" s="107"/>
      <c r="Q392" s="107"/>
      <c r="R392" s="107"/>
    </row>
    <row r="393" spans="14:18" ht="15.75" customHeight="1" x14ac:dyDescent="0.2">
      <c r="N393" s="107"/>
      <c r="O393" s="107"/>
      <c r="P393" s="107"/>
      <c r="Q393" s="107"/>
      <c r="R393" s="107"/>
    </row>
    <row r="394" spans="14:18" ht="15.75" customHeight="1" x14ac:dyDescent="0.2">
      <c r="N394" s="107"/>
      <c r="O394" s="107"/>
      <c r="P394" s="107"/>
      <c r="Q394" s="107"/>
      <c r="R394" s="107"/>
    </row>
    <row r="395" spans="14:18" ht="15.75" customHeight="1" x14ac:dyDescent="0.2">
      <c r="N395" s="107"/>
      <c r="O395" s="107"/>
      <c r="P395" s="107"/>
      <c r="Q395" s="107"/>
      <c r="R395" s="107"/>
    </row>
    <row r="396" spans="14:18" ht="15.75" customHeight="1" x14ac:dyDescent="0.2">
      <c r="N396" s="107"/>
      <c r="O396" s="107"/>
      <c r="P396" s="107"/>
      <c r="Q396" s="107"/>
      <c r="R396" s="107"/>
    </row>
    <row r="397" spans="14:18" ht="15.75" customHeight="1" x14ac:dyDescent="0.2">
      <c r="N397" s="107"/>
      <c r="O397" s="107"/>
      <c r="P397" s="107"/>
      <c r="Q397" s="107"/>
      <c r="R397" s="107"/>
    </row>
    <row r="398" spans="14:18" ht="15.75" customHeight="1" x14ac:dyDescent="0.2">
      <c r="N398" s="107"/>
      <c r="O398" s="107"/>
      <c r="P398" s="107"/>
      <c r="Q398" s="107"/>
      <c r="R398" s="107"/>
    </row>
    <row r="399" spans="14:18" ht="15.75" customHeight="1" x14ac:dyDescent="0.2">
      <c r="N399" s="107"/>
      <c r="O399" s="107"/>
      <c r="P399" s="107"/>
      <c r="Q399" s="107"/>
      <c r="R399" s="107"/>
    </row>
    <row r="400" spans="14:18" ht="15.75" customHeight="1" x14ac:dyDescent="0.2">
      <c r="N400" s="107"/>
      <c r="O400" s="107"/>
      <c r="P400" s="107"/>
      <c r="Q400" s="107"/>
      <c r="R400" s="107"/>
    </row>
    <row r="401" spans="14:18" ht="15.75" customHeight="1" x14ac:dyDescent="0.2">
      <c r="N401" s="107"/>
      <c r="O401" s="107"/>
      <c r="P401" s="107"/>
      <c r="Q401" s="107"/>
      <c r="R401" s="107"/>
    </row>
    <row r="402" spans="14:18" ht="15.75" customHeight="1" x14ac:dyDescent="0.2">
      <c r="N402" s="107"/>
      <c r="O402" s="107"/>
      <c r="P402" s="107"/>
      <c r="Q402" s="107"/>
      <c r="R402" s="107"/>
    </row>
    <row r="403" spans="14:18" ht="15.75" customHeight="1" x14ac:dyDescent="0.2">
      <c r="N403" s="107"/>
      <c r="O403" s="107"/>
      <c r="P403" s="107"/>
      <c r="Q403" s="107"/>
      <c r="R403" s="107"/>
    </row>
    <row r="404" spans="14:18" ht="15.75" customHeight="1" x14ac:dyDescent="0.2">
      <c r="N404" s="107"/>
      <c r="O404" s="107"/>
      <c r="P404" s="107"/>
      <c r="Q404" s="107"/>
      <c r="R404" s="107"/>
    </row>
    <row r="405" spans="14:18" ht="15.75" customHeight="1" x14ac:dyDescent="0.2">
      <c r="N405" s="107"/>
      <c r="O405" s="107"/>
      <c r="P405" s="107"/>
      <c r="Q405" s="107"/>
      <c r="R405" s="107"/>
    </row>
    <row r="406" spans="14:18" ht="15.75" customHeight="1" x14ac:dyDescent="0.2">
      <c r="N406" s="107"/>
      <c r="O406" s="107"/>
      <c r="P406" s="107"/>
      <c r="Q406" s="107"/>
      <c r="R406" s="107"/>
    </row>
    <row r="407" spans="14:18" ht="15.75" customHeight="1" x14ac:dyDescent="0.2">
      <c r="N407" s="107"/>
      <c r="O407" s="107"/>
      <c r="P407" s="107"/>
      <c r="Q407" s="107"/>
      <c r="R407" s="107"/>
    </row>
    <row r="408" spans="14:18" ht="15.75" customHeight="1" x14ac:dyDescent="0.2">
      <c r="N408" s="107"/>
      <c r="O408" s="107"/>
      <c r="P408" s="107"/>
      <c r="Q408" s="107"/>
      <c r="R408" s="107"/>
    </row>
    <row r="409" spans="14:18" ht="15.75" customHeight="1" x14ac:dyDescent="0.2">
      <c r="N409" s="107"/>
      <c r="O409" s="107"/>
      <c r="P409" s="107"/>
      <c r="Q409" s="107"/>
      <c r="R409" s="107"/>
    </row>
    <row r="410" spans="14:18" ht="15.75" customHeight="1" x14ac:dyDescent="0.2">
      <c r="N410" s="107"/>
      <c r="O410" s="107"/>
      <c r="P410" s="107"/>
      <c r="Q410" s="107"/>
      <c r="R410" s="107"/>
    </row>
    <row r="411" spans="14:18" ht="15.75" customHeight="1" x14ac:dyDescent="0.2">
      <c r="N411" s="107"/>
      <c r="O411" s="107"/>
      <c r="P411" s="107"/>
      <c r="Q411" s="107"/>
      <c r="R411" s="107"/>
    </row>
    <row r="412" spans="14:18" ht="15.75" customHeight="1" x14ac:dyDescent="0.2">
      <c r="N412" s="107"/>
      <c r="O412" s="107"/>
      <c r="P412" s="107"/>
      <c r="Q412" s="107"/>
      <c r="R412" s="107"/>
    </row>
    <row r="413" spans="14:18" ht="15.75" customHeight="1" x14ac:dyDescent="0.2">
      <c r="N413" s="107"/>
      <c r="O413" s="107"/>
      <c r="P413" s="107"/>
      <c r="Q413" s="107"/>
      <c r="R413" s="107"/>
    </row>
    <row r="414" spans="14:18" ht="15.75" customHeight="1" x14ac:dyDescent="0.2">
      <c r="N414" s="107"/>
      <c r="O414" s="107"/>
      <c r="P414" s="107"/>
      <c r="Q414" s="107"/>
      <c r="R414" s="107"/>
    </row>
    <row r="415" spans="14:18" ht="15.75" customHeight="1" x14ac:dyDescent="0.2">
      <c r="N415" s="107"/>
      <c r="O415" s="107"/>
      <c r="P415" s="107"/>
      <c r="Q415" s="107"/>
      <c r="R415" s="107"/>
    </row>
    <row r="416" spans="14:18" ht="15.75" customHeight="1" x14ac:dyDescent="0.2">
      <c r="N416" s="107"/>
      <c r="O416" s="107"/>
      <c r="P416" s="107"/>
      <c r="Q416" s="107"/>
      <c r="R416" s="107"/>
    </row>
    <row r="417" spans="14:18" ht="15.75" customHeight="1" x14ac:dyDescent="0.2">
      <c r="N417" s="107"/>
      <c r="O417" s="107"/>
      <c r="P417" s="107"/>
      <c r="Q417" s="107"/>
      <c r="R417" s="107"/>
    </row>
    <row r="418" spans="14:18" ht="15.75" customHeight="1" x14ac:dyDescent="0.2">
      <c r="N418" s="107"/>
      <c r="O418" s="107"/>
      <c r="P418" s="107"/>
      <c r="Q418" s="107"/>
      <c r="R418" s="107"/>
    </row>
    <row r="419" spans="14:18" ht="15.75" customHeight="1" x14ac:dyDescent="0.2">
      <c r="N419" s="107"/>
      <c r="O419" s="107"/>
      <c r="P419" s="107"/>
      <c r="Q419" s="107"/>
      <c r="R419" s="107"/>
    </row>
    <row r="420" spans="14:18" ht="15.75" customHeight="1" x14ac:dyDescent="0.2">
      <c r="N420" s="107"/>
      <c r="O420" s="107"/>
      <c r="P420" s="107"/>
      <c r="Q420" s="107"/>
      <c r="R420" s="107"/>
    </row>
    <row r="421" spans="14:18" ht="15.75" customHeight="1" x14ac:dyDescent="0.2">
      <c r="N421" s="107"/>
      <c r="O421" s="107"/>
      <c r="P421" s="107"/>
      <c r="Q421" s="107"/>
      <c r="R421" s="107"/>
    </row>
    <row r="422" spans="14:18" ht="15.75" customHeight="1" x14ac:dyDescent="0.2">
      <c r="N422" s="107"/>
      <c r="O422" s="107"/>
      <c r="P422" s="107"/>
      <c r="Q422" s="107"/>
      <c r="R422" s="107"/>
    </row>
    <row r="423" spans="14:18" ht="15.75" customHeight="1" x14ac:dyDescent="0.2">
      <c r="N423" s="107"/>
      <c r="O423" s="107"/>
      <c r="P423" s="107"/>
      <c r="Q423" s="107"/>
      <c r="R423" s="107"/>
    </row>
    <row r="424" spans="14:18" ht="15.75" customHeight="1" x14ac:dyDescent="0.2">
      <c r="N424" s="107"/>
      <c r="O424" s="107"/>
      <c r="P424" s="107"/>
      <c r="Q424" s="107"/>
      <c r="R424" s="107"/>
    </row>
    <row r="425" spans="14:18" ht="15.75" customHeight="1" x14ac:dyDescent="0.2">
      <c r="N425" s="107"/>
      <c r="O425" s="107"/>
      <c r="P425" s="107"/>
      <c r="Q425" s="107"/>
      <c r="R425" s="107"/>
    </row>
    <row r="426" spans="14:18" ht="15.75" customHeight="1" x14ac:dyDescent="0.2">
      <c r="N426" s="107"/>
      <c r="O426" s="107"/>
      <c r="P426" s="107"/>
      <c r="Q426" s="107"/>
      <c r="R426" s="107"/>
    </row>
    <row r="427" spans="14:18" ht="15.75" customHeight="1" x14ac:dyDescent="0.2">
      <c r="N427" s="107"/>
      <c r="O427" s="107"/>
      <c r="P427" s="107"/>
      <c r="Q427" s="107"/>
      <c r="R427" s="107"/>
    </row>
    <row r="428" spans="14:18" ht="15.75" customHeight="1" x14ac:dyDescent="0.2">
      <c r="N428" s="107"/>
      <c r="O428" s="107"/>
      <c r="P428" s="107"/>
      <c r="Q428" s="107"/>
      <c r="R428" s="107"/>
    </row>
    <row r="429" spans="14:18" ht="15.75" customHeight="1" x14ac:dyDescent="0.2">
      <c r="N429" s="107"/>
      <c r="O429" s="107"/>
      <c r="P429" s="107"/>
      <c r="Q429" s="107"/>
      <c r="R429" s="107"/>
    </row>
    <row r="430" spans="14:18" ht="15.75" customHeight="1" x14ac:dyDescent="0.2">
      <c r="N430" s="107"/>
      <c r="O430" s="107"/>
      <c r="P430" s="107"/>
      <c r="Q430" s="107"/>
      <c r="R430" s="107"/>
    </row>
    <row r="431" spans="14:18" ht="15.75" customHeight="1" x14ac:dyDescent="0.2">
      <c r="N431" s="107"/>
      <c r="O431" s="107"/>
      <c r="P431" s="107"/>
      <c r="Q431" s="107"/>
      <c r="R431" s="107"/>
    </row>
    <row r="432" spans="14:18" ht="15.75" customHeight="1" x14ac:dyDescent="0.2">
      <c r="N432" s="107"/>
      <c r="O432" s="107"/>
      <c r="P432" s="107"/>
      <c r="Q432" s="107"/>
      <c r="R432" s="107"/>
    </row>
    <row r="433" spans="14:18" ht="15.75" customHeight="1" x14ac:dyDescent="0.2">
      <c r="N433" s="107"/>
      <c r="O433" s="107"/>
      <c r="P433" s="107"/>
      <c r="Q433" s="107"/>
      <c r="R433" s="107"/>
    </row>
    <row r="434" spans="14:18" ht="15.75" customHeight="1" x14ac:dyDescent="0.2">
      <c r="N434" s="107"/>
      <c r="O434" s="107"/>
      <c r="P434" s="107"/>
      <c r="Q434" s="107"/>
      <c r="R434" s="107"/>
    </row>
    <row r="435" spans="14:18" ht="15.75" customHeight="1" x14ac:dyDescent="0.2">
      <c r="N435" s="107"/>
      <c r="O435" s="107"/>
      <c r="P435" s="107"/>
      <c r="Q435" s="107"/>
      <c r="R435" s="107"/>
    </row>
    <row r="436" spans="14:18" ht="15.75" customHeight="1" x14ac:dyDescent="0.2">
      <c r="N436" s="107"/>
      <c r="O436" s="107"/>
      <c r="P436" s="107"/>
      <c r="Q436" s="107"/>
      <c r="R436" s="107"/>
    </row>
    <row r="437" spans="14:18" ht="15.75" customHeight="1" x14ac:dyDescent="0.2">
      <c r="N437" s="107"/>
      <c r="O437" s="107"/>
      <c r="P437" s="107"/>
      <c r="Q437" s="107"/>
      <c r="R437" s="107"/>
    </row>
    <row r="438" spans="14:18" ht="15.75" customHeight="1" x14ac:dyDescent="0.2">
      <c r="N438" s="107"/>
      <c r="O438" s="107"/>
      <c r="P438" s="107"/>
      <c r="Q438" s="107"/>
      <c r="R438" s="107"/>
    </row>
    <row r="439" spans="14:18" ht="15.75" customHeight="1" x14ac:dyDescent="0.2">
      <c r="N439" s="107"/>
      <c r="O439" s="107"/>
      <c r="P439" s="107"/>
      <c r="Q439" s="107"/>
      <c r="R439" s="107"/>
    </row>
    <row r="440" spans="14:18" ht="15.75" customHeight="1" x14ac:dyDescent="0.2">
      <c r="N440" s="107"/>
      <c r="O440" s="107"/>
      <c r="P440" s="107"/>
      <c r="Q440" s="107"/>
      <c r="R440" s="107"/>
    </row>
    <row r="441" spans="14:18" ht="15.75" customHeight="1" x14ac:dyDescent="0.2">
      <c r="N441" s="107"/>
      <c r="O441" s="107"/>
      <c r="P441" s="107"/>
      <c r="Q441" s="107"/>
      <c r="R441" s="107"/>
    </row>
    <row r="442" spans="14:18" ht="15.75" customHeight="1" x14ac:dyDescent="0.2">
      <c r="N442" s="107"/>
      <c r="O442" s="107"/>
      <c r="P442" s="107"/>
      <c r="Q442" s="107"/>
      <c r="R442" s="107"/>
    </row>
    <row r="443" spans="14:18" ht="15.75" customHeight="1" x14ac:dyDescent="0.2">
      <c r="N443" s="107"/>
      <c r="O443" s="107"/>
      <c r="P443" s="107"/>
      <c r="Q443" s="107"/>
      <c r="R443" s="107"/>
    </row>
    <row r="444" spans="14:18" ht="15.75" customHeight="1" x14ac:dyDescent="0.2">
      <c r="N444" s="107"/>
      <c r="O444" s="107"/>
      <c r="P444" s="107"/>
      <c r="Q444" s="107"/>
      <c r="R444" s="107"/>
    </row>
    <row r="445" spans="14:18" ht="15.75" customHeight="1" x14ac:dyDescent="0.2">
      <c r="N445" s="107"/>
      <c r="O445" s="107"/>
      <c r="P445" s="107"/>
      <c r="Q445" s="107"/>
      <c r="R445" s="107"/>
    </row>
    <row r="446" spans="14:18" ht="15.75" customHeight="1" x14ac:dyDescent="0.2">
      <c r="N446" s="107"/>
      <c r="O446" s="107"/>
      <c r="P446" s="107"/>
      <c r="Q446" s="107"/>
      <c r="R446" s="107"/>
    </row>
    <row r="447" spans="14:18" ht="15.75" customHeight="1" x14ac:dyDescent="0.2">
      <c r="N447" s="107"/>
      <c r="O447" s="107"/>
      <c r="P447" s="107"/>
      <c r="Q447" s="107"/>
      <c r="R447" s="107"/>
    </row>
    <row r="448" spans="14:18" ht="15.75" customHeight="1" x14ac:dyDescent="0.2">
      <c r="N448" s="107"/>
      <c r="O448" s="107"/>
      <c r="P448" s="107"/>
      <c r="Q448" s="107"/>
      <c r="R448" s="107"/>
    </row>
    <row r="449" spans="14:18" ht="15.75" customHeight="1" x14ac:dyDescent="0.2">
      <c r="N449" s="107"/>
      <c r="O449" s="107"/>
      <c r="P449" s="107"/>
      <c r="Q449" s="107"/>
      <c r="R449" s="107"/>
    </row>
    <row r="450" spans="14:18" ht="15.75" customHeight="1" x14ac:dyDescent="0.2">
      <c r="N450" s="107"/>
      <c r="O450" s="107"/>
      <c r="P450" s="107"/>
      <c r="Q450" s="107"/>
      <c r="R450" s="107"/>
    </row>
    <row r="451" spans="14:18" ht="15.75" customHeight="1" x14ac:dyDescent="0.2">
      <c r="N451" s="107"/>
      <c r="O451" s="107"/>
      <c r="P451" s="107"/>
      <c r="Q451" s="107"/>
      <c r="R451" s="107"/>
    </row>
    <row r="452" spans="14:18" ht="15.75" customHeight="1" x14ac:dyDescent="0.2">
      <c r="N452" s="107"/>
      <c r="O452" s="107"/>
      <c r="P452" s="107"/>
      <c r="Q452" s="107"/>
      <c r="R452" s="107"/>
    </row>
    <row r="453" spans="14:18" ht="15.75" customHeight="1" x14ac:dyDescent="0.2">
      <c r="N453" s="107"/>
      <c r="O453" s="107"/>
      <c r="P453" s="107"/>
      <c r="Q453" s="107"/>
      <c r="R453" s="107"/>
    </row>
    <row r="454" spans="14:18" ht="15.75" customHeight="1" x14ac:dyDescent="0.2">
      <c r="N454" s="107"/>
      <c r="O454" s="107"/>
      <c r="P454" s="107"/>
      <c r="Q454" s="107"/>
      <c r="R454" s="107"/>
    </row>
    <row r="455" spans="14:18" ht="15.75" customHeight="1" x14ac:dyDescent="0.2">
      <c r="N455" s="107"/>
      <c r="O455" s="107"/>
      <c r="P455" s="107"/>
      <c r="Q455" s="107"/>
      <c r="R455" s="107"/>
    </row>
    <row r="456" spans="14:18" ht="15.75" customHeight="1" x14ac:dyDescent="0.2">
      <c r="N456" s="107"/>
      <c r="O456" s="107"/>
      <c r="P456" s="107"/>
      <c r="Q456" s="107"/>
      <c r="R456" s="107"/>
    </row>
    <row r="457" spans="14:18" ht="15.75" customHeight="1" x14ac:dyDescent="0.2">
      <c r="N457" s="107"/>
      <c r="O457" s="107"/>
      <c r="P457" s="107"/>
      <c r="Q457" s="107"/>
      <c r="R457" s="107"/>
    </row>
    <row r="458" spans="14:18" ht="15.75" customHeight="1" x14ac:dyDescent="0.2">
      <c r="N458" s="107"/>
      <c r="O458" s="107"/>
      <c r="P458" s="107"/>
      <c r="Q458" s="107"/>
      <c r="R458" s="107"/>
    </row>
    <row r="459" spans="14:18" ht="15.75" customHeight="1" x14ac:dyDescent="0.2">
      <c r="N459" s="107"/>
      <c r="O459" s="107"/>
      <c r="P459" s="107"/>
      <c r="Q459" s="107"/>
      <c r="R459" s="107"/>
    </row>
    <row r="460" spans="14:18" ht="15.75" customHeight="1" x14ac:dyDescent="0.2">
      <c r="N460" s="107"/>
      <c r="O460" s="107"/>
      <c r="P460" s="107"/>
      <c r="Q460" s="107"/>
      <c r="R460" s="107"/>
    </row>
    <row r="461" spans="14:18" ht="15.75" customHeight="1" x14ac:dyDescent="0.2">
      <c r="N461" s="107"/>
      <c r="O461" s="107"/>
      <c r="P461" s="107"/>
      <c r="Q461" s="107"/>
      <c r="R461" s="107"/>
    </row>
    <row r="462" spans="14:18" ht="15.75" customHeight="1" x14ac:dyDescent="0.2">
      <c r="N462" s="107"/>
      <c r="O462" s="107"/>
      <c r="P462" s="107"/>
      <c r="Q462" s="107"/>
      <c r="R462" s="107"/>
    </row>
    <row r="463" spans="14:18" ht="15.75" customHeight="1" x14ac:dyDescent="0.2">
      <c r="N463" s="107"/>
      <c r="O463" s="107"/>
      <c r="P463" s="107"/>
      <c r="Q463" s="107"/>
      <c r="R463" s="107"/>
    </row>
    <row r="464" spans="14:18" ht="15.75" customHeight="1" x14ac:dyDescent="0.2">
      <c r="N464" s="107"/>
      <c r="O464" s="107"/>
      <c r="P464" s="107"/>
      <c r="Q464" s="107"/>
      <c r="R464" s="107"/>
    </row>
    <row r="465" spans="14:18" ht="15.75" customHeight="1" x14ac:dyDescent="0.2">
      <c r="N465" s="107"/>
      <c r="O465" s="107"/>
      <c r="P465" s="107"/>
      <c r="Q465" s="107"/>
      <c r="R465" s="107"/>
    </row>
    <row r="466" spans="14:18" ht="15.75" customHeight="1" x14ac:dyDescent="0.2">
      <c r="N466" s="107"/>
      <c r="O466" s="107"/>
      <c r="P466" s="107"/>
      <c r="Q466" s="107"/>
      <c r="R466" s="107"/>
    </row>
    <row r="467" spans="14:18" ht="15.75" customHeight="1" x14ac:dyDescent="0.2">
      <c r="N467" s="107"/>
      <c r="O467" s="107"/>
      <c r="P467" s="107"/>
      <c r="Q467" s="107"/>
      <c r="R467" s="107"/>
    </row>
    <row r="468" spans="14:18" ht="15.75" customHeight="1" x14ac:dyDescent="0.2">
      <c r="N468" s="107"/>
      <c r="O468" s="107"/>
      <c r="P468" s="107"/>
      <c r="Q468" s="107"/>
      <c r="R468" s="107"/>
    </row>
    <row r="469" spans="14:18" ht="15.75" customHeight="1" x14ac:dyDescent="0.2">
      <c r="N469" s="107"/>
      <c r="O469" s="107"/>
      <c r="P469" s="107"/>
      <c r="Q469" s="107"/>
      <c r="R469" s="107"/>
    </row>
    <row r="470" spans="14:18" ht="15.75" customHeight="1" x14ac:dyDescent="0.2">
      <c r="N470" s="107"/>
      <c r="O470" s="107"/>
      <c r="P470" s="107"/>
      <c r="Q470" s="107"/>
      <c r="R470" s="107"/>
    </row>
    <row r="471" spans="14:18" ht="15.75" customHeight="1" x14ac:dyDescent="0.2">
      <c r="N471" s="107"/>
      <c r="O471" s="107"/>
      <c r="P471" s="107"/>
      <c r="Q471" s="107"/>
      <c r="R471" s="107"/>
    </row>
    <row r="472" spans="14:18" ht="15.75" customHeight="1" x14ac:dyDescent="0.2">
      <c r="N472" s="107"/>
      <c r="O472" s="107"/>
      <c r="P472" s="107"/>
      <c r="Q472" s="107"/>
      <c r="R472" s="107"/>
    </row>
    <row r="473" spans="14:18" ht="15.75" customHeight="1" x14ac:dyDescent="0.2">
      <c r="N473" s="107"/>
      <c r="O473" s="107"/>
      <c r="P473" s="107"/>
      <c r="Q473" s="107"/>
      <c r="R473" s="107"/>
    </row>
    <row r="474" spans="14:18" ht="15.75" customHeight="1" x14ac:dyDescent="0.2">
      <c r="N474" s="107"/>
      <c r="O474" s="107"/>
      <c r="P474" s="107"/>
      <c r="Q474" s="107"/>
      <c r="R474" s="107"/>
    </row>
    <row r="475" spans="14:18" ht="15.75" customHeight="1" x14ac:dyDescent="0.2">
      <c r="N475" s="107"/>
      <c r="O475" s="107"/>
      <c r="P475" s="107"/>
      <c r="Q475" s="107"/>
      <c r="R475" s="107"/>
    </row>
    <row r="476" spans="14:18" ht="15.75" customHeight="1" x14ac:dyDescent="0.2">
      <c r="N476" s="107"/>
      <c r="O476" s="107"/>
      <c r="P476" s="107"/>
      <c r="Q476" s="107"/>
      <c r="R476" s="107"/>
    </row>
    <row r="477" spans="14:18" ht="15.75" customHeight="1" x14ac:dyDescent="0.2">
      <c r="N477" s="107"/>
      <c r="O477" s="107"/>
      <c r="P477" s="107"/>
      <c r="Q477" s="107"/>
      <c r="R477" s="107"/>
    </row>
    <row r="478" spans="14:18" ht="15.75" customHeight="1" x14ac:dyDescent="0.2">
      <c r="N478" s="107"/>
      <c r="O478" s="107"/>
      <c r="P478" s="107"/>
      <c r="Q478" s="107"/>
      <c r="R478" s="107"/>
    </row>
    <row r="479" spans="14:18" ht="15.75" customHeight="1" x14ac:dyDescent="0.2">
      <c r="N479" s="107"/>
      <c r="O479" s="107"/>
      <c r="P479" s="107"/>
      <c r="Q479" s="107"/>
      <c r="R479" s="107"/>
    </row>
    <row r="480" spans="14:18" ht="15.75" customHeight="1" x14ac:dyDescent="0.2">
      <c r="N480" s="107"/>
      <c r="O480" s="107"/>
      <c r="P480" s="107"/>
      <c r="Q480" s="107"/>
      <c r="R480" s="107"/>
    </row>
    <row r="481" spans="14:18" ht="15.75" customHeight="1" x14ac:dyDescent="0.2">
      <c r="N481" s="107"/>
      <c r="O481" s="107"/>
      <c r="P481" s="107"/>
      <c r="Q481" s="107"/>
      <c r="R481" s="107"/>
    </row>
    <row r="482" spans="14:18" ht="15.75" customHeight="1" x14ac:dyDescent="0.2">
      <c r="N482" s="107"/>
      <c r="O482" s="107"/>
      <c r="P482" s="107"/>
      <c r="Q482" s="107"/>
      <c r="R482" s="107"/>
    </row>
    <row r="483" spans="14:18" ht="15.75" customHeight="1" x14ac:dyDescent="0.2">
      <c r="N483" s="107"/>
      <c r="O483" s="107"/>
      <c r="P483" s="107"/>
      <c r="Q483" s="107"/>
      <c r="R483" s="107"/>
    </row>
    <row r="484" spans="14:18" ht="15.75" customHeight="1" x14ac:dyDescent="0.2">
      <c r="N484" s="107"/>
      <c r="O484" s="107"/>
      <c r="P484" s="107"/>
      <c r="Q484" s="107"/>
      <c r="R484" s="107"/>
    </row>
    <row r="485" spans="14:18" ht="15.75" customHeight="1" x14ac:dyDescent="0.2">
      <c r="N485" s="107"/>
      <c r="O485" s="107"/>
      <c r="P485" s="107"/>
      <c r="Q485" s="107"/>
      <c r="R485" s="107"/>
    </row>
    <row r="486" spans="14:18" ht="15.75" customHeight="1" x14ac:dyDescent="0.2">
      <c r="N486" s="107"/>
      <c r="O486" s="107"/>
      <c r="P486" s="107"/>
      <c r="Q486" s="107"/>
      <c r="R486" s="107"/>
    </row>
    <row r="487" spans="14:18" ht="15.75" customHeight="1" x14ac:dyDescent="0.2">
      <c r="N487" s="107"/>
      <c r="O487" s="107"/>
      <c r="P487" s="107"/>
      <c r="Q487" s="107"/>
      <c r="R487" s="107"/>
    </row>
    <row r="488" spans="14:18" ht="15.75" customHeight="1" x14ac:dyDescent="0.2">
      <c r="N488" s="107"/>
      <c r="O488" s="107"/>
      <c r="P488" s="107"/>
      <c r="Q488" s="107"/>
      <c r="R488" s="107"/>
    </row>
    <row r="489" spans="14:18" ht="15.75" customHeight="1" x14ac:dyDescent="0.2">
      <c r="N489" s="107"/>
      <c r="O489" s="107"/>
      <c r="P489" s="107"/>
      <c r="Q489" s="107"/>
      <c r="R489" s="107"/>
    </row>
    <row r="490" spans="14:18" ht="15.75" customHeight="1" x14ac:dyDescent="0.2">
      <c r="N490" s="107"/>
      <c r="O490" s="107"/>
      <c r="P490" s="107"/>
      <c r="Q490" s="107"/>
      <c r="R490" s="107"/>
    </row>
    <row r="491" spans="14:18" ht="15.75" customHeight="1" x14ac:dyDescent="0.2">
      <c r="N491" s="107"/>
      <c r="O491" s="107"/>
      <c r="P491" s="107"/>
      <c r="Q491" s="107"/>
      <c r="R491" s="107"/>
    </row>
    <row r="492" spans="14:18" ht="15.75" customHeight="1" x14ac:dyDescent="0.2">
      <c r="N492" s="107"/>
      <c r="O492" s="107"/>
      <c r="P492" s="107"/>
      <c r="Q492" s="107"/>
      <c r="R492" s="107"/>
    </row>
    <row r="493" spans="14:18" ht="15.75" customHeight="1" x14ac:dyDescent="0.2">
      <c r="N493" s="107"/>
      <c r="O493" s="107"/>
      <c r="P493" s="107"/>
      <c r="Q493" s="107"/>
      <c r="R493" s="107"/>
    </row>
    <row r="494" spans="14:18" ht="15.75" customHeight="1" x14ac:dyDescent="0.2">
      <c r="N494" s="107"/>
      <c r="O494" s="107"/>
      <c r="P494" s="107"/>
      <c r="Q494" s="107"/>
      <c r="R494" s="107"/>
    </row>
    <row r="495" spans="14:18" ht="15.75" customHeight="1" x14ac:dyDescent="0.2">
      <c r="N495" s="107"/>
      <c r="O495" s="107"/>
      <c r="P495" s="107"/>
      <c r="Q495" s="107"/>
      <c r="R495" s="107"/>
    </row>
    <row r="496" spans="14:18" ht="15.75" customHeight="1" x14ac:dyDescent="0.2">
      <c r="N496" s="107"/>
      <c r="O496" s="107"/>
      <c r="P496" s="107"/>
      <c r="Q496" s="107"/>
      <c r="R496" s="107"/>
    </row>
    <row r="497" spans="14:18" ht="15.75" customHeight="1" x14ac:dyDescent="0.2">
      <c r="N497" s="107"/>
      <c r="O497" s="107"/>
      <c r="P497" s="107"/>
      <c r="Q497" s="107"/>
      <c r="R497" s="107"/>
    </row>
    <row r="498" spans="14:18" ht="15.75" customHeight="1" x14ac:dyDescent="0.2">
      <c r="N498" s="107"/>
      <c r="O498" s="107"/>
      <c r="P498" s="107"/>
      <c r="Q498" s="107"/>
      <c r="R498" s="107"/>
    </row>
    <row r="499" spans="14:18" ht="15.75" customHeight="1" x14ac:dyDescent="0.2">
      <c r="N499" s="107"/>
      <c r="O499" s="107"/>
      <c r="P499" s="107"/>
      <c r="Q499" s="107"/>
      <c r="R499" s="107"/>
    </row>
    <row r="500" spans="14:18" ht="15.75" customHeight="1" x14ac:dyDescent="0.2">
      <c r="N500" s="107"/>
      <c r="O500" s="107"/>
      <c r="P500" s="107"/>
      <c r="Q500" s="107"/>
      <c r="R500" s="107"/>
    </row>
    <row r="501" spans="14:18" ht="15.75" customHeight="1" x14ac:dyDescent="0.2">
      <c r="N501" s="107"/>
      <c r="O501" s="107"/>
      <c r="P501" s="107"/>
      <c r="Q501" s="107"/>
      <c r="R501" s="107"/>
    </row>
    <row r="502" spans="14:18" ht="15.75" customHeight="1" x14ac:dyDescent="0.2">
      <c r="N502" s="107"/>
      <c r="O502" s="107"/>
      <c r="P502" s="107"/>
      <c r="Q502" s="107"/>
      <c r="R502" s="107"/>
    </row>
    <row r="503" spans="14:18" ht="15.75" customHeight="1" x14ac:dyDescent="0.2">
      <c r="N503" s="107"/>
      <c r="O503" s="107"/>
      <c r="P503" s="107"/>
      <c r="Q503" s="107"/>
      <c r="R503" s="107"/>
    </row>
    <row r="504" spans="14:18" ht="15.75" customHeight="1" x14ac:dyDescent="0.2">
      <c r="N504" s="107"/>
      <c r="O504" s="107"/>
      <c r="P504" s="107"/>
      <c r="Q504" s="107"/>
      <c r="R504" s="107"/>
    </row>
    <row r="505" spans="14:18" ht="15.75" customHeight="1" x14ac:dyDescent="0.2">
      <c r="N505" s="107"/>
      <c r="O505" s="107"/>
      <c r="P505" s="107"/>
      <c r="Q505" s="107"/>
      <c r="R505" s="107"/>
    </row>
    <row r="506" spans="14:18" ht="15.75" customHeight="1" x14ac:dyDescent="0.2">
      <c r="N506" s="107"/>
      <c r="O506" s="107"/>
      <c r="P506" s="107"/>
      <c r="Q506" s="107"/>
      <c r="R506" s="107"/>
    </row>
    <row r="507" spans="14:18" ht="15.75" customHeight="1" x14ac:dyDescent="0.2">
      <c r="N507" s="107"/>
      <c r="O507" s="107"/>
      <c r="P507" s="107"/>
      <c r="Q507" s="107"/>
      <c r="R507" s="107"/>
    </row>
    <row r="508" spans="14:18" ht="15.75" customHeight="1" x14ac:dyDescent="0.2">
      <c r="N508" s="107"/>
      <c r="O508" s="107"/>
      <c r="P508" s="107"/>
      <c r="Q508" s="107"/>
      <c r="R508" s="107"/>
    </row>
    <row r="509" spans="14:18" ht="15.75" customHeight="1" x14ac:dyDescent="0.2">
      <c r="N509" s="107"/>
      <c r="O509" s="107"/>
      <c r="P509" s="107"/>
      <c r="Q509" s="107"/>
      <c r="R509" s="107"/>
    </row>
    <row r="510" spans="14:18" ht="15.75" customHeight="1" x14ac:dyDescent="0.2">
      <c r="N510" s="107"/>
      <c r="O510" s="107"/>
      <c r="P510" s="107"/>
      <c r="Q510" s="107"/>
      <c r="R510" s="107"/>
    </row>
    <row r="511" spans="14:18" ht="15.75" customHeight="1" x14ac:dyDescent="0.2">
      <c r="N511" s="107"/>
      <c r="O511" s="107"/>
      <c r="P511" s="107"/>
      <c r="Q511" s="107"/>
      <c r="R511" s="107"/>
    </row>
    <row r="512" spans="14:18" ht="15.75" customHeight="1" x14ac:dyDescent="0.2">
      <c r="N512" s="107"/>
      <c r="O512" s="107"/>
      <c r="P512" s="107"/>
      <c r="Q512" s="107"/>
      <c r="R512" s="107"/>
    </row>
    <row r="513" spans="14:18" ht="15.75" customHeight="1" x14ac:dyDescent="0.2">
      <c r="N513" s="107"/>
      <c r="O513" s="107"/>
      <c r="P513" s="107"/>
      <c r="Q513" s="107"/>
      <c r="R513" s="107"/>
    </row>
    <row r="514" spans="14:18" ht="15.75" customHeight="1" x14ac:dyDescent="0.2">
      <c r="N514" s="107"/>
      <c r="O514" s="107"/>
      <c r="P514" s="107"/>
      <c r="Q514" s="107"/>
      <c r="R514" s="107"/>
    </row>
    <row r="515" spans="14:18" ht="15.75" customHeight="1" x14ac:dyDescent="0.2">
      <c r="N515" s="107"/>
      <c r="O515" s="107"/>
      <c r="P515" s="107"/>
      <c r="Q515" s="107"/>
      <c r="R515" s="107"/>
    </row>
    <row r="516" spans="14:18" ht="15.75" customHeight="1" x14ac:dyDescent="0.2">
      <c r="N516" s="107"/>
      <c r="O516" s="107"/>
      <c r="P516" s="107"/>
      <c r="Q516" s="107"/>
      <c r="R516" s="107"/>
    </row>
    <row r="517" spans="14:18" ht="15.75" customHeight="1" x14ac:dyDescent="0.2">
      <c r="N517" s="107"/>
      <c r="O517" s="107"/>
      <c r="P517" s="107"/>
      <c r="Q517" s="107"/>
      <c r="R517" s="107"/>
    </row>
    <row r="518" spans="14:18" ht="15.75" customHeight="1" x14ac:dyDescent="0.2">
      <c r="N518" s="107"/>
      <c r="O518" s="107"/>
      <c r="P518" s="107"/>
      <c r="Q518" s="107"/>
      <c r="R518" s="107"/>
    </row>
    <row r="519" spans="14:18" ht="15.75" customHeight="1" x14ac:dyDescent="0.2">
      <c r="N519" s="107"/>
      <c r="O519" s="107"/>
      <c r="P519" s="107"/>
      <c r="Q519" s="107"/>
      <c r="R519" s="107"/>
    </row>
    <row r="520" spans="14:18" ht="15.75" customHeight="1" x14ac:dyDescent="0.2">
      <c r="N520" s="107"/>
      <c r="O520" s="107"/>
      <c r="P520" s="107"/>
      <c r="Q520" s="107"/>
      <c r="R520" s="107"/>
    </row>
    <row r="521" spans="14:18" ht="15.75" customHeight="1" x14ac:dyDescent="0.2">
      <c r="N521" s="107"/>
      <c r="O521" s="107"/>
      <c r="P521" s="107"/>
      <c r="Q521" s="107"/>
      <c r="R521" s="107"/>
    </row>
    <row r="522" spans="14:18" ht="15.75" customHeight="1" x14ac:dyDescent="0.2">
      <c r="N522" s="107"/>
      <c r="O522" s="107"/>
      <c r="P522" s="107"/>
      <c r="Q522" s="107"/>
      <c r="R522" s="107"/>
    </row>
    <row r="523" spans="14:18" ht="15.75" customHeight="1" x14ac:dyDescent="0.2">
      <c r="N523" s="107"/>
      <c r="O523" s="107"/>
      <c r="P523" s="107"/>
      <c r="Q523" s="107"/>
      <c r="R523" s="107"/>
    </row>
    <row r="524" spans="14:18" ht="15.75" customHeight="1" x14ac:dyDescent="0.2">
      <c r="N524" s="107"/>
      <c r="O524" s="107"/>
      <c r="P524" s="107"/>
      <c r="Q524" s="107"/>
      <c r="R524" s="107"/>
    </row>
    <row r="525" spans="14:18" ht="15.75" customHeight="1" x14ac:dyDescent="0.2">
      <c r="N525" s="107"/>
      <c r="O525" s="107"/>
      <c r="P525" s="107"/>
      <c r="Q525" s="107"/>
      <c r="R525" s="107"/>
    </row>
    <row r="526" spans="14:18" ht="15.75" customHeight="1" x14ac:dyDescent="0.2">
      <c r="N526" s="107"/>
      <c r="O526" s="107"/>
      <c r="P526" s="107"/>
      <c r="Q526" s="107"/>
      <c r="R526" s="107"/>
    </row>
    <row r="527" spans="14:18" ht="15.75" customHeight="1" x14ac:dyDescent="0.2">
      <c r="N527" s="107"/>
      <c r="O527" s="107"/>
      <c r="P527" s="107"/>
      <c r="Q527" s="107"/>
      <c r="R527" s="107"/>
    </row>
    <row r="528" spans="14:18" ht="15.75" customHeight="1" x14ac:dyDescent="0.2">
      <c r="N528" s="107"/>
      <c r="O528" s="107"/>
      <c r="P528" s="107"/>
      <c r="Q528" s="107"/>
      <c r="R528" s="107"/>
    </row>
    <row r="529" spans="14:18" ht="15.75" customHeight="1" x14ac:dyDescent="0.2">
      <c r="N529" s="107"/>
      <c r="O529" s="107"/>
      <c r="P529" s="107"/>
      <c r="Q529" s="107"/>
      <c r="R529" s="107"/>
    </row>
    <row r="530" spans="14:18" ht="15.75" customHeight="1" x14ac:dyDescent="0.2">
      <c r="N530" s="107"/>
      <c r="O530" s="107"/>
      <c r="P530" s="107"/>
      <c r="Q530" s="107"/>
      <c r="R530" s="107"/>
    </row>
    <row r="531" spans="14:18" ht="15.75" customHeight="1" x14ac:dyDescent="0.2">
      <c r="N531" s="107"/>
      <c r="O531" s="107"/>
      <c r="P531" s="107"/>
      <c r="Q531" s="107"/>
      <c r="R531" s="107"/>
    </row>
    <row r="532" spans="14:18" ht="15.75" customHeight="1" x14ac:dyDescent="0.2">
      <c r="N532" s="107"/>
      <c r="O532" s="107"/>
      <c r="P532" s="107"/>
      <c r="Q532" s="107"/>
      <c r="R532" s="107"/>
    </row>
    <row r="533" spans="14:18" ht="15.75" customHeight="1" x14ac:dyDescent="0.2">
      <c r="N533" s="107"/>
      <c r="O533" s="107"/>
      <c r="P533" s="107"/>
      <c r="Q533" s="107"/>
      <c r="R533" s="107"/>
    </row>
    <row r="534" spans="14:18" ht="15.75" customHeight="1" x14ac:dyDescent="0.2">
      <c r="N534" s="107"/>
      <c r="O534" s="107"/>
      <c r="P534" s="107"/>
      <c r="Q534" s="107"/>
      <c r="R534" s="107"/>
    </row>
    <row r="535" spans="14:18" ht="15.75" customHeight="1" x14ac:dyDescent="0.2">
      <c r="N535" s="107"/>
      <c r="O535" s="107"/>
      <c r="P535" s="107"/>
      <c r="Q535" s="107"/>
      <c r="R535" s="107"/>
    </row>
    <row r="536" spans="14:18" ht="15.75" customHeight="1" x14ac:dyDescent="0.2">
      <c r="N536" s="107"/>
      <c r="O536" s="107"/>
      <c r="P536" s="107"/>
      <c r="Q536" s="107"/>
      <c r="R536" s="107"/>
    </row>
    <row r="537" spans="14:18" ht="15.75" customHeight="1" x14ac:dyDescent="0.2">
      <c r="N537" s="107"/>
      <c r="O537" s="107"/>
      <c r="P537" s="107"/>
      <c r="Q537" s="107"/>
      <c r="R537" s="107"/>
    </row>
    <row r="538" spans="14:18" ht="15.75" customHeight="1" x14ac:dyDescent="0.2">
      <c r="N538" s="107"/>
      <c r="O538" s="107"/>
      <c r="P538" s="107"/>
      <c r="Q538" s="107"/>
      <c r="R538" s="107"/>
    </row>
    <row r="539" spans="14:18" ht="15.75" customHeight="1" x14ac:dyDescent="0.2">
      <c r="N539" s="107"/>
      <c r="O539" s="107"/>
      <c r="P539" s="107"/>
      <c r="Q539" s="107"/>
      <c r="R539" s="107"/>
    </row>
    <row r="540" spans="14:18" ht="15.75" customHeight="1" x14ac:dyDescent="0.2">
      <c r="N540" s="107"/>
      <c r="O540" s="107"/>
      <c r="P540" s="107"/>
      <c r="Q540" s="107"/>
      <c r="R540" s="107"/>
    </row>
    <row r="541" spans="14:18" ht="15.75" customHeight="1" x14ac:dyDescent="0.2">
      <c r="N541" s="107"/>
      <c r="O541" s="107"/>
      <c r="P541" s="107"/>
      <c r="Q541" s="107"/>
      <c r="R541" s="107"/>
    </row>
    <row r="542" spans="14:18" ht="15.75" customHeight="1" x14ac:dyDescent="0.2">
      <c r="N542" s="107"/>
      <c r="O542" s="107"/>
      <c r="P542" s="107"/>
      <c r="Q542" s="107"/>
      <c r="R542" s="107"/>
    </row>
    <row r="543" spans="14:18" ht="15.75" customHeight="1" x14ac:dyDescent="0.2">
      <c r="N543" s="107"/>
      <c r="O543" s="107"/>
      <c r="P543" s="107"/>
      <c r="Q543" s="107"/>
      <c r="R543" s="107"/>
    </row>
    <row r="544" spans="14:18" ht="15.75" customHeight="1" x14ac:dyDescent="0.2">
      <c r="N544" s="107"/>
      <c r="O544" s="107"/>
      <c r="P544" s="107"/>
      <c r="Q544" s="107"/>
      <c r="R544" s="107"/>
    </row>
    <row r="545" spans="14:18" ht="15.75" customHeight="1" x14ac:dyDescent="0.2">
      <c r="N545" s="107"/>
      <c r="O545" s="107"/>
      <c r="P545" s="107"/>
      <c r="Q545" s="107"/>
      <c r="R545" s="107"/>
    </row>
    <row r="546" spans="14:18" ht="15.75" customHeight="1" x14ac:dyDescent="0.2">
      <c r="N546" s="107"/>
      <c r="O546" s="107"/>
      <c r="P546" s="107"/>
      <c r="Q546" s="107"/>
      <c r="R546" s="107"/>
    </row>
    <row r="547" spans="14:18" ht="15.75" customHeight="1" x14ac:dyDescent="0.2">
      <c r="N547" s="107"/>
      <c r="O547" s="107"/>
      <c r="P547" s="107"/>
      <c r="Q547" s="107"/>
      <c r="R547" s="107"/>
    </row>
    <row r="548" spans="14:18" ht="15.75" customHeight="1" x14ac:dyDescent="0.2">
      <c r="N548" s="107"/>
      <c r="O548" s="107"/>
      <c r="P548" s="107"/>
      <c r="Q548" s="107"/>
      <c r="R548" s="107"/>
    </row>
    <row r="549" spans="14:18" ht="15.75" customHeight="1" x14ac:dyDescent="0.2">
      <c r="N549" s="107"/>
      <c r="O549" s="107"/>
      <c r="P549" s="107"/>
      <c r="Q549" s="107"/>
      <c r="R549" s="107"/>
    </row>
    <row r="550" spans="14:18" ht="15.75" customHeight="1" x14ac:dyDescent="0.2">
      <c r="N550" s="107"/>
      <c r="O550" s="107"/>
      <c r="P550" s="107"/>
      <c r="Q550" s="107"/>
      <c r="R550" s="107"/>
    </row>
    <row r="551" spans="14:18" ht="15.75" customHeight="1" x14ac:dyDescent="0.2">
      <c r="N551" s="107"/>
      <c r="O551" s="107"/>
      <c r="P551" s="107"/>
      <c r="Q551" s="107"/>
      <c r="R551" s="107"/>
    </row>
    <row r="552" spans="14:18" ht="15.75" customHeight="1" x14ac:dyDescent="0.2">
      <c r="N552" s="107"/>
      <c r="O552" s="107"/>
      <c r="P552" s="107"/>
      <c r="Q552" s="107"/>
      <c r="R552" s="107"/>
    </row>
    <row r="553" spans="14:18" ht="15.75" customHeight="1" x14ac:dyDescent="0.2">
      <c r="N553" s="107"/>
      <c r="O553" s="107"/>
      <c r="P553" s="107"/>
      <c r="Q553" s="107"/>
      <c r="R553" s="107"/>
    </row>
    <row r="554" spans="14:18" ht="15.75" customHeight="1" x14ac:dyDescent="0.2">
      <c r="N554" s="107"/>
      <c r="O554" s="107"/>
      <c r="P554" s="107"/>
      <c r="Q554" s="107"/>
      <c r="R554" s="107"/>
    </row>
    <row r="555" spans="14:18" ht="15.75" customHeight="1" x14ac:dyDescent="0.2">
      <c r="N555" s="107"/>
      <c r="O555" s="107"/>
      <c r="P555" s="107"/>
      <c r="Q555" s="107"/>
      <c r="R555" s="107"/>
    </row>
    <row r="556" spans="14:18" ht="15.75" customHeight="1" x14ac:dyDescent="0.2">
      <c r="N556" s="107"/>
      <c r="O556" s="107"/>
      <c r="P556" s="107"/>
      <c r="Q556" s="107"/>
      <c r="R556" s="107"/>
    </row>
    <row r="557" spans="14:18" ht="15.75" customHeight="1" x14ac:dyDescent="0.2">
      <c r="N557" s="107"/>
      <c r="O557" s="107"/>
      <c r="P557" s="107"/>
      <c r="Q557" s="107"/>
      <c r="R557" s="107"/>
    </row>
    <row r="558" spans="14:18" ht="15.75" customHeight="1" x14ac:dyDescent="0.2">
      <c r="N558" s="107"/>
      <c r="O558" s="107"/>
      <c r="P558" s="107"/>
      <c r="Q558" s="107"/>
      <c r="R558" s="107"/>
    </row>
    <row r="559" spans="14:18" ht="15.75" customHeight="1" x14ac:dyDescent="0.2">
      <c r="N559" s="107"/>
      <c r="O559" s="107"/>
      <c r="P559" s="107"/>
      <c r="Q559" s="107"/>
      <c r="R559" s="107"/>
    </row>
    <row r="560" spans="14:18" ht="15.75" customHeight="1" x14ac:dyDescent="0.2">
      <c r="N560" s="107"/>
      <c r="O560" s="107"/>
      <c r="P560" s="107"/>
      <c r="Q560" s="107"/>
      <c r="R560" s="107"/>
    </row>
    <row r="561" spans="14:18" ht="15.75" customHeight="1" x14ac:dyDescent="0.2">
      <c r="N561" s="107"/>
      <c r="O561" s="107"/>
      <c r="P561" s="107"/>
      <c r="Q561" s="107"/>
      <c r="R561" s="107"/>
    </row>
    <row r="562" spans="14:18" ht="15.75" customHeight="1" x14ac:dyDescent="0.2">
      <c r="N562" s="107"/>
      <c r="O562" s="107"/>
      <c r="P562" s="107"/>
      <c r="Q562" s="107"/>
      <c r="R562" s="107"/>
    </row>
    <row r="563" spans="14:18" ht="15.75" customHeight="1" x14ac:dyDescent="0.2">
      <c r="N563" s="107"/>
      <c r="O563" s="107"/>
      <c r="P563" s="107"/>
      <c r="Q563" s="107"/>
      <c r="R563" s="107"/>
    </row>
    <row r="564" spans="14:18" ht="15.75" customHeight="1" x14ac:dyDescent="0.2">
      <c r="N564" s="107"/>
      <c r="O564" s="107"/>
      <c r="P564" s="107"/>
      <c r="Q564" s="107"/>
      <c r="R564" s="107"/>
    </row>
    <row r="565" spans="14:18" ht="15.75" customHeight="1" x14ac:dyDescent="0.2">
      <c r="N565" s="107"/>
      <c r="O565" s="107"/>
      <c r="P565" s="107"/>
      <c r="Q565" s="107"/>
      <c r="R565" s="107"/>
    </row>
    <row r="566" spans="14:18" ht="15.75" customHeight="1" x14ac:dyDescent="0.2">
      <c r="N566" s="107"/>
      <c r="O566" s="107"/>
      <c r="P566" s="107"/>
      <c r="Q566" s="107"/>
      <c r="R566" s="107"/>
    </row>
    <row r="567" spans="14:18" ht="15.75" customHeight="1" x14ac:dyDescent="0.2">
      <c r="N567" s="107"/>
      <c r="O567" s="107"/>
      <c r="P567" s="107"/>
      <c r="Q567" s="107"/>
      <c r="R567" s="107"/>
    </row>
    <row r="568" spans="14:18" ht="15.75" customHeight="1" x14ac:dyDescent="0.2">
      <c r="N568" s="107"/>
      <c r="O568" s="107"/>
      <c r="P568" s="107"/>
      <c r="Q568" s="107"/>
      <c r="R568" s="107"/>
    </row>
    <row r="569" spans="14:18" ht="15.75" customHeight="1" x14ac:dyDescent="0.2">
      <c r="N569" s="107"/>
      <c r="O569" s="107"/>
      <c r="P569" s="107"/>
      <c r="Q569" s="107"/>
      <c r="R569" s="107"/>
    </row>
    <row r="570" spans="14:18" ht="15.75" customHeight="1" x14ac:dyDescent="0.2">
      <c r="N570" s="107"/>
      <c r="O570" s="107"/>
      <c r="P570" s="107"/>
      <c r="Q570" s="107"/>
      <c r="R570" s="107"/>
    </row>
    <row r="571" spans="14:18" ht="15.75" customHeight="1" x14ac:dyDescent="0.2">
      <c r="N571" s="107"/>
      <c r="O571" s="107"/>
      <c r="P571" s="107"/>
      <c r="Q571" s="107"/>
      <c r="R571" s="107"/>
    </row>
    <row r="572" spans="14:18" ht="15.75" customHeight="1" x14ac:dyDescent="0.2">
      <c r="N572" s="107"/>
      <c r="O572" s="107"/>
      <c r="P572" s="107"/>
      <c r="Q572" s="107"/>
      <c r="R572" s="107"/>
    </row>
    <row r="573" spans="14:18" ht="15.75" customHeight="1" x14ac:dyDescent="0.2">
      <c r="N573" s="107"/>
      <c r="O573" s="107"/>
      <c r="P573" s="107"/>
      <c r="Q573" s="107"/>
      <c r="R573" s="107"/>
    </row>
    <row r="574" spans="14:18" ht="15.75" customHeight="1" x14ac:dyDescent="0.2">
      <c r="N574" s="107"/>
      <c r="O574" s="107"/>
      <c r="P574" s="107"/>
      <c r="Q574" s="107"/>
      <c r="R574" s="107"/>
    </row>
    <row r="575" spans="14:18" ht="15.75" customHeight="1" x14ac:dyDescent="0.2">
      <c r="N575" s="107"/>
      <c r="O575" s="107"/>
      <c r="P575" s="107"/>
      <c r="Q575" s="107"/>
      <c r="R575" s="107"/>
    </row>
    <row r="576" spans="14:18" ht="15.75" customHeight="1" x14ac:dyDescent="0.2">
      <c r="N576" s="107"/>
      <c r="O576" s="107"/>
      <c r="P576" s="107"/>
      <c r="Q576" s="107"/>
      <c r="R576" s="107"/>
    </row>
    <row r="577" spans="14:18" ht="15.75" customHeight="1" x14ac:dyDescent="0.2">
      <c r="N577" s="107"/>
      <c r="O577" s="107"/>
      <c r="P577" s="107"/>
      <c r="Q577" s="107"/>
      <c r="R577" s="107"/>
    </row>
    <row r="578" spans="14:18" ht="15.75" customHeight="1" x14ac:dyDescent="0.2">
      <c r="N578" s="107"/>
      <c r="O578" s="107"/>
      <c r="P578" s="107"/>
      <c r="Q578" s="107"/>
      <c r="R578" s="107"/>
    </row>
    <row r="579" spans="14:18" ht="15.75" customHeight="1" x14ac:dyDescent="0.2">
      <c r="N579" s="107"/>
      <c r="O579" s="107"/>
      <c r="P579" s="107"/>
      <c r="Q579" s="107"/>
      <c r="R579" s="107"/>
    </row>
    <row r="580" spans="14:18" ht="15.75" customHeight="1" x14ac:dyDescent="0.2">
      <c r="N580" s="107"/>
      <c r="O580" s="107"/>
      <c r="P580" s="107"/>
      <c r="Q580" s="107"/>
      <c r="R580" s="107"/>
    </row>
    <row r="581" spans="14:18" ht="15.75" customHeight="1" x14ac:dyDescent="0.2">
      <c r="N581" s="107"/>
      <c r="O581" s="107"/>
      <c r="P581" s="107"/>
      <c r="Q581" s="107"/>
      <c r="R581" s="107"/>
    </row>
    <row r="582" spans="14:18" ht="15.75" customHeight="1" x14ac:dyDescent="0.2">
      <c r="N582" s="107"/>
      <c r="O582" s="107"/>
      <c r="P582" s="107"/>
      <c r="Q582" s="107"/>
      <c r="R582" s="107"/>
    </row>
    <row r="583" spans="14:18" ht="15.75" customHeight="1" x14ac:dyDescent="0.2">
      <c r="N583" s="107"/>
      <c r="O583" s="107"/>
      <c r="P583" s="107"/>
      <c r="Q583" s="107"/>
      <c r="R583" s="107"/>
    </row>
    <row r="584" spans="14:18" ht="15.75" customHeight="1" x14ac:dyDescent="0.2">
      <c r="N584" s="107"/>
      <c r="O584" s="107"/>
      <c r="P584" s="107"/>
      <c r="Q584" s="107"/>
      <c r="R584" s="107"/>
    </row>
    <row r="585" spans="14:18" ht="15.75" customHeight="1" x14ac:dyDescent="0.2">
      <c r="N585" s="107"/>
      <c r="O585" s="107"/>
      <c r="P585" s="107"/>
      <c r="Q585" s="107"/>
      <c r="R585" s="107"/>
    </row>
    <row r="586" spans="14:18" ht="15.75" customHeight="1" x14ac:dyDescent="0.2">
      <c r="N586" s="107"/>
      <c r="O586" s="107"/>
      <c r="P586" s="107"/>
      <c r="Q586" s="107"/>
      <c r="R586" s="107"/>
    </row>
    <row r="587" spans="14:18" ht="15.75" customHeight="1" x14ac:dyDescent="0.2">
      <c r="N587" s="107"/>
      <c r="O587" s="107"/>
      <c r="P587" s="107"/>
      <c r="Q587" s="107"/>
      <c r="R587" s="107"/>
    </row>
    <row r="588" spans="14:18" ht="15.75" customHeight="1" x14ac:dyDescent="0.2">
      <c r="N588" s="107"/>
      <c r="O588" s="107"/>
      <c r="P588" s="107"/>
      <c r="Q588" s="107"/>
      <c r="R588" s="107"/>
    </row>
    <row r="589" spans="14:18" ht="15.75" customHeight="1" x14ac:dyDescent="0.2">
      <c r="N589" s="107"/>
      <c r="O589" s="107"/>
      <c r="P589" s="107"/>
      <c r="Q589" s="107"/>
      <c r="R589" s="107"/>
    </row>
    <row r="590" spans="14:18" ht="15.75" customHeight="1" x14ac:dyDescent="0.2">
      <c r="N590" s="107"/>
      <c r="O590" s="107"/>
      <c r="P590" s="107"/>
      <c r="Q590" s="107"/>
      <c r="R590" s="107"/>
    </row>
    <row r="591" spans="14:18" ht="15.75" customHeight="1" x14ac:dyDescent="0.2">
      <c r="N591" s="107"/>
      <c r="O591" s="107"/>
      <c r="P591" s="107"/>
      <c r="Q591" s="107"/>
      <c r="R591" s="107"/>
    </row>
    <row r="592" spans="14:18" ht="15.75" customHeight="1" x14ac:dyDescent="0.2">
      <c r="N592" s="107"/>
      <c r="O592" s="107"/>
      <c r="P592" s="107"/>
      <c r="Q592" s="107"/>
      <c r="R592" s="107"/>
    </row>
    <row r="593" spans="14:18" ht="15.75" customHeight="1" x14ac:dyDescent="0.2">
      <c r="N593" s="107"/>
      <c r="O593" s="107"/>
      <c r="P593" s="107"/>
      <c r="Q593" s="107"/>
      <c r="R593" s="107"/>
    </row>
    <row r="594" spans="14:18" ht="15.75" customHeight="1" x14ac:dyDescent="0.2">
      <c r="N594" s="107"/>
      <c r="O594" s="107"/>
      <c r="P594" s="107"/>
      <c r="Q594" s="107"/>
      <c r="R594" s="107"/>
    </row>
    <row r="595" spans="14:18" ht="15.75" customHeight="1" x14ac:dyDescent="0.2">
      <c r="N595" s="107"/>
      <c r="O595" s="107"/>
      <c r="P595" s="107"/>
      <c r="Q595" s="107"/>
      <c r="R595" s="107"/>
    </row>
    <row r="596" spans="14:18" ht="15.75" customHeight="1" x14ac:dyDescent="0.2">
      <c r="N596" s="107"/>
      <c r="O596" s="107"/>
      <c r="P596" s="107"/>
      <c r="Q596" s="107"/>
      <c r="R596" s="107"/>
    </row>
    <row r="597" spans="14:18" ht="15.75" customHeight="1" x14ac:dyDescent="0.2">
      <c r="N597" s="107"/>
      <c r="O597" s="107"/>
      <c r="P597" s="107"/>
      <c r="Q597" s="107"/>
      <c r="R597" s="107"/>
    </row>
    <row r="598" spans="14:18" ht="15.75" customHeight="1" x14ac:dyDescent="0.2">
      <c r="N598" s="107"/>
      <c r="O598" s="107"/>
      <c r="P598" s="107"/>
      <c r="Q598" s="107"/>
      <c r="R598" s="107"/>
    </row>
    <row r="599" spans="14:18" ht="15.75" customHeight="1" x14ac:dyDescent="0.2">
      <c r="N599" s="107"/>
      <c r="O599" s="107"/>
      <c r="P599" s="107"/>
      <c r="Q599" s="107"/>
      <c r="R599" s="107"/>
    </row>
    <row r="600" spans="14:18" ht="15.75" customHeight="1" x14ac:dyDescent="0.2">
      <c r="N600" s="107"/>
      <c r="O600" s="107"/>
      <c r="P600" s="107"/>
      <c r="Q600" s="107"/>
      <c r="R600" s="107"/>
    </row>
    <row r="601" spans="14:18" ht="15.75" customHeight="1" x14ac:dyDescent="0.2">
      <c r="N601" s="107"/>
      <c r="O601" s="107"/>
      <c r="P601" s="107"/>
      <c r="Q601" s="107"/>
      <c r="R601" s="107"/>
    </row>
    <row r="602" spans="14:18" ht="15.75" customHeight="1" x14ac:dyDescent="0.2">
      <c r="N602" s="107"/>
      <c r="O602" s="107"/>
      <c r="P602" s="107"/>
      <c r="Q602" s="107"/>
      <c r="R602" s="107"/>
    </row>
    <row r="603" spans="14:18" ht="15.75" customHeight="1" x14ac:dyDescent="0.2">
      <c r="N603" s="107"/>
      <c r="O603" s="107"/>
      <c r="P603" s="107"/>
      <c r="Q603" s="107"/>
      <c r="R603" s="107"/>
    </row>
    <row r="604" spans="14:18" ht="15.75" customHeight="1" x14ac:dyDescent="0.2">
      <c r="N604" s="107"/>
      <c r="O604" s="107"/>
      <c r="P604" s="107"/>
      <c r="Q604" s="107"/>
      <c r="R604" s="107"/>
    </row>
    <row r="605" spans="14:18" ht="15.75" customHeight="1" x14ac:dyDescent="0.2">
      <c r="N605" s="107"/>
      <c r="O605" s="107"/>
      <c r="P605" s="107"/>
      <c r="Q605" s="107"/>
      <c r="R605" s="107"/>
    </row>
    <row r="606" spans="14:18" ht="15.75" customHeight="1" x14ac:dyDescent="0.2">
      <c r="N606" s="107"/>
      <c r="O606" s="107"/>
      <c r="P606" s="107"/>
      <c r="Q606" s="107"/>
      <c r="R606" s="107"/>
    </row>
    <row r="607" spans="14:18" ht="15.75" customHeight="1" x14ac:dyDescent="0.2">
      <c r="N607" s="107"/>
      <c r="O607" s="107"/>
      <c r="P607" s="107"/>
      <c r="Q607" s="107"/>
      <c r="R607" s="107"/>
    </row>
    <row r="608" spans="14:18" ht="15.75" customHeight="1" x14ac:dyDescent="0.2">
      <c r="N608" s="107"/>
      <c r="O608" s="107"/>
      <c r="P608" s="107"/>
      <c r="Q608" s="107"/>
      <c r="R608" s="107"/>
    </row>
    <row r="609" spans="14:18" ht="15.75" customHeight="1" x14ac:dyDescent="0.2">
      <c r="N609" s="107"/>
      <c r="O609" s="107"/>
      <c r="P609" s="107"/>
      <c r="Q609" s="107"/>
      <c r="R609" s="107"/>
    </row>
    <row r="610" spans="14:18" ht="15.75" customHeight="1" x14ac:dyDescent="0.2">
      <c r="N610" s="107"/>
      <c r="O610" s="107"/>
      <c r="P610" s="107"/>
      <c r="Q610" s="107"/>
      <c r="R610" s="107"/>
    </row>
    <row r="611" spans="14:18" ht="15.75" customHeight="1" x14ac:dyDescent="0.2">
      <c r="N611" s="107"/>
      <c r="O611" s="107"/>
      <c r="P611" s="107"/>
      <c r="Q611" s="107"/>
      <c r="R611" s="107"/>
    </row>
    <row r="612" spans="14:18" ht="15.75" customHeight="1" x14ac:dyDescent="0.2">
      <c r="N612" s="107"/>
      <c r="O612" s="107"/>
      <c r="P612" s="107"/>
      <c r="Q612" s="107"/>
      <c r="R612" s="107"/>
    </row>
    <row r="613" spans="14:18" ht="15.75" customHeight="1" x14ac:dyDescent="0.2">
      <c r="N613" s="107"/>
      <c r="O613" s="107"/>
      <c r="P613" s="107"/>
      <c r="Q613" s="107"/>
      <c r="R613" s="107"/>
    </row>
    <row r="614" spans="14:18" ht="15.75" customHeight="1" x14ac:dyDescent="0.2">
      <c r="N614" s="107"/>
      <c r="O614" s="107"/>
      <c r="P614" s="107"/>
      <c r="Q614" s="107"/>
      <c r="R614" s="107"/>
    </row>
    <row r="615" spans="14:18" ht="15.75" customHeight="1" x14ac:dyDescent="0.2">
      <c r="N615" s="107"/>
      <c r="O615" s="107"/>
      <c r="P615" s="107"/>
      <c r="Q615" s="107"/>
      <c r="R615" s="107"/>
    </row>
    <row r="616" spans="14:18" ht="15.75" customHeight="1" x14ac:dyDescent="0.2">
      <c r="N616" s="107"/>
      <c r="O616" s="107"/>
      <c r="P616" s="107"/>
      <c r="Q616" s="107"/>
      <c r="R616" s="107"/>
    </row>
    <row r="617" spans="14:18" ht="15.75" customHeight="1" x14ac:dyDescent="0.2">
      <c r="N617" s="107"/>
      <c r="O617" s="107"/>
      <c r="P617" s="107"/>
      <c r="Q617" s="107"/>
      <c r="R617" s="107"/>
    </row>
    <row r="618" spans="14:18" ht="15.75" customHeight="1" x14ac:dyDescent="0.2">
      <c r="N618" s="107"/>
      <c r="O618" s="107"/>
      <c r="P618" s="107"/>
      <c r="Q618" s="107"/>
      <c r="R618" s="107"/>
    </row>
    <row r="619" spans="14:18" ht="15.75" customHeight="1" x14ac:dyDescent="0.2">
      <c r="N619" s="107"/>
      <c r="O619" s="107"/>
      <c r="P619" s="107"/>
      <c r="Q619" s="107"/>
      <c r="R619" s="107"/>
    </row>
    <row r="620" spans="14:18" ht="15.75" customHeight="1" x14ac:dyDescent="0.2">
      <c r="N620" s="107"/>
      <c r="O620" s="107"/>
      <c r="P620" s="107"/>
      <c r="Q620" s="107"/>
      <c r="R620" s="107"/>
    </row>
    <row r="621" spans="14:18" ht="15.75" customHeight="1" x14ac:dyDescent="0.2">
      <c r="N621" s="107"/>
      <c r="O621" s="107"/>
      <c r="P621" s="107"/>
      <c r="Q621" s="107"/>
      <c r="R621" s="107"/>
    </row>
    <row r="622" spans="14:18" ht="15.75" customHeight="1" x14ac:dyDescent="0.2">
      <c r="N622" s="107"/>
      <c r="O622" s="107"/>
      <c r="P622" s="107"/>
      <c r="Q622" s="107"/>
      <c r="R622" s="107"/>
    </row>
    <row r="623" spans="14:18" ht="15.75" customHeight="1" x14ac:dyDescent="0.2">
      <c r="N623" s="107"/>
      <c r="O623" s="107"/>
      <c r="P623" s="107"/>
      <c r="Q623" s="107"/>
      <c r="R623" s="107"/>
    </row>
    <row r="624" spans="14:18" ht="15.75" customHeight="1" x14ac:dyDescent="0.2">
      <c r="N624" s="107"/>
      <c r="O624" s="107"/>
      <c r="P624" s="107"/>
      <c r="Q624" s="107"/>
      <c r="R624" s="107"/>
    </row>
    <row r="625" spans="14:18" ht="15.75" customHeight="1" x14ac:dyDescent="0.2">
      <c r="N625" s="107"/>
      <c r="O625" s="107"/>
      <c r="P625" s="107"/>
      <c r="Q625" s="107"/>
      <c r="R625" s="107"/>
    </row>
    <row r="626" spans="14:18" ht="15.75" customHeight="1" x14ac:dyDescent="0.2">
      <c r="N626" s="107"/>
      <c r="O626" s="107"/>
      <c r="P626" s="107"/>
      <c r="Q626" s="107"/>
      <c r="R626" s="107"/>
    </row>
    <row r="627" spans="14:18" ht="15.75" customHeight="1" x14ac:dyDescent="0.2">
      <c r="N627" s="107"/>
      <c r="O627" s="107"/>
      <c r="P627" s="107"/>
      <c r="Q627" s="107"/>
      <c r="R627" s="107"/>
    </row>
    <row r="628" spans="14:18" ht="15.75" customHeight="1" x14ac:dyDescent="0.2">
      <c r="N628" s="107"/>
      <c r="O628" s="107"/>
      <c r="P628" s="107"/>
      <c r="Q628" s="107"/>
      <c r="R628" s="107"/>
    </row>
    <row r="629" spans="14:18" ht="15.75" customHeight="1" x14ac:dyDescent="0.2">
      <c r="N629" s="107"/>
      <c r="O629" s="107"/>
      <c r="P629" s="107"/>
      <c r="Q629" s="107"/>
      <c r="R629" s="107"/>
    </row>
    <row r="630" spans="14:18" ht="15.75" customHeight="1" x14ac:dyDescent="0.2">
      <c r="N630" s="107"/>
      <c r="O630" s="107"/>
      <c r="P630" s="107"/>
      <c r="Q630" s="107"/>
      <c r="R630" s="107"/>
    </row>
    <row r="631" spans="14:18" ht="15.75" customHeight="1" x14ac:dyDescent="0.2">
      <c r="N631" s="107"/>
      <c r="O631" s="107"/>
      <c r="P631" s="107"/>
      <c r="Q631" s="107"/>
      <c r="R631" s="107"/>
    </row>
    <row r="632" spans="14:18" ht="15.75" customHeight="1" x14ac:dyDescent="0.2">
      <c r="N632" s="107"/>
      <c r="O632" s="107"/>
      <c r="P632" s="107"/>
      <c r="Q632" s="107"/>
      <c r="R632" s="107"/>
    </row>
    <row r="633" spans="14:18" ht="15.75" customHeight="1" x14ac:dyDescent="0.2">
      <c r="N633" s="107"/>
      <c r="O633" s="107"/>
      <c r="P633" s="107"/>
      <c r="Q633" s="107"/>
      <c r="R633" s="107"/>
    </row>
    <row r="634" spans="14:18" ht="15.75" customHeight="1" x14ac:dyDescent="0.2">
      <c r="N634" s="107"/>
      <c r="O634" s="107"/>
      <c r="P634" s="107"/>
      <c r="Q634" s="107"/>
      <c r="R634" s="107"/>
    </row>
    <row r="635" spans="14:18" ht="15.75" customHeight="1" x14ac:dyDescent="0.2">
      <c r="N635" s="107"/>
      <c r="O635" s="107"/>
      <c r="P635" s="107"/>
      <c r="Q635" s="107"/>
      <c r="R635" s="107"/>
    </row>
    <row r="636" spans="14:18" ht="15.75" customHeight="1" x14ac:dyDescent="0.2">
      <c r="N636" s="107"/>
      <c r="O636" s="107"/>
      <c r="P636" s="107"/>
      <c r="Q636" s="107"/>
      <c r="R636" s="107"/>
    </row>
    <row r="637" spans="14:18" ht="15.75" customHeight="1" x14ac:dyDescent="0.2">
      <c r="N637" s="107"/>
      <c r="O637" s="107"/>
      <c r="P637" s="107"/>
      <c r="Q637" s="107"/>
      <c r="R637" s="107"/>
    </row>
    <row r="638" spans="14:18" ht="15.75" customHeight="1" x14ac:dyDescent="0.2">
      <c r="N638" s="107"/>
      <c r="O638" s="107"/>
      <c r="P638" s="107"/>
      <c r="Q638" s="107"/>
      <c r="R638" s="107"/>
    </row>
    <row r="639" spans="14:18" ht="15.75" customHeight="1" x14ac:dyDescent="0.2">
      <c r="N639" s="107"/>
      <c r="O639" s="107"/>
      <c r="P639" s="107"/>
      <c r="Q639" s="107"/>
      <c r="R639" s="107"/>
    </row>
    <row r="640" spans="14:18" ht="15.75" customHeight="1" x14ac:dyDescent="0.2">
      <c r="N640" s="107"/>
      <c r="O640" s="107"/>
      <c r="P640" s="107"/>
      <c r="Q640" s="107"/>
      <c r="R640" s="107"/>
    </row>
    <row r="641" spans="14:18" ht="15.75" customHeight="1" x14ac:dyDescent="0.2">
      <c r="N641" s="107"/>
      <c r="O641" s="107"/>
      <c r="P641" s="107"/>
      <c r="Q641" s="107"/>
      <c r="R641" s="107"/>
    </row>
    <row r="642" spans="14:18" ht="15.75" customHeight="1" x14ac:dyDescent="0.2">
      <c r="N642" s="107"/>
      <c r="O642" s="107"/>
      <c r="P642" s="107"/>
      <c r="Q642" s="107"/>
      <c r="R642" s="107"/>
    </row>
    <row r="643" spans="14:18" ht="15.75" customHeight="1" x14ac:dyDescent="0.2">
      <c r="N643" s="107"/>
      <c r="O643" s="107"/>
      <c r="P643" s="107"/>
      <c r="Q643" s="107"/>
      <c r="R643" s="107"/>
    </row>
    <row r="644" spans="14:18" ht="15.75" customHeight="1" x14ac:dyDescent="0.2">
      <c r="N644" s="107"/>
      <c r="O644" s="107"/>
      <c r="P644" s="107"/>
      <c r="Q644" s="107"/>
      <c r="R644" s="107"/>
    </row>
    <row r="645" spans="14:18" ht="15.75" customHeight="1" x14ac:dyDescent="0.2">
      <c r="N645" s="107"/>
      <c r="O645" s="107"/>
      <c r="P645" s="107"/>
      <c r="Q645" s="107"/>
      <c r="R645" s="107"/>
    </row>
    <row r="646" spans="14:18" ht="15.75" customHeight="1" x14ac:dyDescent="0.2">
      <c r="N646" s="107"/>
      <c r="O646" s="107"/>
      <c r="P646" s="107"/>
      <c r="Q646" s="107"/>
      <c r="R646" s="107"/>
    </row>
    <row r="647" spans="14:18" ht="15.75" customHeight="1" x14ac:dyDescent="0.2">
      <c r="N647" s="107"/>
      <c r="O647" s="107"/>
      <c r="P647" s="107"/>
      <c r="Q647" s="107"/>
      <c r="R647" s="107"/>
    </row>
    <row r="648" spans="14:18" ht="15.75" customHeight="1" x14ac:dyDescent="0.2">
      <c r="N648" s="107"/>
      <c r="O648" s="107"/>
      <c r="P648" s="107"/>
      <c r="Q648" s="107"/>
      <c r="R648" s="107"/>
    </row>
    <row r="649" spans="14:18" ht="15.75" customHeight="1" x14ac:dyDescent="0.2">
      <c r="N649" s="107"/>
      <c r="O649" s="107"/>
      <c r="P649" s="107"/>
      <c r="Q649" s="107"/>
      <c r="R649" s="107"/>
    </row>
    <row r="650" spans="14:18" ht="15.75" customHeight="1" x14ac:dyDescent="0.2">
      <c r="N650" s="107"/>
      <c r="O650" s="107"/>
      <c r="P650" s="107"/>
      <c r="Q650" s="107"/>
      <c r="R650" s="107"/>
    </row>
    <row r="651" spans="14:18" ht="15.75" customHeight="1" x14ac:dyDescent="0.2">
      <c r="N651" s="107"/>
      <c r="O651" s="107"/>
      <c r="P651" s="107"/>
      <c r="Q651" s="107"/>
      <c r="R651" s="107"/>
    </row>
    <row r="652" spans="14:18" ht="15.75" customHeight="1" x14ac:dyDescent="0.2">
      <c r="N652" s="107"/>
      <c r="O652" s="107"/>
      <c r="P652" s="107"/>
      <c r="Q652" s="107"/>
      <c r="R652" s="107"/>
    </row>
    <row r="653" spans="14:18" ht="15.75" customHeight="1" x14ac:dyDescent="0.2">
      <c r="N653" s="107"/>
      <c r="O653" s="107"/>
      <c r="P653" s="107"/>
      <c r="Q653" s="107"/>
      <c r="R653" s="107"/>
    </row>
    <row r="654" spans="14:18" ht="15.75" customHeight="1" x14ac:dyDescent="0.2">
      <c r="N654" s="107"/>
      <c r="O654" s="107"/>
      <c r="P654" s="107"/>
      <c r="Q654" s="107"/>
      <c r="R654" s="107"/>
    </row>
    <row r="655" spans="14:18" ht="15.75" customHeight="1" x14ac:dyDescent="0.2">
      <c r="N655" s="107"/>
      <c r="O655" s="107"/>
      <c r="P655" s="107"/>
      <c r="Q655" s="107"/>
      <c r="R655" s="107"/>
    </row>
    <row r="656" spans="14:18" ht="15.75" customHeight="1" x14ac:dyDescent="0.2">
      <c r="N656" s="107"/>
      <c r="O656" s="107"/>
      <c r="P656" s="107"/>
      <c r="Q656" s="107"/>
      <c r="R656" s="107"/>
    </row>
    <row r="657" spans="14:18" ht="15.75" customHeight="1" x14ac:dyDescent="0.2">
      <c r="N657" s="107"/>
      <c r="O657" s="107"/>
      <c r="P657" s="107"/>
      <c r="Q657" s="107"/>
      <c r="R657" s="107"/>
    </row>
    <row r="658" spans="14:18" ht="15.75" customHeight="1" x14ac:dyDescent="0.2">
      <c r="N658" s="107"/>
      <c r="O658" s="107"/>
      <c r="P658" s="107"/>
      <c r="Q658" s="107"/>
      <c r="R658" s="107"/>
    </row>
    <row r="659" spans="14:18" ht="15.75" customHeight="1" x14ac:dyDescent="0.2">
      <c r="N659" s="107"/>
      <c r="O659" s="107"/>
      <c r="P659" s="107"/>
      <c r="Q659" s="107"/>
      <c r="R659" s="107"/>
    </row>
    <row r="660" spans="14:18" ht="15.75" customHeight="1" x14ac:dyDescent="0.2">
      <c r="N660" s="107"/>
      <c r="O660" s="107"/>
      <c r="P660" s="107"/>
      <c r="Q660" s="107"/>
      <c r="R660" s="107"/>
    </row>
    <row r="661" spans="14:18" ht="15.75" customHeight="1" x14ac:dyDescent="0.2">
      <c r="N661" s="107"/>
      <c r="O661" s="107"/>
      <c r="P661" s="107"/>
      <c r="Q661" s="107"/>
      <c r="R661" s="107"/>
    </row>
    <row r="662" spans="14:18" ht="15.75" customHeight="1" x14ac:dyDescent="0.2">
      <c r="N662" s="107"/>
      <c r="O662" s="107"/>
      <c r="P662" s="107"/>
      <c r="Q662" s="107"/>
      <c r="R662" s="107"/>
    </row>
    <row r="663" spans="14:18" ht="15.75" customHeight="1" x14ac:dyDescent="0.2">
      <c r="N663" s="107"/>
      <c r="O663" s="107"/>
      <c r="P663" s="107"/>
      <c r="Q663" s="107"/>
      <c r="R663" s="107"/>
    </row>
    <row r="664" spans="14:18" ht="15.75" customHeight="1" x14ac:dyDescent="0.2">
      <c r="N664" s="107"/>
      <c r="O664" s="107"/>
      <c r="P664" s="107"/>
      <c r="Q664" s="107"/>
      <c r="R664" s="107"/>
    </row>
    <row r="665" spans="14:18" ht="15.75" customHeight="1" x14ac:dyDescent="0.2">
      <c r="N665" s="107"/>
      <c r="O665" s="107"/>
      <c r="P665" s="107"/>
      <c r="Q665" s="107"/>
      <c r="R665" s="107"/>
    </row>
    <row r="666" spans="14:18" ht="15.75" customHeight="1" x14ac:dyDescent="0.2">
      <c r="N666" s="107"/>
      <c r="O666" s="107"/>
      <c r="P666" s="107"/>
      <c r="Q666" s="107"/>
      <c r="R666" s="107"/>
    </row>
    <row r="667" spans="14:18" ht="15.75" customHeight="1" x14ac:dyDescent="0.2">
      <c r="N667" s="107"/>
      <c r="O667" s="107"/>
      <c r="P667" s="107"/>
      <c r="Q667" s="107"/>
      <c r="R667" s="107"/>
    </row>
    <row r="668" spans="14:18" ht="15.75" customHeight="1" x14ac:dyDescent="0.2">
      <c r="N668" s="107"/>
      <c r="O668" s="107"/>
      <c r="P668" s="107"/>
      <c r="Q668" s="107"/>
      <c r="R668" s="107"/>
    </row>
    <row r="669" spans="14:18" ht="15.75" customHeight="1" x14ac:dyDescent="0.2">
      <c r="N669" s="107"/>
      <c r="O669" s="107"/>
      <c r="P669" s="107"/>
      <c r="Q669" s="107"/>
      <c r="R669" s="107"/>
    </row>
    <row r="670" spans="14:18" ht="15.75" customHeight="1" x14ac:dyDescent="0.2">
      <c r="N670" s="107"/>
      <c r="O670" s="107"/>
      <c r="P670" s="107"/>
      <c r="Q670" s="107"/>
      <c r="R670" s="107"/>
    </row>
    <row r="671" spans="14:18" ht="15.75" customHeight="1" x14ac:dyDescent="0.2">
      <c r="N671" s="107"/>
      <c r="O671" s="107"/>
      <c r="P671" s="107"/>
      <c r="Q671" s="107"/>
      <c r="R671" s="107"/>
    </row>
    <row r="672" spans="14:18" ht="15.75" customHeight="1" x14ac:dyDescent="0.2">
      <c r="N672" s="107"/>
      <c r="O672" s="107"/>
      <c r="P672" s="107"/>
      <c r="Q672" s="107"/>
      <c r="R672" s="107"/>
    </row>
    <row r="673" spans="14:18" ht="15.75" customHeight="1" x14ac:dyDescent="0.2">
      <c r="N673" s="107"/>
      <c r="O673" s="107"/>
      <c r="P673" s="107"/>
      <c r="Q673" s="107"/>
      <c r="R673" s="107"/>
    </row>
    <row r="674" spans="14:18" ht="15.75" customHeight="1" x14ac:dyDescent="0.2">
      <c r="N674" s="107"/>
      <c r="O674" s="107"/>
      <c r="P674" s="107"/>
      <c r="Q674" s="107"/>
      <c r="R674" s="107"/>
    </row>
    <row r="675" spans="14:18" ht="15.75" customHeight="1" x14ac:dyDescent="0.2">
      <c r="N675" s="107"/>
      <c r="O675" s="107"/>
      <c r="P675" s="107"/>
      <c r="Q675" s="107"/>
      <c r="R675" s="107"/>
    </row>
    <row r="676" spans="14:18" ht="15.75" customHeight="1" x14ac:dyDescent="0.2">
      <c r="N676" s="107"/>
      <c r="O676" s="107"/>
      <c r="P676" s="107"/>
      <c r="Q676" s="107"/>
      <c r="R676" s="107"/>
    </row>
    <row r="677" spans="14:18" ht="15.75" customHeight="1" x14ac:dyDescent="0.2">
      <c r="N677" s="107"/>
      <c r="O677" s="107"/>
      <c r="P677" s="107"/>
      <c r="Q677" s="107"/>
      <c r="R677" s="107"/>
    </row>
    <row r="678" spans="14:18" ht="15.75" customHeight="1" x14ac:dyDescent="0.2">
      <c r="N678" s="107"/>
      <c r="O678" s="107"/>
      <c r="P678" s="107"/>
      <c r="Q678" s="107"/>
      <c r="R678" s="107"/>
    </row>
    <row r="679" spans="14:18" ht="15.75" customHeight="1" x14ac:dyDescent="0.2">
      <c r="N679" s="107"/>
      <c r="O679" s="107"/>
      <c r="P679" s="107"/>
      <c r="Q679" s="107"/>
      <c r="R679" s="107"/>
    </row>
    <row r="680" spans="14:18" ht="15.75" customHeight="1" x14ac:dyDescent="0.2">
      <c r="N680" s="107"/>
      <c r="O680" s="107"/>
      <c r="P680" s="107"/>
      <c r="Q680" s="107"/>
      <c r="R680" s="107"/>
    </row>
    <row r="681" spans="14:18" ht="15.75" customHeight="1" x14ac:dyDescent="0.2">
      <c r="N681" s="107"/>
      <c r="O681" s="107"/>
      <c r="P681" s="107"/>
      <c r="Q681" s="107"/>
      <c r="R681" s="107"/>
    </row>
    <row r="682" spans="14:18" ht="15.75" customHeight="1" x14ac:dyDescent="0.2">
      <c r="N682" s="107"/>
      <c r="O682" s="107"/>
      <c r="P682" s="107"/>
      <c r="Q682" s="107"/>
      <c r="R682" s="107"/>
    </row>
    <row r="683" spans="14:18" ht="15.75" customHeight="1" x14ac:dyDescent="0.2">
      <c r="N683" s="107"/>
      <c r="O683" s="107"/>
      <c r="P683" s="107"/>
      <c r="Q683" s="107"/>
      <c r="R683" s="107"/>
    </row>
    <row r="684" spans="14:18" ht="15.75" customHeight="1" x14ac:dyDescent="0.2">
      <c r="N684" s="107"/>
      <c r="O684" s="107"/>
      <c r="P684" s="107"/>
      <c r="Q684" s="107"/>
      <c r="R684" s="107"/>
    </row>
    <row r="685" spans="14:18" ht="15.75" customHeight="1" x14ac:dyDescent="0.2">
      <c r="N685" s="107"/>
      <c r="O685" s="107"/>
      <c r="P685" s="107"/>
      <c r="Q685" s="107"/>
      <c r="R685" s="107"/>
    </row>
    <row r="686" spans="14:18" ht="15.75" customHeight="1" x14ac:dyDescent="0.2">
      <c r="N686" s="107"/>
      <c r="O686" s="107"/>
      <c r="P686" s="107"/>
      <c r="Q686" s="107"/>
      <c r="R686" s="107"/>
    </row>
    <row r="687" spans="14:18" ht="15.75" customHeight="1" x14ac:dyDescent="0.2">
      <c r="N687" s="107"/>
      <c r="O687" s="107"/>
      <c r="P687" s="107"/>
      <c r="Q687" s="107"/>
      <c r="R687" s="107"/>
    </row>
    <row r="688" spans="14:18" ht="15.75" customHeight="1" x14ac:dyDescent="0.2">
      <c r="N688" s="107"/>
      <c r="O688" s="107"/>
      <c r="P688" s="107"/>
      <c r="Q688" s="107"/>
      <c r="R688" s="107"/>
    </row>
    <row r="689" spans="14:18" ht="15.75" customHeight="1" x14ac:dyDescent="0.2">
      <c r="N689" s="107"/>
      <c r="O689" s="107"/>
      <c r="P689" s="107"/>
      <c r="Q689" s="107"/>
      <c r="R689" s="107"/>
    </row>
    <row r="690" spans="14:18" ht="15.75" customHeight="1" x14ac:dyDescent="0.2">
      <c r="N690" s="107"/>
      <c r="O690" s="107"/>
      <c r="P690" s="107"/>
      <c r="Q690" s="107"/>
      <c r="R690" s="107"/>
    </row>
    <row r="691" spans="14:18" ht="15.75" customHeight="1" x14ac:dyDescent="0.2">
      <c r="N691" s="107"/>
      <c r="O691" s="107"/>
      <c r="P691" s="107"/>
      <c r="Q691" s="107"/>
      <c r="R691" s="107"/>
    </row>
    <row r="692" spans="14:18" ht="15.75" customHeight="1" x14ac:dyDescent="0.2">
      <c r="N692" s="107"/>
      <c r="O692" s="107"/>
      <c r="P692" s="107"/>
      <c r="Q692" s="107"/>
      <c r="R692" s="107"/>
    </row>
    <row r="693" spans="14:18" ht="15.75" customHeight="1" x14ac:dyDescent="0.2">
      <c r="N693" s="107"/>
      <c r="O693" s="107"/>
      <c r="P693" s="107"/>
      <c r="Q693" s="107"/>
      <c r="R693" s="107"/>
    </row>
    <row r="694" spans="14:18" ht="15.75" customHeight="1" x14ac:dyDescent="0.2">
      <c r="N694" s="107"/>
      <c r="O694" s="107"/>
      <c r="P694" s="107"/>
      <c r="Q694" s="107"/>
      <c r="R694" s="107"/>
    </row>
    <row r="695" spans="14:18" ht="15.75" customHeight="1" x14ac:dyDescent="0.2">
      <c r="N695" s="107"/>
      <c r="O695" s="107"/>
      <c r="P695" s="107"/>
      <c r="Q695" s="107"/>
      <c r="R695" s="107"/>
    </row>
    <row r="696" spans="14:18" ht="15.75" customHeight="1" x14ac:dyDescent="0.2">
      <c r="N696" s="107"/>
      <c r="O696" s="107"/>
      <c r="P696" s="107"/>
      <c r="Q696" s="107"/>
      <c r="R696" s="107"/>
    </row>
    <row r="697" spans="14:18" ht="15.75" customHeight="1" x14ac:dyDescent="0.2">
      <c r="N697" s="107"/>
      <c r="O697" s="107"/>
      <c r="P697" s="107"/>
      <c r="Q697" s="107"/>
      <c r="R697" s="107"/>
    </row>
    <row r="698" spans="14:18" ht="15.75" customHeight="1" x14ac:dyDescent="0.2">
      <c r="N698" s="107"/>
      <c r="O698" s="107"/>
      <c r="P698" s="107"/>
      <c r="Q698" s="107"/>
      <c r="R698" s="107"/>
    </row>
    <row r="699" spans="14:18" ht="15.75" customHeight="1" x14ac:dyDescent="0.2">
      <c r="N699" s="107"/>
      <c r="O699" s="107"/>
      <c r="P699" s="107"/>
      <c r="Q699" s="107"/>
      <c r="R699" s="107"/>
    </row>
    <row r="700" spans="14:18" ht="15.75" customHeight="1" x14ac:dyDescent="0.2">
      <c r="N700" s="107"/>
      <c r="O700" s="107"/>
      <c r="P700" s="107"/>
      <c r="Q700" s="107"/>
      <c r="R700" s="107"/>
    </row>
    <row r="701" spans="14:18" ht="15.75" customHeight="1" x14ac:dyDescent="0.2">
      <c r="N701" s="107"/>
      <c r="O701" s="107"/>
      <c r="P701" s="107"/>
      <c r="Q701" s="107"/>
      <c r="R701" s="107"/>
    </row>
    <row r="702" spans="14:18" ht="15.75" customHeight="1" x14ac:dyDescent="0.2">
      <c r="N702" s="107"/>
      <c r="O702" s="107"/>
      <c r="P702" s="107"/>
      <c r="Q702" s="107"/>
      <c r="R702" s="107"/>
    </row>
    <row r="703" spans="14:18" ht="15.75" customHeight="1" x14ac:dyDescent="0.2">
      <c r="N703" s="107"/>
      <c r="O703" s="107"/>
      <c r="P703" s="107"/>
      <c r="Q703" s="107"/>
      <c r="R703" s="107"/>
    </row>
    <row r="704" spans="14:18" ht="15.75" customHeight="1" x14ac:dyDescent="0.2">
      <c r="N704" s="107"/>
      <c r="O704" s="107"/>
      <c r="P704" s="107"/>
      <c r="Q704" s="107"/>
      <c r="R704" s="107"/>
    </row>
    <row r="705" spans="14:18" ht="15.75" customHeight="1" x14ac:dyDescent="0.2">
      <c r="N705" s="107"/>
      <c r="O705" s="107"/>
      <c r="P705" s="107"/>
      <c r="Q705" s="107"/>
      <c r="R705" s="107"/>
    </row>
    <row r="706" spans="14:18" ht="15.75" customHeight="1" x14ac:dyDescent="0.2">
      <c r="N706" s="107"/>
      <c r="O706" s="107"/>
      <c r="P706" s="107"/>
      <c r="Q706" s="107"/>
      <c r="R706" s="107"/>
    </row>
    <row r="707" spans="14:18" ht="15.75" customHeight="1" x14ac:dyDescent="0.2">
      <c r="N707" s="107"/>
      <c r="O707" s="107"/>
      <c r="P707" s="107"/>
      <c r="Q707" s="107"/>
      <c r="R707" s="107"/>
    </row>
    <row r="708" spans="14:18" ht="15.75" customHeight="1" x14ac:dyDescent="0.2">
      <c r="N708" s="107"/>
      <c r="O708" s="107"/>
      <c r="P708" s="107"/>
      <c r="Q708" s="107"/>
      <c r="R708" s="107"/>
    </row>
    <row r="709" spans="14:18" ht="15.75" customHeight="1" x14ac:dyDescent="0.2">
      <c r="N709" s="107"/>
      <c r="O709" s="107"/>
      <c r="P709" s="107"/>
      <c r="Q709" s="107"/>
      <c r="R709" s="107"/>
    </row>
    <row r="710" spans="14:18" ht="15.75" customHeight="1" x14ac:dyDescent="0.2">
      <c r="N710" s="107"/>
      <c r="O710" s="107"/>
      <c r="P710" s="107"/>
      <c r="Q710" s="107"/>
      <c r="R710" s="107"/>
    </row>
    <row r="711" spans="14:18" ht="15.75" customHeight="1" x14ac:dyDescent="0.2">
      <c r="N711" s="107"/>
      <c r="O711" s="107"/>
      <c r="P711" s="107"/>
      <c r="Q711" s="107"/>
      <c r="R711" s="107"/>
    </row>
    <row r="712" spans="14:18" ht="15.75" customHeight="1" x14ac:dyDescent="0.2">
      <c r="N712" s="107"/>
      <c r="O712" s="107"/>
      <c r="P712" s="107"/>
      <c r="Q712" s="107"/>
      <c r="R712" s="107"/>
    </row>
    <row r="713" spans="14:18" ht="15.75" customHeight="1" x14ac:dyDescent="0.2">
      <c r="N713" s="107"/>
      <c r="O713" s="107"/>
      <c r="P713" s="107"/>
      <c r="Q713" s="107"/>
      <c r="R713" s="107"/>
    </row>
    <row r="714" spans="14:18" ht="15.75" customHeight="1" x14ac:dyDescent="0.2">
      <c r="N714" s="107"/>
      <c r="O714" s="107"/>
      <c r="P714" s="107"/>
      <c r="Q714" s="107"/>
      <c r="R714" s="107"/>
    </row>
    <row r="715" spans="14:18" ht="15.75" customHeight="1" x14ac:dyDescent="0.2">
      <c r="N715" s="107"/>
      <c r="O715" s="107"/>
      <c r="P715" s="107"/>
      <c r="Q715" s="107"/>
      <c r="R715" s="107"/>
    </row>
    <row r="716" spans="14:18" ht="15.75" customHeight="1" x14ac:dyDescent="0.2">
      <c r="N716" s="107"/>
      <c r="O716" s="107"/>
      <c r="P716" s="107"/>
      <c r="Q716" s="107"/>
      <c r="R716" s="107"/>
    </row>
    <row r="717" spans="14:18" ht="15.75" customHeight="1" x14ac:dyDescent="0.2">
      <c r="N717" s="107"/>
      <c r="O717" s="107"/>
      <c r="P717" s="107"/>
      <c r="Q717" s="107"/>
      <c r="R717" s="107"/>
    </row>
    <row r="718" spans="14:18" ht="15.75" customHeight="1" x14ac:dyDescent="0.2">
      <c r="N718" s="107"/>
      <c r="O718" s="107"/>
      <c r="P718" s="107"/>
      <c r="Q718" s="107"/>
      <c r="R718" s="107"/>
    </row>
    <row r="719" spans="14:18" ht="15.75" customHeight="1" x14ac:dyDescent="0.2">
      <c r="N719" s="107"/>
      <c r="O719" s="107"/>
      <c r="P719" s="107"/>
      <c r="Q719" s="107"/>
      <c r="R719" s="107"/>
    </row>
    <row r="720" spans="14:18" ht="15.75" customHeight="1" x14ac:dyDescent="0.2">
      <c r="N720" s="107"/>
      <c r="O720" s="107"/>
      <c r="P720" s="107"/>
      <c r="Q720" s="107"/>
      <c r="R720" s="107"/>
    </row>
    <row r="721" spans="14:18" ht="15.75" customHeight="1" x14ac:dyDescent="0.2">
      <c r="N721" s="107"/>
      <c r="O721" s="107"/>
      <c r="P721" s="107"/>
      <c r="Q721" s="107"/>
      <c r="R721" s="107"/>
    </row>
    <row r="722" spans="14:18" ht="15.75" customHeight="1" x14ac:dyDescent="0.2">
      <c r="N722" s="107"/>
      <c r="O722" s="107"/>
      <c r="P722" s="107"/>
      <c r="Q722" s="107"/>
      <c r="R722" s="107"/>
    </row>
    <row r="723" spans="14:18" ht="15.75" customHeight="1" x14ac:dyDescent="0.2">
      <c r="N723" s="107"/>
      <c r="O723" s="107"/>
      <c r="P723" s="107"/>
      <c r="Q723" s="107"/>
      <c r="R723" s="107"/>
    </row>
    <row r="724" spans="14:18" ht="15.75" customHeight="1" x14ac:dyDescent="0.2">
      <c r="N724" s="107"/>
      <c r="O724" s="107"/>
      <c r="P724" s="107"/>
      <c r="Q724" s="107"/>
      <c r="R724" s="107"/>
    </row>
    <row r="725" spans="14:18" ht="15.75" customHeight="1" x14ac:dyDescent="0.2">
      <c r="N725" s="107"/>
      <c r="O725" s="107"/>
      <c r="P725" s="107"/>
      <c r="Q725" s="107"/>
      <c r="R725" s="107"/>
    </row>
    <row r="726" spans="14:18" ht="15.75" customHeight="1" x14ac:dyDescent="0.2">
      <c r="N726" s="107"/>
      <c r="O726" s="107"/>
      <c r="P726" s="107"/>
      <c r="Q726" s="107"/>
      <c r="R726" s="107"/>
    </row>
    <row r="727" spans="14:18" ht="15.75" customHeight="1" x14ac:dyDescent="0.2">
      <c r="N727" s="107"/>
      <c r="O727" s="107"/>
      <c r="P727" s="107"/>
      <c r="Q727" s="107"/>
      <c r="R727" s="107"/>
    </row>
    <row r="728" spans="14:18" ht="15.75" customHeight="1" x14ac:dyDescent="0.2">
      <c r="N728" s="107"/>
      <c r="O728" s="107"/>
      <c r="P728" s="107"/>
      <c r="Q728" s="107"/>
      <c r="R728" s="107"/>
    </row>
    <row r="729" spans="14:18" ht="15.75" customHeight="1" x14ac:dyDescent="0.2">
      <c r="N729" s="107"/>
      <c r="O729" s="107"/>
      <c r="P729" s="107"/>
      <c r="Q729" s="107"/>
      <c r="R729" s="107"/>
    </row>
    <row r="730" spans="14:18" ht="15.75" customHeight="1" x14ac:dyDescent="0.2">
      <c r="N730" s="107"/>
      <c r="O730" s="107"/>
      <c r="P730" s="107"/>
      <c r="Q730" s="107"/>
      <c r="R730" s="107"/>
    </row>
    <row r="731" spans="14:18" ht="15.75" customHeight="1" x14ac:dyDescent="0.2">
      <c r="N731" s="107"/>
      <c r="O731" s="107"/>
      <c r="P731" s="107"/>
      <c r="Q731" s="107"/>
      <c r="R731" s="107"/>
    </row>
    <row r="732" spans="14:18" ht="15.75" customHeight="1" x14ac:dyDescent="0.2">
      <c r="N732" s="107"/>
      <c r="O732" s="107"/>
      <c r="P732" s="107"/>
      <c r="Q732" s="107"/>
      <c r="R732" s="107"/>
    </row>
    <row r="733" spans="14:18" ht="15.75" customHeight="1" x14ac:dyDescent="0.2">
      <c r="N733" s="107"/>
      <c r="O733" s="107"/>
      <c r="P733" s="107"/>
      <c r="Q733" s="107"/>
      <c r="R733" s="107"/>
    </row>
    <row r="734" spans="14:18" ht="15.75" customHeight="1" x14ac:dyDescent="0.2">
      <c r="N734" s="107"/>
      <c r="O734" s="107"/>
      <c r="P734" s="107"/>
      <c r="Q734" s="107"/>
      <c r="R734" s="107"/>
    </row>
    <row r="735" spans="14:18" ht="15.75" customHeight="1" x14ac:dyDescent="0.2">
      <c r="N735" s="107"/>
      <c r="O735" s="107"/>
      <c r="P735" s="107"/>
      <c r="Q735" s="107"/>
      <c r="R735" s="107"/>
    </row>
    <row r="736" spans="14:18" ht="15.75" customHeight="1" x14ac:dyDescent="0.2">
      <c r="N736" s="107"/>
      <c r="O736" s="107"/>
      <c r="P736" s="107"/>
      <c r="Q736" s="107"/>
      <c r="R736" s="107"/>
    </row>
    <row r="737" spans="14:18" ht="15.75" customHeight="1" x14ac:dyDescent="0.2">
      <c r="N737" s="107"/>
      <c r="O737" s="107"/>
      <c r="P737" s="107"/>
      <c r="Q737" s="107"/>
      <c r="R737" s="107"/>
    </row>
    <row r="738" spans="14:18" ht="15.75" customHeight="1" x14ac:dyDescent="0.2">
      <c r="N738" s="107"/>
      <c r="O738" s="107"/>
      <c r="P738" s="107"/>
      <c r="Q738" s="107"/>
      <c r="R738" s="107"/>
    </row>
    <row r="739" spans="14:18" ht="15.75" customHeight="1" x14ac:dyDescent="0.2">
      <c r="N739" s="107"/>
      <c r="O739" s="107"/>
      <c r="P739" s="107"/>
      <c r="Q739" s="107"/>
      <c r="R739" s="107"/>
    </row>
    <row r="740" spans="14:18" ht="15.75" customHeight="1" x14ac:dyDescent="0.2">
      <c r="N740" s="107"/>
      <c r="O740" s="107"/>
      <c r="P740" s="107"/>
      <c r="Q740" s="107"/>
      <c r="R740" s="107"/>
    </row>
    <row r="741" spans="14:18" ht="15.75" customHeight="1" x14ac:dyDescent="0.2">
      <c r="N741" s="107"/>
      <c r="O741" s="107"/>
      <c r="P741" s="107"/>
      <c r="Q741" s="107"/>
      <c r="R741" s="107"/>
    </row>
    <row r="742" spans="14:18" ht="15.75" customHeight="1" x14ac:dyDescent="0.2">
      <c r="N742" s="107"/>
      <c r="O742" s="107"/>
      <c r="P742" s="107"/>
      <c r="Q742" s="107"/>
      <c r="R742" s="107"/>
    </row>
    <row r="743" spans="14:18" ht="15.75" customHeight="1" x14ac:dyDescent="0.2">
      <c r="N743" s="107"/>
      <c r="O743" s="107"/>
      <c r="P743" s="107"/>
      <c r="Q743" s="107"/>
      <c r="R743" s="107"/>
    </row>
    <row r="744" spans="14:18" ht="15.75" customHeight="1" x14ac:dyDescent="0.2">
      <c r="N744" s="107"/>
      <c r="O744" s="107"/>
      <c r="P744" s="107"/>
      <c r="Q744" s="107"/>
      <c r="R744" s="107"/>
    </row>
    <row r="745" spans="14:18" ht="15.75" customHeight="1" x14ac:dyDescent="0.2">
      <c r="N745" s="107"/>
      <c r="O745" s="107"/>
      <c r="P745" s="107"/>
      <c r="Q745" s="107"/>
      <c r="R745" s="107"/>
    </row>
    <row r="746" spans="14:18" ht="15.75" customHeight="1" x14ac:dyDescent="0.2">
      <c r="N746" s="107"/>
      <c r="O746" s="107"/>
      <c r="P746" s="107"/>
      <c r="Q746" s="107"/>
      <c r="R746" s="107"/>
    </row>
    <row r="747" spans="14:18" ht="15.75" customHeight="1" x14ac:dyDescent="0.2">
      <c r="N747" s="107"/>
      <c r="O747" s="107"/>
      <c r="P747" s="107"/>
      <c r="Q747" s="107"/>
      <c r="R747" s="107"/>
    </row>
    <row r="748" spans="14:18" ht="15.75" customHeight="1" x14ac:dyDescent="0.2">
      <c r="N748" s="107"/>
      <c r="O748" s="107"/>
      <c r="P748" s="107"/>
      <c r="Q748" s="107"/>
      <c r="R748" s="107"/>
    </row>
    <row r="749" spans="14:18" ht="15.75" customHeight="1" x14ac:dyDescent="0.2">
      <c r="N749" s="107"/>
      <c r="O749" s="107"/>
      <c r="P749" s="107"/>
      <c r="Q749" s="107"/>
      <c r="R749" s="107"/>
    </row>
    <row r="750" spans="14:18" ht="15.75" customHeight="1" x14ac:dyDescent="0.2">
      <c r="N750" s="107"/>
      <c r="O750" s="107"/>
      <c r="P750" s="107"/>
      <c r="Q750" s="107"/>
      <c r="R750" s="107"/>
    </row>
    <row r="751" spans="14:18" ht="15.75" customHeight="1" x14ac:dyDescent="0.2">
      <c r="N751" s="107"/>
      <c r="O751" s="107"/>
      <c r="P751" s="107"/>
      <c r="Q751" s="107"/>
      <c r="R751" s="107"/>
    </row>
    <row r="752" spans="14:18" ht="15.75" customHeight="1" x14ac:dyDescent="0.2">
      <c r="N752" s="107"/>
      <c r="O752" s="107"/>
      <c r="P752" s="107"/>
      <c r="Q752" s="107"/>
      <c r="R752" s="107"/>
    </row>
    <row r="753" spans="14:18" ht="15.75" customHeight="1" x14ac:dyDescent="0.2">
      <c r="N753" s="107"/>
      <c r="O753" s="107"/>
      <c r="P753" s="107"/>
      <c r="Q753" s="107"/>
      <c r="R753" s="107"/>
    </row>
    <row r="754" spans="14:18" ht="15.75" customHeight="1" x14ac:dyDescent="0.2">
      <c r="N754" s="107"/>
      <c r="O754" s="107"/>
      <c r="P754" s="107"/>
      <c r="Q754" s="107"/>
      <c r="R754" s="107"/>
    </row>
    <row r="755" spans="14:18" ht="15.75" customHeight="1" x14ac:dyDescent="0.2">
      <c r="N755" s="107"/>
      <c r="O755" s="107"/>
      <c r="P755" s="107"/>
      <c r="Q755" s="107"/>
      <c r="R755" s="107"/>
    </row>
    <row r="756" spans="14:18" ht="15.75" customHeight="1" x14ac:dyDescent="0.2">
      <c r="N756" s="107"/>
      <c r="O756" s="107"/>
      <c r="P756" s="107"/>
      <c r="Q756" s="107"/>
      <c r="R756" s="107"/>
    </row>
    <row r="757" spans="14:18" ht="15.75" customHeight="1" x14ac:dyDescent="0.2">
      <c r="N757" s="107"/>
      <c r="O757" s="107"/>
      <c r="P757" s="107"/>
      <c r="Q757" s="107"/>
      <c r="R757" s="107"/>
    </row>
    <row r="758" spans="14:18" ht="15.75" customHeight="1" x14ac:dyDescent="0.2">
      <c r="N758" s="107"/>
      <c r="O758" s="107"/>
      <c r="P758" s="107"/>
      <c r="Q758" s="107"/>
      <c r="R758" s="107"/>
    </row>
    <row r="759" spans="14:18" ht="15.75" customHeight="1" x14ac:dyDescent="0.2">
      <c r="N759" s="107"/>
      <c r="O759" s="107"/>
      <c r="P759" s="107"/>
      <c r="Q759" s="107"/>
      <c r="R759" s="107"/>
    </row>
    <row r="760" spans="14:18" ht="15.75" customHeight="1" x14ac:dyDescent="0.2">
      <c r="N760" s="107"/>
      <c r="O760" s="107"/>
      <c r="P760" s="107"/>
      <c r="Q760" s="107"/>
      <c r="R760" s="107"/>
    </row>
    <row r="761" spans="14:18" ht="15.75" customHeight="1" x14ac:dyDescent="0.2">
      <c r="N761" s="107"/>
      <c r="O761" s="107"/>
      <c r="P761" s="107"/>
      <c r="Q761" s="107"/>
      <c r="R761" s="107"/>
    </row>
    <row r="762" spans="14:18" ht="15.75" customHeight="1" x14ac:dyDescent="0.2">
      <c r="N762" s="107"/>
      <c r="O762" s="107"/>
      <c r="P762" s="107"/>
      <c r="Q762" s="107"/>
      <c r="R762" s="107"/>
    </row>
    <row r="763" spans="14:18" ht="15.75" customHeight="1" x14ac:dyDescent="0.2">
      <c r="N763" s="107"/>
      <c r="O763" s="107"/>
      <c r="P763" s="107"/>
      <c r="Q763" s="107"/>
      <c r="R763" s="107"/>
    </row>
    <row r="764" spans="14:18" ht="15.75" customHeight="1" x14ac:dyDescent="0.2">
      <c r="N764" s="107"/>
      <c r="O764" s="107"/>
      <c r="P764" s="107"/>
      <c r="Q764" s="107"/>
      <c r="R764" s="107"/>
    </row>
    <row r="765" spans="14:18" ht="15.75" customHeight="1" x14ac:dyDescent="0.2">
      <c r="N765" s="107"/>
      <c r="O765" s="107"/>
      <c r="P765" s="107"/>
      <c r="Q765" s="107"/>
      <c r="R765" s="107"/>
    </row>
    <row r="766" spans="14:18" ht="15.75" customHeight="1" x14ac:dyDescent="0.2">
      <c r="N766" s="107"/>
      <c r="O766" s="107"/>
      <c r="P766" s="107"/>
      <c r="Q766" s="107"/>
      <c r="R766" s="107"/>
    </row>
    <row r="767" spans="14:18" ht="15.75" customHeight="1" x14ac:dyDescent="0.2">
      <c r="N767" s="107"/>
      <c r="O767" s="107"/>
      <c r="P767" s="107"/>
      <c r="Q767" s="107"/>
      <c r="R767" s="107"/>
    </row>
    <row r="768" spans="14:18" ht="15.75" customHeight="1" x14ac:dyDescent="0.2">
      <c r="N768" s="107"/>
      <c r="O768" s="107"/>
      <c r="P768" s="107"/>
      <c r="Q768" s="107"/>
      <c r="R768" s="107"/>
    </row>
    <row r="769" spans="14:18" ht="15.75" customHeight="1" x14ac:dyDescent="0.2">
      <c r="N769" s="107"/>
      <c r="O769" s="107"/>
      <c r="P769" s="107"/>
      <c r="Q769" s="107"/>
      <c r="R769" s="107"/>
    </row>
    <row r="770" spans="14:18" ht="15.75" customHeight="1" x14ac:dyDescent="0.2">
      <c r="N770" s="107"/>
      <c r="O770" s="107"/>
      <c r="P770" s="107"/>
      <c r="Q770" s="107"/>
      <c r="R770" s="107"/>
    </row>
    <row r="771" spans="14:18" ht="15.75" customHeight="1" x14ac:dyDescent="0.2">
      <c r="N771" s="107"/>
      <c r="O771" s="107"/>
      <c r="P771" s="107"/>
      <c r="Q771" s="107"/>
      <c r="R771" s="107"/>
    </row>
    <row r="772" spans="14:18" ht="15.75" customHeight="1" x14ac:dyDescent="0.2">
      <c r="N772" s="107"/>
      <c r="O772" s="107"/>
      <c r="P772" s="107"/>
      <c r="Q772" s="107"/>
      <c r="R772" s="107"/>
    </row>
    <row r="773" spans="14:18" ht="15.75" customHeight="1" x14ac:dyDescent="0.2">
      <c r="N773" s="107"/>
      <c r="O773" s="107"/>
      <c r="P773" s="107"/>
      <c r="Q773" s="107"/>
      <c r="R773" s="107"/>
    </row>
    <row r="774" spans="14:18" ht="15.75" customHeight="1" x14ac:dyDescent="0.2">
      <c r="N774" s="107"/>
      <c r="O774" s="107"/>
      <c r="P774" s="107"/>
      <c r="Q774" s="107"/>
      <c r="R774" s="107"/>
    </row>
    <row r="775" spans="14:18" ht="15.75" customHeight="1" x14ac:dyDescent="0.2">
      <c r="N775" s="107"/>
      <c r="O775" s="107"/>
      <c r="P775" s="107"/>
      <c r="Q775" s="107"/>
      <c r="R775" s="107"/>
    </row>
    <row r="776" spans="14:18" ht="15.75" customHeight="1" x14ac:dyDescent="0.2">
      <c r="N776" s="107"/>
      <c r="O776" s="107"/>
      <c r="P776" s="107"/>
      <c r="Q776" s="107"/>
      <c r="R776" s="107"/>
    </row>
    <row r="777" spans="14:18" ht="15.75" customHeight="1" x14ac:dyDescent="0.2">
      <c r="N777" s="107"/>
      <c r="O777" s="107"/>
      <c r="P777" s="107"/>
      <c r="Q777" s="107"/>
      <c r="R777" s="107"/>
    </row>
    <row r="778" spans="14:18" ht="15.75" customHeight="1" x14ac:dyDescent="0.2">
      <c r="N778" s="107"/>
      <c r="O778" s="107"/>
      <c r="P778" s="107"/>
      <c r="Q778" s="107"/>
      <c r="R778" s="107"/>
    </row>
    <row r="779" spans="14:18" ht="15.75" customHeight="1" x14ac:dyDescent="0.2">
      <c r="N779" s="107"/>
      <c r="O779" s="107"/>
      <c r="P779" s="107"/>
      <c r="Q779" s="107"/>
      <c r="R779" s="107"/>
    </row>
    <row r="780" spans="14:18" ht="15.75" customHeight="1" x14ac:dyDescent="0.2">
      <c r="N780" s="107"/>
      <c r="O780" s="107"/>
      <c r="P780" s="107"/>
      <c r="Q780" s="107"/>
      <c r="R780" s="107"/>
    </row>
    <row r="781" spans="14:18" ht="15.75" customHeight="1" x14ac:dyDescent="0.2">
      <c r="N781" s="107"/>
      <c r="O781" s="107"/>
      <c r="P781" s="107"/>
      <c r="Q781" s="107"/>
      <c r="R781" s="107"/>
    </row>
    <row r="782" spans="14:18" ht="15.75" customHeight="1" x14ac:dyDescent="0.2">
      <c r="N782" s="107"/>
      <c r="O782" s="107"/>
      <c r="P782" s="107"/>
      <c r="Q782" s="107"/>
      <c r="R782" s="107"/>
    </row>
    <row r="783" spans="14:18" ht="15.75" customHeight="1" x14ac:dyDescent="0.2">
      <c r="N783" s="107"/>
      <c r="O783" s="107"/>
      <c r="P783" s="107"/>
      <c r="Q783" s="107"/>
      <c r="R783" s="107"/>
    </row>
    <row r="784" spans="14:18" ht="15.75" customHeight="1" x14ac:dyDescent="0.2">
      <c r="N784" s="107"/>
      <c r="O784" s="107"/>
      <c r="P784" s="107"/>
      <c r="Q784" s="107"/>
      <c r="R784" s="107"/>
    </row>
    <row r="785" spans="14:18" ht="15.75" customHeight="1" x14ac:dyDescent="0.2">
      <c r="N785" s="107"/>
      <c r="O785" s="107"/>
      <c r="P785" s="107"/>
      <c r="Q785" s="107"/>
      <c r="R785" s="107"/>
    </row>
    <row r="786" spans="14:18" ht="15.75" customHeight="1" x14ac:dyDescent="0.2">
      <c r="N786" s="107"/>
      <c r="O786" s="107"/>
      <c r="P786" s="107"/>
      <c r="Q786" s="107"/>
      <c r="R786" s="107"/>
    </row>
    <row r="787" spans="14:18" ht="15.75" customHeight="1" x14ac:dyDescent="0.2">
      <c r="N787" s="107"/>
      <c r="O787" s="107"/>
      <c r="P787" s="107"/>
      <c r="Q787" s="107"/>
      <c r="R787" s="107"/>
    </row>
    <row r="788" spans="14:18" ht="15.75" customHeight="1" x14ac:dyDescent="0.2">
      <c r="N788" s="107"/>
      <c r="O788" s="107"/>
      <c r="P788" s="107"/>
      <c r="Q788" s="107"/>
      <c r="R788" s="107"/>
    </row>
    <row r="789" spans="14:18" ht="15.75" customHeight="1" x14ac:dyDescent="0.2">
      <c r="N789" s="107"/>
      <c r="O789" s="107"/>
      <c r="P789" s="107"/>
      <c r="Q789" s="107"/>
      <c r="R789" s="107"/>
    </row>
    <row r="790" spans="14:18" ht="15.75" customHeight="1" x14ac:dyDescent="0.2">
      <c r="N790" s="107"/>
      <c r="O790" s="107"/>
      <c r="P790" s="107"/>
      <c r="Q790" s="107"/>
      <c r="R790" s="107"/>
    </row>
    <row r="791" spans="14:18" ht="15.75" customHeight="1" x14ac:dyDescent="0.2">
      <c r="N791" s="107"/>
      <c r="O791" s="107"/>
      <c r="P791" s="107"/>
      <c r="Q791" s="107"/>
      <c r="R791" s="107"/>
    </row>
    <row r="792" spans="14:18" ht="15.75" customHeight="1" x14ac:dyDescent="0.2">
      <c r="N792" s="107"/>
      <c r="O792" s="107"/>
      <c r="P792" s="107"/>
      <c r="Q792" s="107"/>
      <c r="R792" s="107"/>
    </row>
    <row r="793" spans="14:18" ht="15.75" customHeight="1" x14ac:dyDescent="0.2">
      <c r="N793" s="107"/>
      <c r="O793" s="107"/>
      <c r="P793" s="107"/>
      <c r="Q793" s="107"/>
      <c r="R793" s="107"/>
    </row>
    <row r="794" spans="14:18" ht="15.75" customHeight="1" x14ac:dyDescent="0.2">
      <c r="N794" s="107"/>
      <c r="O794" s="107"/>
      <c r="P794" s="107"/>
      <c r="Q794" s="107"/>
      <c r="R794" s="107"/>
    </row>
    <row r="795" spans="14:18" ht="15.75" customHeight="1" x14ac:dyDescent="0.2">
      <c r="N795" s="107"/>
      <c r="O795" s="107"/>
      <c r="P795" s="107"/>
      <c r="Q795" s="107"/>
      <c r="R795" s="107"/>
    </row>
    <row r="796" spans="14:18" ht="15.75" customHeight="1" x14ac:dyDescent="0.2">
      <c r="N796" s="107"/>
      <c r="O796" s="107"/>
      <c r="P796" s="107"/>
      <c r="Q796" s="107"/>
      <c r="R796" s="107"/>
    </row>
    <row r="797" spans="14:18" ht="15.75" customHeight="1" x14ac:dyDescent="0.2">
      <c r="N797" s="107"/>
      <c r="O797" s="107"/>
      <c r="P797" s="107"/>
      <c r="Q797" s="107"/>
      <c r="R797" s="107"/>
    </row>
    <row r="798" spans="14:18" ht="15.75" customHeight="1" x14ac:dyDescent="0.2">
      <c r="N798" s="107"/>
      <c r="O798" s="107"/>
      <c r="P798" s="107"/>
      <c r="Q798" s="107"/>
      <c r="R798" s="107"/>
    </row>
    <row r="799" spans="14:18" ht="15.75" customHeight="1" x14ac:dyDescent="0.2">
      <c r="N799" s="107"/>
      <c r="O799" s="107"/>
      <c r="P799" s="107"/>
      <c r="Q799" s="107"/>
      <c r="R799" s="107"/>
    </row>
    <row r="800" spans="14:18" ht="15.75" customHeight="1" x14ac:dyDescent="0.2">
      <c r="N800" s="107"/>
      <c r="O800" s="107"/>
      <c r="P800" s="107"/>
      <c r="Q800" s="107"/>
      <c r="R800" s="107"/>
    </row>
    <row r="801" spans="14:18" ht="15.75" customHeight="1" x14ac:dyDescent="0.2">
      <c r="N801" s="107"/>
      <c r="O801" s="107"/>
      <c r="P801" s="107"/>
      <c r="Q801" s="107"/>
      <c r="R801" s="107"/>
    </row>
    <row r="802" spans="14:18" ht="15.75" customHeight="1" x14ac:dyDescent="0.2">
      <c r="N802" s="107"/>
      <c r="O802" s="107"/>
      <c r="P802" s="107"/>
      <c r="Q802" s="107"/>
      <c r="R802" s="107"/>
    </row>
    <row r="803" spans="14:18" ht="15.75" customHeight="1" x14ac:dyDescent="0.2">
      <c r="N803" s="107"/>
      <c r="O803" s="107"/>
      <c r="P803" s="107"/>
      <c r="Q803" s="107"/>
      <c r="R803" s="107"/>
    </row>
    <row r="804" spans="14:18" ht="15.75" customHeight="1" x14ac:dyDescent="0.2">
      <c r="N804" s="107"/>
      <c r="O804" s="107"/>
      <c r="P804" s="107"/>
      <c r="Q804" s="107"/>
      <c r="R804" s="107"/>
    </row>
    <row r="805" spans="14:18" ht="15.75" customHeight="1" x14ac:dyDescent="0.2">
      <c r="N805" s="107"/>
      <c r="O805" s="107"/>
      <c r="P805" s="107"/>
      <c r="Q805" s="107"/>
      <c r="R805" s="107"/>
    </row>
    <row r="806" spans="14:18" ht="15.75" customHeight="1" x14ac:dyDescent="0.2">
      <c r="N806" s="107"/>
      <c r="O806" s="107"/>
      <c r="P806" s="107"/>
      <c r="Q806" s="107"/>
      <c r="R806" s="107"/>
    </row>
    <row r="807" spans="14:18" ht="15.75" customHeight="1" x14ac:dyDescent="0.2">
      <c r="N807" s="107"/>
      <c r="O807" s="107"/>
      <c r="P807" s="107"/>
      <c r="Q807" s="107"/>
      <c r="R807" s="107"/>
    </row>
    <row r="808" spans="14:18" ht="15.75" customHeight="1" x14ac:dyDescent="0.2">
      <c r="N808" s="107"/>
      <c r="O808" s="107"/>
      <c r="P808" s="107"/>
      <c r="Q808" s="107"/>
      <c r="R808" s="107"/>
    </row>
    <row r="809" spans="14:18" ht="15.75" customHeight="1" x14ac:dyDescent="0.2">
      <c r="N809" s="107"/>
      <c r="O809" s="107"/>
      <c r="P809" s="107"/>
      <c r="Q809" s="107"/>
      <c r="R809" s="107"/>
    </row>
    <row r="810" spans="14:18" ht="15.75" customHeight="1" x14ac:dyDescent="0.2">
      <c r="N810" s="107"/>
      <c r="O810" s="107"/>
      <c r="P810" s="107"/>
      <c r="Q810" s="107"/>
      <c r="R810" s="107"/>
    </row>
    <row r="811" spans="14:18" ht="15.75" customHeight="1" x14ac:dyDescent="0.2">
      <c r="N811" s="107"/>
      <c r="O811" s="107"/>
      <c r="P811" s="107"/>
      <c r="Q811" s="107"/>
      <c r="R811" s="107"/>
    </row>
    <row r="812" spans="14:18" ht="15.75" customHeight="1" x14ac:dyDescent="0.2">
      <c r="N812" s="107"/>
      <c r="O812" s="107"/>
      <c r="P812" s="107"/>
      <c r="Q812" s="107"/>
      <c r="R812" s="107"/>
    </row>
    <row r="813" spans="14:18" ht="15.75" customHeight="1" x14ac:dyDescent="0.2">
      <c r="N813" s="107"/>
      <c r="O813" s="107"/>
      <c r="P813" s="107"/>
      <c r="Q813" s="107"/>
      <c r="R813" s="107"/>
    </row>
    <row r="814" spans="14:18" ht="15.75" customHeight="1" x14ac:dyDescent="0.2">
      <c r="N814" s="107"/>
      <c r="O814" s="107"/>
      <c r="P814" s="107"/>
      <c r="Q814" s="107"/>
      <c r="R814" s="107"/>
    </row>
    <row r="815" spans="14:18" ht="15.75" customHeight="1" x14ac:dyDescent="0.2">
      <c r="N815" s="107"/>
      <c r="O815" s="107"/>
      <c r="P815" s="107"/>
      <c r="Q815" s="107"/>
      <c r="R815" s="107"/>
    </row>
    <row r="816" spans="14:18" ht="15.75" customHeight="1" x14ac:dyDescent="0.2">
      <c r="N816" s="107"/>
      <c r="O816" s="107"/>
      <c r="P816" s="107"/>
      <c r="Q816" s="107"/>
      <c r="R816" s="107"/>
    </row>
    <row r="817" spans="14:18" ht="15.75" customHeight="1" x14ac:dyDescent="0.2">
      <c r="N817" s="107"/>
      <c r="O817" s="107"/>
      <c r="P817" s="107"/>
      <c r="Q817" s="107"/>
      <c r="R817" s="107"/>
    </row>
    <row r="818" spans="14:18" ht="15.75" customHeight="1" x14ac:dyDescent="0.2">
      <c r="N818" s="107"/>
      <c r="O818" s="107"/>
      <c r="P818" s="107"/>
      <c r="Q818" s="107"/>
      <c r="R818" s="107"/>
    </row>
    <row r="819" spans="14:18" ht="15.75" customHeight="1" x14ac:dyDescent="0.2">
      <c r="N819" s="107"/>
      <c r="O819" s="107"/>
      <c r="P819" s="107"/>
      <c r="Q819" s="107"/>
      <c r="R819" s="107"/>
    </row>
    <row r="820" spans="14:18" ht="15.75" customHeight="1" x14ac:dyDescent="0.2">
      <c r="N820" s="107"/>
      <c r="O820" s="107"/>
      <c r="P820" s="107"/>
      <c r="Q820" s="107"/>
      <c r="R820" s="107"/>
    </row>
    <row r="821" spans="14:18" ht="15.75" customHeight="1" x14ac:dyDescent="0.2">
      <c r="N821" s="107"/>
      <c r="O821" s="107"/>
      <c r="P821" s="107"/>
      <c r="Q821" s="107"/>
      <c r="R821" s="107"/>
    </row>
    <row r="822" spans="14:18" ht="15.75" customHeight="1" x14ac:dyDescent="0.2">
      <c r="N822" s="107"/>
      <c r="O822" s="107"/>
      <c r="P822" s="107"/>
      <c r="Q822" s="107"/>
      <c r="R822" s="107"/>
    </row>
    <row r="823" spans="14:18" ht="15.75" customHeight="1" x14ac:dyDescent="0.2">
      <c r="N823" s="107"/>
      <c r="O823" s="107"/>
      <c r="P823" s="107"/>
      <c r="Q823" s="107"/>
      <c r="R823" s="107"/>
    </row>
    <row r="824" spans="14:18" ht="15.75" customHeight="1" x14ac:dyDescent="0.2">
      <c r="N824" s="107"/>
      <c r="O824" s="107"/>
      <c r="P824" s="107"/>
      <c r="Q824" s="107"/>
      <c r="R824" s="107"/>
    </row>
    <row r="825" spans="14:18" ht="15.75" customHeight="1" x14ac:dyDescent="0.2">
      <c r="N825" s="107"/>
      <c r="O825" s="107"/>
      <c r="P825" s="107"/>
      <c r="Q825" s="107"/>
      <c r="R825" s="107"/>
    </row>
    <row r="826" spans="14:18" ht="15.75" customHeight="1" x14ac:dyDescent="0.2">
      <c r="N826" s="107"/>
      <c r="O826" s="107"/>
      <c r="P826" s="107"/>
      <c r="Q826" s="107"/>
      <c r="R826" s="107"/>
    </row>
    <row r="827" spans="14:18" ht="15.75" customHeight="1" x14ac:dyDescent="0.2">
      <c r="N827" s="107"/>
      <c r="O827" s="107"/>
      <c r="P827" s="107"/>
      <c r="Q827" s="107"/>
      <c r="R827" s="107"/>
    </row>
    <row r="828" spans="14:18" ht="15.75" customHeight="1" x14ac:dyDescent="0.2">
      <c r="N828" s="107"/>
      <c r="O828" s="107"/>
      <c r="P828" s="107"/>
      <c r="Q828" s="107"/>
      <c r="R828" s="107"/>
    </row>
    <row r="829" spans="14:18" ht="15.75" customHeight="1" x14ac:dyDescent="0.2">
      <c r="N829" s="107"/>
      <c r="O829" s="107"/>
      <c r="P829" s="107"/>
      <c r="Q829" s="107"/>
      <c r="R829" s="107"/>
    </row>
    <row r="830" spans="14:18" ht="15.75" customHeight="1" x14ac:dyDescent="0.2">
      <c r="N830" s="107"/>
      <c r="O830" s="107"/>
      <c r="P830" s="107"/>
      <c r="Q830" s="107"/>
      <c r="R830" s="107"/>
    </row>
    <row r="831" spans="14:18" ht="15.75" customHeight="1" x14ac:dyDescent="0.2">
      <c r="N831" s="107"/>
      <c r="O831" s="107"/>
      <c r="P831" s="107"/>
      <c r="Q831" s="107"/>
      <c r="R831" s="107"/>
    </row>
    <row r="832" spans="14:18" ht="15.75" customHeight="1" x14ac:dyDescent="0.2">
      <c r="N832" s="107"/>
      <c r="O832" s="107"/>
      <c r="P832" s="107"/>
      <c r="Q832" s="107"/>
      <c r="R832" s="107"/>
    </row>
    <row r="833" spans="14:18" ht="15.75" customHeight="1" x14ac:dyDescent="0.2">
      <c r="N833" s="107"/>
      <c r="O833" s="107"/>
      <c r="P833" s="107"/>
      <c r="Q833" s="107"/>
      <c r="R833" s="107"/>
    </row>
    <row r="834" spans="14:18" ht="15.75" customHeight="1" x14ac:dyDescent="0.2">
      <c r="N834" s="107"/>
      <c r="O834" s="107"/>
      <c r="P834" s="107"/>
      <c r="Q834" s="107"/>
      <c r="R834" s="107"/>
    </row>
    <row r="835" spans="14:18" ht="15.75" customHeight="1" x14ac:dyDescent="0.2">
      <c r="N835" s="107"/>
      <c r="O835" s="107"/>
      <c r="P835" s="107"/>
      <c r="Q835" s="107"/>
      <c r="R835" s="107"/>
    </row>
    <row r="836" spans="14:18" ht="15.75" customHeight="1" x14ac:dyDescent="0.2">
      <c r="N836" s="107"/>
      <c r="O836" s="107"/>
      <c r="P836" s="107"/>
      <c r="Q836" s="107"/>
      <c r="R836" s="107"/>
    </row>
    <row r="837" spans="14:18" ht="15.75" customHeight="1" x14ac:dyDescent="0.2">
      <c r="N837" s="107"/>
      <c r="O837" s="107"/>
      <c r="P837" s="107"/>
      <c r="Q837" s="107"/>
      <c r="R837" s="107"/>
    </row>
    <row r="838" spans="14:18" ht="15.75" customHeight="1" x14ac:dyDescent="0.2">
      <c r="N838" s="107"/>
      <c r="O838" s="107"/>
      <c r="P838" s="107"/>
      <c r="Q838" s="107"/>
      <c r="R838" s="107"/>
    </row>
    <row r="839" spans="14:18" ht="15.75" customHeight="1" x14ac:dyDescent="0.2">
      <c r="N839" s="107"/>
      <c r="O839" s="107"/>
      <c r="P839" s="107"/>
      <c r="Q839" s="107"/>
      <c r="R839" s="107"/>
    </row>
    <row r="840" spans="14:18" ht="15.75" customHeight="1" x14ac:dyDescent="0.2">
      <c r="N840" s="107"/>
      <c r="O840" s="107"/>
      <c r="P840" s="107"/>
      <c r="Q840" s="107"/>
      <c r="R840" s="107"/>
    </row>
    <row r="841" spans="14:18" ht="15.75" customHeight="1" x14ac:dyDescent="0.2">
      <c r="N841" s="107"/>
      <c r="O841" s="107"/>
      <c r="P841" s="107"/>
      <c r="Q841" s="107"/>
      <c r="R841" s="107"/>
    </row>
    <row r="842" spans="14:18" ht="15.75" customHeight="1" x14ac:dyDescent="0.2">
      <c r="N842" s="107"/>
      <c r="O842" s="107"/>
      <c r="P842" s="107"/>
      <c r="Q842" s="107"/>
      <c r="R842" s="107"/>
    </row>
    <row r="843" spans="14:18" ht="15.75" customHeight="1" x14ac:dyDescent="0.2">
      <c r="N843" s="107"/>
      <c r="O843" s="107"/>
      <c r="P843" s="107"/>
      <c r="Q843" s="107"/>
      <c r="R843" s="107"/>
    </row>
    <row r="844" spans="14:18" ht="15.75" customHeight="1" x14ac:dyDescent="0.2">
      <c r="N844" s="107"/>
      <c r="O844" s="107"/>
      <c r="P844" s="107"/>
      <c r="Q844" s="107"/>
      <c r="R844" s="107"/>
    </row>
    <row r="845" spans="14:18" ht="15.75" customHeight="1" x14ac:dyDescent="0.2">
      <c r="N845" s="107"/>
      <c r="O845" s="107"/>
      <c r="P845" s="107"/>
      <c r="Q845" s="107"/>
      <c r="R845" s="107"/>
    </row>
    <row r="846" spans="14:18" ht="15.75" customHeight="1" x14ac:dyDescent="0.2">
      <c r="N846" s="107"/>
      <c r="O846" s="107"/>
      <c r="P846" s="107"/>
      <c r="Q846" s="107"/>
      <c r="R846" s="107"/>
    </row>
    <row r="847" spans="14:18" ht="15.75" customHeight="1" x14ac:dyDescent="0.2">
      <c r="N847" s="107"/>
      <c r="O847" s="107"/>
      <c r="P847" s="107"/>
      <c r="Q847" s="107"/>
      <c r="R847" s="107"/>
    </row>
    <row r="848" spans="14:18" ht="15.75" customHeight="1" x14ac:dyDescent="0.2">
      <c r="N848" s="107"/>
      <c r="O848" s="107"/>
      <c r="P848" s="107"/>
      <c r="Q848" s="107"/>
      <c r="R848" s="107"/>
    </row>
    <row r="849" spans="14:18" ht="15.75" customHeight="1" x14ac:dyDescent="0.2">
      <c r="N849" s="107"/>
      <c r="O849" s="107"/>
      <c r="P849" s="107"/>
      <c r="Q849" s="107"/>
      <c r="R849" s="107"/>
    </row>
  </sheetData>
  <mergeCells count="1">
    <mergeCell ref="N61:R62"/>
  </mergeCells>
  <printOptions horizontalCentered="1"/>
  <pageMargins left="0.39370078740157499" right="0.39370078740157499" top="0.78740157480314998" bottom="0.59055118110236204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V8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3.7109375" style="3" customWidth="1"/>
    <col min="2" max="6" width="12.140625" style="3" customWidth="1"/>
    <col min="7" max="9" width="12" style="3" customWidth="1"/>
    <col min="10" max="13" width="12.140625" style="3" customWidth="1"/>
    <col min="14" max="14" width="64.5703125" style="3" bestFit="1" customWidth="1"/>
    <col min="15" max="15" width="12.140625" style="3" customWidth="1"/>
    <col min="16" max="16" width="12.140625" style="3" hidden="1" customWidth="1"/>
    <col min="17" max="18" width="12.140625" style="3" customWidth="1"/>
    <col min="19" max="19" width="12" style="3" customWidth="1"/>
    <col min="20" max="21" width="12.140625" style="3" customWidth="1"/>
    <col min="22" max="16384" width="14.42578125" style="3"/>
  </cols>
  <sheetData>
    <row r="1" spans="1:22" ht="12.75" customHeight="1" x14ac:dyDescent="0.2">
      <c r="A1" s="4"/>
      <c r="B1" s="4" t="s">
        <v>0</v>
      </c>
      <c r="C1" s="4"/>
      <c r="D1" s="4"/>
      <c r="E1" s="5"/>
      <c r="F1" s="5"/>
      <c r="G1" s="4"/>
      <c r="H1" s="4"/>
      <c r="I1" s="4"/>
      <c r="J1" s="5"/>
      <c r="K1" s="5"/>
      <c r="L1" s="5"/>
      <c r="M1" s="5"/>
      <c r="N1" s="4"/>
      <c r="O1" s="5"/>
      <c r="P1" s="4"/>
      <c r="Q1" s="5"/>
      <c r="R1" s="4"/>
      <c r="S1" s="4"/>
      <c r="T1" s="4"/>
      <c r="U1" s="4"/>
    </row>
    <row r="2" spans="1:22" ht="12.75" customHeight="1" x14ac:dyDescent="0.2">
      <c r="A2" s="4"/>
      <c r="B2" s="6"/>
      <c r="C2" s="6"/>
      <c r="D2" s="6"/>
      <c r="E2" s="7"/>
      <c r="F2" s="7"/>
      <c r="G2" s="6"/>
      <c r="H2" s="6"/>
      <c r="I2" s="6"/>
      <c r="J2" s="7"/>
      <c r="K2" s="7"/>
      <c r="L2" s="7"/>
      <c r="M2" s="7"/>
      <c r="N2" s="285" t="s">
        <v>119</v>
      </c>
      <c r="O2" s="7"/>
      <c r="P2" s="6"/>
      <c r="Q2" s="7"/>
      <c r="R2" s="6"/>
      <c r="S2" s="8"/>
      <c r="T2" s="8"/>
      <c r="U2" s="8"/>
    </row>
    <row r="3" spans="1:22" ht="12.75" customHeight="1" x14ac:dyDescent="0.2">
      <c r="A3" s="4"/>
      <c r="B3" s="6" t="s">
        <v>1</v>
      </c>
      <c r="C3" s="6" t="s">
        <v>2</v>
      </c>
      <c r="D3" s="6" t="s">
        <v>3</v>
      </c>
      <c r="E3" s="9" t="s">
        <v>4</v>
      </c>
      <c r="F3" s="7" t="s">
        <v>1</v>
      </c>
      <c r="G3" s="6" t="s">
        <v>2</v>
      </c>
      <c r="H3" s="6" t="s">
        <v>3</v>
      </c>
      <c r="I3" s="7" t="s">
        <v>4</v>
      </c>
      <c r="J3" s="376" t="s">
        <v>1</v>
      </c>
      <c r="K3" s="7" t="s">
        <v>2</v>
      </c>
      <c r="L3" s="7" t="s">
        <v>3</v>
      </c>
      <c r="M3" s="7" t="s">
        <v>4</v>
      </c>
      <c r="N3" s="221" t="s">
        <v>5</v>
      </c>
      <c r="O3" s="7" t="s">
        <v>6</v>
      </c>
      <c r="P3" s="7" t="s">
        <v>150</v>
      </c>
      <c r="Q3" s="376" t="s">
        <v>6</v>
      </c>
      <c r="R3" s="7" t="s">
        <v>6</v>
      </c>
      <c r="S3" s="219"/>
      <c r="T3" s="10"/>
      <c r="U3" s="230"/>
    </row>
    <row r="4" spans="1:22" ht="12.75" customHeight="1" x14ac:dyDescent="0.2">
      <c r="A4" s="4"/>
      <c r="B4" s="258">
        <v>2021</v>
      </c>
      <c r="C4" s="258">
        <v>2021</v>
      </c>
      <c r="D4" s="258">
        <v>2021</v>
      </c>
      <c r="E4" s="259">
        <v>2021</v>
      </c>
      <c r="F4" s="258">
        <v>2022</v>
      </c>
      <c r="G4" s="258">
        <v>2022</v>
      </c>
      <c r="H4" s="258">
        <v>2022</v>
      </c>
      <c r="I4" s="258">
        <v>2022</v>
      </c>
      <c r="J4" s="377">
        <v>2023</v>
      </c>
      <c r="K4" s="258">
        <v>2023</v>
      </c>
      <c r="L4" s="258">
        <v>2023</v>
      </c>
      <c r="M4" s="258">
        <v>2023</v>
      </c>
      <c r="N4" s="286" t="s">
        <v>7</v>
      </c>
      <c r="O4" s="258">
        <v>2023</v>
      </c>
      <c r="P4" s="258">
        <v>2022</v>
      </c>
      <c r="Q4" s="377">
        <v>2022</v>
      </c>
      <c r="R4" s="258">
        <v>2021</v>
      </c>
      <c r="S4" s="232"/>
      <c r="T4" s="231"/>
      <c r="U4" s="231"/>
    </row>
    <row r="5" spans="1:22" ht="12.75" x14ac:dyDescent="0.2">
      <c r="A5" s="4"/>
      <c r="B5" s="233" t="s">
        <v>8</v>
      </c>
      <c r="C5" s="233" t="s">
        <v>8</v>
      </c>
      <c r="D5" s="233" t="s">
        <v>8</v>
      </c>
      <c r="E5" s="244" t="s">
        <v>8</v>
      </c>
      <c r="F5" s="233"/>
      <c r="G5" s="233"/>
      <c r="H5" s="233"/>
      <c r="I5" s="233"/>
      <c r="J5" s="378"/>
      <c r="K5" s="233"/>
      <c r="L5" s="233"/>
      <c r="M5" s="233"/>
      <c r="N5" s="233"/>
      <c r="O5" s="233"/>
      <c r="P5" s="233"/>
      <c r="Q5" s="378"/>
      <c r="R5" s="233" t="s">
        <v>8</v>
      </c>
      <c r="S5" s="234"/>
      <c r="T5" s="234"/>
      <c r="U5" s="233"/>
      <c r="V5" s="14"/>
    </row>
    <row r="6" spans="1:22" ht="12.75" customHeight="1" x14ac:dyDescent="0.2">
      <c r="A6" s="4"/>
      <c r="B6" s="82"/>
      <c r="C6" s="82"/>
      <c r="D6" s="82"/>
      <c r="E6" s="304"/>
      <c r="F6" s="298"/>
      <c r="G6" s="82"/>
      <c r="H6" s="82"/>
      <c r="I6" s="82"/>
      <c r="J6" s="298"/>
      <c r="K6" s="298"/>
      <c r="L6" s="298"/>
      <c r="M6" s="298"/>
      <c r="N6" s="82"/>
      <c r="O6" s="520"/>
      <c r="P6" s="82"/>
      <c r="Q6" s="520"/>
      <c r="R6" s="82"/>
      <c r="S6" s="82"/>
      <c r="T6" s="82"/>
      <c r="U6" s="82"/>
      <c r="V6" s="14"/>
    </row>
    <row r="7" spans="1:22" ht="12.75" customHeight="1" x14ac:dyDescent="0.2">
      <c r="A7" s="4"/>
      <c r="B7" s="272">
        <v>701.53499999999997</v>
      </c>
      <c r="C7" s="272">
        <v>832.09800000000007</v>
      </c>
      <c r="D7" s="272">
        <v>892.09500000000003</v>
      </c>
      <c r="E7" s="273">
        <v>883.58299999999997</v>
      </c>
      <c r="F7" s="272">
        <v>954.01799999999992</v>
      </c>
      <c r="G7" s="272">
        <v>1026.6089999999999</v>
      </c>
      <c r="H7" s="272">
        <v>1001.95</v>
      </c>
      <c r="I7" s="272">
        <v>982.84</v>
      </c>
      <c r="J7" s="364">
        <v>1074.4090000000001</v>
      </c>
      <c r="K7" s="272">
        <v>1191.6310000000001</v>
      </c>
      <c r="L7" s="272">
        <v>1159.0129999999999</v>
      </c>
      <c r="M7" s="274">
        <v>1108.6379999999999</v>
      </c>
      <c r="N7" s="16" t="s">
        <v>9</v>
      </c>
      <c r="O7" s="16">
        <v>4533.6909999999998</v>
      </c>
      <c r="P7" s="16">
        <v>2982.5770000000002</v>
      </c>
      <c r="Q7" s="402">
        <v>3965.4170000000004</v>
      </c>
      <c r="R7" s="16">
        <v>3309.3110000000001</v>
      </c>
      <c r="S7" s="243"/>
      <c r="T7" s="236"/>
      <c r="U7" s="237"/>
    </row>
    <row r="8" spans="1:22" ht="12.75" customHeight="1" x14ac:dyDescent="0.2">
      <c r="A8" s="4"/>
      <c r="B8" s="272">
        <v>705.38300000000004</v>
      </c>
      <c r="C8" s="272">
        <v>843.46</v>
      </c>
      <c r="D8" s="272">
        <v>764.76</v>
      </c>
      <c r="E8" s="273">
        <v>995.18600000000004</v>
      </c>
      <c r="F8" s="272">
        <v>766.096</v>
      </c>
      <c r="G8" s="272">
        <v>885.14</v>
      </c>
      <c r="H8" s="272">
        <v>732.76599999999996</v>
      </c>
      <c r="I8" s="272">
        <v>928.952</v>
      </c>
      <c r="J8" s="364">
        <v>700.48900000000003</v>
      </c>
      <c r="K8" s="272">
        <v>805.904</v>
      </c>
      <c r="L8" s="272">
        <v>678.54700000000003</v>
      </c>
      <c r="M8" s="274">
        <v>909.50699999999995</v>
      </c>
      <c r="N8" s="16" t="s">
        <v>10</v>
      </c>
      <c r="O8" s="16">
        <v>3094.4470000000001</v>
      </c>
      <c r="P8" s="16">
        <v>2384.002</v>
      </c>
      <c r="Q8" s="402">
        <v>3312.9539999999997</v>
      </c>
      <c r="R8" s="16">
        <v>3308.7890000000002</v>
      </c>
      <c r="S8" s="243"/>
      <c r="T8" s="236"/>
      <c r="U8" s="237"/>
    </row>
    <row r="9" spans="1:22" ht="12.75" customHeight="1" x14ac:dyDescent="0.2">
      <c r="A9" s="4"/>
      <c r="B9" s="275">
        <v>550.80200000000002</v>
      </c>
      <c r="C9" s="275">
        <v>669.74</v>
      </c>
      <c r="D9" s="275">
        <v>613.22299999999996</v>
      </c>
      <c r="E9" s="276">
        <v>800.66</v>
      </c>
      <c r="F9" s="275">
        <v>615.06299999999999</v>
      </c>
      <c r="G9" s="275">
        <v>729.99099999999999</v>
      </c>
      <c r="H9" s="275">
        <v>579.51400000000001</v>
      </c>
      <c r="I9" s="275">
        <v>764.77800000000002</v>
      </c>
      <c r="J9" s="365">
        <v>574</v>
      </c>
      <c r="K9" s="275">
        <v>670.26599999999996</v>
      </c>
      <c r="L9" s="275">
        <v>575.28800000000001</v>
      </c>
      <c r="M9" s="277">
        <v>776.51499999999999</v>
      </c>
      <c r="N9" s="17" t="s">
        <v>11</v>
      </c>
      <c r="O9" s="17">
        <v>2596.3130000000001</v>
      </c>
      <c r="P9" s="17">
        <v>1924.5680000000002</v>
      </c>
      <c r="Q9" s="403">
        <v>2689.3460000000005</v>
      </c>
      <c r="R9" s="17">
        <v>2634.4249999999997</v>
      </c>
      <c r="S9" s="243"/>
      <c r="T9" s="238"/>
      <c r="U9" s="239"/>
    </row>
    <row r="10" spans="1:22" ht="12.75" customHeight="1" x14ac:dyDescent="0.2">
      <c r="A10" s="4"/>
      <c r="B10" s="278">
        <v>763.149</v>
      </c>
      <c r="C10" s="278">
        <v>753.06399999999996</v>
      </c>
      <c r="D10" s="278">
        <v>789.23800000000006</v>
      </c>
      <c r="E10" s="279">
        <v>787.72799999999995</v>
      </c>
      <c r="F10" s="278">
        <v>772.90599999999995</v>
      </c>
      <c r="G10" s="278">
        <v>819.54899999999998</v>
      </c>
      <c r="H10" s="278">
        <v>841.25400000000002</v>
      </c>
      <c r="I10" s="278">
        <v>853.75199999999995</v>
      </c>
      <c r="J10" s="366">
        <v>862.68799999999999</v>
      </c>
      <c r="K10" s="278">
        <v>886.56500000000005</v>
      </c>
      <c r="L10" s="278">
        <v>892.69399999999996</v>
      </c>
      <c r="M10" s="280">
        <v>917.13599999999997</v>
      </c>
      <c r="N10" s="16" t="s">
        <v>12</v>
      </c>
      <c r="O10" s="16">
        <v>3559.0830000000001</v>
      </c>
      <c r="P10" s="16">
        <v>2433.7089999999998</v>
      </c>
      <c r="Q10" s="402">
        <v>3287.4609999999998</v>
      </c>
      <c r="R10" s="16">
        <v>3093.1790000000001</v>
      </c>
      <c r="S10" s="243"/>
      <c r="T10" s="236"/>
      <c r="U10" s="237"/>
    </row>
    <row r="11" spans="1:22" ht="12.75" customHeight="1" x14ac:dyDescent="0.2">
      <c r="A11" s="4"/>
      <c r="B11" s="275">
        <v>373.88600000000002</v>
      </c>
      <c r="C11" s="275">
        <v>374.40799999999996</v>
      </c>
      <c r="D11" s="275">
        <v>404.18600000000004</v>
      </c>
      <c r="E11" s="276">
        <v>403.411</v>
      </c>
      <c r="F11" s="275">
        <v>399.49</v>
      </c>
      <c r="G11" s="275">
        <v>449.51400000000001</v>
      </c>
      <c r="H11" s="275">
        <v>472.39400000000001</v>
      </c>
      <c r="I11" s="275">
        <v>484.28299999999996</v>
      </c>
      <c r="J11" s="365">
        <v>499.15199999999999</v>
      </c>
      <c r="K11" s="275">
        <v>523.24</v>
      </c>
      <c r="L11" s="275">
        <v>534.62299999999993</v>
      </c>
      <c r="M11" s="277">
        <v>562.53</v>
      </c>
      <c r="N11" s="17" t="s">
        <v>11</v>
      </c>
      <c r="O11" s="17">
        <v>2119.5450000000001</v>
      </c>
      <c r="P11" s="17">
        <v>1321.3980000000001</v>
      </c>
      <c r="Q11" s="403">
        <v>1805.681</v>
      </c>
      <c r="R11" s="17">
        <v>1555.8910000000001</v>
      </c>
      <c r="S11" s="243"/>
      <c r="T11" s="238"/>
      <c r="U11" s="239"/>
    </row>
    <row r="12" spans="1:22" ht="12.75" customHeight="1" x14ac:dyDescent="0.2">
      <c r="A12" s="4"/>
      <c r="B12" s="281">
        <v>272.81799999999998</v>
      </c>
      <c r="C12" s="281">
        <v>282.17599999999999</v>
      </c>
      <c r="D12" s="281">
        <v>288.26100000000002</v>
      </c>
      <c r="E12" s="282">
        <v>263.589</v>
      </c>
      <c r="F12" s="281">
        <v>238.82</v>
      </c>
      <c r="G12" s="281">
        <v>248.32300000000001</v>
      </c>
      <c r="H12" s="281">
        <v>249.13900000000001</v>
      </c>
      <c r="I12" s="281">
        <v>229.37200000000001</v>
      </c>
      <c r="J12" s="367">
        <v>202.744</v>
      </c>
      <c r="K12" s="281">
        <v>212.351</v>
      </c>
      <c r="L12" s="281">
        <v>220.614</v>
      </c>
      <c r="M12" s="283">
        <v>203.06200000000001</v>
      </c>
      <c r="N12" s="16" t="s">
        <v>13</v>
      </c>
      <c r="O12" s="16">
        <v>838.77100000000007</v>
      </c>
      <c r="P12" s="16">
        <v>736.28200000000004</v>
      </c>
      <c r="Q12" s="402">
        <v>965.654</v>
      </c>
      <c r="R12" s="16">
        <v>1106.8439999999998</v>
      </c>
      <c r="S12" s="243"/>
      <c r="T12" s="236"/>
      <c r="U12" s="237"/>
    </row>
    <row r="13" spans="1:22" ht="12.75" customHeight="1" x14ac:dyDescent="0.2">
      <c r="A13" s="4"/>
      <c r="B13" s="281">
        <v>957.74400000000003</v>
      </c>
      <c r="C13" s="281">
        <v>907.96100000000001</v>
      </c>
      <c r="D13" s="281">
        <v>932.76199999999994</v>
      </c>
      <c r="E13" s="282">
        <v>1005.922</v>
      </c>
      <c r="F13" s="281">
        <v>915.68799999999999</v>
      </c>
      <c r="G13" s="281">
        <v>900.44200000000001</v>
      </c>
      <c r="H13" s="281">
        <v>931.13800000000003</v>
      </c>
      <c r="I13" s="281">
        <v>993.37599999999998</v>
      </c>
      <c r="J13" s="367">
        <v>935.75099999999998</v>
      </c>
      <c r="K13" s="281">
        <v>947.79200000000003</v>
      </c>
      <c r="L13" s="281">
        <v>902.45600000000002</v>
      </c>
      <c r="M13" s="283">
        <v>943.99599999999998</v>
      </c>
      <c r="N13" s="16" t="s">
        <v>14</v>
      </c>
      <c r="O13" s="16">
        <v>3729.9950000000003</v>
      </c>
      <c r="P13" s="16">
        <v>2747.268</v>
      </c>
      <c r="Q13" s="402">
        <v>3740.6440000000002</v>
      </c>
      <c r="R13" s="16">
        <v>3804.3889999999997</v>
      </c>
      <c r="S13" s="243"/>
      <c r="T13" s="236"/>
      <c r="U13" s="237"/>
    </row>
    <row r="14" spans="1:22" ht="12.75" customHeight="1" x14ac:dyDescent="0.2">
      <c r="A14" s="18"/>
      <c r="B14" s="19">
        <v>3400.6289999999999</v>
      </c>
      <c r="C14" s="19">
        <v>3618.76</v>
      </c>
      <c r="D14" s="19">
        <v>3667.1170000000002</v>
      </c>
      <c r="E14" s="20">
        <v>3936.009</v>
      </c>
      <c r="F14" s="19">
        <v>3647.5279999999998</v>
      </c>
      <c r="G14" s="19">
        <v>3880.0630000000001</v>
      </c>
      <c r="H14" s="19">
        <v>3756.2469999999998</v>
      </c>
      <c r="I14" s="19">
        <v>3988.2919999999999</v>
      </c>
      <c r="J14" s="368">
        <v>3776.08</v>
      </c>
      <c r="K14" s="19">
        <v>4044.2440000000001</v>
      </c>
      <c r="L14" s="19">
        <v>3853.326</v>
      </c>
      <c r="M14" s="21">
        <v>4082.3389999999999</v>
      </c>
      <c r="N14" s="19" t="s">
        <v>15</v>
      </c>
      <c r="O14" s="19">
        <v>15755.989000000001</v>
      </c>
      <c r="P14" s="19">
        <v>11283.838</v>
      </c>
      <c r="Q14" s="368">
        <v>15272.13</v>
      </c>
      <c r="R14" s="19">
        <v>14622.515000000001</v>
      </c>
      <c r="S14" s="243"/>
      <c r="T14" s="119"/>
      <c r="U14" s="119"/>
    </row>
    <row r="15" spans="1:22" ht="12.75" customHeight="1" x14ac:dyDescent="0.2">
      <c r="A15" s="18"/>
      <c r="B15" s="119"/>
      <c r="C15" s="119"/>
      <c r="D15" s="119"/>
      <c r="E15" s="246"/>
      <c r="F15" s="119"/>
      <c r="G15" s="119"/>
      <c r="H15" s="119"/>
      <c r="I15" s="119"/>
      <c r="J15" s="369"/>
      <c r="K15" s="119"/>
      <c r="L15" s="119"/>
      <c r="M15" s="226"/>
      <c r="N15" s="119"/>
      <c r="O15" s="119"/>
      <c r="P15" s="119"/>
      <c r="Q15" s="369"/>
      <c r="R15" s="119"/>
      <c r="S15" s="243"/>
      <c r="T15" s="119"/>
      <c r="U15" s="119"/>
    </row>
    <row r="16" spans="1:22" ht="12.75" customHeight="1" x14ac:dyDescent="0.2">
      <c r="A16" s="4"/>
      <c r="B16" s="272">
        <v>-146.09700000000001</v>
      </c>
      <c r="C16" s="272">
        <v>-128.94</v>
      </c>
      <c r="D16" s="272">
        <v>-115.46</v>
      </c>
      <c r="E16" s="273">
        <v>-140.53700000000001</v>
      </c>
      <c r="F16" s="272">
        <v>-148.102</v>
      </c>
      <c r="G16" s="272">
        <v>-137.51499999999999</v>
      </c>
      <c r="H16" s="272">
        <v>-125.166</v>
      </c>
      <c r="I16" s="272">
        <v>-138.55600000000001</v>
      </c>
      <c r="J16" s="364">
        <v>-124.65600000000001</v>
      </c>
      <c r="K16" s="272">
        <v>-113.926</v>
      </c>
      <c r="L16" s="272">
        <v>-95.373000000000005</v>
      </c>
      <c r="M16" s="274">
        <v>-92.195999999999998</v>
      </c>
      <c r="N16" s="272" t="s">
        <v>16</v>
      </c>
      <c r="O16" s="272">
        <v>-426.15099999999995</v>
      </c>
      <c r="P16" s="272">
        <v>-410.78299999999996</v>
      </c>
      <c r="Q16" s="364">
        <v>-549.33899999999994</v>
      </c>
      <c r="R16" s="272">
        <v>-531.03399999999999</v>
      </c>
      <c r="S16" s="243"/>
      <c r="T16" s="54"/>
      <c r="U16" s="54"/>
    </row>
    <row r="17" spans="1:21" ht="12.75" customHeight="1" x14ac:dyDescent="0.2">
      <c r="A17" s="4"/>
      <c r="B17" s="272">
        <v>-1299.345</v>
      </c>
      <c r="C17" s="272">
        <v>-1366.127</v>
      </c>
      <c r="D17" s="272">
        <v>-1293.318</v>
      </c>
      <c r="E17" s="273">
        <v>-1527.2080000000001</v>
      </c>
      <c r="F17" s="272">
        <v>-1452.788</v>
      </c>
      <c r="G17" s="272">
        <v>-1533.933</v>
      </c>
      <c r="H17" s="272">
        <v>-1388.7139999999999</v>
      </c>
      <c r="I17" s="272">
        <v>-1553.5609999999999</v>
      </c>
      <c r="J17" s="364">
        <v>-1571.53</v>
      </c>
      <c r="K17" s="272">
        <v>-1611.9590000000001</v>
      </c>
      <c r="L17" s="272">
        <v>-1442.934</v>
      </c>
      <c r="M17" s="274">
        <v>-1656.0029999999999</v>
      </c>
      <c r="N17" s="272" t="s">
        <v>17</v>
      </c>
      <c r="O17" s="272">
        <v>-6282.4259999999995</v>
      </c>
      <c r="P17" s="272">
        <v>-4375.4349999999995</v>
      </c>
      <c r="Q17" s="364">
        <v>-5928.9959999999992</v>
      </c>
      <c r="R17" s="272">
        <v>-5485.9979999999996</v>
      </c>
      <c r="S17" s="243"/>
      <c r="T17" s="54"/>
      <c r="U17" s="54"/>
    </row>
    <row r="18" spans="1:21" ht="12.75" customHeight="1" x14ac:dyDescent="0.2">
      <c r="A18" s="4"/>
      <c r="B18" s="272">
        <v>-1361.0070000000001</v>
      </c>
      <c r="C18" s="272">
        <v>-1380.2560000000001</v>
      </c>
      <c r="D18" s="272">
        <v>-1489.58</v>
      </c>
      <c r="E18" s="273">
        <v>-1634.1890000000001</v>
      </c>
      <c r="F18" s="272">
        <v>-1566.1469999999999</v>
      </c>
      <c r="G18" s="272">
        <v>-1589</v>
      </c>
      <c r="H18" s="272">
        <v>-1587.06</v>
      </c>
      <c r="I18" s="272">
        <v>-1645.1389999999999</v>
      </c>
      <c r="J18" s="364">
        <v>-1656.422</v>
      </c>
      <c r="K18" s="272">
        <v>-1648.1320000000001</v>
      </c>
      <c r="L18" s="272">
        <v>-1573.8530000000001</v>
      </c>
      <c r="M18" s="274">
        <v>-1649.7349999999999</v>
      </c>
      <c r="N18" s="272" t="s">
        <v>18</v>
      </c>
      <c r="O18" s="272">
        <v>-6528.1419999999998</v>
      </c>
      <c r="P18" s="272">
        <v>-4742.2070000000003</v>
      </c>
      <c r="Q18" s="364">
        <v>-6387.3460000000005</v>
      </c>
      <c r="R18" s="272">
        <v>-5865.0320000000002</v>
      </c>
      <c r="S18" s="243"/>
      <c r="T18" s="54"/>
      <c r="U18" s="54"/>
    </row>
    <row r="19" spans="1:21" ht="12.75" customHeight="1" x14ac:dyDescent="0.2">
      <c r="A19" s="4"/>
      <c r="B19" s="272"/>
      <c r="C19" s="272"/>
      <c r="D19" s="272"/>
      <c r="E19" s="273"/>
      <c r="F19" s="272"/>
      <c r="G19" s="272"/>
      <c r="H19" s="272"/>
      <c r="I19" s="272"/>
      <c r="J19" s="364"/>
      <c r="K19" s="272"/>
      <c r="L19" s="272"/>
      <c r="M19" s="274"/>
      <c r="N19" s="284"/>
      <c r="O19" s="272"/>
      <c r="P19" s="272"/>
      <c r="Q19" s="364"/>
      <c r="R19" s="272"/>
      <c r="S19" s="243"/>
      <c r="T19" s="54"/>
      <c r="U19" s="54"/>
    </row>
    <row r="20" spans="1:21" ht="12.75" customHeight="1" x14ac:dyDescent="0.2">
      <c r="A20" s="18"/>
      <c r="B20" s="248">
        <v>594.17999999999995</v>
      </c>
      <c r="C20" s="248">
        <v>743.43600000000004</v>
      </c>
      <c r="D20" s="248">
        <v>768.75900000000001</v>
      </c>
      <c r="E20" s="249">
        <v>634.07399999999996</v>
      </c>
      <c r="F20" s="293">
        <v>480.49099999999999</v>
      </c>
      <c r="G20" s="19">
        <v>619.61400000000003</v>
      </c>
      <c r="H20" s="19">
        <v>655.30799999999999</v>
      </c>
      <c r="I20" s="19">
        <v>651.03499999999997</v>
      </c>
      <c r="J20" s="293">
        <v>423.47199999999998</v>
      </c>
      <c r="K20" s="503">
        <v>670.22699999999998</v>
      </c>
      <c r="L20" s="503">
        <v>741.16700000000003</v>
      </c>
      <c r="M20" s="502">
        <v>684.404</v>
      </c>
      <c r="N20" s="19" t="s">
        <v>19</v>
      </c>
      <c r="O20" s="19">
        <v>2519.27</v>
      </c>
      <c r="P20" s="19">
        <v>1755.413</v>
      </c>
      <c r="Q20" s="368">
        <v>2406.4479999999999</v>
      </c>
      <c r="R20" s="19">
        <v>2740.4490000000001</v>
      </c>
      <c r="S20" s="243"/>
      <c r="T20" s="119"/>
      <c r="U20" s="119"/>
    </row>
    <row r="21" spans="1:21" ht="12.75" customHeight="1" x14ac:dyDescent="0.2">
      <c r="A21" s="4"/>
      <c r="B21" s="54"/>
      <c r="C21" s="54"/>
      <c r="D21" s="54"/>
      <c r="E21" s="245"/>
      <c r="F21" s="54"/>
      <c r="G21" s="54"/>
      <c r="H21" s="54"/>
      <c r="I21" s="54"/>
      <c r="J21" s="370"/>
      <c r="K21" s="54"/>
      <c r="L21" s="54"/>
      <c r="M21" s="235"/>
      <c r="N21" s="54"/>
      <c r="O21" s="54"/>
      <c r="P21" s="54"/>
      <c r="Q21" s="370"/>
      <c r="R21" s="54"/>
      <c r="S21" s="243"/>
      <c r="T21" s="54"/>
      <c r="U21" s="54"/>
    </row>
    <row r="22" spans="1:21" ht="12.75" customHeight="1" x14ac:dyDescent="0.2">
      <c r="A22" s="4"/>
      <c r="B22" s="272">
        <v>-220.36799999999999</v>
      </c>
      <c r="C22" s="272">
        <v>-233.40199999999999</v>
      </c>
      <c r="D22" s="272">
        <v>-267.577</v>
      </c>
      <c r="E22" s="273">
        <v>-262.19400000000002</v>
      </c>
      <c r="F22" s="272">
        <v>-262.90899999999999</v>
      </c>
      <c r="G22" s="272">
        <v>-278.13299999999998</v>
      </c>
      <c r="H22" s="272">
        <v>-283.45999999999998</v>
      </c>
      <c r="I22" s="272">
        <v>-292.03699999999998</v>
      </c>
      <c r="J22" s="364">
        <v>-313.76</v>
      </c>
      <c r="K22" s="272">
        <v>-297.09399999999999</v>
      </c>
      <c r="L22" s="272">
        <v>-296.36500000000001</v>
      </c>
      <c r="M22" s="274">
        <v>-331.99099999999999</v>
      </c>
      <c r="N22" s="272" t="s">
        <v>20</v>
      </c>
      <c r="O22" s="272">
        <v>-1239.21</v>
      </c>
      <c r="P22" s="272">
        <v>-824.50199999999995</v>
      </c>
      <c r="Q22" s="364">
        <v>-1116.539</v>
      </c>
      <c r="R22" s="272">
        <v>-983.54099999999994</v>
      </c>
      <c r="S22" s="243"/>
      <c r="T22" s="54"/>
      <c r="U22" s="54"/>
    </row>
    <row r="23" spans="1:21" ht="12.75" customHeight="1" x14ac:dyDescent="0.2">
      <c r="A23" s="18"/>
      <c r="B23" s="272">
        <v>-5.992</v>
      </c>
      <c r="C23" s="272">
        <v>-91.120999999999995</v>
      </c>
      <c r="D23" s="272">
        <v>-7.1989999999999998</v>
      </c>
      <c r="E23" s="273">
        <v>-14.347000000001572</v>
      </c>
      <c r="F23" s="272">
        <v>-2.0740000000005239</v>
      </c>
      <c r="G23" s="272">
        <v>-5.758</v>
      </c>
      <c r="H23" s="272">
        <v>-5.0000000000000001E-3</v>
      </c>
      <c r="I23" s="272">
        <v>-23.116</v>
      </c>
      <c r="J23" s="364">
        <v>-8.8849999999999998</v>
      </c>
      <c r="K23" s="272">
        <v>-1.2130000000000001</v>
      </c>
      <c r="L23" s="272">
        <v>-21.914999999999999</v>
      </c>
      <c r="M23" s="274">
        <v>-20.920999999999999</v>
      </c>
      <c r="N23" s="272" t="s">
        <v>22</v>
      </c>
      <c r="O23" s="272">
        <v>-52.933999999999997</v>
      </c>
      <c r="P23" s="272">
        <v>-7.8370000000005238</v>
      </c>
      <c r="Q23" s="364">
        <v>-30.953000000000522</v>
      </c>
      <c r="R23" s="272">
        <v>-118.65900000000157</v>
      </c>
      <c r="S23" s="243"/>
      <c r="T23" s="54"/>
      <c r="U23" s="54"/>
    </row>
    <row r="24" spans="1:21" ht="12.75" customHeight="1" x14ac:dyDescent="0.2">
      <c r="A24" s="4"/>
      <c r="B24" s="272">
        <v>6.2389999999999999</v>
      </c>
      <c r="C24" s="272">
        <v>58.917000000000002</v>
      </c>
      <c r="D24" s="272">
        <v>114.56100000000001</v>
      </c>
      <c r="E24" s="273">
        <v>1.2370000000000001</v>
      </c>
      <c r="F24" s="272">
        <v>0</v>
      </c>
      <c r="G24" s="272">
        <v>9.5990000000000002</v>
      </c>
      <c r="H24" s="272">
        <v>1.8</v>
      </c>
      <c r="I24" s="272">
        <v>1.08</v>
      </c>
      <c r="J24" s="364">
        <v>35.997999999999998</v>
      </c>
      <c r="K24" s="272">
        <v>23.5</v>
      </c>
      <c r="L24" s="272">
        <v>12.183999999999999</v>
      </c>
      <c r="M24" s="274">
        <v>55.924999999999997</v>
      </c>
      <c r="N24" s="272" t="s">
        <v>23</v>
      </c>
      <c r="O24" s="272">
        <v>127.607</v>
      </c>
      <c r="P24" s="272">
        <v>11.600000000000001</v>
      </c>
      <c r="Q24" s="364">
        <v>12.680000000000001</v>
      </c>
      <c r="R24" s="272">
        <v>180.95400000000001</v>
      </c>
      <c r="S24" s="243"/>
      <c r="T24" s="54"/>
      <c r="U24" s="54"/>
    </row>
    <row r="25" spans="1:21" ht="12.75" customHeight="1" x14ac:dyDescent="0.2">
      <c r="A25" s="4"/>
      <c r="B25" s="272">
        <v>-31.088999999999999</v>
      </c>
      <c r="C25" s="272">
        <v>-45.341999999999999</v>
      </c>
      <c r="D25" s="272">
        <v>-25.927</v>
      </c>
      <c r="E25" s="273">
        <v>-69.804000000000002</v>
      </c>
      <c r="F25" s="272">
        <v>-31.622</v>
      </c>
      <c r="G25" s="272">
        <v>-56.739999999999995</v>
      </c>
      <c r="H25" s="272">
        <v>-31.503</v>
      </c>
      <c r="I25" s="272">
        <v>-52.277000000000001</v>
      </c>
      <c r="J25" s="364">
        <v>-116.43299999999999</v>
      </c>
      <c r="K25" s="272">
        <v>-33.048999999999999</v>
      </c>
      <c r="L25" s="272">
        <v>-15.465</v>
      </c>
      <c r="M25" s="274">
        <v>-70.822999999999993</v>
      </c>
      <c r="N25" s="272" t="s">
        <v>24</v>
      </c>
      <c r="O25" s="272">
        <v>-235.76999999999998</v>
      </c>
      <c r="P25" s="272">
        <v>-120.066</v>
      </c>
      <c r="Q25" s="364">
        <v>-173.34300000000002</v>
      </c>
      <c r="R25" s="272">
        <v>-172.16200000000001</v>
      </c>
      <c r="S25" s="243"/>
      <c r="T25" s="54"/>
      <c r="U25" s="54"/>
    </row>
    <row r="26" spans="1:21" ht="12.75" customHeight="1" x14ac:dyDescent="0.2">
      <c r="A26" s="4"/>
      <c r="B26" s="248">
        <v>342.96999999999991</v>
      </c>
      <c r="C26" s="248">
        <v>432.48800000000006</v>
      </c>
      <c r="D26" s="248">
        <v>582.61699999999996</v>
      </c>
      <c r="E26" s="249">
        <v>288.96599999999842</v>
      </c>
      <c r="F26" s="248">
        <v>183.88599999999946</v>
      </c>
      <c r="G26" s="248">
        <v>288.58200000000005</v>
      </c>
      <c r="H26" s="248">
        <v>342.14000000000004</v>
      </c>
      <c r="I26" s="248">
        <v>284.685</v>
      </c>
      <c r="J26" s="371">
        <v>20.391999999999996</v>
      </c>
      <c r="K26" s="248">
        <v>362.37099999999998</v>
      </c>
      <c r="L26" s="248">
        <v>419.60600000000005</v>
      </c>
      <c r="M26" s="254">
        <v>316.59400000000005</v>
      </c>
      <c r="N26" s="248" t="s">
        <v>25</v>
      </c>
      <c r="O26" s="248">
        <v>1118.9630000000002</v>
      </c>
      <c r="P26" s="248">
        <v>814.60799999999961</v>
      </c>
      <c r="Q26" s="371">
        <v>1099.2929999999997</v>
      </c>
      <c r="R26" s="248">
        <v>1647.0409999999983</v>
      </c>
      <c r="S26" s="243"/>
      <c r="T26" s="54"/>
      <c r="U26" s="54"/>
    </row>
    <row r="27" spans="1:21" ht="12.75" customHeight="1" x14ac:dyDescent="0.2">
      <c r="A27" s="18"/>
      <c r="B27" s="119"/>
      <c r="C27" s="119"/>
      <c r="D27" s="119"/>
      <c r="E27" s="246"/>
      <c r="F27" s="119"/>
      <c r="G27" s="119"/>
      <c r="H27" s="119"/>
      <c r="I27" s="119"/>
      <c r="J27" s="369"/>
      <c r="K27" s="119"/>
      <c r="L27" s="119"/>
      <c r="M27" s="226"/>
      <c r="N27" s="119"/>
      <c r="O27" s="119"/>
      <c r="P27" s="119"/>
      <c r="Q27" s="369"/>
      <c r="R27" s="119"/>
      <c r="S27" s="243"/>
      <c r="T27" s="119"/>
      <c r="U27" s="119"/>
    </row>
    <row r="28" spans="1:21" ht="12.75" customHeight="1" x14ac:dyDescent="0.2">
      <c r="A28" s="18"/>
      <c r="B28" s="272">
        <v>-0.36099999999999999</v>
      </c>
      <c r="C28" s="272">
        <v>-22.492000000000001</v>
      </c>
      <c r="D28" s="272">
        <v>-24.274000000000001</v>
      </c>
      <c r="E28" s="273">
        <v>-146.05699999999999</v>
      </c>
      <c r="F28" s="272">
        <v>-52.893000000000001</v>
      </c>
      <c r="G28" s="272">
        <v>11.497</v>
      </c>
      <c r="H28" s="272">
        <v>-170.31700000000001</v>
      </c>
      <c r="I28" s="272">
        <v>-269.95100000000002</v>
      </c>
      <c r="J28" s="364">
        <v>-5295.1530000000002</v>
      </c>
      <c r="K28" s="272">
        <v>-1089.529</v>
      </c>
      <c r="L28" s="272">
        <v>44.893999999999998</v>
      </c>
      <c r="M28" s="274">
        <v>11.308999999999999</v>
      </c>
      <c r="N28" s="272" t="s">
        <v>21</v>
      </c>
      <c r="O28" s="272">
        <v>-6328.4790000000003</v>
      </c>
      <c r="P28" s="272">
        <v>-211.71300000000002</v>
      </c>
      <c r="Q28" s="364">
        <v>-481.66400000000004</v>
      </c>
      <c r="R28" s="272">
        <v>-193.184</v>
      </c>
      <c r="S28" s="243"/>
      <c r="T28" s="119"/>
      <c r="U28" s="119"/>
    </row>
    <row r="29" spans="1:21" ht="12.75" customHeight="1" x14ac:dyDescent="0.2">
      <c r="A29" s="4"/>
      <c r="B29" s="272">
        <v>0</v>
      </c>
      <c r="C29" s="272">
        <v>0</v>
      </c>
      <c r="D29" s="272">
        <v>-2</v>
      </c>
      <c r="E29" s="273">
        <v>-19998</v>
      </c>
      <c r="F29" s="272">
        <v>-13530.56</v>
      </c>
      <c r="G29" s="272">
        <v>-6563.5590000000002</v>
      </c>
      <c r="H29" s="272">
        <v>-3153.0140000000001</v>
      </c>
      <c r="I29" s="272">
        <v>423.637</v>
      </c>
      <c r="J29" s="364">
        <v>7281.3379999999997</v>
      </c>
      <c r="K29" s="272">
        <v>-783.69399999999996</v>
      </c>
      <c r="L29" s="272">
        <v>13020.205</v>
      </c>
      <c r="M29" s="274">
        <v>2175.7370000000001</v>
      </c>
      <c r="N29" s="272" t="s">
        <v>156</v>
      </c>
      <c r="O29" s="272">
        <v>21693.586000000003</v>
      </c>
      <c r="P29" s="272">
        <v>-23247.132999999998</v>
      </c>
      <c r="Q29" s="364">
        <v>-22823.495999999999</v>
      </c>
      <c r="R29" s="272">
        <v>-20000</v>
      </c>
      <c r="S29" s="243"/>
      <c r="T29" s="240"/>
      <c r="U29" s="240"/>
    </row>
    <row r="30" spans="1:21" ht="12.75" customHeight="1" x14ac:dyDescent="0.2">
      <c r="A30" s="4"/>
      <c r="B30" s="272">
        <v>3.371</v>
      </c>
      <c r="C30" s="272">
        <v>5.1829999999999998</v>
      </c>
      <c r="D30" s="272">
        <v>8.1150000000000002</v>
      </c>
      <c r="E30" s="273">
        <v>131.42400000000001</v>
      </c>
      <c r="F30" s="272">
        <v>1.0189999999999999</v>
      </c>
      <c r="G30" s="272">
        <v>1.038</v>
      </c>
      <c r="H30" s="272">
        <v>15.976000000000001</v>
      </c>
      <c r="I30" s="272">
        <v>656.62</v>
      </c>
      <c r="J30" s="364">
        <v>0</v>
      </c>
      <c r="K30" s="272">
        <v>-3.74</v>
      </c>
      <c r="L30" s="272">
        <v>0.88100000000000001</v>
      </c>
      <c r="M30" s="274">
        <v>-25.529</v>
      </c>
      <c r="N30" s="272" t="s">
        <v>117</v>
      </c>
      <c r="O30" s="272">
        <v>-28.387999999999998</v>
      </c>
      <c r="P30" s="272">
        <v>18.033000000000001</v>
      </c>
      <c r="Q30" s="364">
        <v>674.65300000000002</v>
      </c>
      <c r="R30" s="272">
        <v>148.09300000000002</v>
      </c>
      <c r="S30" s="243"/>
      <c r="T30" s="240"/>
      <c r="U30" s="240"/>
    </row>
    <row r="31" spans="1:21" ht="12.75" customHeight="1" x14ac:dyDescent="0.2">
      <c r="A31" s="18"/>
      <c r="B31" s="272">
        <v>3.395</v>
      </c>
      <c r="C31" s="272">
        <v>4.4850000000000003</v>
      </c>
      <c r="D31" s="272">
        <v>2.843</v>
      </c>
      <c r="E31" s="273">
        <v>18.334</v>
      </c>
      <c r="F31" s="272">
        <v>82.596000000000004</v>
      </c>
      <c r="G31" s="272">
        <v>12.795</v>
      </c>
      <c r="H31" s="272">
        <v>4.0530000000000008</v>
      </c>
      <c r="I31" s="272">
        <v>16.600000000000001</v>
      </c>
      <c r="J31" s="364">
        <v>320.74900000000002</v>
      </c>
      <c r="K31" s="272">
        <v>44.66</v>
      </c>
      <c r="L31" s="272">
        <v>1298.22</v>
      </c>
      <c r="M31" s="274">
        <v>215.50200000000001</v>
      </c>
      <c r="N31" s="272" t="s">
        <v>26</v>
      </c>
      <c r="O31" s="272">
        <v>1705.261</v>
      </c>
      <c r="P31" s="272">
        <v>99.444000000000003</v>
      </c>
      <c r="Q31" s="364">
        <v>117.04400000000001</v>
      </c>
      <c r="R31" s="272">
        <f>29.057-1</f>
        <v>28.056999999999999</v>
      </c>
      <c r="S31" s="243"/>
      <c r="T31" s="119"/>
      <c r="U31" s="119"/>
    </row>
    <row r="32" spans="1:21" ht="12.75" customHeight="1" x14ac:dyDescent="0.2">
      <c r="A32" s="18"/>
      <c r="B32" s="272">
        <v>-55.863</v>
      </c>
      <c r="C32" s="272">
        <v>-57.896000000000001</v>
      </c>
      <c r="D32" s="272">
        <v>-57.709999999999994</v>
      </c>
      <c r="E32" s="273">
        <v>-77.501000000000005</v>
      </c>
      <c r="F32" s="272">
        <v>-75.066000000000003</v>
      </c>
      <c r="G32" s="272">
        <v>-100.23</v>
      </c>
      <c r="H32" s="272">
        <v>-100.711</v>
      </c>
      <c r="I32" s="272">
        <v>-552.71500000000003</v>
      </c>
      <c r="J32" s="364">
        <v>-148.261</v>
      </c>
      <c r="K32" s="272">
        <v>-398.512</v>
      </c>
      <c r="L32" s="272">
        <v>-230.48</v>
      </c>
      <c r="M32" s="274">
        <v>-394.185</v>
      </c>
      <c r="N32" s="272" t="s">
        <v>27</v>
      </c>
      <c r="O32" s="272">
        <v>-997</v>
      </c>
      <c r="P32" s="272">
        <v>-276.00700000000001</v>
      </c>
      <c r="Q32" s="364">
        <v>-829.72199999999998</v>
      </c>
      <c r="R32" s="272">
        <f>-248.97+1</f>
        <v>-247.97</v>
      </c>
      <c r="S32" s="243"/>
      <c r="T32" s="119"/>
      <c r="U32" s="119"/>
    </row>
    <row r="33" spans="1:21" ht="12.75" customHeight="1" x14ac:dyDescent="0.2">
      <c r="A33" s="4"/>
      <c r="B33" s="248">
        <v>293.51199999999989</v>
      </c>
      <c r="C33" s="248">
        <v>361.76800000000003</v>
      </c>
      <c r="D33" s="248">
        <v>509.49099999999999</v>
      </c>
      <c r="E33" s="249">
        <v>-19782</v>
      </c>
      <c r="F33" s="248">
        <v>-13391.018000000002</v>
      </c>
      <c r="G33" s="248">
        <v>-6349.8770000000004</v>
      </c>
      <c r="H33" s="248">
        <v>-3061.873</v>
      </c>
      <c r="I33" s="248">
        <v>558.87599999999986</v>
      </c>
      <c r="J33" s="371">
        <v>2179.0649999999991</v>
      </c>
      <c r="K33" s="248">
        <v>-1868.4439999999997</v>
      </c>
      <c r="L33" s="248">
        <v>14553.325999999999</v>
      </c>
      <c r="M33" s="254">
        <v>2299.4280000000003</v>
      </c>
      <c r="N33" s="248" t="s">
        <v>28</v>
      </c>
      <c r="O33" s="248">
        <v>17163.492999999999</v>
      </c>
      <c r="P33" s="248">
        <v>-22802.768000000004</v>
      </c>
      <c r="Q33" s="371">
        <v>-22243.892000000003</v>
      </c>
      <c r="R33" s="248">
        <v>-18617.963000000003</v>
      </c>
      <c r="S33" s="243"/>
      <c r="T33" s="54"/>
      <c r="U33" s="54"/>
    </row>
    <row r="34" spans="1:21" ht="12.75" customHeight="1" x14ac:dyDescent="0.2">
      <c r="A34" s="18"/>
      <c r="B34" s="54"/>
      <c r="C34" s="54"/>
      <c r="D34" s="54"/>
      <c r="E34" s="245"/>
      <c r="F34" s="54"/>
      <c r="G34" s="54"/>
      <c r="H34" s="54"/>
      <c r="I34" s="54"/>
      <c r="J34" s="370"/>
      <c r="K34" s="54"/>
      <c r="L34" s="54"/>
      <c r="M34" s="235"/>
      <c r="N34" s="54"/>
      <c r="O34" s="54"/>
      <c r="P34" s="54"/>
      <c r="Q34" s="370"/>
      <c r="R34" s="54"/>
      <c r="S34" s="243"/>
      <c r="T34" s="119"/>
      <c r="U34" s="119"/>
    </row>
    <row r="35" spans="1:21" ht="12.75" customHeight="1" x14ac:dyDescent="0.2">
      <c r="A35" s="18"/>
      <c r="B35" s="272">
        <v>-71.111999999999995</v>
      </c>
      <c r="C35" s="272">
        <v>-57.018999999999998</v>
      </c>
      <c r="D35" s="272">
        <v>-95.646000000000001</v>
      </c>
      <c r="E35" s="273">
        <v>-56.588000000000001</v>
      </c>
      <c r="F35" s="272">
        <v>-44.607999999999997</v>
      </c>
      <c r="G35" s="272">
        <v>-62.057000000000002</v>
      </c>
      <c r="H35" s="272">
        <v>-75.335999999999999</v>
      </c>
      <c r="I35" s="272">
        <v>-71.531999999999996</v>
      </c>
      <c r="J35" s="364">
        <v>-8.9049999999999994</v>
      </c>
      <c r="K35" s="272">
        <v>-80.266999999999996</v>
      </c>
      <c r="L35" s="272">
        <v>-97.134</v>
      </c>
      <c r="M35" s="274">
        <v>-70.302999999999997</v>
      </c>
      <c r="N35" s="272" t="s">
        <v>29</v>
      </c>
      <c r="O35" s="272">
        <v>-256.60899999999998</v>
      </c>
      <c r="P35" s="272">
        <v>-182.00099999999998</v>
      </c>
      <c r="Q35" s="364">
        <v>-253.53299999999996</v>
      </c>
      <c r="R35" s="272">
        <v>-280.36500000000001</v>
      </c>
      <c r="S35" s="243"/>
      <c r="T35" s="54"/>
      <c r="U35" s="54"/>
    </row>
    <row r="36" spans="1:21" ht="12.75" customHeight="1" x14ac:dyDescent="0.2">
      <c r="A36" s="18"/>
      <c r="B36" s="248">
        <v>222.398</v>
      </c>
      <c r="C36" s="248">
        <v>304.75099999999998</v>
      </c>
      <c r="D36" s="248">
        <v>413.601</v>
      </c>
      <c r="E36" s="249">
        <v>-19839.077000000001</v>
      </c>
      <c r="F36" s="248">
        <v>-13435.626000000002</v>
      </c>
      <c r="G36" s="248">
        <v>-6411.9340000000002</v>
      </c>
      <c r="H36" s="248">
        <v>-3137.2089999999998</v>
      </c>
      <c r="I36" s="248">
        <v>487.34399999999988</v>
      </c>
      <c r="J36" s="371">
        <v>2170.1599999999989</v>
      </c>
      <c r="K36" s="248">
        <v>-1948.7109999999998</v>
      </c>
      <c r="L36" s="248">
        <v>14456.191999999999</v>
      </c>
      <c r="M36" s="254">
        <v>2229.1250000000005</v>
      </c>
      <c r="N36" s="248" t="s">
        <v>30</v>
      </c>
      <c r="O36" s="248">
        <v>16906.766</v>
      </c>
      <c r="P36" s="248">
        <v>-22984.769</v>
      </c>
      <c r="Q36" s="371">
        <v>-22497.424999999999</v>
      </c>
      <c r="R36" s="248">
        <v>-18898.327000000001</v>
      </c>
      <c r="S36" s="243"/>
      <c r="T36" s="54"/>
      <c r="U36" s="54"/>
    </row>
    <row r="37" spans="1:21" ht="12.75" customHeight="1" x14ac:dyDescent="0.2">
      <c r="A37" s="18"/>
      <c r="B37" s="54"/>
      <c r="C37" s="54"/>
      <c r="D37" s="54"/>
      <c r="E37" s="245"/>
      <c r="F37" s="54"/>
      <c r="G37" s="54"/>
      <c r="H37" s="54"/>
      <c r="I37" s="54"/>
      <c r="J37" s="370"/>
      <c r="K37" s="54"/>
      <c r="L37" s="54"/>
      <c r="M37" s="235"/>
      <c r="N37" s="54"/>
      <c r="O37" s="54"/>
      <c r="P37" s="54"/>
      <c r="Q37" s="370"/>
      <c r="R37" s="54"/>
      <c r="S37" s="243"/>
      <c r="T37" s="119"/>
      <c r="U37" s="119"/>
    </row>
    <row r="38" spans="1:21" ht="12.75" customHeight="1" x14ac:dyDescent="0.2">
      <c r="A38" s="18"/>
      <c r="B38" s="272">
        <v>-501.46199999999999</v>
      </c>
      <c r="C38" s="272">
        <v>60471.154000000002</v>
      </c>
      <c r="D38" s="272">
        <v>-3.1800000000000068</v>
      </c>
      <c r="E38" s="273">
        <v>-1.7010000000009313</v>
      </c>
      <c r="F38" s="272">
        <v>-9.9999999838473741E-4</v>
      </c>
      <c r="G38" s="272">
        <v>-1.0000000002037268E-3</v>
      </c>
      <c r="H38" s="272">
        <v>0</v>
      </c>
      <c r="I38" s="272">
        <v>-23.648999999999852</v>
      </c>
      <c r="J38" s="364">
        <v>-1.9999999990432116E-3</v>
      </c>
      <c r="K38" s="272">
        <v>1.9999999997253326E-3</v>
      </c>
      <c r="L38" s="272">
        <v>-9.9999999838473741E-4</v>
      </c>
      <c r="M38" s="274">
        <v>-30.954999999999998</v>
      </c>
      <c r="N38" s="272" t="s">
        <v>118</v>
      </c>
      <c r="O38" s="272">
        <v>-30.955999999997701</v>
      </c>
      <c r="P38" s="272">
        <v>-1.9999999985884642E-3</v>
      </c>
      <c r="Q38" s="364">
        <v>-23.65099999999844</v>
      </c>
      <c r="R38" s="272">
        <v>59964.811000000002</v>
      </c>
      <c r="S38" s="243"/>
      <c r="T38" s="119"/>
      <c r="U38" s="119"/>
    </row>
    <row r="39" spans="1:21" ht="12.75" customHeight="1" x14ac:dyDescent="0.2">
      <c r="A39" s="18"/>
      <c r="B39" s="248">
        <v>-279.06399999999996</v>
      </c>
      <c r="C39" s="248">
        <v>60775.904999999999</v>
      </c>
      <c r="D39" s="248">
        <v>410.42099999999999</v>
      </c>
      <c r="E39" s="249">
        <v>-19840.777999999998</v>
      </c>
      <c r="F39" s="248">
        <v>-13435.627</v>
      </c>
      <c r="G39" s="248">
        <v>-6411.9350000000004</v>
      </c>
      <c r="H39" s="248">
        <v>-3137.2089999999998</v>
      </c>
      <c r="I39" s="248">
        <v>463.69500000000005</v>
      </c>
      <c r="J39" s="371">
        <v>2170.1579999999999</v>
      </c>
      <c r="K39" s="248">
        <v>-1948.7090000000001</v>
      </c>
      <c r="L39" s="248">
        <v>14456.191000000001</v>
      </c>
      <c r="M39" s="254">
        <v>2198.1700000000005</v>
      </c>
      <c r="N39" s="248" t="s">
        <v>31</v>
      </c>
      <c r="O39" s="248">
        <v>16875.810000000001</v>
      </c>
      <c r="P39" s="248">
        <v>-22984.771000000001</v>
      </c>
      <c r="Q39" s="371">
        <v>-22521.076000000001</v>
      </c>
      <c r="R39" s="248">
        <v>41066.484000000004</v>
      </c>
      <c r="S39" s="243"/>
      <c r="T39" s="119"/>
      <c r="U39" s="119"/>
    </row>
    <row r="40" spans="1:21" ht="12.75" customHeight="1" x14ac:dyDescent="0.2">
      <c r="A40" s="4"/>
      <c r="B40" s="54"/>
      <c r="C40" s="54"/>
      <c r="D40" s="54"/>
      <c r="E40" s="245"/>
      <c r="F40" s="54"/>
      <c r="G40" s="54"/>
      <c r="H40" s="54"/>
      <c r="I40" s="54"/>
      <c r="J40" s="370"/>
      <c r="K40" s="54"/>
      <c r="L40" s="54"/>
      <c r="M40" s="235"/>
      <c r="N40" s="54"/>
      <c r="O40" s="54"/>
      <c r="P40" s="54"/>
      <c r="Q40" s="370"/>
      <c r="R40" s="54"/>
      <c r="S40" s="243"/>
      <c r="T40" s="54"/>
      <c r="U40" s="54"/>
    </row>
    <row r="41" spans="1:21" ht="12.75" customHeight="1" x14ac:dyDescent="0.2">
      <c r="A41" s="4"/>
      <c r="B41" s="54"/>
      <c r="C41" s="54"/>
      <c r="D41" s="54"/>
      <c r="E41" s="245"/>
      <c r="F41" s="54"/>
      <c r="G41" s="54"/>
      <c r="H41" s="54"/>
      <c r="I41" s="54"/>
      <c r="J41" s="370"/>
      <c r="K41" s="54"/>
      <c r="L41" s="54"/>
      <c r="M41" s="235"/>
      <c r="N41" s="119" t="s">
        <v>32</v>
      </c>
      <c r="O41" s="54"/>
      <c r="P41" s="54"/>
      <c r="Q41" s="370"/>
      <c r="R41" s="54"/>
      <c r="S41" s="243"/>
      <c r="T41" s="54"/>
      <c r="U41" s="54"/>
    </row>
    <row r="42" spans="1:21" ht="12.75" customHeight="1" x14ac:dyDescent="0.2">
      <c r="A42" s="4"/>
      <c r="B42" s="272">
        <v>-175.18799999999999</v>
      </c>
      <c r="C42" s="272">
        <v>-134.76499999999999</v>
      </c>
      <c r="D42" s="272">
        <v>17.966999999999999</v>
      </c>
      <c r="E42" s="273">
        <v>17.745999999999999</v>
      </c>
      <c r="F42" s="272">
        <v>17.908000000000001</v>
      </c>
      <c r="G42" s="272">
        <v>18.55</v>
      </c>
      <c r="H42" s="272">
        <v>14.515000000000001</v>
      </c>
      <c r="I42" s="272">
        <v>9.4809999999999999</v>
      </c>
      <c r="J42" s="364">
        <v>9.6859999999999999</v>
      </c>
      <c r="K42" s="272">
        <v>20.689</v>
      </c>
      <c r="L42" s="272">
        <v>19.443999999999999</v>
      </c>
      <c r="M42" s="274">
        <v>18.370999999999999</v>
      </c>
      <c r="N42" s="272" t="s">
        <v>33</v>
      </c>
      <c r="O42" s="272">
        <v>68.19</v>
      </c>
      <c r="P42" s="272">
        <v>50.972999999999999</v>
      </c>
      <c r="Q42" s="364">
        <v>60.454000000000001</v>
      </c>
      <c r="R42" s="272">
        <v>-274.24</v>
      </c>
      <c r="S42" s="243"/>
      <c r="T42" s="54"/>
      <c r="U42" s="54"/>
    </row>
    <row r="43" spans="1:21" ht="12.75" customHeight="1" x14ac:dyDescent="0.2">
      <c r="A43" s="4"/>
      <c r="B43" s="272">
        <v>-103.87599999999998</v>
      </c>
      <c r="C43" s="272">
        <v>60910.67</v>
      </c>
      <c r="D43" s="272">
        <v>392.45400000000001</v>
      </c>
      <c r="E43" s="273">
        <v>-19858.524000000001</v>
      </c>
      <c r="F43" s="272">
        <v>-13453.535</v>
      </c>
      <c r="G43" s="272">
        <v>-6430.4850000000006</v>
      </c>
      <c r="H43" s="272">
        <v>-3151.7239999999997</v>
      </c>
      <c r="I43" s="272">
        <v>454.21400000000006</v>
      </c>
      <c r="J43" s="364">
        <v>2160.4719999999998</v>
      </c>
      <c r="K43" s="272">
        <v>-1969.3980000000001</v>
      </c>
      <c r="L43" s="272">
        <v>14436.747000000001</v>
      </c>
      <c r="M43" s="274">
        <v>2179.7990000000004</v>
      </c>
      <c r="N43" s="272" t="s">
        <v>34</v>
      </c>
      <c r="O43" s="272">
        <v>16807.62</v>
      </c>
      <c r="P43" s="272">
        <v>-23035.743999999999</v>
      </c>
      <c r="Q43" s="364">
        <v>-22581.53</v>
      </c>
      <c r="R43" s="272">
        <v>41340.724000000002</v>
      </c>
      <c r="S43" s="243"/>
      <c r="T43" s="73"/>
      <c r="U43" s="73"/>
    </row>
    <row r="44" spans="1:21" ht="12.75" customHeight="1" x14ac:dyDescent="0.2">
      <c r="A44" s="4"/>
      <c r="B44" s="251"/>
      <c r="C44" s="251"/>
      <c r="D44" s="251"/>
      <c r="E44" s="252"/>
      <c r="F44" s="251"/>
      <c r="G44" s="251"/>
      <c r="H44" s="251"/>
      <c r="I44" s="251"/>
      <c r="J44" s="372"/>
      <c r="K44" s="251"/>
      <c r="L44" s="251"/>
      <c r="M44" s="255"/>
      <c r="N44" s="251"/>
      <c r="O44" s="251"/>
      <c r="P44" s="251"/>
      <c r="Q44" s="372"/>
      <c r="R44" s="251"/>
      <c r="S44" s="243"/>
      <c r="T44" s="243"/>
      <c r="U44" s="243"/>
    </row>
    <row r="45" spans="1:21" ht="12.75" customHeight="1" x14ac:dyDescent="0.2">
      <c r="A45" s="4"/>
      <c r="B45" s="241"/>
      <c r="C45" s="241"/>
      <c r="D45" s="241"/>
      <c r="E45" s="247"/>
      <c r="F45" s="241"/>
      <c r="G45" s="241"/>
      <c r="H45" s="241"/>
      <c r="I45" s="241"/>
      <c r="J45" s="373"/>
      <c r="K45" s="241"/>
      <c r="L45" s="241"/>
      <c r="M45" s="242"/>
      <c r="N45" s="250" t="s">
        <v>35</v>
      </c>
      <c r="O45" s="241"/>
      <c r="P45" s="241"/>
      <c r="Q45" s="373"/>
      <c r="R45" s="241"/>
      <c r="S45" s="243"/>
      <c r="T45" s="243"/>
      <c r="U45" s="243"/>
    </row>
    <row r="46" spans="1:21" ht="12.75" customHeight="1" x14ac:dyDescent="0.2">
      <c r="A46" s="4"/>
      <c r="B46" s="227">
        <v>-0.44</v>
      </c>
      <c r="C46" s="227">
        <v>260.36</v>
      </c>
      <c r="D46" s="227">
        <v>1.68</v>
      </c>
      <c r="E46" s="228">
        <v>-84.86</v>
      </c>
      <c r="F46" s="227">
        <v>-57.49</v>
      </c>
      <c r="G46" s="227">
        <v>-27.48</v>
      </c>
      <c r="H46" s="227">
        <v>-13.46</v>
      </c>
      <c r="I46" s="227">
        <v>1.94</v>
      </c>
      <c r="J46" s="374">
        <v>9.34</v>
      </c>
      <c r="K46" s="227">
        <v>-8.59</v>
      </c>
      <c r="L46" s="227">
        <v>63.74</v>
      </c>
      <c r="M46" s="256">
        <v>9.68</v>
      </c>
      <c r="N46" s="272" t="s">
        <v>36</v>
      </c>
      <c r="O46" s="227">
        <v>73.7</v>
      </c>
      <c r="P46" s="227">
        <v>-98.42</v>
      </c>
      <c r="Q46" s="374">
        <v>-96.53</v>
      </c>
      <c r="R46" s="227">
        <v>176.7</v>
      </c>
      <c r="S46" s="243"/>
      <c r="T46" s="241"/>
      <c r="U46" s="243"/>
    </row>
    <row r="47" spans="1:21" ht="12.75" customHeight="1" x14ac:dyDescent="0.2">
      <c r="A47" s="4"/>
      <c r="B47" s="227">
        <v>-0.44</v>
      </c>
      <c r="C47" s="227">
        <v>259.92</v>
      </c>
      <c r="D47" s="227">
        <v>1.67</v>
      </c>
      <c r="E47" s="228">
        <v>-84.86</v>
      </c>
      <c r="F47" s="227">
        <v>-57.49</v>
      </c>
      <c r="G47" s="227">
        <v>-27.48</v>
      </c>
      <c r="H47" s="227">
        <v>-13.46</v>
      </c>
      <c r="I47" s="227">
        <v>1.94</v>
      </c>
      <c r="J47" s="374">
        <v>9.33</v>
      </c>
      <c r="K47" s="227">
        <v>-8.59</v>
      </c>
      <c r="L47" s="227">
        <v>63.64</v>
      </c>
      <c r="M47" s="256">
        <v>9.66</v>
      </c>
      <c r="N47" s="272" t="s">
        <v>126</v>
      </c>
      <c r="O47" s="227">
        <v>73.53</v>
      </c>
      <c r="P47" s="227">
        <v>-98.42</v>
      </c>
      <c r="Q47" s="374">
        <v>-96.53</v>
      </c>
      <c r="R47" s="227">
        <v>176.7</v>
      </c>
      <c r="S47" s="243"/>
      <c r="T47" s="241"/>
      <c r="U47" s="243"/>
    </row>
    <row r="48" spans="1:21" ht="12.75" customHeight="1" x14ac:dyDescent="0.2">
      <c r="A48" s="4"/>
      <c r="B48" s="227">
        <v>1.41</v>
      </c>
      <c r="C48" s="227">
        <v>3.5</v>
      </c>
      <c r="D48" s="227">
        <v>1.28</v>
      </c>
      <c r="E48" s="228">
        <v>0.35</v>
      </c>
      <c r="F48" s="227">
        <v>0.44</v>
      </c>
      <c r="G48" s="227">
        <v>0.75</v>
      </c>
      <c r="H48" s="227">
        <v>0.04</v>
      </c>
      <c r="I48" s="227">
        <v>-0.45</v>
      </c>
      <c r="J48" s="374">
        <v>-23.07</v>
      </c>
      <c r="K48" s="227">
        <v>-4.38</v>
      </c>
      <c r="L48" s="227">
        <v>1.17</v>
      </c>
      <c r="M48" s="256">
        <v>0.47</v>
      </c>
      <c r="N48" s="272" t="s">
        <v>37</v>
      </c>
      <c r="O48" s="227">
        <v>-26.19</v>
      </c>
      <c r="P48" s="227">
        <v>1.22</v>
      </c>
      <c r="Q48" s="374">
        <v>0.77</v>
      </c>
      <c r="R48" s="227">
        <v>6.54</v>
      </c>
      <c r="S48" s="243"/>
      <c r="T48" s="4"/>
      <c r="U48" s="4"/>
    </row>
    <row r="49" spans="1:21" ht="12.75" customHeight="1" x14ac:dyDescent="0.2">
      <c r="A49" s="4"/>
      <c r="B49" s="253">
        <v>1.41</v>
      </c>
      <c r="C49" s="253">
        <v>3.5</v>
      </c>
      <c r="D49" s="253">
        <v>1.28</v>
      </c>
      <c r="E49" s="229">
        <v>0.35</v>
      </c>
      <c r="F49" s="253">
        <v>0.44</v>
      </c>
      <c r="G49" s="253">
        <v>0.75</v>
      </c>
      <c r="H49" s="253">
        <v>0.04</v>
      </c>
      <c r="I49" s="253">
        <v>-0.45</v>
      </c>
      <c r="J49" s="375">
        <v>-23.05</v>
      </c>
      <c r="K49" s="253">
        <v>-4.38</v>
      </c>
      <c r="L49" s="253">
        <v>1.17</v>
      </c>
      <c r="M49" s="257">
        <v>0.47</v>
      </c>
      <c r="N49" s="287" t="s">
        <v>127</v>
      </c>
      <c r="O49" s="253">
        <v>-26.13</v>
      </c>
      <c r="P49" s="253">
        <v>1.22</v>
      </c>
      <c r="Q49" s="375">
        <v>0.77</v>
      </c>
      <c r="R49" s="253">
        <v>6.54</v>
      </c>
      <c r="S49" s="243"/>
      <c r="T49" s="4"/>
      <c r="U49" s="4"/>
    </row>
    <row r="50" spans="1:21" ht="15.75" customHeight="1" x14ac:dyDescent="0.2"/>
    <row r="51" spans="1:21" ht="12.75" x14ac:dyDescent="0.2">
      <c r="N51" s="522" t="s">
        <v>157</v>
      </c>
      <c r="O51" s="522"/>
      <c r="P51" s="522"/>
      <c r="Q51" s="522"/>
      <c r="R51" s="522"/>
    </row>
    <row r="52" spans="1:21" ht="15.75" customHeight="1" x14ac:dyDescent="0.2"/>
    <row r="53" spans="1:21" ht="15.75" customHeight="1" x14ac:dyDescent="0.2"/>
    <row r="54" spans="1:21" ht="15.75" customHeight="1" x14ac:dyDescent="0.2"/>
    <row r="55" spans="1:21" ht="15.75" customHeight="1" x14ac:dyDescent="0.2"/>
    <row r="56" spans="1:21" ht="15.75" customHeight="1" x14ac:dyDescent="0.2"/>
    <row r="57" spans="1:21" ht="15.75" customHeight="1" x14ac:dyDescent="0.2"/>
    <row r="58" spans="1:21" ht="15.75" customHeight="1" x14ac:dyDescent="0.2"/>
    <row r="59" spans="1:21" ht="15.75" customHeight="1" x14ac:dyDescent="0.2"/>
    <row r="60" spans="1:21" ht="15.75" customHeight="1" x14ac:dyDescent="0.2"/>
    <row r="61" spans="1:21" ht="15.75" customHeight="1" x14ac:dyDescent="0.2"/>
    <row r="62" spans="1:21" ht="15.75" customHeight="1" x14ac:dyDescent="0.2"/>
    <row r="63" spans="1:21" ht="15.75" customHeight="1" x14ac:dyDescent="0.2"/>
    <row r="64" spans="1:2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N51:R51"/>
  </mergeCells>
  <printOptions horizontalCentered="1"/>
  <pageMargins left="0.39370078740157499" right="0.39370078740157499" top="0.78740157480314998" bottom="0.59055118110236204" header="0" footer="0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P9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50.7109375" style="3" customWidth="1"/>
    <col min="3" max="14" width="9.28515625" style="3" customWidth="1"/>
    <col min="15" max="16" width="14.42578125" style="5"/>
    <col min="17" max="16384" width="14.42578125" style="3"/>
  </cols>
  <sheetData>
    <row r="1" spans="1:14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4"/>
      <c r="M1" s="4"/>
      <c r="N1" s="5"/>
    </row>
    <row r="2" spans="1:14" ht="12.75" customHeight="1" x14ac:dyDescent="0.2">
      <c r="A2" s="4"/>
      <c r="B2" s="4"/>
    </row>
    <row r="3" spans="1:14" ht="13.5" customHeight="1" x14ac:dyDescent="0.25">
      <c r="A3" s="4"/>
      <c r="B3" s="26" t="s">
        <v>5</v>
      </c>
      <c r="C3" s="28" t="s">
        <v>38</v>
      </c>
      <c r="D3" s="28" t="s">
        <v>39</v>
      </c>
      <c r="E3" s="28" t="s">
        <v>40</v>
      </c>
      <c r="F3" s="27" t="s">
        <v>41</v>
      </c>
      <c r="G3" s="28" t="s">
        <v>38</v>
      </c>
      <c r="H3" s="28" t="s">
        <v>39</v>
      </c>
      <c r="I3" s="28" t="s">
        <v>40</v>
      </c>
      <c r="J3" s="28" t="s">
        <v>41</v>
      </c>
      <c r="K3" s="379" t="s">
        <v>38</v>
      </c>
      <c r="L3" s="28" t="s">
        <v>39</v>
      </c>
      <c r="M3" s="28" t="s">
        <v>40</v>
      </c>
      <c r="N3" s="57" t="s">
        <v>41</v>
      </c>
    </row>
    <row r="4" spans="1:14" ht="15.75" customHeight="1" x14ac:dyDescent="0.25">
      <c r="A4" s="4"/>
      <c r="B4" s="29" t="s">
        <v>42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  <c r="M4" s="30">
        <v>2023</v>
      </c>
      <c r="N4" s="30">
        <v>2023</v>
      </c>
    </row>
    <row r="5" spans="1:14" ht="15.75" customHeight="1" x14ac:dyDescent="0.25">
      <c r="A5" s="4"/>
      <c r="B5" s="26"/>
      <c r="C5" s="291" t="s">
        <v>8</v>
      </c>
      <c r="D5" s="291" t="s">
        <v>8</v>
      </c>
      <c r="E5" s="291" t="s">
        <v>8</v>
      </c>
      <c r="F5" s="292" t="s">
        <v>8</v>
      </c>
      <c r="G5" s="291" t="s">
        <v>8</v>
      </c>
      <c r="H5" s="291" t="s">
        <v>8</v>
      </c>
      <c r="I5" s="291" t="s">
        <v>8</v>
      </c>
      <c r="J5" s="291" t="s">
        <v>8</v>
      </c>
      <c r="K5" s="518" t="s">
        <v>8</v>
      </c>
      <c r="L5" s="291" t="s">
        <v>8</v>
      </c>
      <c r="M5" s="291" t="s">
        <v>8</v>
      </c>
      <c r="N5" s="7"/>
    </row>
    <row r="6" spans="1:14" ht="12.75" customHeight="1" x14ac:dyDescent="0.2">
      <c r="A6" s="5"/>
      <c r="B6" s="32"/>
      <c r="C6" s="5"/>
      <c r="D6" s="5"/>
      <c r="E6" s="5"/>
      <c r="F6" s="33"/>
      <c r="G6" s="5"/>
      <c r="H6" s="5"/>
      <c r="I6" s="5"/>
      <c r="J6" s="5"/>
      <c r="K6" s="381"/>
      <c r="L6" s="5"/>
      <c r="M6" s="5"/>
      <c r="N6" s="5"/>
    </row>
    <row r="7" spans="1:14" ht="12.75" customHeight="1" x14ac:dyDescent="0.2">
      <c r="A7" s="5"/>
      <c r="B7" s="34" t="s">
        <v>43</v>
      </c>
      <c r="C7" s="35">
        <v>5824.2579999999998</v>
      </c>
      <c r="D7" s="35">
        <v>9420.0450000000001</v>
      </c>
      <c r="E7" s="35">
        <v>9362.8349999999991</v>
      </c>
      <c r="F7" s="36">
        <v>9313.2080000000005</v>
      </c>
      <c r="G7" s="35">
        <v>9373.1659999999993</v>
      </c>
      <c r="H7" s="35">
        <v>10016.056</v>
      </c>
      <c r="I7" s="35">
        <v>10224.992</v>
      </c>
      <c r="J7" s="35">
        <v>10389.419</v>
      </c>
      <c r="K7" s="489">
        <v>11079.342000000001</v>
      </c>
      <c r="L7" s="35">
        <v>11279.127</v>
      </c>
      <c r="M7" s="35">
        <v>10967.741</v>
      </c>
      <c r="N7" s="504">
        <v>11090.905000000001</v>
      </c>
    </row>
    <row r="8" spans="1:14" ht="12.75" customHeight="1" x14ac:dyDescent="0.2">
      <c r="A8" s="5"/>
      <c r="B8" s="25" t="s">
        <v>155</v>
      </c>
      <c r="C8" s="37">
        <v>462.15600000000001</v>
      </c>
      <c r="D8" s="37">
        <v>499.31700000000001</v>
      </c>
      <c r="E8" s="37">
        <v>496.25400000000002</v>
      </c>
      <c r="F8" s="38">
        <v>520.11500000000001</v>
      </c>
      <c r="G8" s="37">
        <v>532.06200000000001</v>
      </c>
      <c r="H8" s="37">
        <v>525.30200000000002</v>
      </c>
      <c r="I8" s="37">
        <v>525.928</v>
      </c>
      <c r="J8" s="37">
        <v>535.35400000000004</v>
      </c>
      <c r="K8" s="490">
        <v>536.76700000000005</v>
      </c>
      <c r="L8" s="37">
        <v>563.87099999999998</v>
      </c>
      <c r="M8" s="37">
        <v>547.42700000000002</v>
      </c>
      <c r="N8" s="505">
        <v>579.76</v>
      </c>
    </row>
    <row r="9" spans="1:14" ht="12.75" customHeight="1" x14ac:dyDescent="0.2">
      <c r="A9" s="5"/>
      <c r="B9" s="25" t="s">
        <v>44</v>
      </c>
      <c r="C9" s="37">
        <v>1549.1669999999999</v>
      </c>
      <c r="D9" s="37">
        <v>1516.328</v>
      </c>
      <c r="E9" s="37">
        <v>1441.25</v>
      </c>
      <c r="F9" s="38">
        <v>1354.732</v>
      </c>
      <c r="G9" s="37">
        <v>1369.2</v>
      </c>
      <c r="H9" s="37">
        <v>1956.634</v>
      </c>
      <c r="I9" s="37">
        <v>1867.798</v>
      </c>
      <c r="J9" s="37">
        <v>1795.6120000000001</v>
      </c>
      <c r="K9" s="490">
        <v>2001.6320000000001</v>
      </c>
      <c r="L9" s="37">
        <v>2039.278</v>
      </c>
      <c r="M9" s="37">
        <v>1955.0070000000001</v>
      </c>
      <c r="N9" s="505">
        <v>1944.1969999999999</v>
      </c>
    </row>
    <row r="10" spans="1:14" ht="12.75" customHeight="1" x14ac:dyDescent="0.2">
      <c r="A10" s="5"/>
      <c r="B10" s="25" t="s">
        <v>45</v>
      </c>
      <c r="C10" s="37">
        <v>918.10699999999997</v>
      </c>
      <c r="D10" s="37">
        <v>69882.625</v>
      </c>
      <c r="E10" s="37">
        <v>69897.650999999998</v>
      </c>
      <c r="F10" s="38">
        <v>48519.983999999997</v>
      </c>
      <c r="G10" s="37">
        <v>33880.451999999997</v>
      </c>
      <c r="H10" s="37">
        <v>29882.652999999998</v>
      </c>
      <c r="I10" s="37">
        <v>27379.506000000001</v>
      </c>
      <c r="J10" s="37">
        <v>23522.597000000002</v>
      </c>
      <c r="K10" s="490">
        <v>26502.766</v>
      </c>
      <c r="L10" s="37">
        <v>25177.27</v>
      </c>
      <c r="M10" s="37">
        <v>37426.557999999997</v>
      </c>
      <c r="N10" s="505">
        <v>39720.843999999997</v>
      </c>
    </row>
    <row r="11" spans="1:14" ht="12.75" customHeight="1" x14ac:dyDescent="0.2">
      <c r="A11" s="5"/>
      <c r="B11" s="25" t="s">
        <v>46</v>
      </c>
      <c r="C11" s="37">
        <v>709.40099999999995</v>
      </c>
      <c r="D11" s="37">
        <v>715.58</v>
      </c>
      <c r="E11" s="37">
        <v>737.42499999999995</v>
      </c>
      <c r="F11" s="38">
        <v>620.63400000000001</v>
      </c>
      <c r="G11" s="37">
        <v>604.495</v>
      </c>
      <c r="H11" s="37">
        <v>578.59100000000001</v>
      </c>
      <c r="I11" s="37">
        <v>582.90899999999999</v>
      </c>
      <c r="J11" s="37">
        <v>583.57000000000005</v>
      </c>
      <c r="K11" s="490">
        <v>567.6</v>
      </c>
      <c r="L11" s="37">
        <v>540.17899999999997</v>
      </c>
      <c r="M11" s="37">
        <v>507.995</v>
      </c>
      <c r="N11" s="505">
        <v>540.28800000000001</v>
      </c>
    </row>
    <row r="12" spans="1:14" ht="12.75" customHeight="1" x14ac:dyDescent="0.2">
      <c r="A12" s="5"/>
      <c r="B12" s="25" t="s">
        <v>47</v>
      </c>
      <c r="C12" s="37">
        <v>97.009000000000015</v>
      </c>
      <c r="D12" s="37">
        <v>131.79499999999999</v>
      </c>
      <c r="E12" s="37">
        <v>285.41300000000001</v>
      </c>
      <c r="F12" s="38">
        <v>736.08200000000215</v>
      </c>
      <c r="G12" s="37">
        <v>963.18600000000151</v>
      </c>
      <c r="H12" s="37">
        <v>920.54000000000087</v>
      </c>
      <c r="I12" s="37">
        <v>907.73399999999674</v>
      </c>
      <c r="J12" s="37">
        <v>936.83299999999872</v>
      </c>
      <c r="K12" s="490">
        <v>896.97900000000664</v>
      </c>
      <c r="L12" s="37">
        <v>824.16500000000087</v>
      </c>
      <c r="M12" s="37">
        <v>818.75800000000163</v>
      </c>
      <c r="N12" s="505">
        <v>871.08299999999872</v>
      </c>
    </row>
    <row r="13" spans="1:14" ht="12.75" customHeight="1" x14ac:dyDescent="0.2">
      <c r="A13" s="5"/>
      <c r="B13" s="39" t="s">
        <v>48</v>
      </c>
      <c r="C13" s="40">
        <f>SUM(C7:C12)</f>
        <v>9560.098</v>
      </c>
      <c r="D13" s="40">
        <f>SUM(D7:D12)</f>
        <v>82165.69</v>
      </c>
      <c r="E13" s="40">
        <v>82220.827999999994</v>
      </c>
      <c r="F13" s="41">
        <f>SUM(F7:F12)</f>
        <v>61064.754999999997</v>
      </c>
      <c r="G13" s="40">
        <f>SUM(G7:G12)</f>
        <v>46722.561000000002</v>
      </c>
      <c r="H13" s="40">
        <v>43879.775999999998</v>
      </c>
      <c r="I13" s="40">
        <v>41488.866999999998</v>
      </c>
      <c r="J13" s="40">
        <v>37763.385000000002</v>
      </c>
      <c r="K13" s="491">
        <v>41585.086000000003</v>
      </c>
      <c r="L13" s="40">
        <v>40423.89</v>
      </c>
      <c r="M13" s="40">
        <v>52223.485999999997</v>
      </c>
      <c r="N13" s="506">
        <v>54747.076999999997</v>
      </c>
    </row>
    <row r="14" spans="1:14" ht="12.75" customHeight="1" x14ac:dyDescent="0.2">
      <c r="A14" s="5"/>
      <c r="B14" s="42"/>
      <c r="C14" s="35"/>
      <c r="D14" s="35"/>
      <c r="E14" s="35"/>
      <c r="F14" s="36"/>
      <c r="G14" s="35"/>
      <c r="H14" s="35"/>
      <c r="I14" s="35"/>
      <c r="J14" s="35"/>
      <c r="K14" s="489"/>
      <c r="L14" s="35"/>
      <c r="M14" s="35"/>
      <c r="N14" s="504"/>
    </row>
    <row r="15" spans="1:14" ht="12.75" customHeight="1" x14ac:dyDescent="0.2">
      <c r="A15" s="5"/>
      <c r="B15" s="34" t="s">
        <v>49</v>
      </c>
      <c r="C15" s="35">
        <v>170.00899999999999</v>
      </c>
      <c r="D15" s="35">
        <v>266.54300000000001</v>
      </c>
      <c r="E15" s="35">
        <v>254.80799999999999</v>
      </c>
      <c r="F15" s="36">
        <v>210.47399999999999</v>
      </c>
      <c r="G15" s="35">
        <v>246.80699999999999</v>
      </c>
      <c r="H15" s="35">
        <v>254.00899999999999</v>
      </c>
      <c r="I15" s="35">
        <v>190.50299999999999</v>
      </c>
      <c r="J15" s="35">
        <v>167.28399999999999</v>
      </c>
      <c r="K15" s="489">
        <v>128.857</v>
      </c>
      <c r="L15" s="35">
        <v>155.91399999999999</v>
      </c>
      <c r="M15" s="35">
        <v>165.346</v>
      </c>
      <c r="N15" s="504">
        <v>144.74299999999999</v>
      </c>
    </row>
    <row r="16" spans="1:14" ht="12.75" customHeight="1" x14ac:dyDescent="0.2">
      <c r="A16" s="5"/>
      <c r="B16" s="25" t="s">
        <v>50</v>
      </c>
      <c r="C16" s="37">
        <v>1834.7470000000001</v>
      </c>
      <c r="D16" s="37">
        <v>1617.0610000000001</v>
      </c>
      <c r="E16" s="37">
        <v>1758.423</v>
      </c>
      <c r="F16" s="38">
        <v>1806.193</v>
      </c>
      <c r="G16" s="37">
        <v>1939.9670000000003</v>
      </c>
      <c r="H16" s="37">
        <v>1993.4320000000002</v>
      </c>
      <c r="I16" s="37">
        <v>2222.2809999999999</v>
      </c>
      <c r="J16" s="37">
        <v>2040.0000000000005</v>
      </c>
      <c r="K16" s="490">
        <v>2173.0109999999995</v>
      </c>
      <c r="L16" s="37">
        <v>2180.2129999999997</v>
      </c>
      <c r="M16" s="37">
        <v>3156.2320000000009</v>
      </c>
      <c r="N16" s="505">
        <v>2242.73</v>
      </c>
    </row>
    <row r="17" spans="1:14" ht="12.75" customHeight="1" x14ac:dyDescent="0.2">
      <c r="A17" s="5"/>
      <c r="B17" s="25" t="s">
        <v>51</v>
      </c>
      <c r="C17" s="37">
        <v>1104.155</v>
      </c>
      <c r="D17" s="37">
        <v>726.50199999999995</v>
      </c>
      <c r="E17" s="37">
        <v>708.71400000000006</v>
      </c>
      <c r="F17" s="38">
        <v>1108.019</v>
      </c>
      <c r="G17" s="37">
        <v>1336.818</v>
      </c>
      <c r="H17" s="37">
        <v>293.31900000000002</v>
      </c>
      <c r="I17" s="37">
        <v>287.06</v>
      </c>
      <c r="J17" s="37">
        <v>3737.8229999999999</v>
      </c>
      <c r="K17" s="490">
        <v>2682.8760000000002</v>
      </c>
      <c r="L17" s="37">
        <v>1486.7149999999999</v>
      </c>
      <c r="M17" s="37">
        <v>1099.789</v>
      </c>
      <c r="N17" s="505">
        <v>1279.491</v>
      </c>
    </row>
    <row r="18" spans="1:14" ht="12.75" customHeight="1" x14ac:dyDescent="0.2">
      <c r="A18" s="5"/>
      <c r="B18" s="43" t="s">
        <v>52</v>
      </c>
      <c r="C18" s="44">
        <v>33291.959000000003</v>
      </c>
      <c r="D18" s="44">
        <v>0</v>
      </c>
      <c r="E18" s="44">
        <v>0</v>
      </c>
      <c r="F18" s="45">
        <v>0</v>
      </c>
      <c r="G18" s="44">
        <v>0</v>
      </c>
      <c r="H18" s="44">
        <v>0</v>
      </c>
      <c r="I18" s="44">
        <v>0</v>
      </c>
      <c r="J18" s="44">
        <v>0</v>
      </c>
      <c r="K18" s="498">
        <v>0</v>
      </c>
      <c r="L18" s="44">
        <v>0</v>
      </c>
      <c r="M18" s="44">
        <v>16.14</v>
      </c>
      <c r="N18" s="507">
        <v>0</v>
      </c>
    </row>
    <row r="19" spans="1:14" ht="12.75" customHeight="1" x14ac:dyDescent="0.2">
      <c r="A19" s="5"/>
      <c r="B19" s="39" t="s">
        <v>53</v>
      </c>
      <c r="C19" s="19">
        <f>SUM(C15:C18)</f>
        <v>36400.870000000003</v>
      </c>
      <c r="D19" s="19">
        <f>SUM(D15:D18)</f>
        <v>2610.1060000000002</v>
      </c>
      <c r="E19" s="19">
        <v>2721.9450000000002</v>
      </c>
      <c r="F19" s="20">
        <f>SUM(F15:F18)</f>
        <v>3124.6859999999997</v>
      </c>
      <c r="G19" s="19">
        <f>SUM(G15:G18)</f>
        <v>3523.5920000000006</v>
      </c>
      <c r="H19" s="19">
        <v>2540.7600000000002</v>
      </c>
      <c r="I19" s="19">
        <v>2699.8440000000001</v>
      </c>
      <c r="J19" s="19">
        <v>5945.107</v>
      </c>
      <c r="K19" s="368">
        <v>4984.7439999999997</v>
      </c>
      <c r="L19" s="19">
        <v>3822.8419999999996</v>
      </c>
      <c r="M19" s="19">
        <v>4437.5070000000014</v>
      </c>
      <c r="N19" s="21">
        <v>3666.9639999999999</v>
      </c>
    </row>
    <row r="20" spans="1:14" ht="12.75" customHeight="1" x14ac:dyDescent="0.2">
      <c r="A20" s="5"/>
      <c r="B20" s="46"/>
      <c r="C20" s="22"/>
      <c r="D20" s="22"/>
      <c r="E20" s="22"/>
      <c r="F20" s="23"/>
      <c r="G20" s="22"/>
      <c r="H20" s="22"/>
      <c r="I20" s="22"/>
      <c r="J20" s="22"/>
      <c r="K20" s="499"/>
      <c r="L20" s="22"/>
      <c r="M20" s="22"/>
      <c r="N20" s="508"/>
    </row>
    <row r="21" spans="1:14" ht="13.5" customHeight="1" x14ac:dyDescent="0.2">
      <c r="A21" s="5"/>
      <c r="B21" s="39" t="s">
        <v>54</v>
      </c>
      <c r="C21" s="19">
        <f>C13+C19</f>
        <v>45960.968000000001</v>
      </c>
      <c r="D21" s="19">
        <f>D13+D19</f>
        <v>84775.796000000002</v>
      </c>
      <c r="E21" s="19">
        <v>84942.773000000001</v>
      </c>
      <c r="F21" s="20">
        <f>F13+F19</f>
        <v>64189.440999999999</v>
      </c>
      <c r="G21" s="19">
        <f>G13+G19</f>
        <v>50246.153000000006</v>
      </c>
      <c r="H21" s="19">
        <f>H19+H13</f>
        <v>46420.536</v>
      </c>
      <c r="I21" s="19">
        <v>44188.710999999996</v>
      </c>
      <c r="J21" s="19">
        <f>J19+J13</f>
        <v>43708.491999999998</v>
      </c>
      <c r="K21" s="368">
        <f>K19+K13</f>
        <v>46569.83</v>
      </c>
      <c r="L21" s="19">
        <v>44246.731999999996</v>
      </c>
      <c r="M21" s="19">
        <v>56660.993000000002</v>
      </c>
      <c r="N21" s="21">
        <v>58414.040999999997</v>
      </c>
    </row>
    <row r="22" spans="1:14" ht="12.75" customHeight="1" x14ac:dyDescent="0.2">
      <c r="A22" s="5"/>
      <c r="B22" s="42"/>
      <c r="C22" s="48"/>
      <c r="D22" s="48"/>
      <c r="E22" s="48"/>
      <c r="F22" s="47"/>
      <c r="G22" s="48"/>
      <c r="H22" s="48"/>
      <c r="I22" s="48"/>
      <c r="J22" s="48"/>
      <c r="K22" s="500"/>
      <c r="L22" s="48"/>
      <c r="M22" s="48"/>
      <c r="N22" s="509"/>
    </row>
    <row r="23" spans="1:14" ht="12.75" customHeight="1" x14ac:dyDescent="0.2">
      <c r="A23" s="5"/>
      <c r="B23" s="34" t="s">
        <v>55</v>
      </c>
      <c r="C23" s="35">
        <v>7033.8949999999995</v>
      </c>
      <c r="D23" s="35">
        <v>7025.5249999999996</v>
      </c>
      <c r="E23" s="35">
        <v>7049.2379999999994</v>
      </c>
      <c r="F23" s="36">
        <v>7060.4290000000001</v>
      </c>
      <c r="G23" s="35">
        <v>7061.3689999999997</v>
      </c>
      <c r="H23" s="35">
        <v>7068</v>
      </c>
      <c r="I23" s="35">
        <v>7079.7330000000002</v>
      </c>
      <c r="J23" s="35">
        <v>7095.232</v>
      </c>
      <c r="K23" s="489">
        <v>7092.2389999999996</v>
      </c>
      <c r="L23" s="35">
        <v>7113.2489999999998</v>
      </c>
      <c r="M23" s="35">
        <v>7135.3389999999999</v>
      </c>
      <c r="N23" s="504">
        <v>7159.7979999999998</v>
      </c>
    </row>
    <row r="24" spans="1:14" ht="12.75" customHeight="1" x14ac:dyDescent="0.2">
      <c r="A24" s="5"/>
      <c r="B24" s="34" t="s">
        <v>56</v>
      </c>
      <c r="C24" s="35">
        <v>2639.0520000000001</v>
      </c>
      <c r="D24" s="35">
        <v>63991.728999999999</v>
      </c>
      <c r="E24" s="35">
        <v>64213.233</v>
      </c>
      <c r="F24" s="36">
        <v>43145.741000000002</v>
      </c>
      <c r="G24" s="35">
        <v>27910.279000000002</v>
      </c>
      <c r="H24" s="35">
        <v>23819.419000000002</v>
      </c>
      <c r="I24" s="35">
        <v>21417.368000000002</v>
      </c>
      <c r="J24" s="35">
        <v>21410</v>
      </c>
      <c r="K24" s="489">
        <v>24420.646999999997</v>
      </c>
      <c r="L24" s="35">
        <v>22251.02</v>
      </c>
      <c r="M24" s="35">
        <v>35102.937999999995</v>
      </c>
      <c r="N24" s="504">
        <v>37301.191999999995</v>
      </c>
    </row>
    <row r="25" spans="1:14" ht="12.75" customHeight="1" x14ac:dyDescent="0.2">
      <c r="A25" s="5"/>
      <c r="B25" s="24" t="s">
        <v>57</v>
      </c>
      <c r="C25" s="49">
        <v>9672.9470000000001</v>
      </c>
      <c r="D25" s="49">
        <v>71017.254000000001</v>
      </c>
      <c r="E25" s="49">
        <v>71262.471000000005</v>
      </c>
      <c r="F25" s="50">
        <v>50206.17</v>
      </c>
      <c r="G25" s="49">
        <v>34971.648000000001</v>
      </c>
      <c r="H25" s="49">
        <v>30887.419000000002</v>
      </c>
      <c r="I25" s="49">
        <v>28497.101000000002</v>
      </c>
      <c r="J25" s="49">
        <v>28504.525000000001</v>
      </c>
      <c r="K25" s="494">
        <v>31512.885999999999</v>
      </c>
      <c r="L25" s="49">
        <v>29364.269</v>
      </c>
      <c r="M25" s="49">
        <v>42238.276999999995</v>
      </c>
      <c r="N25" s="510">
        <v>44460.99</v>
      </c>
    </row>
    <row r="26" spans="1:14" ht="12.75" customHeight="1" x14ac:dyDescent="0.2">
      <c r="A26" s="5"/>
      <c r="B26" s="25" t="s">
        <v>33</v>
      </c>
      <c r="C26" s="37">
        <v>5433.6940000000004</v>
      </c>
      <c r="D26" s="37">
        <v>77.496000000000009</v>
      </c>
      <c r="E26" s="37">
        <v>94.264999999999986</v>
      </c>
      <c r="F26" s="38">
        <v>164.44599999999997</v>
      </c>
      <c r="G26" s="37">
        <v>184.815</v>
      </c>
      <c r="H26" s="37">
        <v>136.58099999999999</v>
      </c>
      <c r="I26" s="37">
        <v>152.482</v>
      </c>
      <c r="J26" s="37">
        <v>161.26300000000001</v>
      </c>
      <c r="K26" s="490">
        <v>178.227</v>
      </c>
      <c r="L26" s="37">
        <v>112.21000000000001</v>
      </c>
      <c r="M26" s="37">
        <v>129.767</v>
      </c>
      <c r="N26" s="505">
        <v>141.65899999999999</v>
      </c>
    </row>
    <row r="27" spans="1:14" ht="12.75" customHeight="1" x14ac:dyDescent="0.2">
      <c r="A27" s="5"/>
      <c r="B27" s="39" t="s">
        <v>58</v>
      </c>
      <c r="C27" s="40">
        <v>15106.641</v>
      </c>
      <c r="D27" s="40">
        <v>71094.75</v>
      </c>
      <c r="E27" s="40">
        <v>71356.736000000004</v>
      </c>
      <c r="F27" s="41">
        <v>50370.616000000002</v>
      </c>
      <c r="G27" s="40">
        <v>35156.463000000003</v>
      </c>
      <c r="H27" s="40">
        <v>31024</v>
      </c>
      <c r="I27" s="40">
        <v>28649.583000000002</v>
      </c>
      <c r="J27" s="40">
        <v>28665.788</v>
      </c>
      <c r="K27" s="491">
        <v>31691.112999999998</v>
      </c>
      <c r="L27" s="40">
        <v>29476.478999999999</v>
      </c>
      <c r="M27" s="40">
        <v>42368.043999999994</v>
      </c>
      <c r="N27" s="506">
        <v>44602.649000000005</v>
      </c>
    </row>
    <row r="28" spans="1:14" ht="12.75" customHeight="1" x14ac:dyDescent="0.2">
      <c r="A28" s="5"/>
      <c r="B28" s="51"/>
      <c r="C28" s="52"/>
      <c r="D28" s="52"/>
      <c r="E28" s="52"/>
      <c r="F28" s="53"/>
      <c r="G28" s="52"/>
      <c r="H28" s="52"/>
      <c r="I28" s="52"/>
      <c r="J28" s="52"/>
      <c r="K28" s="501"/>
      <c r="L28" s="52"/>
      <c r="M28" s="52"/>
      <c r="N28" s="496"/>
    </row>
    <row r="29" spans="1:14" ht="12.75" customHeight="1" x14ac:dyDescent="0.2">
      <c r="A29" s="5"/>
      <c r="B29" s="34" t="s">
        <v>59</v>
      </c>
      <c r="C29" s="35">
        <v>330.50799999999998</v>
      </c>
      <c r="D29" s="35">
        <v>640.58699999999999</v>
      </c>
      <c r="E29" s="35">
        <v>589.91399999999999</v>
      </c>
      <c r="F29" s="36">
        <v>576.274</v>
      </c>
      <c r="G29" s="35">
        <v>550.07299999999998</v>
      </c>
      <c r="H29" s="35">
        <v>579.55799999999999</v>
      </c>
      <c r="I29" s="35">
        <v>563.79100000000005</v>
      </c>
      <c r="J29" s="35">
        <v>502.47800000000001</v>
      </c>
      <c r="K29" s="489">
        <v>530.30999999999995</v>
      </c>
      <c r="L29" s="35">
        <v>535.04899999999998</v>
      </c>
      <c r="M29" s="35">
        <v>498.80500000000001</v>
      </c>
      <c r="N29" s="504">
        <v>416.89400000000001</v>
      </c>
    </row>
    <row r="30" spans="1:14" ht="12.75" customHeight="1" x14ac:dyDescent="0.2">
      <c r="A30" s="5"/>
      <c r="B30" s="34" t="s">
        <v>60</v>
      </c>
      <c r="C30" s="35">
        <v>1094.117</v>
      </c>
      <c r="D30" s="35">
        <v>1065.4090000000001</v>
      </c>
      <c r="E30" s="35">
        <v>1252.287</v>
      </c>
      <c r="F30" s="36">
        <v>1090.3910000000001</v>
      </c>
      <c r="G30" s="35">
        <v>1043.539</v>
      </c>
      <c r="H30" s="35">
        <v>1045.4079999999999</v>
      </c>
      <c r="I30" s="35">
        <v>1181.867</v>
      </c>
      <c r="J30" s="35">
        <v>1144.741</v>
      </c>
      <c r="K30" s="489">
        <v>1085.491</v>
      </c>
      <c r="L30" s="35">
        <v>1037.191</v>
      </c>
      <c r="M30" s="35">
        <v>1046.952</v>
      </c>
      <c r="N30" s="504">
        <v>1196.4749999999999</v>
      </c>
    </row>
    <row r="31" spans="1:14" ht="12.75" customHeight="1" x14ac:dyDescent="0.2">
      <c r="A31" s="5"/>
      <c r="B31" s="25" t="s">
        <v>61</v>
      </c>
      <c r="C31" s="37">
        <v>3077.616</v>
      </c>
      <c r="D31" s="37">
        <v>6343.509</v>
      </c>
      <c r="E31" s="37">
        <v>3033.9229999999998</v>
      </c>
      <c r="F31" s="38">
        <v>3591.9580000000001</v>
      </c>
      <c r="G31" s="37">
        <v>4586.9669999999996</v>
      </c>
      <c r="H31" s="37">
        <v>5657.21</v>
      </c>
      <c r="I31" s="37">
        <v>5669.6859999999997</v>
      </c>
      <c r="J31" s="37">
        <v>4629.9520000000002</v>
      </c>
      <c r="K31" s="490">
        <v>4142.0339999999997</v>
      </c>
      <c r="L31" s="37">
        <v>4905.848</v>
      </c>
      <c r="M31" s="37">
        <v>4905.6379999999999</v>
      </c>
      <c r="N31" s="505">
        <v>4872.0940000000001</v>
      </c>
    </row>
    <row r="32" spans="1:14" ht="12.75" customHeight="1" x14ac:dyDescent="0.2">
      <c r="A32" s="5"/>
      <c r="B32" s="25" t="s">
        <v>62</v>
      </c>
      <c r="C32" s="37">
        <v>1424.126</v>
      </c>
      <c r="D32" s="37">
        <v>1388.0350000000001</v>
      </c>
      <c r="E32" s="37">
        <v>1315.953</v>
      </c>
      <c r="F32" s="38">
        <v>1236.711</v>
      </c>
      <c r="G32" s="37">
        <v>1244.472</v>
      </c>
      <c r="H32" s="37">
        <v>1873.557</v>
      </c>
      <c r="I32" s="37">
        <v>1809.0889999999999</v>
      </c>
      <c r="J32" s="37">
        <v>1754.546</v>
      </c>
      <c r="K32" s="490">
        <v>1941.462</v>
      </c>
      <c r="L32" s="37">
        <v>1977.1369999999999</v>
      </c>
      <c r="M32" s="37">
        <v>1893.7080000000001</v>
      </c>
      <c r="N32" s="505">
        <v>1868.4580000000001</v>
      </c>
    </row>
    <row r="33" spans="1:14" ht="12.75" customHeight="1" x14ac:dyDescent="0.2">
      <c r="A33" s="5"/>
      <c r="B33" s="25" t="s">
        <v>63</v>
      </c>
      <c r="C33" s="37">
        <v>268.59100000000012</v>
      </c>
      <c r="D33" s="37">
        <v>389.25499999999988</v>
      </c>
      <c r="E33" s="37">
        <v>378.60899999999992</v>
      </c>
      <c r="F33" s="38">
        <v>339.91399999999999</v>
      </c>
      <c r="G33" s="37">
        <v>510.65100000000007</v>
      </c>
      <c r="H33" s="37">
        <v>567.14500000000021</v>
      </c>
      <c r="I33" s="37">
        <v>544.40999999999985</v>
      </c>
      <c r="J33" s="37">
        <v>587.99500000000012</v>
      </c>
      <c r="K33" s="490">
        <v>609.98100000000022</v>
      </c>
      <c r="L33" s="37">
        <v>435.79200000000014</v>
      </c>
      <c r="M33" s="37">
        <v>426.78499999999985</v>
      </c>
      <c r="N33" s="505">
        <v>282.27799999999979</v>
      </c>
    </row>
    <row r="34" spans="1:14" ht="12.75" customHeight="1" x14ac:dyDescent="0.2">
      <c r="A34" s="5"/>
      <c r="B34" s="39" t="s">
        <v>64</v>
      </c>
      <c r="C34" s="40">
        <v>6194.9580000000005</v>
      </c>
      <c r="D34" s="40">
        <v>9826.7950000000001</v>
      </c>
      <c r="E34" s="40">
        <v>6570.6859999999997</v>
      </c>
      <c r="F34" s="41">
        <v>6835.2479999999996</v>
      </c>
      <c r="G34" s="40">
        <v>7935.7019999999993</v>
      </c>
      <c r="H34" s="40">
        <v>9722.8780000000006</v>
      </c>
      <c r="I34" s="40">
        <v>9768.8429999999989</v>
      </c>
      <c r="J34" s="40">
        <v>8619.7120000000014</v>
      </c>
      <c r="K34" s="491">
        <v>8309.2779999999984</v>
      </c>
      <c r="L34" s="40">
        <v>8891.0169999999998</v>
      </c>
      <c r="M34" s="40">
        <v>8771.8880000000008</v>
      </c>
      <c r="N34" s="506">
        <v>8636.1990000000005</v>
      </c>
    </row>
    <row r="35" spans="1:14" ht="12.75" customHeight="1" x14ac:dyDescent="0.2">
      <c r="A35" s="5"/>
      <c r="B35" s="42"/>
      <c r="C35" s="35"/>
      <c r="D35" s="35"/>
      <c r="E35" s="35"/>
      <c r="F35" s="36"/>
      <c r="G35" s="35"/>
      <c r="H35" s="35"/>
      <c r="I35" s="35"/>
      <c r="J35" s="35"/>
      <c r="K35" s="489"/>
      <c r="L35" s="35"/>
      <c r="M35" s="35"/>
      <c r="N35" s="504"/>
    </row>
    <row r="36" spans="1:14" ht="12.75" customHeight="1" x14ac:dyDescent="0.2">
      <c r="A36" s="5"/>
      <c r="B36" s="25" t="s">
        <v>65</v>
      </c>
      <c r="C36" s="37">
        <v>675.11199999999997</v>
      </c>
      <c r="D36" s="37">
        <v>78.980999999999995</v>
      </c>
      <c r="E36" s="37">
        <v>3375.357</v>
      </c>
      <c r="F36" s="38">
        <v>3273.739</v>
      </c>
      <c r="G36" s="37">
        <v>3271.373</v>
      </c>
      <c r="H36" s="37">
        <v>1673.8320000000001</v>
      </c>
      <c r="I36" s="37">
        <v>1675.7080000000001</v>
      </c>
      <c r="J36" s="37">
        <v>1724.2919999999999</v>
      </c>
      <c r="K36" s="490">
        <v>2005.2139999999999</v>
      </c>
      <c r="L36" s="37">
        <v>1233.45</v>
      </c>
      <c r="M36" s="37">
        <v>1229.319</v>
      </c>
      <c r="N36" s="505">
        <v>779.78899999999999</v>
      </c>
    </row>
    <row r="37" spans="1:14" ht="12.75" customHeight="1" x14ac:dyDescent="0.2">
      <c r="A37" s="5"/>
      <c r="B37" s="25" t="s">
        <v>66</v>
      </c>
      <c r="C37" s="37">
        <v>95.3</v>
      </c>
      <c r="D37" s="37">
        <v>121.566</v>
      </c>
      <c r="E37" s="37">
        <v>189.79</v>
      </c>
      <c r="F37" s="38">
        <v>153.68899999999999</v>
      </c>
      <c r="G37" s="37">
        <v>141.21100000000001</v>
      </c>
      <c r="H37" s="37">
        <v>105.48699999999999</v>
      </c>
      <c r="I37" s="37">
        <v>168.59299999999999</v>
      </c>
      <c r="J37" s="37">
        <v>231.821</v>
      </c>
      <c r="K37" s="490">
        <v>151.37899999999999</v>
      </c>
      <c r="L37" s="37">
        <v>120.69199999999999</v>
      </c>
      <c r="M37" s="37">
        <v>108.099</v>
      </c>
      <c r="N37" s="505">
        <v>245.607</v>
      </c>
    </row>
    <row r="38" spans="1:14" ht="12.75" customHeight="1" x14ac:dyDescent="0.2">
      <c r="A38" s="5"/>
      <c r="B38" s="25" t="s">
        <v>67</v>
      </c>
      <c r="C38" s="37">
        <v>293.25700000000001</v>
      </c>
      <c r="D38" s="37">
        <v>297.88299999999998</v>
      </c>
      <c r="E38" s="37">
        <v>306.79599999999999</v>
      </c>
      <c r="F38" s="38">
        <v>306.03199999999998</v>
      </c>
      <c r="G38" s="37">
        <v>326.78199999999998</v>
      </c>
      <c r="H38" s="37">
        <v>305.80900000000003</v>
      </c>
      <c r="I38" s="37">
        <v>301.03699999999998</v>
      </c>
      <c r="J38" s="37">
        <v>325.46699999999998</v>
      </c>
      <c r="K38" s="490">
        <v>343.18</v>
      </c>
      <c r="L38" s="37">
        <v>334.23700000000002</v>
      </c>
      <c r="M38" s="37">
        <v>351.392</v>
      </c>
      <c r="N38" s="505">
        <v>368.36900000000003</v>
      </c>
    </row>
    <row r="39" spans="1:14" ht="12.75" customHeight="1" x14ac:dyDescent="0.2">
      <c r="A39" s="5"/>
      <c r="B39" s="25" t="s">
        <v>68</v>
      </c>
      <c r="C39" s="37">
        <v>635.47900000000004</v>
      </c>
      <c r="D39" s="37">
        <v>631.52</v>
      </c>
      <c r="E39" s="37">
        <v>588.495</v>
      </c>
      <c r="F39" s="38">
        <v>553.495</v>
      </c>
      <c r="G39" s="37">
        <v>618.01199999999994</v>
      </c>
      <c r="H39" s="37">
        <v>627.91600000000005</v>
      </c>
      <c r="I39" s="37">
        <v>611.07100000000003</v>
      </c>
      <c r="J39" s="37">
        <v>574.11400000000003</v>
      </c>
      <c r="K39" s="490">
        <v>688.58</v>
      </c>
      <c r="L39" s="37">
        <v>651.43200000000002</v>
      </c>
      <c r="M39" s="37">
        <v>620.16300000000001</v>
      </c>
      <c r="N39" s="505">
        <v>631.86</v>
      </c>
    </row>
    <row r="40" spans="1:14" ht="12.75" customHeight="1" x14ac:dyDescent="0.2">
      <c r="A40" s="5"/>
      <c r="B40" s="25" t="s">
        <v>69</v>
      </c>
      <c r="C40" s="37">
        <v>2484.067</v>
      </c>
      <c r="D40" s="37">
        <v>2724.328</v>
      </c>
      <c r="E40" s="37">
        <v>2554.8919999999998</v>
      </c>
      <c r="F40" s="38">
        <v>2696.634</v>
      </c>
      <c r="G40" s="37">
        <v>2796.6109999999999</v>
      </c>
      <c r="H40" s="37">
        <v>2961.1759999999999</v>
      </c>
      <c r="I40" s="37">
        <v>3013.8710000000001</v>
      </c>
      <c r="J40" s="37">
        <v>3567.2710000000002</v>
      </c>
      <c r="K40" s="490">
        <v>3381.03</v>
      </c>
      <c r="L40" s="37">
        <v>3539.39</v>
      </c>
      <c r="M40" s="37">
        <v>3191.2629999999999</v>
      </c>
      <c r="N40" s="505">
        <v>3149.2259999999997</v>
      </c>
    </row>
    <row r="41" spans="1:14" ht="12.75" customHeight="1" x14ac:dyDescent="0.2">
      <c r="A41" s="5"/>
      <c r="B41" s="43" t="s">
        <v>70</v>
      </c>
      <c r="C41" s="44">
        <v>20476.162</v>
      </c>
      <c r="D41" s="44">
        <v>0</v>
      </c>
      <c r="E41" s="44">
        <v>0</v>
      </c>
      <c r="F41" s="45">
        <v>0</v>
      </c>
      <c r="G41" s="44">
        <v>0</v>
      </c>
      <c r="H41" s="44">
        <v>0</v>
      </c>
      <c r="I41" s="44">
        <v>0</v>
      </c>
      <c r="J41" s="44">
        <v>0</v>
      </c>
      <c r="K41" s="498">
        <v>0</v>
      </c>
      <c r="L41" s="44">
        <v>0</v>
      </c>
      <c r="M41" s="44">
        <v>20.523</v>
      </c>
      <c r="N41" s="507">
        <v>0</v>
      </c>
    </row>
    <row r="42" spans="1:14" ht="12.75" customHeight="1" x14ac:dyDescent="0.2">
      <c r="A42" s="5"/>
      <c r="B42" s="39" t="s">
        <v>71</v>
      </c>
      <c r="C42" s="19">
        <v>24659.377</v>
      </c>
      <c r="D42" s="19">
        <v>3854.2779999999998</v>
      </c>
      <c r="E42" s="19">
        <v>7015.33</v>
      </c>
      <c r="F42" s="20">
        <v>6983.5889999999999</v>
      </c>
      <c r="G42" s="19">
        <v>7153.9889999999996</v>
      </c>
      <c r="H42" s="19">
        <v>5674.22</v>
      </c>
      <c r="I42" s="19">
        <v>5770.2800000000007</v>
      </c>
      <c r="J42" s="19">
        <v>6422.9650000000001</v>
      </c>
      <c r="K42" s="368">
        <v>6569.3829999999998</v>
      </c>
      <c r="L42" s="19">
        <v>5879.201</v>
      </c>
      <c r="M42" s="19">
        <v>5520.759</v>
      </c>
      <c r="N42" s="21">
        <v>5174.8509999999997</v>
      </c>
    </row>
    <row r="43" spans="1:14" ht="12.75" customHeight="1" x14ac:dyDescent="0.2">
      <c r="A43" s="5"/>
      <c r="B43" s="46"/>
      <c r="C43" s="48"/>
      <c r="D43" s="48"/>
      <c r="E43" s="48"/>
      <c r="F43" s="47"/>
      <c r="G43" s="48"/>
      <c r="H43" s="48"/>
      <c r="I43" s="48"/>
      <c r="J43" s="48"/>
      <c r="K43" s="500"/>
      <c r="L43" s="48"/>
      <c r="M43" s="48"/>
      <c r="N43" s="509"/>
    </row>
    <row r="44" spans="1:14" ht="12.75" customHeight="1" x14ac:dyDescent="0.2">
      <c r="A44" s="5"/>
      <c r="B44" s="39" t="s">
        <v>72</v>
      </c>
      <c r="C44" s="40">
        <f>C27+C34+C42</f>
        <v>45960.976000000002</v>
      </c>
      <c r="D44" s="40">
        <f>D27+D34+D42</f>
        <v>84775.823000000004</v>
      </c>
      <c r="E44" s="40">
        <v>84942.751999999993</v>
      </c>
      <c r="F44" s="41">
        <f>F27+F34+F42</f>
        <v>64189.453000000001</v>
      </c>
      <c r="G44" s="40">
        <f>G27+G34+G42</f>
        <v>50246.154000000002</v>
      </c>
      <c r="H44" s="40">
        <f>H42+H34+H27</f>
        <v>46421.097999999998</v>
      </c>
      <c r="I44" s="40">
        <v>44188.706000000006</v>
      </c>
      <c r="J44" s="40">
        <f>J42+J34+J27</f>
        <v>43708.465000000004</v>
      </c>
      <c r="K44" s="491">
        <f>K42+K34+K27</f>
        <v>46569.773999999998</v>
      </c>
      <c r="L44" s="40">
        <v>44246.697</v>
      </c>
      <c r="M44" s="40">
        <v>56660.690999999992</v>
      </c>
      <c r="N44" s="506">
        <v>58413.698999999993</v>
      </c>
    </row>
    <row r="45" spans="1:14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51" customHeight="1" x14ac:dyDescent="0.2">
      <c r="A46" s="5"/>
      <c r="B46" s="519" t="s">
        <v>158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.75" customHeight="1" x14ac:dyDescent="0.2">
      <c r="A47" s="5"/>
      <c r="B47" s="5"/>
      <c r="C47" s="517"/>
      <c r="D47" s="517"/>
      <c r="E47" s="517"/>
      <c r="F47" s="517"/>
      <c r="G47" s="517"/>
      <c r="H47" s="517"/>
      <c r="I47" s="517"/>
      <c r="J47" s="517"/>
      <c r="K47" s="54"/>
      <c r="L47" s="54"/>
      <c r="M47" s="54"/>
      <c r="N47" s="54"/>
    </row>
    <row r="48" spans="1:14" ht="12.75" customHeight="1" x14ac:dyDescent="0.2">
      <c r="A48" s="5"/>
      <c r="B48" s="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ht="12.75" customHeight="1" x14ac:dyDescent="0.2">
      <c r="A49" s="5"/>
      <c r="B49" s="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1:14" ht="12.75" customHeight="1" x14ac:dyDescent="0.2">
      <c r="A50" s="5"/>
      <c r="B50" s="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ht="12.75" customHeight="1" x14ac:dyDescent="0.2">
      <c r="A51" s="5"/>
      <c r="B51" s="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5.75" customHeight="1" x14ac:dyDescent="0.2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5.75" customHeight="1" x14ac:dyDescent="0.2"/>
    <row r="143" spans="1:14" ht="15.75" customHeight="1" x14ac:dyDescent="0.2"/>
    <row r="144" spans="1:1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P911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79.140625" style="3" customWidth="1"/>
    <col min="3" max="14" width="9.7109375" style="3" customWidth="1"/>
    <col min="15" max="16384" width="14.42578125" style="3"/>
  </cols>
  <sheetData>
    <row r="1" spans="1:14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4"/>
      <c r="M1" s="4"/>
      <c r="N1" s="5"/>
    </row>
    <row r="2" spans="1:14" ht="12.75" customHeight="1" x14ac:dyDescent="0.2">
      <c r="A2" s="4"/>
      <c r="B2" s="4"/>
    </row>
    <row r="3" spans="1:14" ht="13.5" customHeight="1" x14ac:dyDescent="0.25">
      <c r="A3" s="4"/>
      <c r="B3" s="26" t="s">
        <v>5</v>
      </c>
      <c r="C3" s="57" t="s">
        <v>38</v>
      </c>
      <c r="D3" s="57" t="s">
        <v>39</v>
      </c>
      <c r="E3" s="57" t="s">
        <v>40</v>
      </c>
      <c r="F3" s="56" t="s">
        <v>41</v>
      </c>
      <c r="G3" s="57" t="s">
        <v>38</v>
      </c>
      <c r="H3" s="57" t="s">
        <v>39</v>
      </c>
      <c r="I3" s="57" t="s">
        <v>40</v>
      </c>
      <c r="J3" s="57" t="s">
        <v>41</v>
      </c>
      <c r="K3" s="449" t="s">
        <v>38</v>
      </c>
      <c r="L3" s="57" t="s">
        <v>39</v>
      </c>
      <c r="M3" s="57" t="s">
        <v>40</v>
      </c>
      <c r="N3" s="57" t="s">
        <v>41</v>
      </c>
    </row>
    <row r="4" spans="1:14" ht="14.25" customHeight="1" x14ac:dyDescent="0.25">
      <c r="A4" s="4"/>
      <c r="B4" s="29" t="s">
        <v>73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  <c r="M4" s="30">
        <v>2023</v>
      </c>
      <c r="N4" s="30">
        <v>2023</v>
      </c>
    </row>
    <row r="5" spans="1:14" ht="12.75" customHeight="1" x14ac:dyDescent="0.2">
      <c r="A5" s="5"/>
      <c r="B5" s="32"/>
      <c r="C5" s="291" t="s">
        <v>8</v>
      </c>
      <c r="D5" s="291" t="s">
        <v>8</v>
      </c>
      <c r="E5" s="291" t="s">
        <v>8</v>
      </c>
      <c r="F5" s="292" t="s">
        <v>8</v>
      </c>
      <c r="G5" s="291"/>
      <c r="H5" s="291"/>
      <c r="I5" s="291"/>
      <c r="J5" s="291"/>
      <c r="K5" s="381"/>
      <c r="L5" s="291"/>
      <c r="M5" s="291"/>
      <c r="N5" s="291"/>
    </row>
    <row r="6" spans="1:14" ht="12.75" customHeight="1" x14ac:dyDescent="0.2">
      <c r="A6" s="5"/>
      <c r="B6" s="32"/>
      <c r="C6" s="5"/>
      <c r="D6" s="5"/>
      <c r="E6" s="5"/>
      <c r="F6" s="304"/>
      <c r="G6" s="450"/>
      <c r="H6" s="5"/>
      <c r="I6" s="5"/>
      <c r="J6" s="5"/>
      <c r="K6" s="381"/>
      <c r="L6" s="5"/>
      <c r="M6" s="5"/>
      <c r="N6" s="5"/>
    </row>
    <row r="7" spans="1:14" ht="12.75" customHeight="1" x14ac:dyDescent="0.2">
      <c r="A7" s="5"/>
      <c r="B7" s="34" t="s">
        <v>74</v>
      </c>
      <c r="C7" s="35">
        <v>293.51</v>
      </c>
      <c r="D7" s="35">
        <v>655.28</v>
      </c>
      <c r="E7" s="35">
        <v>1164.527</v>
      </c>
      <c r="F7" s="36">
        <v>-18617.962</v>
      </c>
      <c r="G7" s="35">
        <v>-13391.02</v>
      </c>
      <c r="H7" s="35">
        <v>-19740.897000000001</v>
      </c>
      <c r="I7" s="35">
        <v>-22802.77</v>
      </c>
      <c r="J7" s="35">
        <v>-22243.893</v>
      </c>
      <c r="K7" s="489">
        <v>2179.0639999999999</v>
      </c>
      <c r="L7" s="35">
        <v>310.62099999999998</v>
      </c>
      <c r="M7" s="35">
        <v>14863.946</v>
      </c>
      <c r="N7" s="504">
        <v>17163.374</v>
      </c>
    </row>
    <row r="8" spans="1:14" ht="12.75" customHeight="1" x14ac:dyDescent="0.2">
      <c r="A8" s="5"/>
      <c r="B8" s="34" t="s">
        <v>75</v>
      </c>
      <c r="C8" s="35">
        <v>-335.22500000000002</v>
      </c>
      <c r="D8" s="35">
        <v>-129.72999999999999</v>
      </c>
      <c r="E8" s="35">
        <v>-133.80799999999999</v>
      </c>
      <c r="F8" s="36">
        <v>-133.80799999999999</v>
      </c>
      <c r="G8" s="35">
        <v>0</v>
      </c>
      <c r="H8" s="35">
        <v>0</v>
      </c>
      <c r="I8" s="35">
        <v>0</v>
      </c>
      <c r="J8" s="35">
        <v>0</v>
      </c>
      <c r="K8" s="489">
        <v>0</v>
      </c>
      <c r="L8" s="35">
        <v>0</v>
      </c>
      <c r="M8" s="35">
        <v>0</v>
      </c>
      <c r="N8" s="504">
        <v>0</v>
      </c>
    </row>
    <row r="9" spans="1:14" ht="12.75" customHeight="1" x14ac:dyDescent="0.2">
      <c r="A9" s="5"/>
      <c r="B9" s="58" t="s">
        <v>154</v>
      </c>
      <c r="C9" s="37">
        <v>226.37700000000001</v>
      </c>
      <c r="D9" s="37">
        <v>551.93399999999997</v>
      </c>
      <c r="E9" s="37">
        <v>828.70899999999995</v>
      </c>
      <c r="F9" s="38">
        <v>21103.25</v>
      </c>
      <c r="G9" s="37">
        <v>13795.544</v>
      </c>
      <c r="H9" s="37">
        <v>20642.992999999999</v>
      </c>
      <c r="I9" s="37">
        <v>24079.472000000002</v>
      </c>
      <c r="J9" s="37">
        <v>23970.989000000001</v>
      </c>
      <c r="K9" s="490">
        <v>-6958.692</v>
      </c>
      <c r="L9" s="37">
        <v>-5876.6909999999998</v>
      </c>
      <c r="M9" s="35">
        <v>-18578.616000000002</v>
      </c>
      <c r="N9" s="504">
        <v>-20401.441999999999</v>
      </c>
    </row>
    <row r="10" spans="1:14" ht="12.75" customHeight="1" x14ac:dyDescent="0.2">
      <c r="A10" s="5"/>
      <c r="B10" s="58" t="s">
        <v>120</v>
      </c>
      <c r="C10" s="37">
        <v>126.273</v>
      </c>
      <c r="D10" s="37">
        <v>242.797</v>
      </c>
      <c r="E10" s="37">
        <v>293.464</v>
      </c>
      <c r="F10" s="38">
        <f>347.509-0.3</f>
        <v>347.209</v>
      </c>
      <c r="G10" s="37">
        <v>55.23</v>
      </c>
      <c r="H10" s="37">
        <v>120.197</v>
      </c>
      <c r="I10" s="37">
        <v>190.83500000000001</v>
      </c>
      <c r="J10" s="37">
        <v>267.27300000000002</v>
      </c>
      <c r="K10" s="490">
        <v>68.185000000000002</v>
      </c>
      <c r="L10" s="37">
        <v>155.97399999999999</v>
      </c>
      <c r="M10" s="35">
        <v>252.97800000000001</v>
      </c>
      <c r="N10" s="504">
        <v>357.85300000000001</v>
      </c>
    </row>
    <row r="11" spans="1:14" ht="12.75" customHeight="1" x14ac:dyDescent="0.2">
      <c r="A11" s="5"/>
      <c r="B11" s="58" t="s">
        <v>76</v>
      </c>
      <c r="C11" s="37">
        <v>-54.628999999999998</v>
      </c>
      <c r="D11" s="37">
        <v>-78.927999999999997</v>
      </c>
      <c r="E11" s="37">
        <v>-71.069000000000003</v>
      </c>
      <c r="F11" s="38">
        <v>-85.248999999999995</v>
      </c>
      <c r="G11" s="37">
        <v>-46.850999999999999</v>
      </c>
      <c r="H11" s="37">
        <v>-44.982999999999997</v>
      </c>
      <c r="I11" s="37">
        <v>-33.445999999999998</v>
      </c>
      <c r="J11" s="37">
        <v>-22.388999999999999</v>
      </c>
      <c r="K11" s="490">
        <v>-59.255000000000003</v>
      </c>
      <c r="L11" s="37">
        <v>-107.551</v>
      </c>
      <c r="M11" s="35">
        <v>-97.787000000000006</v>
      </c>
      <c r="N11" s="504">
        <v>-88.034999999999997</v>
      </c>
    </row>
    <row r="12" spans="1:14" ht="12.75" customHeight="1" x14ac:dyDescent="0.2">
      <c r="A12" s="5"/>
      <c r="B12" s="58" t="s">
        <v>124</v>
      </c>
      <c r="C12" s="37">
        <v>0</v>
      </c>
      <c r="D12" s="37">
        <f>35.983-13.129</f>
        <v>22.853999999999999</v>
      </c>
      <c r="E12" s="37">
        <f>63.446-16.312</f>
        <v>47.134</v>
      </c>
      <c r="F12" s="38">
        <f>209.504-16.312</f>
        <v>193.19199999999998</v>
      </c>
      <c r="G12" s="37">
        <v>52.893000000000001</v>
      </c>
      <c r="H12" s="37">
        <v>41.396000000000001</v>
      </c>
      <c r="I12" s="37">
        <v>211.71299999999999</v>
      </c>
      <c r="J12" s="37">
        <v>481.66399999999999</v>
      </c>
      <c r="K12" s="490">
        <v>5295.1530000000002</v>
      </c>
      <c r="L12" s="37">
        <v>6384.6809999999996</v>
      </c>
      <c r="M12" s="35">
        <v>6339.7870000000003</v>
      </c>
      <c r="N12" s="504">
        <v>6328.4780000000001</v>
      </c>
    </row>
    <row r="13" spans="1:14" ht="12.75" customHeight="1" x14ac:dyDescent="0.2">
      <c r="A13" s="5"/>
      <c r="B13" s="58" t="s">
        <v>125</v>
      </c>
      <c r="C13" s="37">
        <f>12.024</f>
        <v>12.023999999999999</v>
      </c>
      <c r="D13" s="37">
        <v>13.129</v>
      </c>
      <c r="E13" s="37">
        <v>16.312000000000001</v>
      </c>
      <c r="F13" s="38">
        <v>16.312000000000001</v>
      </c>
      <c r="G13" s="37">
        <v>0</v>
      </c>
      <c r="H13" s="37">
        <v>55.451000000000001</v>
      </c>
      <c r="I13" s="37">
        <v>55.451000000000001</v>
      </c>
      <c r="J13" s="37">
        <v>56.055</v>
      </c>
      <c r="K13" s="490">
        <v>0</v>
      </c>
      <c r="L13" s="37">
        <v>24.888999999999999</v>
      </c>
      <c r="M13" s="35">
        <v>24.888999999999999</v>
      </c>
      <c r="N13" s="504">
        <v>24.888999999999999</v>
      </c>
    </row>
    <row r="14" spans="1:14" ht="12.75" customHeight="1" x14ac:dyDescent="0.2">
      <c r="A14" s="5"/>
      <c r="B14" s="58" t="s">
        <v>121</v>
      </c>
      <c r="C14" s="37">
        <v>3.15</v>
      </c>
      <c r="D14" s="37">
        <v>5.407</v>
      </c>
      <c r="E14" s="37">
        <v>7.0620000000000003</v>
      </c>
      <c r="F14" s="38">
        <v>9.1820000000000004</v>
      </c>
      <c r="G14" s="37">
        <v>2.4590000000000001</v>
      </c>
      <c r="H14" s="37">
        <v>4.6520000000000001</v>
      </c>
      <c r="I14" s="37">
        <v>8.0030000000000001</v>
      </c>
      <c r="J14" s="37">
        <v>24.178999999999998</v>
      </c>
      <c r="K14" s="490">
        <v>31.28</v>
      </c>
      <c r="L14" s="37">
        <v>60.756999999999998</v>
      </c>
      <c r="M14" s="35">
        <v>86.635999999999996</v>
      </c>
      <c r="N14" s="504">
        <v>104.91</v>
      </c>
    </row>
    <row r="15" spans="1:14" ht="12.75" customHeight="1" x14ac:dyDescent="0.2">
      <c r="A15" s="5"/>
      <c r="B15" s="58" t="s">
        <v>122</v>
      </c>
      <c r="C15" s="37">
        <v>-45.475000000000001</v>
      </c>
      <c r="D15" s="37">
        <v>-319.23700000000002</v>
      </c>
      <c r="E15" s="37">
        <v>-356.62099999999998</v>
      </c>
      <c r="F15" s="38">
        <v>-413.55599999999998</v>
      </c>
      <c r="G15" s="37">
        <v>-45.976999999999997</v>
      </c>
      <c r="H15" s="37">
        <v>-130.36199999999999</v>
      </c>
      <c r="I15" s="37">
        <v>-184.08500000000001</v>
      </c>
      <c r="J15" s="37">
        <v>-266.178</v>
      </c>
      <c r="K15" s="490">
        <v>-85.38</v>
      </c>
      <c r="L15" s="37">
        <v>-193.55199999999999</v>
      </c>
      <c r="M15" s="35">
        <v>-298.41300000000001</v>
      </c>
      <c r="N15" s="504">
        <v>-424.99900000000002</v>
      </c>
    </row>
    <row r="16" spans="1:14" ht="12.75" customHeight="1" x14ac:dyDescent="0.2">
      <c r="A16" s="5"/>
      <c r="B16" s="58" t="s">
        <v>77</v>
      </c>
      <c r="C16" s="37">
        <v>-199.404</v>
      </c>
      <c r="D16" s="37">
        <v>-397.43799999999999</v>
      </c>
      <c r="E16" s="37">
        <v>-415.11900000000003</v>
      </c>
      <c r="F16" s="38">
        <v>-423.55</v>
      </c>
      <c r="G16" s="37">
        <v>-80.772000000000006</v>
      </c>
      <c r="H16" s="37">
        <v>-189.72399999999999</v>
      </c>
      <c r="I16" s="37">
        <v>-206.42500000000001</v>
      </c>
      <c r="J16" s="37">
        <v>-260.42</v>
      </c>
      <c r="K16" s="490">
        <v>-104.14</v>
      </c>
      <c r="L16" s="37">
        <v>-215.715</v>
      </c>
      <c r="M16" s="35">
        <v>-273.08499999999998</v>
      </c>
      <c r="N16" s="504">
        <v>-327.08</v>
      </c>
    </row>
    <row r="17" spans="1:16" ht="12.75" customHeight="1" x14ac:dyDescent="0.2">
      <c r="A17" s="5"/>
      <c r="B17" s="59" t="s">
        <v>153</v>
      </c>
      <c r="C17" s="37">
        <v>552.64700000000005</v>
      </c>
      <c r="D17" s="37">
        <v>522.01499999999999</v>
      </c>
      <c r="E17" s="37">
        <v>403.96600000000001</v>
      </c>
      <c r="F17" s="38">
        <v>309.154</v>
      </c>
      <c r="G17" s="37">
        <v>-63.789000000000001</v>
      </c>
      <c r="H17" s="37">
        <v>-36.755000000000003</v>
      </c>
      <c r="I17" s="37">
        <v>-29.594000000000001</v>
      </c>
      <c r="J17" s="37">
        <v>-232.70099999999999</v>
      </c>
      <c r="K17" s="490">
        <v>-263.39800000000002</v>
      </c>
      <c r="L17" s="37">
        <v>2.5270000000000001</v>
      </c>
      <c r="M17" s="35">
        <v>-1184.1389999999999</v>
      </c>
      <c r="N17" s="504">
        <v>-1117.3130000000001</v>
      </c>
    </row>
    <row r="18" spans="1:16" ht="12.75" customHeight="1" x14ac:dyDescent="0.2">
      <c r="A18" s="5"/>
      <c r="B18" s="59" t="s">
        <v>152</v>
      </c>
      <c r="C18" s="37">
        <f>219.605-83.948</f>
        <v>135.65699999999998</v>
      </c>
      <c r="D18" s="37">
        <f>158.601+71.033</f>
        <v>229.63400000000001</v>
      </c>
      <c r="E18" s="37">
        <f>-7.242+56.095</f>
        <v>48.853000000000002</v>
      </c>
      <c r="F18" s="38">
        <f>136.651+56.865+1</f>
        <v>194.51600000000002</v>
      </c>
      <c r="G18" s="37">
        <v>-140.82999999999998</v>
      </c>
      <c r="H18" s="37">
        <v>-186.81299999999999</v>
      </c>
      <c r="I18" s="37">
        <v>-319.49400000000003</v>
      </c>
      <c r="J18" s="37">
        <v>-90.263000000000005</v>
      </c>
      <c r="K18" s="490">
        <v>112.655</v>
      </c>
      <c r="L18" s="37">
        <v>112.12</v>
      </c>
      <c r="M18" s="35">
        <v>49.579000000000001</v>
      </c>
      <c r="N18" s="504">
        <v>87.355999999999995</v>
      </c>
    </row>
    <row r="19" spans="1:16" ht="12.75" customHeight="1" x14ac:dyDescent="0.2">
      <c r="A19" s="5"/>
      <c r="B19" s="39" t="s">
        <v>78</v>
      </c>
      <c r="C19" s="40">
        <v>715.26499999999999</v>
      </c>
      <c r="D19" s="40">
        <v>1317.7180000000001</v>
      </c>
      <c r="E19" s="40">
        <v>1833.4110000000001</v>
      </c>
      <c r="F19" s="41">
        <v>2497.9899999999993</v>
      </c>
      <c r="G19" s="40">
        <v>136.887</v>
      </c>
      <c r="H19" s="40">
        <v>535.15499999999997</v>
      </c>
      <c r="I19" s="40">
        <v>969.66</v>
      </c>
      <c r="J19" s="40">
        <v>1684.3150000000001</v>
      </c>
      <c r="K19" s="491">
        <v>215.47199999999989</v>
      </c>
      <c r="L19" s="40">
        <v>658.05899999999997</v>
      </c>
      <c r="M19" s="516">
        <v>1185.7739999999999</v>
      </c>
      <c r="N19" s="497">
        <v>1707.992</v>
      </c>
    </row>
    <row r="20" spans="1:16" ht="12.75" customHeight="1" x14ac:dyDescent="0.2">
      <c r="A20" s="5"/>
      <c r="B20" s="60" t="s">
        <v>79</v>
      </c>
      <c r="C20" s="61">
        <v>298.96499999999997</v>
      </c>
      <c r="D20" s="61">
        <v>977.14300000000003</v>
      </c>
      <c r="E20" s="61">
        <v>1492.838</v>
      </c>
      <c r="F20" s="62">
        <v>2157.4169999999999</v>
      </c>
      <c r="G20" s="61">
        <v>136.887</v>
      </c>
      <c r="H20" s="61">
        <v>535.15499999999997</v>
      </c>
      <c r="I20" s="61">
        <v>969.66</v>
      </c>
      <c r="J20" s="61">
        <v>1684.3150000000001</v>
      </c>
      <c r="K20" s="492">
        <v>215.47200000000001</v>
      </c>
      <c r="L20" s="61">
        <v>658.05899999999997</v>
      </c>
      <c r="M20" s="64">
        <v>1185.7739999999999</v>
      </c>
      <c r="N20" s="511">
        <v>1707.992</v>
      </c>
    </row>
    <row r="21" spans="1:16" ht="12.75" customHeight="1" x14ac:dyDescent="0.2">
      <c r="A21" s="5"/>
      <c r="B21" s="60" t="s">
        <v>80</v>
      </c>
      <c r="C21" s="64">
        <v>416.30099999999999</v>
      </c>
      <c r="D21" s="64">
        <v>340.57400000000001</v>
      </c>
      <c r="E21" s="64">
        <v>340.57400000000001</v>
      </c>
      <c r="F21" s="63">
        <v>340.57400000000001</v>
      </c>
      <c r="G21" s="64">
        <v>0</v>
      </c>
      <c r="H21" s="64">
        <v>0</v>
      </c>
      <c r="I21" s="64">
        <v>0</v>
      </c>
      <c r="J21" s="64">
        <v>0</v>
      </c>
      <c r="K21" s="493">
        <v>0</v>
      </c>
      <c r="L21" s="64">
        <v>0</v>
      </c>
      <c r="M21" s="64">
        <v>0</v>
      </c>
      <c r="N21" s="512">
        <v>0</v>
      </c>
    </row>
    <row r="22" spans="1:16" ht="12.75" customHeight="1" x14ac:dyDescent="0.2">
      <c r="A22" s="5"/>
      <c r="B22" s="42"/>
      <c r="C22" s="37"/>
      <c r="D22" s="37"/>
      <c r="E22" s="37"/>
      <c r="F22" s="38"/>
      <c r="G22" s="37"/>
      <c r="H22" s="37"/>
      <c r="I22" s="37"/>
      <c r="J22" s="37"/>
      <c r="K22" s="490"/>
      <c r="L22" s="37"/>
      <c r="M22" s="37"/>
      <c r="N22" s="505"/>
    </row>
    <row r="23" spans="1:16" s="67" customFormat="1" ht="12.75" customHeight="1" x14ac:dyDescent="0.2">
      <c r="A23" s="65"/>
      <c r="B23" s="66" t="s">
        <v>81</v>
      </c>
      <c r="C23" s="49">
        <v>-403.85899999999998</v>
      </c>
      <c r="D23" s="49">
        <v>-4914.2780000000002</v>
      </c>
      <c r="E23" s="49">
        <v>-5278.27</v>
      </c>
      <c r="F23" s="50">
        <v>-5923.1779999999999</v>
      </c>
      <c r="G23" s="49">
        <v>-744.37400000000002</v>
      </c>
      <c r="H23" s="49">
        <v>-1103.2850000000001</v>
      </c>
      <c r="I23" s="49">
        <v>-1377.412</v>
      </c>
      <c r="J23" s="49">
        <v>2615.7330000000002</v>
      </c>
      <c r="K23" s="494">
        <v>-216.34800000000001</v>
      </c>
      <c r="L23" s="49">
        <v>-725.69200000000001</v>
      </c>
      <c r="M23" s="49">
        <v>-1001.71</v>
      </c>
      <c r="N23" s="510">
        <v>-699.71299999999997</v>
      </c>
      <c r="O23" s="3"/>
      <c r="P23" s="3"/>
    </row>
    <row r="24" spans="1:16" ht="12.75" customHeight="1" x14ac:dyDescent="0.2">
      <c r="A24" s="5"/>
      <c r="B24" s="60" t="s">
        <v>79</v>
      </c>
      <c r="C24" s="61">
        <v>-423.69600000000003</v>
      </c>
      <c r="D24" s="61">
        <v>-3534.1660000000002</v>
      </c>
      <c r="E24" s="61">
        <v>-3782.39</v>
      </c>
      <c r="F24" s="62">
        <v>-4424.5870000000004</v>
      </c>
      <c r="G24" s="61">
        <v>-744.29399999999998</v>
      </c>
      <c r="H24" s="61">
        <v>-1103.2850000000001</v>
      </c>
      <c r="I24" s="61">
        <v>-1377.412</v>
      </c>
      <c r="J24" s="61">
        <v>2615.7330000000002</v>
      </c>
      <c r="K24" s="492">
        <v>-216.33199999999999</v>
      </c>
      <c r="L24" s="61">
        <v>-694.69200000000001</v>
      </c>
      <c r="M24" s="61">
        <v>-970.71</v>
      </c>
      <c r="N24" s="511">
        <v>-668.71299999999997</v>
      </c>
    </row>
    <row r="25" spans="1:16" ht="12.75" customHeight="1" x14ac:dyDescent="0.2">
      <c r="A25" s="5"/>
      <c r="B25" s="60" t="s">
        <v>80</v>
      </c>
      <c r="C25" s="61">
        <v>19.837</v>
      </c>
      <c r="D25" s="61">
        <v>-1380.1120000000001</v>
      </c>
      <c r="E25" s="61">
        <v>-1495.8810000000001</v>
      </c>
      <c r="F25" s="62">
        <v>-1498.5909999999999</v>
      </c>
      <c r="G25" s="61">
        <v>0</v>
      </c>
      <c r="H25" s="61">
        <v>0</v>
      </c>
      <c r="I25" s="61">
        <v>0</v>
      </c>
      <c r="J25" s="61">
        <v>0</v>
      </c>
      <c r="K25" s="492">
        <v>0</v>
      </c>
      <c r="L25" s="61">
        <v>-31</v>
      </c>
      <c r="M25" s="61">
        <v>-31</v>
      </c>
      <c r="N25" s="511">
        <v>-31</v>
      </c>
    </row>
    <row r="26" spans="1:16" ht="12.75" customHeight="1" x14ac:dyDescent="0.2">
      <c r="A26" s="5"/>
      <c r="B26" s="59"/>
      <c r="C26" s="37"/>
      <c r="D26" s="37"/>
      <c r="E26" s="37"/>
      <c r="F26" s="38"/>
      <c r="G26" s="37"/>
      <c r="H26" s="37"/>
      <c r="I26" s="37"/>
      <c r="J26" s="37"/>
      <c r="K26" s="490"/>
      <c r="L26" s="37"/>
      <c r="M26" s="37"/>
      <c r="N26" s="505"/>
    </row>
    <row r="27" spans="1:16" s="67" customFormat="1" ht="12.75" customHeight="1" x14ac:dyDescent="0.2">
      <c r="A27" s="65"/>
      <c r="B27" s="66" t="s">
        <v>82</v>
      </c>
      <c r="C27" s="49">
        <v>-340.61599999999999</v>
      </c>
      <c r="D27" s="49">
        <v>1693.626</v>
      </c>
      <c r="E27" s="49">
        <v>1525.3320000000001</v>
      </c>
      <c r="F27" s="50">
        <v>1909.1529999999998</v>
      </c>
      <c r="G27" s="49">
        <v>846.71799999999996</v>
      </c>
      <c r="H27" s="49">
        <v>-249.26300000000001</v>
      </c>
      <c r="I27" s="49">
        <v>-416.92700000000002</v>
      </c>
      <c r="J27" s="49">
        <v>-1671.9839999999999</v>
      </c>
      <c r="K27" s="494">
        <v>-1062.193</v>
      </c>
      <c r="L27" s="49">
        <v>-2192.0639999999999</v>
      </c>
      <c r="M27" s="49">
        <v>-2823.9450000000002</v>
      </c>
      <c r="N27" s="510">
        <v>-3474.3539999999998</v>
      </c>
      <c r="O27" s="3"/>
      <c r="P27" s="3"/>
    </row>
    <row r="28" spans="1:16" ht="12.75" customHeight="1" x14ac:dyDescent="0.2">
      <c r="A28" s="5"/>
      <c r="B28" s="60" t="s">
        <v>79</v>
      </c>
      <c r="C28" s="61">
        <v>-69.221000000000004</v>
      </c>
      <c r="D28" s="61">
        <v>2085.5</v>
      </c>
      <c r="E28" s="61">
        <v>1917.2059999999999</v>
      </c>
      <c r="F28" s="62">
        <v>2301.027</v>
      </c>
      <c r="G28" s="61">
        <v>846.71799999999996</v>
      </c>
      <c r="H28" s="61">
        <v>-249.26300000000001</v>
      </c>
      <c r="I28" s="61">
        <f>-416.927</f>
        <v>-416.92700000000002</v>
      </c>
      <c r="J28" s="61">
        <v>-1671.9839999999999</v>
      </c>
      <c r="K28" s="492">
        <v>-1062.193</v>
      </c>
      <c r="L28" s="61">
        <v>-2192.0639999999999</v>
      </c>
      <c r="M28" s="61">
        <v>-2823.9450000000002</v>
      </c>
      <c r="N28" s="511">
        <v>-3474.3539999999998</v>
      </c>
    </row>
    <row r="29" spans="1:16" ht="12.75" customHeight="1" x14ac:dyDescent="0.2">
      <c r="A29" s="5"/>
      <c r="B29" s="60" t="s">
        <v>80</v>
      </c>
      <c r="C29" s="61">
        <v>-271.39400000000001</v>
      </c>
      <c r="D29" s="61">
        <v>-391.87400000000002</v>
      </c>
      <c r="E29" s="61">
        <v>-391.87400000000002</v>
      </c>
      <c r="F29" s="62">
        <v>-391.87400000000002</v>
      </c>
      <c r="G29" s="61">
        <v>0</v>
      </c>
      <c r="H29" s="61">
        <v>0</v>
      </c>
      <c r="I29" s="61">
        <v>0</v>
      </c>
      <c r="J29" s="61">
        <v>0</v>
      </c>
      <c r="K29" s="492">
        <v>0</v>
      </c>
      <c r="L29" s="61">
        <v>0</v>
      </c>
      <c r="M29" s="61">
        <v>0</v>
      </c>
      <c r="N29" s="511">
        <v>0</v>
      </c>
    </row>
    <row r="30" spans="1:16" ht="12.75" customHeight="1" x14ac:dyDescent="0.2">
      <c r="A30" s="5"/>
      <c r="B30" s="59"/>
      <c r="C30" s="37"/>
      <c r="D30" s="37"/>
      <c r="E30" s="37"/>
      <c r="F30" s="38"/>
      <c r="G30" s="37"/>
      <c r="H30" s="37"/>
      <c r="I30" s="37"/>
      <c r="J30" s="37"/>
      <c r="K30" s="490"/>
      <c r="L30" s="37"/>
      <c r="M30" s="37"/>
      <c r="N30" s="505"/>
    </row>
    <row r="31" spans="1:16" ht="12.75" customHeight="1" x14ac:dyDescent="0.2">
      <c r="A31" s="5"/>
      <c r="B31" s="59" t="s">
        <v>83</v>
      </c>
      <c r="C31" s="68">
        <v>-79.597999999999999</v>
      </c>
      <c r="D31" s="68">
        <v>-48.168999999999997</v>
      </c>
      <c r="E31" s="68">
        <v>-49.37</v>
      </c>
      <c r="F31" s="69">
        <v>-53.554000000000002</v>
      </c>
      <c r="G31" s="68">
        <v>-10.510999999999999</v>
      </c>
      <c r="H31" s="68">
        <v>2.6949999999999998</v>
      </c>
      <c r="I31" s="68">
        <v>3.718</v>
      </c>
      <c r="J31" s="68">
        <v>1.74</v>
      </c>
      <c r="K31" s="495">
        <v>8.1059999999999999</v>
      </c>
      <c r="L31" s="68">
        <v>8.5879999999999992</v>
      </c>
      <c r="M31" s="68">
        <v>6.06</v>
      </c>
      <c r="N31" s="513">
        <v>8</v>
      </c>
    </row>
    <row r="32" spans="1:16" ht="12.75" customHeight="1" x14ac:dyDescent="0.2">
      <c r="A32" s="5"/>
      <c r="B32" s="39" t="s">
        <v>84</v>
      </c>
      <c r="C32" s="40">
        <v>-108.807</v>
      </c>
      <c r="D32" s="40">
        <v>-1951.104</v>
      </c>
      <c r="E32" s="40">
        <v>-1968.8969999999999</v>
      </c>
      <c r="F32" s="41">
        <v>-1569.5890000000009</v>
      </c>
      <c r="G32" s="40">
        <v>228.79900000000001</v>
      </c>
      <c r="H32" s="40">
        <v>-814.69799999999998</v>
      </c>
      <c r="I32" s="40">
        <v>-820.96</v>
      </c>
      <c r="J32" s="40">
        <v>2629.8040000000001</v>
      </c>
      <c r="K32" s="491">
        <v>-1054.9630000000002</v>
      </c>
      <c r="L32" s="40">
        <v>-2251.1089999999999</v>
      </c>
      <c r="M32" s="40">
        <v>-2633.82</v>
      </c>
      <c r="N32" s="506">
        <v>-2458.3319999999999</v>
      </c>
    </row>
    <row r="33" spans="1:14" ht="12.75" customHeight="1" x14ac:dyDescent="0.2">
      <c r="A33" s="5"/>
      <c r="B33" s="42"/>
      <c r="C33" s="35"/>
      <c r="D33" s="35"/>
      <c r="E33" s="35"/>
      <c r="F33" s="36"/>
      <c r="G33" s="35"/>
      <c r="H33" s="35"/>
      <c r="I33" s="35"/>
      <c r="J33" s="35"/>
      <c r="K33" s="489"/>
      <c r="L33" s="35"/>
      <c r="M33" s="35"/>
      <c r="N33" s="504"/>
    </row>
    <row r="34" spans="1:14" ht="12.75" customHeight="1" x14ac:dyDescent="0.2">
      <c r="A34" s="5"/>
      <c r="B34" s="70" t="s">
        <v>85</v>
      </c>
      <c r="C34" s="37">
        <v>2677.607</v>
      </c>
      <c r="D34" s="37">
        <v>2677.607</v>
      </c>
      <c r="E34" s="37">
        <v>2677.607</v>
      </c>
      <c r="F34" s="38">
        <v>2677.607</v>
      </c>
      <c r="G34" s="37">
        <v>1108.019</v>
      </c>
      <c r="H34" s="37">
        <v>1108.019</v>
      </c>
      <c r="I34" s="37">
        <v>1108.019</v>
      </c>
      <c r="J34" s="37">
        <v>1108.019</v>
      </c>
      <c r="K34" s="490">
        <v>3737.8229999999999</v>
      </c>
      <c r="L34" s="37">
        <v>3737.8229999999999</v>
      </c>
      <c r="M34" s="37">
        <v>3737.8229999999999</v>
      </c>
      <c r="N34" s="505">
        <v>3737.8229999999999</v>
      </c>
    </row>
    <row r="35" spans="1:14" ht="12.75" customHeight="1" x14ac:dyDescent="0.2">
      <c r="A35" s="5"/>
      <c r="B35" s="39" t="s">
        <v>86</v>
      </c>
      <c r="C35" s="40">
        <v>2568.799</v>
      </c>
      <c r="D35" s="40">
        <v>726.50300000000004</v>
      </c>
      <c r="E35" s="40">
        <v>708.71</v>
      </c>
      <c r="F35" s="41">
        <v>1108.0179999999991</v>
      </c>
      <c r="G35" s="40">
        <v>1336.818</v>
      </c>
      <c r="H35" s="40">
        <v>293.32100000000003</v>
      </c>
      <c r="I35" s="40">
        <v>287.05900000000003</v>
      </c>
      <c r="J35" s="40">
        <v>3737.8240000000001</v>
      </c>
      <c r="K35" s="491">
        <v>2682.8599999999997</v>
      </c>
      <c r="L35" s="40">
        <v>1486.7139999999999</v>
      </c>
      <c r="M35" s="40">
        <v>1104.0029999999999</v>
      </c>
      <c r="N35" s="506">
        <v>1279.491</v>
      </c>
    </row>
    <row r="36" spans="1:14" ht="12.75" customHeight="1" x14ac:dyDescent="0.2">
      <c r="A36" s="5"/>
      <c r="B36" s="60" t="s">
        <v>87</v>
      </c>
      <c r="C36" s="61">
        <f>1464.645-0.15</f>
        <v>1464.4949999999999</v>
      </c>
      <c r="D36" s="61">
        <v>0</v>
      </c>
      <c r="E36" s="61">
        <v>0</v>
      </c>
      <c r="F36" s="62">
        <v>0</v>
      </c>
      <c r="G36" s="61">
        <v>0</v>
      </c>
      <c r="H36" s="61">
        <v>0</v>
      </c>
      <c r="I36" s="61">
        <v>0</v>
      </c>
      <c r="J36" s="61">
        <v>0</v>
      </c>
      <c r="K36" s="492">
        <v>0</v>
      </c>
      <c r="L36" s="61">
        <v>0</v>
      </c>
      <c r="M36" s="61">
        <v>4.2149999999999999</v>
      </c>
      <c r="N36" s="511">
        <v>0</v>
      </c>
    </row>
    <row r="37" spans="1:14" ht="12.75" customHeight="1" x14ac:dyDescent="0.2">
      <c r="A37" s="5"/>
      <c r="B37" s="60" t="s">
        <v>88</v>
      </c>
      <c r="C37" s="61">
        <v>1104.155</v>
      </c>
      <c r="D37" s="61">
        <v>726.50300000000004</v>
      </c>
      <c r="E37" s="61">
        <v>708.71</v>
      </c>
      <c r="F37" s="62">
        <v>1108.018</v>
      </c>
      <c r="G37" s="61">
        <v>1336.818</v>
      </c>
      <c r="H37" s="61">
        <v>293.32100000000003</v>
      </c>
      <c r="I37" s="61">
        <v>287.05900000000003</v>
      </c>
      <c r="J37" s="61">
        <v>3737.8240000000001</v>
      </c>
      <c r="K37" s="492">
        <v>2682.877</v>
      </c>
      <c r="L37" s="61">
        <v>1486.7139999999999</v>
      </c>
      <c r="M37" s="61">
        <v>1099.788</v>
      </c>
      <c r="N37" s="511">
        <v>1279.491</v>
      </c>
    </row>
    <row r="38" spans="1:14" ht="12.75" customHeight="1" x14ac:dyDescent="0.2">
      <c r="A38" s="5"/>
      <c r="B38" s="6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2.75" customHeight="1" x14ac:dyDescent="0.2">
      <c r="A39" s="5"/>
      <c r="B39" s="5" t="s">
        <v>123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1:14" ht="12.75" x14ac:dyDescent="0.2">
      <c r="A40" s="5"/>
      <c r="B40" s="71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4" ht="12.75" customHeight="1" x14ac:dyDescent="0.2">
      <c r="A41" s="5"/>
      <c r="B41" s="5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 ht="12.75" customHeight="1" x14ac:dyDescent="0.2">
      <c r="A42" s="5"/>
      <c r="B42" s="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1:14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5.75" customHeight="1" x14ac:dyDescent="0.2"/>
    <row r="141" spans="1:14" ht="15.75" customHeight="1" x14ac:dyDescent="0.2"/>
    <row r="142" spans="1:14" ht="15.75" customHeight="1" x14ac:dyDescent="0.2"/>
    <row r="143" spans="1:14" ht="15.75" customHeight="1" x14ac:dyDescent="0.2"/>
    <row r="144" spans="1:1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C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3" width="11.7109375" style="3" customWidth="1"/>
    <col min="14" max="14" width="43.42578125" style="3" customWidth="1"/>
    <col min="15" max="15" width="11.7109375" style="3" customWidth="1"/>
    <col min="16" max="16" width="11.7109375" style="3" hidden="1" customWidth="1"/>
    <col min="17" max="18" width="11.7109375" style="3" customWidth="1"/>
    <col min="19" max="29" width="11.42578125" style="3" customWidth="1"/>
    <col min="30" max="16384" width="14.42578125" style="3"/>
  </cols>
  <sheetData>
    <row r="1" spans="1:29" ht="12.75" customHeight="1" x14ac:dyDescent="0.2">
      <c r="A1" s="73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ht="12.75" customHeight="1" x14ac:dyDescent="0.2">
      <c r="A2" s="10"/>
      <c r="B2" s="75" t="s">
        <v>1</v>
      </c>
      <c r="C2" s="75" t="s">
        <v>2</v>
      </c>
      <c r="D2" s="75" t="s">
        <v>3</v>
      </c>
      <c r="E2" s="260" t="s">
        <v>4</v>
      </c>
      <c r="F2" s="75" t="s">
        <v>1</v>
      </c>
      <c r="G2" s="75" t="s">
        <v>2</v>
      </c>
      <c r="H2" s="75" t="s">
        <v>3</v>
      </c>
      <c r="I2" s="75" t="s">
        <v>4</v>
      </c>
      <c r="J2" s="384" t="s">
        <v>1</v>
      </c>
      <c r="K2" s="75" t="s">
        <v>2</v>
      </c>
      <c r="L2" s="75" t="s">
        <v>3</v>
      </c>
      <c r="M2" s="75" t="s">
        <v>4</v>
      </c>
      <c r="N2" s="76"/>
      <c r="O2" s="7" t="s">
        <v>6</v>
      </c>
      <c r="P2" s="7" t="s">
        <v>150</v>
      </c>
      <c r="Q2" s="404" t="s">
        <v>6</v>
      </c>
      <c r="R2" s="77" t="s">
        <v>6</v>
      </c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</row>
    <row r="3" spans="1:29" ht="12.75" customHeight="1" x14ac:dyDescent="0.2">
      <c r="A3" s="231"/>
      <c r="B3" s="79">
        <v>2021</v>
      </c>
      <c r="C3" s="79">
        <v>2021</v>
      </c>
      <c r="D3" s="79">
        <v>2021</v>
      </c>
      <c r="E3" s="78">
        <v>2021</v>
      </c>
      <c r="F3" s="79">
        <v>2022</v>
      </c>
      <c r="G3" s="79">
        <v>2022</v>
      </c>
      <c r="H3" s="79">
        <v>2022</v>
      </c>
      <c r="I3" s="79">
        <v>2022</v>
      </c>
      <c r="J3" s="385">
        <v>2023</v>
      </c>
      <c r="K3" s="79">
        <v>2023</v>
      </c>
      <c r="L3" s="79">
        <v>2023</v>
      </c>
      <c r="M3" s="79">
        <v>2023</v>
      </c>
      <c r="N3" s="225" t="s">
        <v>89</v>
      </c>
      <c r="O3" s="258">
        <v>2023</v>
      </c>
      <c r="P3" s="258">
        <v>2022</v>
      </c>
      <c r="Q3" s="405">
        <v>2022</v>
      </c>
      <c r="R3" s="80">
        <v>2021</v>
      </c>
      <c r="S3" s="81"/>
      <c r="T3" s="73"/>
      <c r="U3" s="73"/>
      <c r="V3" s="81"/>
      <c r="W3" s="81"/>
      <c r="X3" s="81"/>
      <c r="Y3" s="81"/>
      <c r="Z3" s="81"/>
      <c r="AA3" s="81"/>
      <c r="AB3" s="81"/>
      <c r="AC3" s="81"/>
    </row>
    <row r="4" spans="1:29" ht="12.75" customHeight="1" x14ac:dyDescent="0.2">
      <c r="A4" s="73"/>
      <c r="B4" s="82" t="s">
        <v>8</v>
      </c>
      <c r="C4" s="82" t="s">
        <v>8</v>
      </c>
      <c r="D4" s="82" t="s">
        <v>8</v>
      </c>
      <c r="E4" s="15" t="s">
        <v>8</v>
      </c>
      <c r="F4" s="82"/>
      <c r="G4" s="82"/>
      <c r="H4" s="82"/>
      <c r="I4" s="82"/>
      <c r="J4" s="386"/>
      <c r="K4" s="82"/>
      <c r="L4" s="82"/>
      <c r="M4" s="82"/>
      <c r="N4" s="74"/>
      <c r="O4" s="82"/>
      <c r="P4" s="82"/>
      <c r="Q4" s="386"/>
      <c r="R4" s="82" t="s">
        <v>8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29" ht="12.75" customHeight="1" x14ac:dyDescent="0.2">
      <c r="A5" s="73"/>
      <c r="B5" s="83"/>
      <c r="C5" s="84"/>
      <c r="D5" s="84"/>
      <c r="E5" s="304"/>
      <c r="F5" s="343"/>
      <c r="G5" s="84"/>
      <c r="H5" s="84"/>
      <c r="I5" s="84"/>
      <c r="J5" s="84"/>
      <c r="K5" s="84"/>
      <c r="L5" s="84"/>
      <c r="M5" s="84"/>
      <c r="N5" s="74"/>
      <c r="O5" s="83"/>
      <c r="P5" s="83"/>
      <c r="Q5" s="412"/>
      <c r="R5" s="8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12.75" customHeight="1" x14ac:dyDescent="0.2">
      <c r="A6" s="85"/>
      <c r="B6" s="86"/>
      <c r="C6" s="86"/>
      <c r="D6" s="86"/>
      <c r="E6" s="87"/>
      <c r="F6" s="342"/>
      <c r="G6" s="86"/>
      <c r="H6" s="86"/>
      <c r="I6" s="86"/>
      <c r="J6" s="383"/>
      <c r="K6" s="86"/>
      <c r="L6" s="86"/>
      <c r="M6" s="86"/>
      <c r="N6" s="88" t="s">
        <v>15</v>
      </c>
      <c r="O6" s="86"/>
      <c r="P6" s="86"/>
      <c r="Q6" s="411"/>
      <c r="R6" s="86"/>
      <c r="S6" s="85"/>
      <c r="T6" s="73"/>
      <c r="U6" s="73"/>
      <c r="V6" s="85"/>
      <c r="W6" s="85"/>
      <c r="X6" s="85"/>
      <c r="Y6" s="85"/>
      <c r="Z6" s="85"/>
      <c r="AA6" s="85"/>
      <c r="AB6" s="85"/>
      <c r="AC6" s="85"/>
    </row>
    <row r="7" spans="1:29" ht="12.75" customHeight="1" x14ac:dyDescent="0.2">
      <c r="A7" s="89"/>
      <c r="B7" s="90">
        <v>876.923</v>
      </c>
      <c r="C7" s="90">
        <v>1046.7329999999999</v>
      </c>
      <c r="D7" s="90">
        <v>1120.655</v>
      </c>
      <c r="E7" s="91">
        <v>1131.4649999999999</v>
      </c>
      <c r="F7" s="90">
        <v>1170.616</v>
      </c>
      <c r="G7" s="90">
        <v>1274.1179999999999</v>
      </c>
      <c r="H7" s="90">
        <v>1208.9939999999999</v>
      </c>
      <c r="I7" s="90">
        <v>1202.6030000000001</v>
      </c>
      <c r="J7" s="453">
        <v>1277.75</v>
      </c>
      <c r="K7" s="90">
        <v>1440.432</v>
      </c>
      <c r="L7" s="90">
        <v>1361.4949999999999</v>
      </c>
      <c r="M7" s="514">
        <v>1326.9690000000001</v>
      </c>
      <c r="N7" s="92" t="s">
        <v>90</v>
      </c>
      <c r="O7" s="93">
        <v>5406.6459999999997</v>
      </c>
      <c r="P7" s="93">
        <v>3653.7280000000001</v>
      </c>
      <c r="Q7" s="406">
        <v>4856.3310000000001</v>
      </c>
      <c r="R7" s="93">
        <v>4175.7759999999998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29" ht="12.75" customHeight="1" x14ac:dyDescent="0.2">
      <c r="A8" s="89"/>
      <c r="B8" s="90">
        <v>1760.59694767358</v>
      </c>
      <c r="C8" s="90">
        <v>1867.8256573450801</v>
      </c>
      <c r="D8" s="90">
        <v>1841.5488934533396</v>
      </c>
      <c r="E8" s="91">
        <v>2055.1263435196402</v>
      </c>
      <c r="F8" s="90">
        <v>1797.6389999999999</v>
      </c>
      <c r="G8" s="90">
        <v>1956.079</v>
      </c>
      <c r="H8" s="90">
        <v>1834.7750000000001</v>
      </c>
      <c r="I8" s="90">
        <v>2019.1379999999999</v>
      </c>
      <c r="J8" s="453">
        <v>1790.7159999999999</v>
      </c>
      <c r="K8" s="90">
        <v>1927.432</v>
      </c>
      <c r="L8" s="90">
        <v>1814.7370000000001</v>
      </c>
      <c r="M8" s="514">
        <v>2064.056</v>
      </c>
      <c r="N8" s="92" t="s">
        <v>91</v>
      </c>
      <c r="O8" s="93">
        <v>7596.9410000000007</v>
      </c>
      <c r="P8" s="93">
        <v>5588.4930000000004</v>
      </c>
      <c r="Q8" s="406">
        <v>7607.6310000000003</v>
      </c>
      <c r="R8" s="93">
        <v>7525.0978419916391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pans="1:29" ht="12.75" customHeight="1" x14ac:dyDescent="0.2">
      <c r="A9" s="89"/>
      <c r="B9" s="90">
        <v>523.32600000000002</v>
      </c>
      <c r="C9" s="90">
        <v>474.83199999999999</v>
      </c>
      <c r="D9" s="90">
        <v>423.73099999999999</v>
      </c>
      <c r="E9" s="91">
        <v>490.88299999999998</v>
      </c>
      <c r="F9" s="90">
        <v>477.447</v>
      </c>
      <c r="G9" s="90">
        <v>413.48599999999999</v>
      </c>
      <c r="H9" s="90">
        <v>425.30399999999997</v>
      </c>
      <c r="I9" s="90">
        <v>506.20299999999997</v>
      </c>
      <c r="J9" s="453">
        <v>470.87400000000002</v>
      </c>
      <c r="K9" s="90">
        <v>428.17899999999997</v>
      </c>
      <c r="L9" s="90">
        <v>410.28500000000003</v>
      </c>
      <c r="M9" s="514">
        <v>443.25200000000001</v>
      </c>
      <c r="N9" s="92" t="s">
        <v>143</v>
      </c>
      <c r="O9" s="93">
        <v>1752.59</v>
      </c>
      <c r="P9" s="93">
        <v>1316.2370000000001</v>
      </c>
      <c r="Q9" s="406">
        <v>1822.44</v>
      </c>
      <c r="R9" s="93">
        <v>1912.7720000000002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pans="1:29" ht="12.75" customHeight="1" x14ac:dyDescent="0.2">
      <c r="A10" s="89"/>
      <c r="B10" s="90">
        <v>490.13900000000001</v>
      </c>
      <c r="C10" s="90">
        <v>476.44200000000001</v>
      </c>
      <c r="D10" s="90">
        <v>533.30399999999997</v>
      </c>
      <c r="E10" s="91">
        <v>526.32399999999996</v>
      </c>
      <c r="F10" s="90">
        <v>449.904</v>
      </c>
      <c r="G10" s="90">
        <v>486.91500000000002</v>
      </c>
      <c r="H10" s="90">
        <v>536.62400000000002</v>
      </c>
      <c r="I10" s="90">
        <v>562.03899999999999</v>
      </c>
      <c r="J10" s="453">
        <v>512.78899999999999</v>
      </c>
      <c r="K10" s="90">
        <v>522.98900000000003</v>
      </c>
      <c r="L10" s="90">
        <v>530.74199999999996</v>
      </c>
      <c r="M10" s="514">
        <v>537.47500000000002</v>
      </c>
      <c r="N10" s="92" t="s">
        <v>144</v>
      </c>
      <c r="O10" s="93">
        <v>2103.9949999999999</v>
      </c>
      <c r="P10" s="93">
        <v>1473.443</v>
      </c>
      <c r="Q10" s="406">
        <v>2035.482</v>
      </c>
      <c r="R10" s="93">
        <v>2026.2089999999998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pans="1:29" ht="12.75" customHeight="1" x14ac:dyDescent="0.2">
      <c r="A11" s="89"/>
      <c r="B11" s="90">
        <v>223.03993069025998</v>
      </c>
      <c r="C11" s="90">
        <v>216.26519630312799</v>
      </c>
      <c r="D11" s="90">
        <v>216.85822682837099</v>
      </c>
      <c r="E11" s="91">
        <v>247.61878572689102</v>
      </c>
      <c r="F11" s="90">
        <v>238.87899999999999</v>
      </c>
      <c r="G11" s="90">
        <v>249.47</v>
      </c>
      <c r="H11" s="90">
        <v>245.60499999999999</v>
      </c>
      <c r="I11" s="90">
        <v>247.959</v>
      </c>
      <c r="J11" s="453">
        <v>279.20600000000002</v>
      </c>
      <c r="K11" s="90">
        <v>296.33999999999997</v>
      </c>
      <c r="L11" s="90">
        <v>280.904</v>
      </c>
      <c r="M11" s="514">
        <v>295.74900000000002</v>
      </c>
      <c r="N11" s="92" t="s">
        <v>92</v>
      </c>
      <c r="O11" s="93">
        <v>1152.1990000000001</v>
      </c>
      <c r="P11" s="93">
        <v>733.95399999999995</v>
      </c>
      <c r="Q11" s="406">
        <v>981.91300000000001</v>
      </c>
      <c r="R11" s="93">
        <v>903.78213954864998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pans="1:29" ht="12.75" customHeight="1" x14ac:dyDescent="0.2">
      <c r="A12" s="89"/>
      <c r="B12" s="90">
        <v>-473.395520789084</v>
      </c>
      <c r="C12" s="90">
        <v>-463.3376164984179</v>
      </c>
      <c r="D12" s="90">
        <v>-468.97998157103802</v>
      </c>
      <c r="E12" s="91">
        <v>-515.40767455834009</v>
      </c>
      <c r="F12" s="90">
        <v>-486.95800000000003</v>
      </c>
      <c r="G12" s="90">
        <v>-500.005</v>
      </c>
      <c r="H12" s="90">
        <v>-495.05500000000001</v>
      </c>
      <c r="I12" s="90">
        <v>-549.65</v>
      </c>
      <c r="J12" s="453">
        <v>-555.255</v>
      </c>
      <c r="K12" s="90">
        <v>-571.12900000000002</v>
      </c>
      <c r="L12" s="90">
        <v>-544.83699999999999</v>
      </c>
      <c r="M12" s="514">
        <v>-585.16200000000003</v>
      </c>
      <c r="N12" s="92" t="s">
        <v>93</v>
      </c>
      <c r="O12" s="261">
        <v>-2256.3829999999998</v>
      </c>
      <c r="P12" s="93">
        <v>-1482.018</v>
      </c>
      <c r="Q12" s="407">
        <v>-2031.6680000000001</v>
      </c>
      <c r="R12" s="93">
        <v>-1921.1207934168801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pans="1:29" ht="12.75" customHeight="1" x14ac:dyDescent="0.2">
      <c r="A13" s="89"/>
      <c r="B13" s="95">
        <v>3400.6289999999999</v>
      </c>
      <c r="C13" s="95">
        <v>3618.76</v>
      </c>
      <c r="D13" s="95">
        <v>3667.1170000000002</v>
      </c>
      <c r="E13" s="96">
        <v>3936.0099999999989</v>
      </c>
      <c r="F13" s="95">
        <v>3647.5270000000005</v>
      </c>
      <c r="G13" s="95">
        <v>3880.0630000000001</v>
      </c>
      <c r="H13" s="95">
        <v>3756.2469999999998</v>
      </c>
      <c r="I13" s="95">
        <v>3988.2919999999999</v>
      </c>
      <c r="J13" s="454">
        <v>3776.08</v>
      </c>
      <c r="K13" s="95">
        <v>4044.2430000000004</v>
      </c>
      <c r="L13" s="95">
        <v>3853.3260000000005</v>
      </c>
      <c r="M13" s="515">
        <v>4082.3389999999999</v>
      </c>
      <c r="N13" s="97" t="s">
        <v>94</v>
      </c>
      <c r="O13" s="98">
        <v>15755.988000000001</v>
      </c>
      <c r="P13" s="98">
        <v>11283.837</v>
      </c>
      <c r="Q13" s="408">
        <v>15272.128999999999</v>
      </c>
      <c r="R13" s="98">
        <v>14622.516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pans="1:29" ht="12.75" customHeight="1" x14ac:dyDescent="0.2">
      <c r="A14" s="8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  <c r="O14" s="99"/>
      <c r="P14" s="99"/>
      <c r="Q14" s="409"/>
      <c r="R14" s="99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2.75" customHeight="1" x14ac:dyDescent="0.2">
      <c r="A15" s="89"/>
      <c r="B15" s="101"/>
      <c r="C15" s="101"/>
      <c r="D15" s="101"/>
      <c r="E15" s="102"/>
      <c r="F15" s="101"/>
      <c r="G15" s="101"/>
      <c r="H15" s="101"/>
      <c r="I15" s="101"/>
      <c r="J15" s="382"/>
      <c r="K15" s="101"/>
      <c r="L15" s="101"/>
      <c r="M15" s="101"/>
      <c r="N15" s="88" t="s">
        <v>95</v>
      </c>
      <c r="O15" s="101"/>
      <c r="P15" s="101"/>
      <c r="Q15" s="382"/>
      <c r="R15" s="101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pans="1:29" ht="12.75" customHeight="1" x14ac:dyDescent="0.2">
      <c r="A16" s="89"/>
      <c r="B16" s="93">
        <v>359.85500000000002</v>
      </c>
      <c r="C16" s="93">
        <v>488.92599999999999</v>
      </c>
      <c r="D16" s="93">
        <v>499.154</v>
      </c>
      <c r="E16" s="94">
        <v>433.75400000000002</v>
      </c>
      <c r="F16" s="93">
        <v>443.25200000000001</v>
      </c>
      <c r="G16" s="93">
        <v>548.86500000000001</v>
      </c>
      <c r="H16" s="93">
        <v>485.61500000000001</v>
      </c>
      <c r="I16" s="93">
        <v>430.18</v>
      </c>
      <c r="J16" s="406">
        <v>420.00700000000001</v>
      </c>
      <c r="K16" s="93">
        <v>525.88900000000001</v>
      </c>
      <c r="L16" s="93">
        <v>503.63299999999998</v>
      </c>
      <c r="M16" s="451">
        <v>418.24599999999998</v>
      </c>
      <c r="N16" s="92" t="s">
        <v>90</v>
      </c>
      <c r="O16" s="93">
        <v>1867.7750000000001</v>
      </c>
      <c r="P16" s="93">
        <v>1477.732</v>
      </c>
      <c r="Q16" s="406">
        <v>1907.912</v>
      </c>
      <c r="R16" s="93">
        <v>1781.6889999999999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pans="1:29" ht="12.75" customHeight="1" x14ac:dyDescent="0.2">
      <c r="A17" s="89"/>
      <c r="B17" s="93">
        <v>193.02899598398901</v>
      </c>
      <c r="C17" s="93">
        <v>262.84150812239596</v>
      </c>
      <c r="D17" s="93">
        <v>245.57553510707203</v>
      </c>
      <c r="E17" s="94">
        <v>229.21229287397895</v>
      </c>
      <c r="F17" s="93">
        <v>80.983000000000004</v>
      </c>
      <c r="G17" s="93">
        <v>168.893</v>
      </c>
      <c r="H17" s="93">
        <v>100.685</v>
      </c>
      <c r="I17" s="93">
        <v>180.41</v>
      </c>
      <c r="J17" s="406">
        <v>-0.34799999999999998</v>
      </c>
      <c r="K17" s="93">
        <v>133.42099999999999</v>
      </c>
      <c r="L17" s="93">
        <v>167.82</v>
      </c>
      <c r="M17" s="451">
        <v>265.88900000000001</v>
      </c>
      <c r="N17" s="92" t="s">
        <v>91</v>
      </c>
      <c r="O17" s="93">
        <v>566.78199999999993</v>
      </c>
      <c r="P17" s="93">
        <v>350.56100000000004</v>
      </c>
      <c r="Q17" s="406">
        <v>530.971</v>
      </c>
      <c r="R17" s="93">
        <v>930.65833208743595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pans="1:29" ht="12.75" customHeight="1" x14ac:dyDescent="0.2">
      <c r="A18" s="89"/>
      <c r="B18" s="93">
        <v>27.994</v>
      </c>
      <c r="C18" s="93">
        <v>9.8999999999999986</v>
      </c>
      <c r="D18" s="93">
        <v>-10.016999999999999</v>
      </c>
      <c r="E18" s="94">
        <v>-1.508</v>
      </c>
      <c r="F18" s="93">
        <v>-12.94</v>
      </c>
      <c r="G18" s="93">
        <v>-28.010999999999999</v>
      </c>
      <c r="H18" s="93">
        <v>-13.019</v>
      </c>
      <c r="I18" s="93">
        <v>3.5710000000000002</v>
      </c>
      <c r="J18" s="406">
        <v>-2.9350000000000001</v>
      </c>
      <c r="K18" s="93">
        <v>-4.1539999999999999</v>
      </c>
      <c r="L18" s="93">
        <v>0.89900000000000002</v>
      </c>
      <c r="M18" s="451">
        <v>20.010999999999999</v>
      </c>
      <c r="N18" s="92" t="s">
        <v>143</v>
      </c>
      <c r="O18" s="93">
        <v>13.820999999999998</v>
      </c>
      <c r="P18" s="93">
        <v>-53.97</v>
      </c>
      <c r="Q18" s="406">
        <v>-50.399000000000001</v>
      </c>
      <c r="R18" s="93">
        <v>26.369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pans="1:29" ht="12.75" customHeight="1" x14ac:dyDescent="0.2">
      <c r="A19" s="89"/>
      <c r="B19" s="93">
        <v>56.473999999999997</v>
      </c>
      <c r="C19" s="93">
        <v>41.887999999999998</v>
      </c>
      <c r="D19" s="93">
        <v>97.325999999999993</v>
      </c>
      <c r="E19" s="94">
        <v>52.884999999999998</v>
      </c>
      <c r="F19" s="93">
        <v>28.56</v>
      </c>
      <c r="G19" s="93">
        <v>37.112000000000002</v>
      </c>
      <c r="H19" s="93">
        <v>106.53400000000001</v>
      </c>
      <c r="I19" s="93">
        <v>108.64100000000001</v>
      </c>
      <c r="J19" s="406">
        <v>54.290999999999997</v>
      </c>
      <c r="K19" s="93">
        <v>66.552999999999997</v>
      </c>
      <c r="L19" s="93">
        <v>92.807000000000002</v>
      </c>
      <c r="M19" s="451">
        <v>76.001000000000005</v>
      </c>
      <c r="N19" s="92" t="s">
        <v>144</v>
      </c>
      <c r="O19" s="93">
        <v>289.65200000000004</v>
      </c>
      <c r="P19" s="93">
        <v>172.20600000000002</v>
      </c>
      <c r="Q19" s="406">
        <v>280.84700000000004</v>
      </c>
      <c r="R19" s="93">
        <v>248.57299999999998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pans="1:29" ht="12.75" customHeight="1" x14ac:dyDescent="0.2">
      <c r="A20" s="89"/>
      <c r="B20" s="93">
        <v>-43.170851798351094</v>
      </c>
      <c r="C20" s="93">
        <v>-60.119275743369897</v>
      </c>
      <c r="D20" s="93">
        <v>-63.279247234793019</v>
      </c>
      <c r="E20" s="94">
        <v>-80.268760041920999</v>
      </c>
      <c r="F20" s="93">
        <v>-59.363999999999997</v>
      </c>
      <c r="G20" s="93">
        <v>-107.245</v>
      </c>
      <c r="H20" s="93">
        <v>-24.507999999999999</v>
      </c>
      <c r="I20" s="93">
        <v>-71.766999999999996</v>
      </c>
      <c r="J20" s="406">
        <v>-47.543999999999997</v>
      </c>
      <c r="K20" s="93">
        <v>-51.481000000000002</v>
      </c>
      <c r="L20" s="93">
        <v>-23.991</v>
      </c>
      <c r="M20" s="451">
        <v>-95.742000000000004</v>
      </c>
      <c r="N20" s="92" t="s">
        <v>92</v>
      </c>
      <c r="O20" s="93">
        <v>-218.75800000000001</v>
      </c>
      <c r="P20" s="93">
        <v>-191.11700000000002</v>
      </c>
      <c r="Q20" s="406">
        <v>-262.88400000000001</v>
      </c>
      <c r="R20" s="93">
        <v>-246.83813481843498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pans="1:29" ht="12.75" customHeight="1" x14ac:dyDescent="0.2">
      <c r="A21" s="89"/>
      <c r="B21" s="103">
        <v>594.18099999999993</v>
      </c>
      <c r="C21" s="103">
        <v>743.43600000000004</v>
      </c>
      <c r="D21" s="103">
        <v>768.75900000000001</v>
      </c>
      <c r="E21" s="104">
        <v>634.07499999999993</v>
      </c>
      <c r="F21" s="103">
        <v>480.49100000000004</v>
      </c>
      <c r="G21" s="103">
        <v>619.61400000000003</v>
      </c>
      <c r="H21" s="103">
        <v>655.3069999999999</v>
      </c>
      <c r="I21" s="103">
        <v>651.03500000000008</v>
      </c>
      <c r="J21" s="410">
        <v>423.471</v>
      </c>
      <c r="K21" s="103">
        <v>670.22799999999995</v>
      </c>
      <c r="L21" s="103">
        <v>741.16800000000001</v>
      </c>
      <c r="M21" s="452">
        <v>684.40499999999997</v>
      </c>
      <c r="N21" s="105" t="s">
        <v>94</v>
      </c>
      <c r="O21" s="103">
        <v>2519.2719999999999</v>
      </c>
      <c r="P21" s="103">
        <v>1755.4119999999998</v>
      </c>
      <c r="Q21" s="410">
        <v>2406.4470000000001</v>
      </c>
      <c r="R21" s="103">
        <v>2740.451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pans="1:29" ht="12.75" customHeight="1" x14ac:dyDescent="0.2">
      <c r="A22" s="89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76"/>
      <c r="O22" s="106"/>
      <c r="P22" s="106"/>
      <c r="Q22" s="106"/>
      <c r="R22" s="106"/>
      <c r="S22" s="89"/>
      <c r="T22" s="89"/>
      <c r="U22" s="73"/>
      <c r="V22" s="89"/>
      <c r="W22" s="89"/>
      <c r="X22" s="89"/>
      <c r="Y22" s="89"/>
      <c r="Z22" s="89"/>
      <c r="AA22" s="89"/>
      <c r="AB22" s="89"/>
      <c r="AC22" s="89"/>
    </row>
    <row r="23" spans="1:29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100"/>
      <c r="O23" s="89"/>
      <c r="P23" s="89"/>
      <c r="Q23" s="89"/>
      <c r="R23" s="89"/>
      <c r="S23" s="89"/>
      <c r="T23" s="89"/>
      <c r="U23" s="73"/>
      <c r="V23" s="89"/>
      <c r="W23" s="89"/>
      <c r="X23" s="89"/>
      <c r="Y23" s="89"/>
      <c r="Z23" s="89"/>
      <c r="AA23" s="89"/>
      <c r="AB23" s="89"/>
      <c r="AC23" s="89"/>
    </row>
    <row r="24" spans="1:2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100"/>
      <c r="O24" s="89"/>
      <c r="P24" s="89"/>
      <c r="Q24" s="89"/>
      <c r="R24" s="89"/>
      <c r="S24" s="89"/>
      <c r="T24" s="89"/>
      <c r="U24" s="73"/>
      <c r="V24" s="89"/>
      <c r="W24" s="89"/>
      <c r="X24" s="89"/>
      <c r="Y24" s="89"/>
      <c r="Z24" s="89"/>
      <c r="AA24" s="89"/>
      <c r="AB24" s="89"/>
      <c r="AC24" s="89"/>
    </row>
    <row r="25" spans="1:29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100"/>
      <c r="O25" s="89"/>
      <c r="P25" s="89"/>
      <c r="Q25" s="89"/>
      <c r="R25" s="89"/>
      <c r="S25" s="89"/>
      <c r="T25" s="89"/>
      <c r="U25" s="73"/>
      <c r="V25" s="89"/>
      <c r="W25" s="89"/>
      <c r="X25" s="89"/>
      <c r="Y25" s="89"/>
      <c r="Z25" s="89"/>
      <c r="AA25" s="89"/>
      <c r="AB25" s="89"/>
      <c r="AC25" s="89"/>
    </row>
    <row r="26" spans="1:29" ht="12.7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00"/>
      <c r="O26" s="89"/>
      <c r="P26" s="89"/>
      <c r="Q26" s="89"/>
      <c r="R26" s="89"/>
      <c r="S26" s="89"/>
      <c r="T26" s="89"/>
      <c r="U26" s="73"/>
      <c r="V26" s="89"/>
      <c r="W26" s="89"/>
      <c r="X26" s="89"/>
      <c r="Y26" s="89"/>
      <c r="Z26" s="89"/>
      <c r="AA26" s="89"/>
      <c r="AB26" s="89"/>
      <c r="AC26" s="89"/>
    </row>
    <row r="27" spans="1:29" ht="12.7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100"/>
      <c r="O27" s="89"/>
      <c r="P27" s="89"/>
      <c r="Q27" s="89"/>
      <c r="R27" s="89"/>
      <c r="S27" s="89"/>
      <c r="T27" s="89"/>
      <c r="U27" s="73"/>
      <c r="V27" s="89"/>
      <c r="W27" s="89"/>
      <c r="X27" s="89"/>
      <c r="Y27" s="89"/>
      <c r="Z27" s="89"/>
      <c r="AA27" s="89"/>
      <c r="AB27" s="89"/>
      <c r="AC27" s="89"/>
    </row>
    <row r="28" spans="1:29" ht="12.7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10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ht="12.7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10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ht="12.7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10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</row>
    <row r="31" spans="1:29" ht="12.7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10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29" ht="12.7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10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</row>
    <row r="33" spans="1:29" ht="12.7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10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</row>
    <row r="34" spans="1:29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10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</row>
    <row r="35" spans="1:2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10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</row>
    <row r="36" spans="1:29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100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</row>
    <row r="37" spans="1:29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100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</row>
    <row r="38" spans="1:29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00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00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00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</row>
    <row r="41" spans="1:29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00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</row>
    <row r="42" spans="1:29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00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</row>
    <row r="43" spans="1:29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00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</row>
    <row r="44" spans="1:29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00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</row>
    <row r="45" spans="1:29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00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</row>
    <row r="46" spans="1:29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00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</row>
    <row r="47" spans="1:29" ht="15.75" customHeight="1" x14ac:dyDescent="0.2">
      <c r="N47" s="107"/>
    </row>
    <row r="48" spans="1:29" ht="15.75" customHeight="1" x14ac:dyDescent="0.2">
      <c r="N48" s="107"/>
    </row>
    <row r="49" spans="14:14" ht="15.75" customHeight="1" x14ac:dyDescent="0.2">
      <c r="N49" s="107"/>
    </row>
    <row r="50" spans="14:14" ht="15.75" customHeight="1" x14ac:dyDescent="0.2">
      <c r="N50" s="107"/>
    </row>
    <row r="51" spans="14:14" ht="15.75" customHeight="1" x14ac:dyDescent="0.2">
      <c r="N51" s="107"/>
    </row>
    <row r="52" spans="14:14" ht="15.75" customHeight="1" x14ac:dyDescent="0.2">
      <c r="N52" s="107"/>
    </row>
    <row r="53" spans="14:14" ht="15.75" customHeight="1" x14ac:dyDescent="0.2">
      <c r="N53" s="107"/>
    </row>
    <row r="54" spans="14:14" ht="15.75" customHeight="1" x14ac:dyDescent="0.2">
      <c r="N54" s="107"/>
    </row>
    <row r="55" spans="14:14" ht="15.75" customHeight="1" x14ac:dyDescent="0.2">
      <c r="N55" s="107"/>
    </row>
    <row r="56" spans="14:14" ht="15.75" customHeight="1" x14ac:dyDescent="0.2">
      <c r="N56" s="107"/>
    </row>
    <row r="57" spans="14:14" ht="15.75" customHeight="1" x14ac:dyDescent="0.2">
      <c r="N57" s="107"/>
    </row>
    <row r="58" spans="14:14" ht="15.75" customHeight="1" x14ac:dyDescent="0.2">
      <c r="N58" s="107"/>
    </row>
    <row r="59" spans="14:14" ht="15.75" customHeight="1" x14ac:dyDescent="0.2">
      <c r="N59" s="107"/>
    </row>
    <row r="60" spans="14:14" ht="15.75" customHeight="1" x14ac:dyDescent="0.2">
      <c r="N60" s="107"/>
    </row>
    <row r="61" spans="14:14" ht="15.75" customHeight="1" x14ac:dyDescent="0.2">
      <c r="N61" s="107"/>
    </row>
    <row r="62" spans="14:14" ht="15.75" customHeight="1" x14ac:dyDescent="0.2">
      <c r="N62" s="107"/>
    </row>
    <row r="63" spans="14:14" ht="15.75" customHeight="1" x14ac:dyDescent="0.2">
      <c r="N63" s="107"/>
    </row>
    <row r="64" spans="14:14" ht="15.75" customHeight="1" x14ac:dyDescent="0.2">
      <c r="N64" s="107"/>
    </row>
    <row r="65" spans="14:14" ht="15.75" customHeight="1" x14ac:dyDescent="0.2">
      <c r="N65" s="107"/>
    </row>
    <row r="66" spans="14:14" ht="15.75" customHeight="1" x14ac:dyDescent="0.2">
      <c r="N66" s="107"/>
    </row>
    <row r="67" spans="14:14" ht="15.75" customHeight="1" x14ac:dyDescent="0.2">
      <c r="N67" s="107"/>
    </row>
    <row r="68" spans="14:14" ht="15.75" customHeight="1" x14ac:dyDescent="0.2">
      <c r="N68" s="107"/>
    </row>
    <row r="69" spans="14:14" ht="15.75" customHeight="1" x14ac:dyDescent="0.2">
      <c r="N69" s="107"/>
    </row>
    <row r="70" spans="14:14" ht="15.75" customHeight="1" x14ac:dyDescent="0.2">
      <c r="N70" s="107"/>
    </row>
    <row r="71" spans="14:14" ht="15.75" customHeight="1" x14ac:dyDescent="0.2">
      <c r="N71" s="107"/>
    </row>
    <row r="72" spans="14:14" ht="15.75" customHeight="1" x14ac:dyDescent="0.2">
      <c r="N72" s="107"/>
    </row>
    <row r="73" spans="14:14" ht="15.75" customHeight="1" x14ac:dyDescent="0.2">
      <c r="N73" s="107"/>
    </row>
    <row r="74" spans="14:14" ht="15.75" customHeight="1" x14ac:dyDescent="0.2">
      <c r="N74" s="107"/>
    </row>
    <row r="75" spans="14:14" ht="15.75" customHeight="1" x14ac:dyDescent="0.2">
      <c r="N75" s="107"/>
    </row>
    <row r="76" spans="14:14" ht="15.75" customHeight="1" x14ac:dyDescent="0.2">
      <c r="N76" s="107"/>
    </row>
    <row r="77" spans="14:14" ht="15.75" customHeight="1" x14ac:dyDescent="0.2">
      <c r="N77" s="107"/>
    </row>
    <row r="78" spans="14:14" ht="15.75" customHeight="1" x14ac:dyDescent="0.2">
      <c r="N78" s="107"/>
    </row>
    <row r="79" spans="14:14" ht="15.75" customHeight="1" x14ac:dyDescent="0.2">
      <c r="N79" s="107"/>
    </row>
    <row r="80" spans="14:14" ht="15.75" customHeight="1" x14ac:dyDescent="0.2">
      <c r="N80" s="107"/>
    </row>
    <row r="81" spans="14:14" ht="15.75" customHeight="1" x14ac:dyDescent="0.2">
      <c r="N81" s="107"/>
    </row>
    <row r="82" spans="14:14" ht="15.75" customHeight="1" x14ac:dyDescent="0.2">
      <c r="N82" s="107"/>
    </row>
    <row r="83" spans="14:14" ht="15.75" customHeight="1" x14ac:dyDescent="0.2">
      <c r="N83" s="107"/>
    </row>
    <row r="84" spans="14:14" ht="15.75" customHeight="1" x14ac:dyDescent="0.2">
      <c r="N84" s="107"/>
    </row>
    <row r="85" spans="14:14" ht="15.75" customHeight="1" x14ac:dyDescent="0.2">
      <c r="N85" s="107"/>
    </row>
    <row r="86" spans="14:14" ht="15.75" customHeight="1" x14ac:dyDescent="0.2">
      <c r="N86" s="107"/>
    </row>
    <row r="87" spans="14:14" ht="15.75" customHeight="1" x14ac:dyDescent="0.2">
      <c r="N87" s="107"/>
    </row>
    <row r="88" spans="14:14" ht="15.75" customHeight="1" x14ac:dyDescent="0.2">
      <c r="N88" s="107"/>
    </row>
    <row r="89" spans="14:14" ht="15.75" customHeight="1" x14ac:dyDescent="0.2">
      <c r="N89" s="107"/>
    </row>
    <row r="90" spans="14:14" ht="15.75" customHeight="1" x14ac:dyDescent="0.2">
      <c r="N90" s="107"/>
    </row>
    <row r="91" spans="14:14" ht="15.75" customHeight="1" x14ac:dyDescent="0.2">
      <c r="N91" s="107"/>
    </row>
    <row r="92" spans="14:14" ht="15.75" customHeight="1" x14ac:dyDescent="0.2">
      <c r="N92" s="107"/>
    </row>
    <row r="93" spans="14:14" ht="15.75" customHeight="1" x14ac:dyDescent="0.2">
      <c r="N93" s="107"/>
    </row>
    <row r="94" spans="14:14" ht="15.75" customHeight="1" x14ac:dyDescent="0.2">
      <c r="N94" s="107"/>
    </row>
    <row r="95" spans="14:14" ht="15.75" customHeight="1" x14ac:dyDescent="0.2">
      <c r="N95" s="107"/>
    </row>
    <row r="96" spans="14:14" ht="15.75" customHeight="1" x14ac:dyDescent="0.2">
      <c r="N96" s="107"/>
    </row>
    <row r="97" spans="14:14" ht="15.75" customHeight="1" x14ac:dyDescent="0.2">
      <c r="N97" s="107"/>
    </row>
    <row r="98" spans="14:14" ht="15.75" customHeight="1" x14ac:dyDescent="0.2">
      <c r="N98" s="107"/>
    </row>
    <row r="99" spans="14:14" ht="15.75" customHeight="1" x14ac:dyDescent="0.2">
      <c r="N99" s="107"/>
    </row>
    <row r="100" spans="14:14" ht="15.75" customHeight="1" x14ac:dyDescent="0.2">
      <c r="N100" s="107"/>
    </row>
    <row r="101" spans="14:14" ht="15.75" customHeight="1" x14ac:dyDescent="0.2">
      <c r="N101" s="107"/>
    </row>
    <row r="102" spans="14:14" ht="15.75" customHeight="1" x14ac:dyDescent="0.2">
      <c r="N102" s="107"/>
    </row>
    <row r="103" spans="14:14" ht="15.75" customHeight="1" x14ac:dyDescent="0.2">
      <c r="N103" s="107"/>
    </row>
    <row r="104" spans="14:14" ht="15.75" customHeight="1" x14ac:dyDescent="0.2">
      <c r="N104" s="107"/>
    </row>
    <row r="105" spans="14:14" ht="15.75" customHeight="1" x14ac:dyDescent="0.2">
      <c r="N105" s="107"/>
    </row>
    <row r="106" spans="14:14" ht="15.75" customHeight="1" x14ac:dyDescent="0.2">
      <c r="N106" s="107"/>
    </row>
    <row r="107" spans="14:14" ht="15.75" customHeight="1" x14ac:dyDescent="0.2">
      <c r="N107" s="107"/>
    </row>
    <row r="108" spans="14:14" ht="15.75" customHeight="1" x14ac:dyDescent="0.2">
      <c r="N108" s="107"/>
    </row>
    <row r="109" spans="14:14" ht="15.75" customHeight="1" x14ac:dyDescent="0.2">
      <c r="N109" s="107"/>
    </row>
    <row r="110" spans="14:14" ht="15.75" customHeight="1" x14ac:dyDescent="0.2">
      <c r="N110" s="107"/>
    </row>
    <row r="111" spans="14:14" ht="15.75" customHeight="1" x14ac:dyDescent="0.2">
      <c r="N111" s="107"/>
    </row>
    <row r="112" spans="14:14" ht="15.75" customHeight="1" x14ac:dyDescent="0.2">
      <c r="N112" s="107"/>
    </row>
    <row r="113" spans="14:14" ht="15.75" customHeight="1" x14ac:dyDescent="0.2">
      <c r="N113" s="107"/>
    </row>
    <row r="114" spans="14:14" ht="15.75" customHeight="1" x14ac:dyDescent="0.2">
      <c r="N114" s="107"/>
    </row>
    <row r="115" spans="14:14" ht="15.75" customHeight="1" x14ac:dyDescent="0.2">
      <c r="N115" s="107"/>
    </row>
    <row r="116" spans="14:14" ht="15.75" customHeight="1" x14ac:dyDescent="0.2">
      <c r="N116" s="107"/>
    </row>
    <row r="117" spans="14:14" ht="15.75" customHeight="1" x14ac:dyDescent="0.2">
      <c r="N117" s="107"/>
    </row>
    <row r="118" spans="14:14" ht="15.75" customHeight="1" x14ac:dyDescent="0.2">
      <c r="N118" s="107"/>
    </row>
    <row r="119" spans="14:14" ht="15.75" customHeight="1" x14ac:dyDescent="0.2">
      <c r="N119" s="107"/>
    </row>
    <row r="120" spans="14:14" ht="15.75" customHeight="1" x14ac:dyDescent="0.2">
      <c r="N120" s="107"/>
    </row>
    <row r="121" spans="14:14" ht="15.75" customHeight="1" x14ac:dyDescent="0.2">
      <c r="N121" s="107"/>
    </row>
    <row r="122" spans="14:14" ht="15.75" customHeight="1" x14ac:dyDescent="0.2">
      <c r="N122" s="107"/>
    </row>
    <row r="123" spans="14:14" ht="15.75" customHeight="1" x14ac:dyDescent="0.2">
      <c r="N123" s="107"/>
    </row>
    <row r="124" spans="14:14" ht="15.75" customHeight="1" x14ac:dyDescent="0.2">
      <c r="N124" s="107"/>
    </row>
    <row r="125" spans="14:14" ht="15.75" customHeight="1" x14ac:dyDescent="0.2">
      <c r="N125" s="107"/>
    </row>
    <row r="126" spans="14:14" ht="15.75" customHeight="1" x14ac:dyDescent="0.2">
      <c r="N126" s="107"/>
    </row>
    <row r="127" spans="14:14" ht="15.75" customHeight="1" x14ac:dyDescent="0.2">
      <c r="N127" s="107"/>
    </row>
    <row r="128" spans="14:14" ht="15.75" customHeight="1" x14ac:dyDescent="0.2">
      <c r="N128" s="107"/>
    </row>
    <row r="129" spans="14:14" ht="15.75" customHeight="1" x14ac:dyDescent="0.2">
      <c r="N129" s="107"/>
    </row>
    <row r="130" spans="14:14" ht="15.75" customHeight="1" x14ac:dyDescent="0.2">
      <c r="N130" s="107"/>
    </row>
    <row r="131" spans="14:14" ht="15.75" customHeight="1" x14ac:dyDescent="0.2">
      <c r="N131" s="107"/>
    </row>
    <row r="132" spans="14:14" ht="15.75" customHeight="1" x14ac:dyDescent="0.2">
      <c r="N132" s="107"/>
    </row>
    <row r="133" spans="14:14" ht="15.75" customHeight="1" x14ac:dyDescent="0.2">
      <c r="N133" s="107"/>
    </row>
    <row r="134" spans="14:14" ht="15.75" customHeight="1" x14ac:dyDescent="0.2">
      <c r="N134" s="107"/>
    </row>
    <row r="135" spans="14:14" ht="15.75" customHeight="1" x14ac:dyDescent="0.2">
      <c r="N135" s="107"/>
    </row>
    <row r="136" spans="14:14" ht="15.75" customHeight="1" x14ac:dyDescent="0.2">
      <c r="N136" s="107"/>
    </row>
    <row r="137" spans="14:14" ht="15.75" customHeight="1" x14ac:dyDescent="0.2">
      <c r="N137" s="107"/>
    </row>
    <row r="138" spans="14:14" ht="15.75" customHeight="1" x14ac:dyDescent="0.2">
      <c r="N138" s="107"/>
    </row>
    <row r="139" spans="14:14" ht="15.75" customHeight="1" x14ac:dyDescent="0.2">
      <c r="N139" s="107"/>
    </row>
    <row r="140" spans="14:14" ht="15.75" customHeight="1" x14ac:dyDescent="0.2">
      <c r="N140" s="107"/>
    </row>
    <row r="141" spans="14:14" ht="15.75" customHeight="1" x14ac:dyDescent="0.2">
      <c r="N141" s="107"/>
    </row>
    <row r="142" spans="14:14" ht="15.75" customHeight="1" x14ac:dyDescent="0.2">
      <c r="N142" s="107"/>
    </row>
    <row r="143" spans="14:14" ht="15.75" customHeight="1" x14ac:dyDescent="0.2">
      <c r="N143" s="107"/>
    </row>
    <row r="144" spans="14:14" ht="15.75" customHeight="1" x14ac:dyDescent="0.2">
      <c r="N144" s="107"/>
    </row>
    <row r="145" spans="14:14" ht="15.75" customHeight="1" x14ac:dyDescent="0.2">
      <c r="N145" s="107"/>
    </row>
    <row r="146" spans="14:14" ht="15.75" customHeight="1" x14ac:dyDescent="0.2">
      <c r="N146" s="107"/>
    </row>
    <row r="147" spans="14:14" ht="15.75" customHeight="1" x14ac:dyDescent="0.2">
      <c r="N147" s="107"/>
    </row>
    <row r="148" spans="14:14" ht="15.75" customHeight="1" x14ac:dyDescent="0.2">
      <c r="N148" s="107"/>
    </row>
    <row r="149" spans="14:14" ht="15.75" customHeight="1" x14ac:dyDescent="0.2">
      <c r="N149" s="107"/>
    </row>
    <row r="150" spans="14:14" ht="15.75" customHeight="1" x14ac:dyDescent="0.2">
      <c r="N150" s="107"/>
    </row>
    <row r="151" spans="14:14" ht="15.75" customHeight="1" x14ac:dyDescent="0.2">
      <c r="N151" s="107"/>
    </row>
    <row r="152" spans="14:14" ht="15.75" customHeight="1" x14ac:dyDescent="0.2">
      <c r="N152" s="107"/>
    </row>
    <row r="153" spans="14:14" ht="15.75" customHeight="1" x14ac:dyDescent="0.2">
      <c r="N153" s="107"/>
    </row>
    <row r="154" spans="14:14" ht="15.75" customHeight="1" x14ac:dyDescent="0.2">
      <c r="N154" s="107"/>
    </row>
    <row r="155" spans="14:14" ht="15.75" customHeight="1" x14ac:dyDescent="0.2">
      <c r="N155" s="107"/>
    </row>
    <row r="156" spans="14:14" ht="15.75" customHeight="1" x14ac:dyDescent="0.2">
      <c r="N156" s="107"/>
    </row>
    <row r="157" spans="14:14" ht="15.75" customHeight="1" x14ac:dyDescent="0.2">
      <c r="N157" s="107"/>
    </row>
    <row r="158" spans="14:14" ht="15.75" customHeight="1" x14ac:dyDescent="0.2">
      <c r="N158" s="107"/>
    </row>
    <row r="159" spans="14:14" ht="15.75" customHeight="1" x14ac:dyDescent="0.2">
      <c r="N159" s="107"/>
    </row>
    <row r="160" spans="14:14" ht="15.75" customHeight="1" x14ac:dyDescent="0.2">
      <c r="N160" s="107"/>
    </row>
    <row r="161" spans="14:14" ht="15.75" customHeight="1" x14ac:dyDescent="0.2">
      <c r="N161" s="107"/>
    </row>
    <row r="162" spans="14:14" ht="15.75" customHeight="1" x14ac:dyDescent="0.2">
      <c r="N162" s="107"/>
    </row>
    <row r="163" spans="14:14" ht="15.75" customHeight="1" x14ac:dyDescent="0.2">
      <c r="N163" s="107"/>
    </row>
    <row r="164" spans="14:14" ht="15.75" customHeight="1" x14ac:dyDescent="0.2">
      <c r="N164" s="107"/>
    </row>
    <row r="165" spans="14:14" ht="15.75" customHeight="1" x14ac:dyDescent="0.2">
      <c r="N165" s="107"/>
    </row>
    <row r="166" spans="14:14" ht="15.75" customHeight="1" x14ac:dyDescent="0.2">
      <c r="N166" s="107"/>
    </row>
    <row r="167" spans="14:14" ht="15.75" customHeight="1" x14ac:dyDescent="0.2">
      <c r="N167" s="107"/>
    </row>
    <row r="168" spans="14:14" ht="15.75" customHeight="1" x14ac:dyDescent="0.2">
      <c r="N168" s="107"/>
    </row>
    <row r="169" spans="14:14" ht="15.75" customHeight="1" x14ac:dyDescent="0.2">
      <c r="N169" s="107"/>
    </row>
    <row r="170" spans="14:14" ht="15.75" customHeight="1" x14ac:dyDescent="0.2">
      <c r="N170" s="107"/>
    </row>
    <row r="171" spans="14:14" ht="15.75" customHeight="1" x14ac:dyDescent="0.2">
      <c r="N171" s="107"/>
    </row>
    <row r="172" spans="14:14" ht="15.75" customHeight="1" x14ac:dyDescent="0.2">
      <c r="N172" s="107"/>
    </row>
    <row r="173" spans="14:14" ht="15.75" customHeight="1" x14ac:dyDescent="0.2">
      <c r="N173" s="107"/>
    </row>
    <row r="174" spans="14:14" ht="15.75" customHeight="1" x14ac:dyDescent="0.2">
      <c r="N174" s="107"/>
    </row>
    <row r="175" spans="14:14" ht="15.75" customHeight="1" x14ac:dyDescent="0.2">
      <c r="N175" s="107"/>
    </row>
    <row r="176" spans="14:14" ht="15.75" customHeight="1" x14ac:dyDescent="0.2">
      <c r="N176" s="107"/>
    </row>
    <row r="177" spans="14:14" ht="15.75" customHeight="1" x14ac:dyDescent="0.2">
      <c r="N177" s="107"/>
    </row>
    <row r="178" spans="14:14" ht="15.75" customHeight="1" x14ac:dyDescent="0.2">
      <c r="N178" s="107"/>
    </row>
    <row r="179" spans="14:14" ht="15.75" customHeight="1" x14ac:dyDescent="0.2">
      <c r="N179" s="107"/>
    </row>
    <row r="180" spans="14:14" ht="15.75" customHeight="1" x14ac:dyDescent="0.2">
      <c r="N180" s="107"/>
    </row>
    <row r="181" spans="14:14" ht="15.75" customHeight="1" x14ac:dyDescent="0.2">
      <c r="N181" s="107"/>
    </row>
    <row r="182" spans="14:14" ht="15.75" customHeight="1" x14ac:dyDescent="0.2">
      <c r="N182" s="107"/>
    </row>
    <row r="183" spans="14:14" ht="15.75" customHeight="1" x14ac:dyDescent="0.2">
      <c r="N183" s="107"/>
    </row>
    <row r="184" spans="14:14" ht="15.75" customHeight="1" x14ac:dyDescent="0.2">
      <c r="N184" s="107"/>
    </row>
    <row r="185" spans="14:14" ht="15.75" customHeight="1" x14ac:dyDescent="0.2">
      <c r="N185" s="107"/>
    </row>
    <row r="186" spans="14:14" ht="15.75" customHeight="1" x14ac:dyDescent="0.2">
      <c r="N186" s="107"/>
    </row>
    <row r="187" spans="14:14" ht="15.75" customHeight="1" x14ac:dyDescent="0.2">
      <c r="N187" s="107"/>
    </row>
    <row r="188" spans="14:14" ht="15.75" customHeight="1" x14ac:dyDescent="0.2">
      <c r="N188" s="107"/>
    </row>
    <row r="189" spans="14:14" ht="15.75" customHeight="1" x14ac:dyDescent="0.2">
      <c r="N189" s="107"/>
    </row>
    <row r="190" spans="14:14" ht="15.75" customHeight="1" x14ac:dyDescent="0.2">
      <c r="N190" s="107"/>
    </row>
    <row r="191" spans="14:14" ht="15.75" customHeight="1" x14ac:dyDescent="0.2">
      <c r="N191" s="107"/>
    </row>
    <row r="192" spans="14:14" ht="15.75" customHeight="1" x14ac:dyDescent="0.2">
      <c r="N192" s="107"/>
    </row>
    <row r="193" spans="14:14" ht="15.75" customHeight="1" x14ac:dyDescent="0.2">
      <c r="N193" s="107"/>
    </row>
    <row r="194" spans="14:14" ht="15.75" customHeight="1" x14ac:dyDescent="0.2">
      <c r="N194" s="107"/>
    </row>
    <row r="195" spans="14:14" ht="15.75" customHeight="1" x14ac:dyDescent="0.2">
      <c r="N195" s="107"/>
    </row>
    <row r="196" spans="14:14" ht="15.75" customHeight="1" x14ac:dyDescent="0.2">
      <c r="N196" s="107"/>
    </row>
    <row r="197" spans="14:14" ht="15.75" customHeight="1" x14ac:dyDescent="0.2">
      <c r="N197" s="107"/>
    </row>
    <row r="198" spans="14:14" ht="15.75" customHeight="1" x14ac:dyDescent="0.2">
      <c r="N198" s="107"/>
    </row>
    <row r="199" spans="14:14" ht="15.75" customHeight="1" x14ac:dyDescent="0.2">
      <c r="N199" s="107"/>
    </row>
    <row r="200" spans="14:14" ht="15.75" customHeight="1" x14ac:dyDescent="0.2">
      <c r="N200" s="107"/>
    </row>
    <row r="201" spans="14:14" ht="15.75" customHeight="1" x14ac:dyDescent="0.2">
      <c r="N201" s="107"/>
    </row>
    <row r="202" spans="14:14" ht="15.75" customHeight="1" x14ac:dyDescent="0.2">
      <c r="N202" s="107"/>
    </row>
    <row r="203" spans="14:14" ht="15.75" customHeight="1" x14ac:dyDescent="0.2">
      <c r="N203" s="107"/>
    </row>
    <row r="204" spans="14:14" ht="15.75" customHeight="1" x14ac:dyDescent="0.2">
      <c r="N204" s="107"/>
    </row>
    <row r="205" spans="14:14" ht="15.75" customHeight="1" x14ac:dyDescent="0.2">
      <c r="N205" s="107"/>
    </row>
    <row r="206" spans="14:14" ht="15.75" customHeight="1" x14ac:dyDescent="0.2">
      <c r="N206" s="107"/>
    </row>
    <row r="207" spans="14:14" ht="15.75" customHeight="1" x14ac:dyDescent="0.2">
      <c r="N207" s="107"/>
    </row>
    <row r="208" spans="14:14" ht="15.75" customHeight="1" x14ac:dyDescent="0.2">
      <c r="N208" s="107"/>
    </row>
    <row r="209" spans="14:14" ht="15.75" customHeight="1" x14ac:dyDescent="0.2">
      <c r="N209" s="107"/>
    </row>
    <row r="210" spans="14:14" ht="15.75" customHeight="1" x14ac:dyDescent="0.2">
      <c r="N210" s="107"/>
    </row>
    <row r="211" spans="14:14" ht="15.75" customHeight="1" x14ac:dyDescent="0.2">
      <c r="N211" s="107"/>
    </row>
    <row r="212" spans="14:14" ht="15.75" customHeight="1" x14ac:dyDescent="0.2">
      <c r="N212" s="107"/>
    </row>
    <row r="213" spans="14:14" ht="15.75" customHeight="1" x14ac:dyDescent="0.2">
      <c r="N213" s="107"/>
    </row>
    <row r="214" spans="14:14" ht="15.75" customHeight="1" x14ac:dyDescent="0.2">
      <c r="N214" s="107"/>
    </row>
    <row r="215" spans="14:14" ht="15.75" customHeight="1" x14ac:dyDescent="0.2">
      <c r="N215" s="107"/>
    </row>
    <row r="216" spans="14:14" ht="15.75" customHeight="1" x14ac:dyDescent="0.2">
      <c r="N216" s="107"/>
    </row>
    <row r="217" spans="14:14" ht="15.75" customHeight="1" x14ac:dyDescent="0.2">
      <c r="N217" s="107"/>
    </row>
    <row r="218" spans="14:14" ht="15.75" customHeight="1" x14ac:dyDescent="0.2">
      <c r="N218" s="107"/>
    </row>
    <row r="219" spans="14:14" ht="15.75" customHeight="1" x14ac:dyDescent="0.2">
      <c r="N219" s="107"/>
    </row>
    <row r="220" spans="14:14" ht="15.75" customHeight="1" x14ac:dyDescent="0.2">
      <c r="N220" s="107"/>
    </row>
    <row r="221" spans="14:14" ht="15.75" customHeight="1" x14ac:dyDescent="0.2">
      <c r="N221" s="107"/>
    </row>
    <row r="222" spans="14:14" ht="15.75" customHeight="1" x14ac:dyDescent="0.2">
      <c r="N222" s="107"/>
    </row>
    <row r="223" spans="14:14" ht="15.75" customHeight="1" x14ac:dyDescent="0.2">
      <c r="N223" s="107"/>
    </row>
    <row r="224" spans="14:14" ht="15.75" customHeight="1" x14ac:dyDescent="0.2">
      <c r="N224" s="107"/>
    </row>
    <row r="225" spans="14:14" ht="15.75" customHeight="1" x14ac:dyDescent="0.2">
      <c r="N225" s="107"/>
    </row>
    <row r="226" spans="14:14" ht="15.75" customHeight="1" x14ac:dyDescent="0.2">
      <c r="N226" s="107"/>
    </row>
    <row r="227" spans="14:14" ht="15.75" customHeight="1" x14ac:dyDescent="0.2">
      <c r="N227" s="107"/>
    </row>
    <row r="228" spans="14:14" ht="15.75" customHeight="1" x14ac:dyDescent="0.2">
      <c r="N228" s="107"/>
    </row>
    <row r="229" spans="14:14" ht="15.75" customHeight="1" x14ac:dyDescent="0.2">
      <c r="N229" s="107"/>
    </row>
    <row r="230" spans="14:14" ht="15.75" customHeight="1" x14ac:dyDescent="0.2">
      <c r="N230" s="107"/>
    </row>
    <row r="231" spans="14:14" ht="15.75" customHeight="1" x14ac:dyDescent="0.2">
      <c r="N231" s="107"/>
    </row>
    <row r="232" spans="14:14" ht="15.75" customHeight="1" x14ac:dyDescent="0.2">
      <c r="N232" s="107"/>
    </row>
    <row r="233" spans="14:14" ht="15.75" customHeight="1" x14ac:dyDescent="0.2">
      <c r="N233" s="107"/>
    </row>
    <row r="234" spans="14:14" ht="15.75" customHeight="1" x14ac:dyDescent="0.2">
      <c r="N234" s="107"/>
    </row>
    <row r="235" spans="14:14" ht="15.75" customHeight="1" x14ac:dyDescent="0.2">
      <c r="N235" s="107"/>
    </row>
    <row r="236" spans="14:14" ht="15.75" customHeight="1" x14ac:dyDescent="0.2">
      <c r="N236" s="107"/>
    </row>
    <row r="237" spans="14:14" ht="15.75" customHeight="1" x14ac:dyDescent="0.2">
      <c r="N237" s="107"/>
    </row>
    <row r="238" spans="14:14" ht="15.75" customHeight="1" x14ac:dyDescent="0.2">
      <c r="N238" s="107"/>
    </row>
    <row r="239" spans="14:14" ht="15.75" customHeight="1" x14ac:dyDescent="0.2">
      <c r="N239" s="107"/>
    </row>
    <row r="240" spans="14:14" ht="15.75" customHeight="1" x14ac:dyDescent="0.2">
      <c r="N240" s="107"/>
    </row>
    <row r="241" spans="14:14" ht="15.75" customHeight="1" x14ac:dyDescent="0.2">
      <c r="N241" s="107"/>
    </row>
    <row r="242" spans="14:14" ht="15.75" customHeight="1" x14ac:dyDescent="0.2">
      <c r="N242" s="107"/>
    </row>
    <row r="243" spans="14:14" ht="15.75" customHeight="1" x14ac:dyDescent="0.2">
      <c r="N243" s="107"/>
    </row>
    <row r="244" spans="14:14" ht="15.75" customHeight="1" x14ac:dyDescent="0.2">
      <c r="N244" s="107"/>
    </row>
    <row r="245" spans="14:14" ht="15.75" customHeight="1" x14ac:dyDescent="0.2">
      <c r="N245" s="107"/>
    </row>
    <row r="246" spans="14:14" ht="15.75" customHeight="1" x14ac:dyDescent="0.2">
      <c r="N246" s="107"/>
    </row>
    <row r="247" spans="14:14" ht="15.75" customHeight="1" x14ac:dyDescent="0.2">
      <c r="N247" s="107"/>
    </row>
    <row r="248" spans="14:14" ht="15.75" customHeight="1" x14ac:dyDescent="0.2">
      <c r="N248" s="107"/>
    </row>
    <row r="249" spans="14:14" ht="15.75" customHeight="1" x14ac:dyDescent="0.2">
      <c r="N249" s="107"/>
    </row>
    <row r="250" spans="14:14" ht="15.75" customHeight="1" x14ac:dyDescent="0.2">
      <c r="N250" s="107"/>
    </row>
    <row r="251" spans="14:14" ht="15.75" customHeight="1" x14ac:dyDescent="0.2">
      <c r="N251" s="107"/>
    </row>
    <row r="252" spans="14:14" ht="15.75" customHeight="1" x14ac:dyDescent="0.2">
      <c r="N252" s="107"/>
    </row>
    <row r="253" spans="14:14" ht="15.75" customHeight="1" x14ac:dyDescent="0.2">
      <c r="N253" s="107"/>
    </row>
    <row r="254" spans="14:14" ht="15.75" customHeight="1" x14ac:dyDescent="0.2">
      <c r="N254" s="107"/>
    </row>
    <row r="255" spans="14:14" ht="15.75" customHeight="1" x14ac:dyDescent="0.2">
      <c r="N255" s="107"/>
    </row>
    <row r="256" spans="14:14" ht="15.75" customHeight="1" x14ac:dyDescent="0.2">
      <c r="N256" s="107"/>
    </row>
    <row r="257" spans="14:14" ht="15.75" customHeight="1" x14ac:dyDescent="0.2">
      <c r="N257" s="107"/>
    </row>
    <row r="258" spans="14:14" ht="15.75" customHeight="1" x14ac:dyDescent="0.2">
      <c r="N258" s="107"/>
    </row>
    <row r="259" spans="14:14" ht="15.75" customHeight="1" x14ac:dyDescent="0.2">
      <c r="N259" s="107"/>
    </row>
    <row r="260" spans="14:14" ht="15.75" customHeight="1" x14ac:dyDescent="0.2">
      <c r="N260" s="107"/>
    </row>
    <row r="261" spans="14:14" ht="15.75" customHeight="1" x14ac:dyDescent="0.2">
      <c r="N261" s="107"/>
    </row>
    <row r="262" spans="14:14" ht="15.75" customHeight="1" x14ac:dyDescent="0.2">
      <c r="N262" s="107"/>
    </row>
    <row r="263" spans="14:14" ht="15.75" customHeight="1" x14ac:dyDescent="0.2">
      <c r="N263" s="107"/>
    </row>
    <row r="264" spans="14:14" ht="15.75" customHeight="1" x14ac:dyDescent="0.2">
      <c r="N264" s="107"/>
    </row>
    <row r="265" spans="14:14" ht="15.75" customHeight="1" x14ac:dyDescent="0.2">
      <c r="N265" s="107"/>
    </row>
    <row r="266" spans="14:14" ht="15.75" customHeight="1" x14ac:dyDescent="0.2">
      <c r="N266" s="107"/>
    </row>
    <row r="267" spans="14:14" ht="15.75" customHeight="1" x14ac:dyDescent="0.2">
      <c r="N267" s="107"/>
    </row>
    <row r="268" spans="14:14" ht="15.75" customHeight="1" x14ac:dyDescent="0.2">
      <c r="N268" s="107"/>
    </row>
    <row r="269" spans="14:14" ht="15.75" customHeight="1" x14ac:dyDescent="0.2">
      <c r="N269" s="107"/>
    </row>
    <row r="270" spans="14:14" ht="15.75" customHeight="1" x14ac:dyDescent="0.2">
      <c r="N270" s="107"/>
    </row>
    <row r="271" spans="14:14" ht="15.75" customHeight="1" x14ac:dyDescent="0.2">
      <c r="N271" s="107"/>
    </row>
    <row r="272" spans="14:14" ht="15.75" customHeight="1" x14ac:dyDescent="0.2">
      <c r="N272" s="107"/>
    </row>
    <row r="273" spans="14:14" ht="15.75" customHeight="1" x14ac:dyDescent="0.2">
      <c r="N273" s="107"/>
    </row>
    <row r="274" spans="14:14" ht="15.75" customHeight="1" x14ac:dyDescent="0.2">
      <c r="N274" s="107"/>
    </row>
    <row r="275" spans="14:14" ht="15.75" customHeight="1" x14ac:dyDescent="0.2">
      <c r="N275" s="107"/>
    </row>
    <row r="276" spans="14:14" ht="15.75" customHeight="1" x14ac:dyDescent="0.2">
      <c r="N276" s="107"/>
    </row>
    <row r="277" spans="14:14" ht="15.75" customHeight="1" x14ac:dyDescent="0.2">
      <c r="N277" s="107"/>
    </row>
    <row r="278" spans="14:14" ht="15.75" customHeight="1" x14ac:dyDescent="0.2">
      <c r="N278" s="107"/>
    </row>
    <row r="279" spans="14:14" ht="15.75" customHeight="1" x14ac:dyDescent="0.2">
      <c r="N279" s="107"/>
    </row>
    <row r="280" spans="14:14" ht="15.75" customHeight="1" x14ac:dyDescent="0.2">
      <c r="N280" s="107"/>
    </row>
    <row r="281" spans="14:14" ht="15.75" customHeight="1" x14ac:dyDescent="0.2">
      <c r="N281" s="107"/>
    </row>
    <row r="282" spans="14:14" ht="15.75" customHeight="1" x14ac:dyDescent="0.2">
      <c r="N282" s="107"/>
    </row>
    <row r="283" spans="14:14" ht="15.75" customHeight="1" x14ac:dyDescent="0.2">
      <c r="N283" s="107"/>
    </row>
    <row r="284" spans="14:14" ht="15.75" customHeight="1" x14ac:dyDescent="0.2">
      <c r="N284" s="107"/>
    </row>
    <row r="285" spans="14:14" ht="15.75" customHeight="1" x14ac:dyDescent="0.2">
      <c r="N285" s="107"/>
    </row>
    <row r="286" spans="14:14" ht="15.75" customHeight="1" x14ac:dyDescent="0.2">
      <c r="N286" s="107"/>
    </row>
    <row r="287" spans="14:14" ht="15.75" customHeight="1" x14ac:dyDescent="0.2">
      <c r="N287" s="107"/>
    </row>
    <row r="288" spans="14:14" ht="15.75" customHeight="1" x14ac:dyDescent="0.2">
      <c r="N288" s="107"/>
    </row>
    <row r="289" spans="14:14" ht="15.75" customHeight="1" x14ac:dyDescent="0.2">
      <c r="N289" s="107"/>
    </row>
    <row r="290" spans="14:14" ht="15.75" customHeight="1" x14ac:dyDescent="0.2">
      <c r="N290" s="107"/>
    </row>
    <row r="291" spans="14:14" ht="15.75" customHeight="1" x14ac:dyDescent="0.2">
      <c r="N291" s="107"/>
    </row>
    <row r="292" spans="14:14" ht="15.75" customHeight="1" x14ac:dyDescent="0.2">
      <c r="N292" s="107"/>
    </row>
    <row r="293" spans="14:14" ht="15.75" customHeight="1" x14ac:dyDescent="0.2">
      <c r="N293" s="107"/>
    </row>
    <row r="294" spans="14:14" ht="15.75" customHeight="1" x14ac:dyDescent="0.2">
      <c r="N294" s="107"/>
    </row>
    <row r="295" spans="14:14" ht="15.75" customHeight="1" x14ac:dyDescent="0.2">
      <c r="N295" s="107"/>
    </row>
    <row r="296" spans="14:14" ht="15.75" customHeight="1" x14ac:dyDescent="0.2">
      <c r="N296" s="107"/>
    </row>
    <row r="297" spans="14:14" ht="15.75" customHeight="1" x14ac:dyDescent="0.2">
      <c r="N297" s="107"/>
    </row>
    <row r="298" spans="14:14" ht="15.75" customHeight="1" x14ac:dyDescent="0.2">
      <c r="N298" s="107"/>
    </row>
    <row r="299" spans="14:14" ht="15.75" customHeight="1" x14ac:dyDescent="0.2">
      <c r="N299" s="107"/>
    </row>
    <row r="300" spans="14:14" ht="15.75" customHeight="1" x14ac:dyDescent="0.2">
      <c r="N300" s="107"/>
    </row>
    <row r="301" spans="14:14" ht="15.75" customHeight="1" x14ac:dyDescent="0.2">
      <c r="N301" s="107"/>
    </row>
    <row r="302" spans="14:14" ht="15.75" customHeight="1" x14ac:dyDescent="0.2">
      <c r="N302" s="107"/>
    </row>
    <row r="303" spans="14:14" ht="15.75" customHeight="1" x14ac:dyDescent="0.2">
      <c r="N303" s="107"/>
    </row>
    <row r="304" spans="14:14" ht="15.75" customHeight="1" x14ac:dyDescent="0.2">
      <c r="N304" s="107"/>
    </row>
    <row r="305" spans="14:14" ht="15.75" customHeight="1" x14ac:dyDescent="0.2">
      <c r="N305" s="107"/>
    </row>
    <row r="306" spans="14:14" ht="15.75" customHeight="1" x14ac:dyDescent="0.2">
      <c r="N306" s="107"/>
    </row>
    <row r="307" spans="14:14" ht="15.75" customHeight="1" x14ac:dyDescent="0.2">
      <c r="N307" s="107"/>
    </row>
    <row r="308" spans="14:14" ht="15.75" customHeight="1" x14ac:dyDescent="0.2">
      <c r="N308" s="107"/>
    </row>
    <row r="309" spans="14:14" ht="15.75" customHeight="1" x14ac:dyDescent="0.2">
      <c r="N309" s="107"/>
    </row>
    <row r="310" spans="14:14" ht="15.75" customHeight="1" x14ac:dyDescent="0.2">
      <c r="N310" s="107"/>
    </row>
    <row r="311" spans="14:14" ht="15.75" customHeight="1" x14ac:dyDescent="0.2">
      <c r="N311" s="107"/>
    </row>
    <row r="312" spans="14:14" ht="15.75" customHeight="1" x14ac:dyDescent="0.2">
      <c r="N312" s="107"/>
    </row>
    <row r="313" spans="14:14" ht="15.75" customHeight="1" x14ac:dyDescent="0.2">
      <c r="N313" s="107"/>
    </row>
    <row r="314" spans="14:14" ht="15.75" customHeight="1" x14ac:dyDescent="0.2">
      <c r="N314" s="107"/>
    </row>
    <row r="315" spans="14:14" ht="15.75" customHeight="1" x14ac:dyDescent="0.2">
      <c r="N315" s="107"/>
    </row>
    <row r="316" spans="14:14" ht="15.75" customHeight="1" x14ac:dyDescent="0.2">
      <c r="N316" s="107"/>
    </row>
    <row r="317" spans="14:14" ht="15.75" customHeight="1" x14ac:dyDescent="0.2">
      <c r="N317" s="107"/>
    </row>
    <row r="318" spans="14:14" ht="15.75" customHeight="1" x14ac:dyDescent="0.2">
      <c r="N318" s="107"/>
    </row>
    <row r="319" spans="14:14" ht="15.75" customHeight="1" x14ac:dyDescent="0.2">
      <c r="N319" s="107"/>
    </row>
    <row r="320" spans="14:14" ht="15.75" customHeight="1" x14ac:dyDescent="0.2">
      <c r="N320" s="107"/>
    </row>
    <row r="321" spans="14:14" ht="15.75" customHeight="1" x14ac:dyDescent="0.2">
      <c r="N321" s="107"/>
    </row>
    <row r="322" spans="14:14" ht="15.75" customHeight="1" x14ac:dyDescent="0.2">
      <c r="N322" s="107"/>
    </row>
    <row r="323" spans="14:14" ht="15.75" customHeight="1" x14ac:dyDescent="0.2">
      <c r="N323" s="107"/>
    </row>
    <row r="324" spans="14:14" ht="15.75" customHeight="1" x14ac:dyDescent="0.2">
      <c r="N324" s="107"/>
    </row>
    <row r="325" spans="14:14" ht="15.75" customHeight="1" x14ac:dyDescent="0.2">
      <c r="N325" s="107"/>
    </row>
    <row r="326" spans="14:14" ht="15.75" customHeight="1" x14ac:dyDescent="0.2">
      <c r="N326" s="107"/>
    </row>
    <row r="327" spans="14:14" ht="15.75" customHeight="1" x14ac:dyDescent="0.2">
      <c r="N327" s="107"/>
    </row>
    <row r="328" spans="14:14" ht="15.75" customHeight="1" x14ac:dyDescent="0.2">
      <c r="N328" s="107"/>
    </row>
    <row r="329" spans="14:14" ht="15.75" customHeight="1" x14ac:dyDescent="0.2">
      <c r="N329" s="107"/>
    </row>
    <row r="330" spans="14:14" ht="15.75" customHeight="1" x14ac:dyDescent="0.2">
      <c r="N330" s="107"/>
    </row>
    <row r="331" spans="14:14" ht="15.75" customHeight="1" x14ac:dyDescent="0.2">
      <c r="N331" s="107"/>
    </row>
    <row r="332" spans="14:14" ht="15.75" customHeight="1" x14ac:dyDescent="0.2">
      <c r="N332" s="107"/>
    </row>
    <row r="333" spans="14:14" ht="15.75" customHeight="1" x14ac:dyDescent="0.2">
      <c r="N333" s="107"/>
    </row>
    <row r="334" spans="14:14" ht="15.75" customHeight="1" x14ac:dyDescent="0.2">
      <c r="N334" s="107"/>
    </row>
    <row r="335" spans="14:14" ht="15.75" customHeight="1" x14ac:dyDescent="0.2">
      <c r="N335" s="107"/>
    </row>
    <row r="336" spans="14:14" ht="15.75" customHeight="1" x14ac:dyDescent="0.2">
      <c r="N336" s="107"/>
    </row>
    <row r="337" spans="14:14" ht="15.75" customHeight="1" x14ac:dyDescent="0.2">
      <c r="N337" s="107"/>
    </row>
    <row r="338" spans="14:14" ht="15.75" customHeight="1" x14ac:dyDescent="0.2">
      <c r="N338" s="107"/>
    </row>
    <row r="339" spans="14:14" ht="15.75" customHeight="1" x14ac:dyDescent="0.2">
      <c r="N339" s="107"/>
    </row>
    <row r="340" spans="14:14" ht="15.75" customHeight="1" x14ac:dyDescent="0.2">
      <c r="N340" s="107"/>
    </row>
    <row r="341" spans="14:14" ht="15.75" customHeight="1" x14ac:dyDescent="0.2">
      <c r="N341" s="107"/>
    </row>
    <row r="342" spans="14:14" ht="15.75" customHeight="1" x14ac:dyDescent="0.2">
      <c r="N342" s="107"/>
    </row>
    <row r="343" spans="14:14" ht="15.75" customHeight="1" x14ac:dyDescent="0.2">
      <c r="N343" s="107"/>
    </row>
    <row r="344" spans="14:14" ht="15.75" customHeight="1" x14ac:dyDescent="0.2">
      <c r="N344" s="107"/>
    </row>
    <row r="345" spans="14:14" ht="15.75" customHeight="1" x14ac:dyDescent="0.2">
      <c r="N345" s="107"/>
    </row>
    <row r="346" spans="14:14" ht="15.75" customHeight="1" x14ac:dyDescent="0.2">
      <c r="N346" s="107"/>
    </row>
    <row r="347" spans="14:14" ht="15.75" customHeight="1" x14ac:dyDescent="0.2">
      <c r="N347" s="107"/>
    </row>
    <row r="348" spans="14:14" ht="15.75" customHeight="1" x14ac:dyDescent="0.2">
      <c r="N348" s="107"/>
    </row>
    <row r="349" spans="14:14" ht="15.75" customHeight="1" x14ac:dyDescent="0.2">
      <c r="N349" s="107"/>
    </row>
    <row r="350" spans="14:14" ht="15.75" customHeight="1" x14ac:dyDescent="0.2">
      <c r="N350" s="107"/>
    </row>
    <row r="351" spans="14:14" ht="15.75" customHeight="1" x14ac:dyDescent="0.2">
      <c r="N351" s="107"/>
    </row>
    <row r="352" spans="14:14" ht="15.75" customHeight="1" x14ac:dyDescent="0.2">
      <c r="N352" s="107"/>
    </row>
    <row r="353" spans="14:14" ht="15.75" customHeight="1" x14ac:dyDescent="0.2">
      <c r="N353" s="107"/>
    </row>
    <row r="354" spans="14:14" ht="15.75" customHeight="1" x14ac:dyDescent="0.2">
      <c r="N354" s="107"/>
    </row>
    <row r="355" spans="14:14" ht="15.75" customHeight="1" x14ac:dyDescent="0.2">
      <c r="N355" s="107"/>
    </row>
    <row r="356" spans="14:14" ht="15.75" customHeight="1" x14ac:dyDescent="0.2">
      <c r="N356" s="107"/>
    </row>
    <row r="357" spans="14:14" ht="15.75" customHeight="1" x14ac:dyDescent="0.2">
      <c r="N357" s="107"/>
    </row>
    <row r="358" spans="14:14" ht="15.75" customHeight="1" x14ac:dyDescent="0.2">
      <c r="N358" s="107"/>
    </row>
    <row r="359" spans="14:14" ht="15.75" customHeight="1" x14ac:dyDescent="0.2">
      <c r="N359" s="107"/>
    </row>
    <row r="360" spans="14:14" ht="15.75" customHeight="1" x14ac:dyDescent="0.2">
      <c r="N360" s="107"/>
    </row>
    <row r="361" spans="14:14" ht="15.75" customHeight="1" x14ac:dyDescent="0.2">
      <c r="N361" s="107"/>
    </row>
    <row r="362" spans="14:14" ht="15.75" customHeight="1" x14ac:dyDescent="0.2">
      <c r="N362" s="107"/>
    </row>
    <row r="363" spans="14:14" ht="15.75" customHeight="1" x14ac:dyDescent="0.2">
      <c r="N363" s="107"/>
    </row>
    <row r="364" spans="14:14" ht="15.75" customHeight="1" x14ac:dyDescent="0.2">
      <c r="N364" s="107"/>
    </row>
    <row r="365" spans="14:14" ht="15.75" customHeight="1" x14ac:dyDescent="0.2">
      <c r="N365" s="107"/>
    </row>
    <row r="366" spans="14:14" ht="15.75" customHeight="1" x14ac:dyDescent="0.2">
      <c r="N366" s="107"/>
    </row>
    <row r="367" spans="14:14" ht="15.75" customHeight="1" x14ac:dyDescent="0.2">
      <c r="N367" s="107"/>
    </row>
    <row r="368" spans="14:14" ht="15.75" customHeight="1" x14ac:dyDescent="0.2">
      <c r="N368" s="107"/>
    </row>
    <row r="369" spans="14:14" ht="15.75" customHeight="1" x14ac:dyDescent="0.2">
      <c r="N369" s="107"/>
    </row>
    <row r="370" spans="14:14" ht="15.75" customHeight="1" x14ac:dyDescent="0.2">
      <c r="N370" s="107"/>
    </row>
    <row r="371" spans="14:14" ht="15.75" customHeight="1" x14ac:dyDescent="0.2">
      <c r="N371" s="107"/>
    </row>
    <row r="372" spans="14:14" ht="15.75" customHeight="1" x14ac:dyDescent="0.2">
      <c r="N372" s="107"/>
    </row>
    <row r="373" spans="14:14" ht="15.75" customHeight="1" x14ac:dyDescent="0.2">
      <c r="N373" s="107"/>
    </row>
    <row r="374" spans="14:14" ht="15.75" customHeight="1" x14ac:dyDescent="0.2">
      <c r="N374" s="107"/>
    </row>
    <row r="375" spans="14:14" ht="15.75" customHeight="1" x14ac:dyDescent="0.2">
      <c r="N375" s="107"/>
    </row>
    <row r="376" spans="14:14" ht="15.75" customHeight="1" x14ac:dyDescent="0.2">
      <c r="N376" s="107"/>
    </row>
    <row r="377" spans="14:14" ht="15.75" customHeight="1" x14ac:dyDescent="0.2">
      <c r="N377" s="107"/>
    </row>
    <row r="378" spans="14:14" ht="15.75" customHeight="1" x14ac:dyDescent="0.2">
      <c r="N378" s="107"/>
    </row>
    <row r="379" spans="14:14" ht="15.75" customHeight="1" x14ac:dyDescent="0.2">
      <c r="N379" s="107"/>
    </row>
    <row r="380" spans="14:14" ht="15.75" customHeight="1" x14ac:dyDescent="0.2">
      <c r="N380" s="107"/>
    </row>
    <row r="381" spans="14:14" ht="15.75" customHeight="1" x14ac:dyDescent="0.2">
      <c r="N381" s="107"/>
    </row>
    <row r="382" spans="14:14" ht="15.75" customHeight="1" x14ac:dyDescent="0.2">
      <c r="N382" s="107"/>
    </row>
    <row r="383" spans="14:14" ht="15.75" customHeight="1" x14ac:dyDescent="0.2">
      <c r="N383" s="107"/>
    </row>
    <row r="384" spans="14:14" ht="15.75" customHeight="1" x14ac:dyDescent="0.2">
      <c r="N384" s="107"/>
    </row>
    <row r="385" spans="14:14" ht="15.75" customHeight="1" x14ac:dyDescent="0.2">
      <c r="N385" s="107"/>
    </row>
    <row r="386" spans="14:14" ht="15.75" customHeight="1" x14ac:dyDescent="0.2">
      <c r="N386" s="107"/>
    </row>
    <row r="387" spans="14:14" ht="15.75" customHeight="1" x14ac:dyDescent="0.2">
      <c r="N387" s="107"/>
    </row>
    <row r="388" spans="14:14" ht="15.75" customHeight="1" x14ac:dyDescent="0.2">
      <c r="N388" s="107"/>
    </row>
    <row r="389" spans="14:14" ht="15.75" customHeight="1" x14ac:dyDescent="0.2">
      <c r="N389" s="107"/>
    </row>
    <row r="390" spans="14:14" ht="15.75" customHeight="1" x14ac:dyDescent="0.2">
      <c r="N390" s="107"/>
    </row>
    <row r="391" spans="14:14" ht="15.75" customHeight="1" x14ac:dyDescent="0.2">
      <c r="N391" s="107"/>
    </row>
    <row r="392" spans="14:14" ht="15.75" customHeight="1" x14ac:dyDescent="0.2">
      <c r="N392" s="107"/>
    </row>
    <row r="393" spans="14:14" ht="15.75" customHeight="1" x14ac:dyDescent="0.2">
      <c r="N393" s="107"/>
    </row>
    <row r="394" spans="14:14" ht="15.75" customHeight="1" x14ac:dyDescent="0.2">
      <c r="N394" s="107"/>
    </row>
    <row r="395" spans="14:14" ht="15.75" customHeight="1" x14ac:dyDescent="0.2">
      <c r="N395" s="107"/>
    </row>
    <row r="396" spans="14:14" ht="15.75" customHeight="1" x14ac:dyDescent="0.2">
      <c r="N396" s="107"/>
    </row>
    <row r="397" spans="14:14" ht="15.75" customHeight="1" x14ac:dyDescent="0.2">
      <c r="N397" s="107"/>
    </row>
    <row r="398" spans="14:14" ht="15.75" customHeight="1" x14ac:dyDescent="0.2">
      <c r="N398" s="107"/>
    </row>
    <row r="399" spans="14:14" ht="15.75" customHeight="1" x14ac:dyDescent="0.2">
      <c r="N399" s="107"/>
    </row>
    <row r="400" spans="14:14" ht="15.75" customHeight="1" x14ac:dyDescent="0.2">
      <c r="N400" s="107"/>
    </row>
    <row r="401" spans="14:14" ht="15.75" customHeight="1" x14ac:dyDescent="0.2">
      <c r="N401" s="107"/>
    </row>
    <row r="402" spans="14:14" ht="15.75" customHeight="1" x14ac:dyDescent="0.2">
      <c r="N402" s="107"/>
    </row>
    <row r="403" spans="14:14" ht="15.75" customHeight="1" x14ac:dyDescent="0.2">
      <c r="N403" s="107"/>
    </row>
    <row r="404" spans="14:14" ht="15.75" customHeight="1" x14ac:dyDescent="0.2">
      <c r="N404" s="107"/>
    </row>
    <row r="405" spans="14:14" ht="15.75" customHeight="1" x14ac:dyDescent="0.2">
      <c r="N405" s="107"/>
    </row>
    <row r="406" spans="14:14" ht="15.75" customHeight="1" x14ac:dyDescent="0.2">
      <c r="N406" s="107"/>
    </row>
    <row r="407" spans="14:14" ht="15.75" customHeight="1" x14ac:dyDescent="0.2">
      <c r="N407" s="107"/>
    </row>
    <row r="408" spans="14:14" ht="15.75" customHeight="1" x14ac:dyDescent="0.2">
      <c r="N408" s="107"/>
    </row>
    <row r="409" spans="14:14" ht="15.75" customHeight="1" x14ac:dyDescent="0.2">
      <c r="N409" s="107"/>
    </row>
    <row r="410" spans="14:14" ht="15.75" customHeight="1" x14ac:dyDescent="0.2">
      <c r="N410" s="107"/>
    </row>
    <row r="411" spans="14:14" ht="15.75" customHeight="1" x14ac:dyDescent="0.2">
      <c r="N411" s="107"/>
    </row>
    <row r="412" spans="14:14" ht="15.75" customHeight="1" x14ac:dyDescent="0.2">
      <c r="N412" s="107"/>
    </row>
    <row r="413" spans="14:14" ht="15.75" customHeight="1" x14ac:dyDescent="0.2">
      <c r="N413" s="107"/>
    </row>
    <row r="414" spans="14:14" ht="15.75" customHeight="1" x14ac:dyDescent="0.2">
      <c r="N414" s="107"/>
    </row>
    <row r="415" spans="14:14" ht="15.75" customHeight="1" x14ac:dyDescent="0.2">
      <c r="N415" s="107"/>
    </row>
    <row r="416" spans="14:14" ht="15.75" customHeight="1" x14ac:dyDescent="0.2">
      <c r="N416" s="107"/>
    </row>
    <row r="417" spans="14:14" ht="15.75" customHeight="1" x14ac:dyDescent="0.2">
      <c r="N417" s="107"/>
    </row>
    <row r="418" spans="14:14" ht="15.75" customHeight="1" x14ac:dyDescent="0.2">
      <c r="N418" s="107"/>
    </row>
    <row r="419" spans="14:14" ht="15.75" customHeight="1" x14ac:dyDescent="0.2">
      <c r="N419" s="107"/>
    </row>
    <row r="420" spans="14:14" ht="15.75" customHeight="1" x14ac:dyDescent="0.2">
      <c r="N420" s="107"/>
    </row>
    <row r="421" spans="14:14" ht="15.75" customHeight="1" x14ac:dyDescent="0.2">
      <c r="N421" s="107"/>
    </row>
    <row r="422" spans="14:14" ht="15.75" customHeight="1" x14ac:dyDescent="0.2">
      <c r="N422" s="107"/>
    </row>
    <row r="423" spans="14:14" ht="15.75" customHeight="1" x14ac:dyDescent="0.2">
      <c r="N423" s="107"/>
    </row>
    <row r="424" spans="14:14" ht="15.75" customHeight="1" x14ac:dyDescent="0.2">
      <c r="N424" s="107"/>
    </row>
    <row r="425" spans="14:14" ht="15.75" customHeight="1" x14ac:dyDescent="0.2">
      <c r="N425" s="107"/>
    </row>
    <row r="426" spans="14:14" ht="15.75" customHeight="1" x14ac:dyDescent="0.2">
      <c r="N426" s="107"/>
    </row>
    <row r="427" spans="14:14" ht="15.75" customHeight="1" x14ac:dyDescent="0.2">
      <c r="N427" s="107"/>
    </row>
    <row r="428" spans="14:14" ht="15.75" customHeight="1" x14ac:dyDescent="0.2">
      <c r="N428" s="107"/>
    </row>
    <row r="429" spans="14:14" ht="15.75" customHeight="1" x14ac:dyDescent="0.2">
      <c r="N429" s="107"/>
    </row>
    <row r="430" spans="14:14" ht="15.75" customHeight="1" x14ac:dyDescent="0.2">
      <c r="N430" s="107"/>
    </row>
    <row r="431" spans="14:14" ht="15.75" customHeight="1" x14ac:dyDescent="0.2">
      <c r="N431" s="107"/>
    </row>
    <row r="432" spans="14:14" ht="15.75" customHeight="1" x14ac:dyDescent="0.2">
      <c r="N432" s="107"/>
    </row>
    <row r="433" spans="14:14" ht="15.75" customHeight="1" x14ac:dyDescent="0.2">
      <c r="N433" s="107"/>
    </row>
    <row r="434" spans="14:14" ht="15.75" customHeight="1" x14ac:dyDescent="0.2">
      <c r="N434" s="107"/>
    </row>
    <row r="435" spans="14:14" ht="15.75" customHeight="1" x14ac:dyDescent="0.2">
      <c r="N435" s="107"/>
    </row>
    <row r="436" spans="14:14" ht="15.75" customHeight="1" x14ac:dyDescent="0.2">
      <c r="N436" s="107"/>
    </row>
    <row r="437" spans="14:14" ht="15.75" customHeight="1" x14ac:dyDescent="0.2">
      <c r="N437" s="107"/>
    </row>
    <row r="438" spans="14:14" ht="15.75" customHeight="1" x14ac:dyDescent="0.2">
      <c r="N438" s="107"/>
    </row>
    <row r="439" spans="14:14" ht="15.75" customHeight="1" x14ac:dyDescent="0.2">
      <c r="N439" s="107"/>
    </row>
    <row r="440" spans="14:14" ht="15.75" customHeight="1" x14ac:dyDescent="0.2">
      <c r="N440" s="107"/>
    </row>
    <row r="441" spans="14:14" ht="15.75" customHeight="1" x14ac:dyDescent="0.2">
      <c r="N441" s="107"/>
    </row>
    <row r="442" spans="14:14" ht="15.75" customHeight="1" x14ac:dyDescent="0.2">
      <c r="N442" s="107"/>
    </row>
    <row r="443" spans="14:14" ht="15.75" customHeight="1" x14ac:dyDescent="0.2">
      <c r="N443" s="107"/>
    </row>
    <row r="444" spans="14:14" ht="15.75" customHeight="1" x14ac:dyDescent="0.2">
      <c r="N444" s="107"/>
    </row>
    <row r="445" spans="14:14" ht="15.75" customHeight="1" x14ac:dyDescent="0.2">
      <c r="N445" s="107"/>
    </row>
    <row r="446" spans="14:14" ht="15.75" customHeight="1" x14ac:dyDescent="0.2">
      <c r="N446" s="107"/>
    </row>
    <row r="447" spans="14:14" ht="15.75" customHeight="1" x14ac:dyDescent="0.2">
      <c r="N447" s="107"/>
    </row>
    <row r="448" spans="14:14" ht="15.75" customHeight="1" x14ac:dyDescent="0.2">
      <c r="N448" s="107"/>
    </row>
    <row r="449" spans="14:14" ht="15.75" customHeight="1" x14ac:dyDescent="0.2">
      <c r="N449" s="107"/>
    </row>
    <row r="450" spans="14:14" ht="15.75" customHeight="1" x14ac:dyDescent="0.2">
      <c r="N450" s="107"/>
    </row>
    <row r="451" spans="14:14" ht="15.75" customHeight="1" x14ac:dyDescent="0.2">
      <c r="N451" s="107"/>
    </row>
    <row r="452" spans="14:14" ht="15.75" customHeight="1" x14ac:dyDescent="0.2">
      <c r="N452" s="107"/>
    </row>
    <row r="453" spans="14:14" ht="15.75" customHeight="1" x14ac:dyDescent="0.2">
      <c r="N453" s="107"/>
    </row>
    <row r="454" spans="14:14" ht="15.75" customHeight="1" x14ac:dyDescent="0.2">
      <c r="N454" s="107"/>
    </row>
    <row r="455" spans="14:14" ht="15.75" customHeight="1" x14ac:dyDescent="0.2">
      <c r="N455" s="107"/>
    </row>
    <row r="456" spans="14:14" ht="15.75" customHeight="1" x14ac:dyDescent="0.2">
      <c r="N456" s="107"/>
    </row>
    <row r="457" spans="14:14" ht="15.75" customHeight="1" x14ac:dyDescent="0.2">
      <c r="N457" s="107"/>
    </row>
    <row r="458" spans="14:14" ht="15.75" customHeight="1" x14ac:dyDescent="0.2">
      <c r="N458" s="107"/>
    </row>
    <row r="459" spans="14:14" ht="15.75" customHeight="1" x14ac:dyDescent="0.2">
      <c r="N459" s="107"/>
    </row>
    <row r="460" spans="14:14" ht="15.75" customHeight="1" x14ac:dyDescent="0.2">
      <c r="N460" s="107"/>
    </row>
    <row r="461" spans="14:14" ht="15.75" customHeight="1" x14ac:dyDescent="0.2">
      <c r="N461" s="107"/>
    </row>
    <row r="462" spans="14:14" ht="15.75" customHeight="1" x14ac:dyDescent="0.2">
      <c r="N462" s="107"/>
    </row>
    <row r="463" spans="14:14" ht="15.75" customHeight="1" x14ac:dyDescent="0.2">
      <c r="N463" s="107"/>
    </row>
    <row r="464" spans="14:14" ht="15.75" customHeight="1" x14ac:dyDescent="0.2">
      <c r="N464" s="107"/>
    </row>
    <row r="465" spans="14:14" ht="15.75" customHeight="1" x14ac:dyDescent="0.2">
      <c r="N465" s="107"/>
    </row>
    <row r="466" spans="14:14" ht="15.75" customHeight="1" x14ac:dyDescent="0.2">
      <c r="N466" s="107"/>
    </row>
    <row r="467" spans="14:14" ht="15.75" customHeight="1" x14ac:dyDescent="0.2">
      <c r="N467" s="107"/>
    </row>
    <row r="468" spans="14:14" ht="15.75" customHeight="1" x14ac:dyDescent="0.2">
      <c r="N468" s="107"/>
    </row>
    <row r="469" spans="14:14" ht="15.75" customHeight="1" x14ac:dyDescent="0.2">
      <c r="N469" s="107"/>
    </row>
    <row r="470" spans="14:14" ht="15.75" customHeight="1" x14ac:dyDescent="0.2">
      <c r="N470" s="107"/>
    </row>
    <row r="471" spans="14:14" ht="15.75" customHeight="1" x14ac:dyDescent="0.2">
      <c r="N471" s="107"/>
    </row>
    <row r="472" spans="14:14" ht="15.75" customHeight="1" x14ac:dyDescent="0.2">
      <c r="N472" s="107"/>
    </row>
    <row r="473" spans="14:14" ht="15.75" customHeight="1" x14ac:dyDescent="0.2">
      <c r="N473" s="107"/>
    </row>
    <row r="474" spans="14:14" ht="15.75" customHeight="1" x14ac:dyDescent="0.2">
      <c r="N474" s="107"/>
    </row>
    <row r="475" spans="14:14" ht="15.75" customHeight="1" x14ac:dyDescent="0.2">
      <c r="N475" s="107"/>
    </row>
    <row r="476" spans="14:14" ht="15.75" customHeight="1" x14ac:dyDescent="0.2">
      <c r="N476" s="107"/>
    </row>
    <row r="477" spans="14:14" ht="15.75" customHeight="1" x14ac:dyDescent="0.2">
      <c r="N477" s="107"/>
    </row>
    <row r="478" spans="14:14" ht="15.75" customHeight="1" x14ac:dyDescent="0.2">
      <c r="N478" s="107"/>
    </row>
    <row r="479" spans="14:14" ht="15.75" customHeight="1" x14ac:dyDescent="0.2">
      <c r="N479" s="107"/>
    </row>
    <row r="480" spans="14:14" ht="15.75" customHeight="1" x14ac:dyDescent="0.2">
      <c r="N480" s="107"/>
    </row>
    <row r="481" spans="14:14" ht="15.75" customHeight="1" x14ac:dyDescent="0.2">
      <c r="N481" s="107"/>
    </row>
    <row r="482" spans="14:14" ht="15.75" customHeight="1" x14ac:dyDescent="0.2">
      <c r="N482" s="107"/>
    </row>
    <row r="483" spans="14:14" ht="15.75" customHeight="1" x14ac:dyDescent="0.2">
      <c r="N483" s="107"/>
    </row>
    <row r="484" spans="14:14" ht="15.75" customHeight="1" x14ac:dyDescent="0.2">
      <c r="N484" s="107"/>
    </row>
    <row r="485" spans="14:14" ht="15.75" customHeight="1" x14ac:dyDescent="0.2">
      <c r="N485" s="107"/>
    </row>
    <row r="486" spans="14:14" ht="15.75" customHeight="1" x14ac:dyDescent="0.2">
      <c r="N486" s="107"/>
    </row>
    <row r="487" spans="14:14" ht="15.75" customHeight="1" x14ac:dyDescent="0.2">
      <c r="N487" s="107"/>
    </row>
    <row r="488" spans="14:14" ht="15.75" customHeight="1" x14ac:dyDescent="0.2">
      <c r="N488" s="107"/>
    </row>
    <row r="489" spans="14:14" ht="15.75" customHeight="1" x14ac:dyDescent="0.2">
      <c r="N489" s="107"/>
    </row>
    <row r="490" spans="14:14" ht="15.75" customHeight="1" x14ac:dyDescent="0.2">
      <c r="N490" s="107"/>
    </row>
    <row r="491" spans="14:14" ht="15.75" customHeight="1" x14ac:dyDescent="0.2">
      <c r="N491" s="107"/>
    </row>
    <row r="492" spans="14:14" ht="15.75" customHeight="1" x14ac:dyDescent="0.2">
      <c r="N492" s="107"/>
    </row>
    <row r="493" spans="14:14" ht="15.75" customHeight="1" x14ac:dyDescent="0.2">
      <c r="N493" s="107"/>
    </row>
    <row r="494" spans="14:14" ht="15.75" customHeight="1" x14ac:dyDescent="0.2">
      <c r="N494" s="107"/>
    </row>
    <row r="495" spans="14:14" ht="15.75" customHeight="1" x14ac:dyDescent="0.2">
      <c r="N495" s="107"/>
    </row>
    <row r="496" spans="14:14" ht="15.75" customHeight="1" x14ac:dyDescent="0.2">
      <c r="N496" s="107"/>
    </row>
    <row r="497" spans="14:14" ht="15.75" customHeight="1" x14ac:dyDescent="0.2">
      <c r="N497" s="107"/>
    </row>
    <row r="498" spans="14:14" ht="15.75" customHeight="1" x14ac:dyDescent="0.2">
      <c r="N498" s="107"/>
    </row>
    <row r="499" spans="14:14" ht="15.75" customHeight="1" x14ac:dyDescent="0.2">
      <c r="N499" s="107"/>
    </row>
    <row r="500" spans="14:14" ht="15.75" customHeight="1" x14ac:dyDescent="0.2">
      <c r="N500" s="107"/>
    </row>
    <row r="501" spans="14:14" ht="15.75" customHeight="1" x14ac:dyDescent="0.2">
      <c r="N501" s="107"/>
    </row>
    <row r="502" spans="14:14" ht="15.75" customHeight="1" x14ac:dyDescent="0.2">
      <c r="N502" s="107"/>
    </row>
    <row r="503" spans="14:14" ht="15.75" customHeight="1" x14ac:dyDescent="0.2">
      <c r="N503" s="107"/>
    </row>
    <row r="504" spans="14:14" ht="15.75" customHeight="1" x14ac:dyDescent="0.2">
      <c r="N504" s="107"/>
    </row>
    <row r="505" spans="14:14" ht="15.75" customHeight="1" x14ac:dyDescent="0.2">
      <c r="N505" s="107"/>
    </row>
    <row r="506" spans="14:14" ht="15.75" customHeight="1" x14ac:dyDescent="0.2">
      <c r="N506" s="107"/>
    </row>
    <row r="507" spans="14:14" ht="15.75" customHeight="1" x14ac:dyDescent="0.2">
      <c r="N507" s="107"/>
    </row>
    <row r="508" spans="14:14" ht="15.75" customHeight="1" x14ac:dyDescent="0.2">
      <c r="N508" s="107"/>
    </row>
    <row r="509" spans="14:14" ht="15.75" customHeight="1" x14ac:dyDescent="0.2">
      <c r="N509" s="107"/>
    </row>
    <row r="510" spans="14:14" ht="15.75" customHeight="1" x14ac:dyDescent="0.2">
      <c r="N510" s="107"/>
    </row>
    <row r="511" spans="14:14" ht="15.75" customHeight="1" x14ac:dyDescent="0.2">
      <c r="N511" s="107"/>
    </row>
    <row r="512" spans="14:14" ht="15.75" customHeight="1" x14ac:dyDescent="0.2">
      <c r="N512" s="107"/>
    </row>
    <row r="513" spans="14:14" ht="15.75" customHeight="1" x14ac:dyDescent="0.2">
      <c r="N513" s="107"/>
    </row>
    <row r="514" spans="14:14" ht="15.75" customHeight="1" x14ac:dyDescent="0.2">
      <c r="N514" s="107"/>
    </row>
    <row r="515" spans="14:14" ht="15.75" customHeight="1" x14ac:dyDescent="0.2">
      <c r="N515" s="107"/>
    </row>
    <row r="516" spans="14:14" ht="15.75" customHeight="1" x14ac:dyDescent="0.2">
      <c r="N516" s="107"/>
    </row>
    <row r="517" spans="14:14" ht="15.75" customHeight="1" x14ac:dyDescent="0.2">
      <c r="N517" s="107"/>
    </row>
    <row r="518" spans="14:14" ht="15.75" customHeight="1" x14ac:dyDescent="0.2">
      <c r="N518" s="107"/>
    </row>
    <row r="519" spans="14:14" ht="15.75" customHeight="1" x14ac:dyDescent="0.2">
      <c r="N519" s="107"/>
    </row>
    <row r="520" spans="14:14" ht="15.75" customHeight="1" x14ac:dyDescent="0.2">
      <c r="N520" s="107"/>
    </row>
    <row r="521" spans="14:14" ht="15.75" customHeight="1" x14ac:dyDescent="0.2">
      <c r="N521" s="107"/>
    </row>
    <row r="522" spans="14:14" ht="15.75" customHeight="1" x14ac:dyDescent="0.2">
      <c r="N522" s="107"/>
    </row>
    <row r="523" spans="14:14" ht="15.75" customHeight="1" x14ac:dyDescent="0.2">
      <c r="N523" s="107"/>
    </row>
    <row r="524" spans="14:14" ht="15.75" customHeight="1" x14ac:dyDescent="0.2">
      <c r="N524" s="107"/>
    </row>
    <row r="525" spans="14:14" ht="15.75" customHeight="1" x14ac:dyDescent="0.2">
      <c r="N525" s="107"/>
    </row>
    <row r="526" spans="14:14" ht="15.75" customHeight="1" x14ac:dyDescent="0.2">
      <c r="N526" s="107"/>
    </row>
    <row r="527" spans="14:14" ht="15.75" customHeight="1" x14ac:dyDescent="0.2">
      <c r="N527" s="107"/>
    </row>
    <row r="528" spans="14:14" ht="15.75" customHeight="1" x14ac:dyDescent="0.2">
      <c r="N528" s="107"/>
    </row>
    <row r="529" spans="14:14" ht="15.75" customHeight="1" x14ac:dyDescent="0.2">
      <c r="N529" s="107"/>
    </row>
    <row r="530" spans="14:14" ht="15.75" customHeight="1" x14ac:dyDescent="0.2">
      <c r="N530" s="107"/>
    </row>
    <row r="531" spans="14:14" ht="15.75" customHeight="1" x14ac:dyDescent="0.2">
      <c r="N531" s="107"/>
    </row>
    <row r="532" spans="14:14" ht="15.75" customHeight="1" x14ac:dyDescent="0.2">
      <c r="N532" s="107"/>
    </row>
    <row r="533" spans="14:14" ht="15.75" customHeight="1" x14ac:dyDescent="0.2">
      <c r="N533" s="107"/>
    </row>
    <row r="534" spans="14:14" ht="15.75" customHeight="1" x14ac:dyDescent="0.2">
      <c r="N534" s="107"/>
    </row>
    <row r="535" spans="14:14" ht="15.75" customHeight="1" x14ac:dyDescent="0.2">
      <c r="N535" s="107"/>
    </row>
    <row r="536" spans="14:14" ht="15.75" customHeight="1" x14ac:dyDescent="0.2">
      <c r="N536" s="107"/>
    </row>
    <row r="537" spans="14:14" ht="15.75" customHeight="1" x14ac:dyDescent="0.2">
      <c r="N537" s="107"/>
    </row>
    <row r="538" spans="14:14" ht="15.75" customHeight="1" x14ac:dyDescent="0.2">
      <c r="N538" s="107"/>
    </row>
    <row r="539" spans="14:14" ht="15.75" customHeight="1" x14ac:dyDescent="0.2">
      <c r="N539" s="107"/>
    </row>
    <row r="540" spans="14:14" ht="15.75" customHeight="1" x14ac:dyDescent="0.2">
      <c r="N540" s="107"/>
    </row>
    <row r="541" spans="14:14" ht="15.75" customHeight="1" x14ac:dyDescent="0.2">
      <c r="N541" s="107"/>
    </row>
    <row r="542" spans="14:14" ht="15.75" customHeight="1" x14ac:dyDescent="0.2">
      <c r="N542" s="107"/>
    </row>
    <row r="543" spans="14:14" ht="15.75" customHeight="1" x14ac:dyDescent="0.2">
      <c r="N543" s="107"/>
    </row>
    <row r="544" spans="14:14" ht="15.75" customHeight="1" x14ac:dyDescent="0.2">
      <c r="N544" s="107"/>
    </row>
    <row r="545" spans="14:14" ht="15.75" customHeight="1" x14ac:dyDescent="0.2">
      <c r="N545" s="107"/>
    </row>
    <row r="546" spans="14:14" ht="15.75" customHeight="1" x14ac:dyDescent="0.2">
      <c r="N546" s="107"/>
    </row>
    <row r="547" spans="14:14" ht="15.75" customHeight="1" x14ac:dyDescent="0.2">
      <c r="N547" s="107"/>
    </row>
    <row r="548" spans="14:14" ht="15.75" customHeight="1" x14ac:dyDescent="0.2">
      <c r="N548" s="107"/>
    </row>
    <row r="549" spans="14:14" ht="15.75" customHeight="1" x14ac:dyDescent="0.2">
      <c r="N549" s="107"/>
    </row>
    <row r="550" spans="14:14" ht="15.75" customHeight="1" x14ac:dyDescent="0.2">
      <c r="N550" s="107"/>
    </row>
    <row r="551" spans="14:14" ht="15.75" customHeight="1" x14ac:dyDescent="0.2">
      <c r="N551" s="107"/>
    </row>
    <row r="552" spans="14:14" ht="15.75" customHeight="1" x14ac:dyDescent="0.2">
      <c r="N552" s="107"/>
    </row>
    <row r="553" spans="14:14" ht="15.75" customHeight="1" x14ac:dyDescent="0.2">
      <c r="N553" s="107"/>
    </row>
    <row r="554" spans="14:14" ht="15.75" customHeight="1" x14ac:dyDescent="0.2">
      <c r="N554" s="107"/>
    </row>
    <row r="555" spans="14:14" ht="15.75" customHeight="1" x14ac:dyDescent="0.2">
      <c r="N555" s="107"/>
    </row>
    <row r="556" spans="14:14" ht="15.75" customHeight="1" x14ac:dyDescent="0.2">
      <c r="N556" s="107"/>
    </row>
    <row r="557" spans="14:14" ht="15.75" customHeight="1" x14ac:dyDescent="0.2">
      <c r="N557" s="107"/>
    </row>
    <row r="558" spans="14:14" ht="15.75" customHeight="1" x14ac:dyDescent="0.2">
      <c r="N558" s="107"/>
    </row>
    <row r="559" spans="14:14" ht="15.75" customHeight="1" x14ac:dyDescent="0.2">
      <c r="N559" s="107"/>
    </row>
    <row r="560" spans="14:14" ht="15.75" customHeight="1" x14ac:dyDescent="0.2">
      <c r="N560" s="107"/>
    </row>
    <row r="561" spans="14:14" ht="15.75" customHeight="1" x14ac:dyDescent="0.2">
      <c r="N561" s="107"/>
    </row>
    <row r="562" spans="14:14" ht="15.75" customHeight="1" x14ac:dyDescent="0.2">
      <c r="N562" s="107"/>
    </row>
    <row r="563" spans="14:14" ht="15.75" customHeight="1" x14ac:dyDescent="0.2">
      <c r="N563" s="107"/>
    </row>
    <row r="564" spans="14:14" ht="15.75" customHeight="1" x14ac:dyDescent="0.2">
      <c r="N564" s="107"/>
    </row>
    <row r="565" spans="14:14" ht="15.75" customHeight="1" x14ac:dyDescent="0.2">
      <c r="N565" s="107"/>
    </row>
    <row r="566" spans="14:14" ht="15.75" customHeight="1" x14ac:dyDescent="0.2">
      <c r="N566" s="107"/>
    </row>
    <row r="567" spans="14:14" ht="15.75" customHeight="1" x14ac:dyDescent="0.2">
      <c r="N567" s="107"/>
    </row>
    <row r="568" spans="14:14" ht="15.75" customHeight="1" x14ac:dyDescent="0.2">
      <c r="N568" s="107"/>
    </row>
    <row r="569" spans="14:14" ht="15.75" customHeight="1" x14ac:dyDescent="0.2">
      <c r="N569" s="107"/>
    </row>
    <row r="570" spans="14:14" ht="15.75" customHeight="1" x14ac:dyDescent="0.2">
      <c r="N570" s="107"/>
    </row>
    <row r="571" spans="14:14" ht="15.75" customHeight="1" x14ac:dyDescent="0.2">
      <c r="N571" s="107"/>
    </row>
    <row r="572" spans="14:14" ht="15.75" customHeight="1" x14ac:dyDescent="0.2">
      <c r="N572" s="107"/>
    </row>
    <row r="573" spans="14:14" ht="15.75" customHeight="1" x14ac:dyDescent="0.2">
      <c r="N573" s="107"/>
    </row>
    <row r="574" spans="14:14" ht="15.75" customHeight="1" x14ac:dyDescent="0.2">
      <c r="N574" s="107"/>
    </row>
    <row r="575" spans="14:14" ht="15.75" customHeight="1" x14ac:dyDescent="0.2">
      <c r="N575" s="107"/>
    </row>
    <row r="576" spans="14:14" ht="15.75" customHeight="1" x14ac:dyDescent="0.2">
      <c r="N576" s="107"/>
    </row>
    <row r="577" spans="14:14" ht="15.75" customHeight="1" x14ac:dyDescent="0.2">
      <c r="N577" s="107"/>
    </row>
    <row r="578" spans="14:14" ht="15.75" customHeight="1" x14ac:dyDescent="0.2">
      <c r="N578" s="107"/>
    </row>
    <row r="579" spans="14:14" ht="15.75" customHeight="1" x14ac:dyDescent="0.2">
      <c r="N579" s="107"/>
    </row>
    <row r="580" spans="14:14" ht="15.75" customHeight="1" x14ac:dyDescent="0.2">
      <c r="N580" s="107"/>
    </row>
    <row r="581" spans="14:14" ht="15.75" customHeight="1" x14ac:dyDescent="0.2">
      <c r="N581" s="107"/>
    </row>
    <row r="582" spans="14:14" ht="15.75" customHeight="1" x14ac:dyDescent="0.2">
      <c r="N582" s="107"/>
    </row>
    <row r="583" spans="14:14" ht="15.75" customHeight="1" x14ac:dyDescent="0.2">
      <c r="N583" s="107"/>
    </row>
    <row r="584" spans="14:14" ht="15.75" customHeight="1" x14ac:dyDescent="0.2">
      <c r="N584" s="107"/>
    </row>
    <row r="585" spans="14:14" ht="15.75" customHeight="1" x14ac:dyDescent="0.2">
      <c r="N585" s="107"/>
    </row>
    <row r="586" spans="14:14" ht="15.75" customHeight="1" x14ac:dyDescent="0.2">
      <c r="N586" s="107"/>
    </row>
    <row r="587" spans="14:14" ht="15.75" customHeight="1" x14ac:dyDescent="0.2">
      <c r="N587" s="107"/>
    </row>
    <row r="588" spans="14:14" ht="15.75" customHeight="1" x14ac:dyDescent="0.2">
      <c r="N588" s="107"/>
    </row>
    <row r="589" spans="14:14" ht="15.75" customHeight="1" x14ac:dyDescent="0.2">
      <c r="N589" s="107"/>
    </row>
    <row r="590" spans="14:14" ht="15.75" customHeight="1" x14ac:dyDescent="0.2">
      <c r="N590" s="107"/>
    </row>
    <row r="591" spans="14:14" ht="15.75" customHeight="1" x14ac:dyDescent="0.2">
      <c r="N591" s="107"/>
    </row>
    <row r="592" spans="14:14" ht="15.75" customHeight="1" x14ac:dyDescent="0.2">
      <c r="N592" s="107"/>
    </row>
    <row r="593" spans="14:14" ht="15.75" customHeight="1" x14ac:dyDescent="0.2">
      <c r="N593" s="107"/>
    </row>
    <row r="594" spans="14:14" ht="15.75" customHeight="1" x14ac:dyDescent="0.2">
      <c r="N594" s="107"/>
    </row>
    <row r="595" spans="14:14" ht="15.75" customHeight="1" x14ac:dyDescent="0.2">
      <c r="N595" s="107"/>
    </row>
    <row r="596" spans="14:14" ht="15.75" customHeight="1" x14ac:dyDescent="0.2">
      <c r="N596" s="107"/>
    </row>
    <row r="597" spans="14:14" ht="15.75" customHeight="1" x14ac:dyDescent="0.2">
      <c r="N597" s="107"/>
    </row>
    <row r="598" spans="14:14" ht="15.75" customHeight="1" x14ac:dyDescent="0.2">
      <c r="N598" s="107"/>
    </row>
    <row r="599" spans="14:14" ht="15.75" customHeight="1" x14ac:dyDescent="0.2">
      <c r="N599" s="107"/>
    </row>
    <row r="600" spans="14:14" ht="15.75" customHeight="1" x14ac:dyDescent="0.2">
      <c r="N600" s="107"/>
    </row>
    <row r="601" spans="14:14" ht="15.75" customHeight="1" x14ac:dyDescent="0.2">
      <c r="N601" s="107"/>
    </row>
    <row r="602" spans="14:14" ht="15.75" customHeight="1" x14ac:dyDescent="0.2">
      <c r="N602" s="107"/>
    </row>
    <row r="603" spans="14:14" ht="15.75" customHeight="1" x14ac:dyDescent="0.2">
      <c r="N603" s="107"/>
    </row>
    <row r="604" spans="14:14" ht="15.75" customHeight="1" x14ac:dyDescent="0.2">
      <c r="N604" s="107"/>
    </row>
    <row r="605" spans="14:14" ht="15.75" customHeight="1" x14ac:dyDescent="0.2">
      <c r="N605" s="107"/>
    </row>
    <row r="606" spans="14:14" ht="15.75" customHeight="1" x14ac:dyDescent="0.2">
      <c r="N606" s="107"/>
    </row>
    <row r="607" spans="14:14" ht="15.75" customHeight="1" x14ac:dyDescent="0.2">
      <c r="N607" s="107"/>
    </row>
    <row r="608" spans="14:14" ht="15.75" customHeight="1" x14ac:dyDescent="0.2">
      <c r="N608" s="107"/>
    </row>
    <row r="609" spans="14:14" ht="15.75" customHeight="1" x14ac:dyDescent="0.2">
      <c r="N609" s="107"/>
    </row>
    <row r="610" spans="14:14" ht="15.75" customHeight="1" x14ac:dyDescent="0.2">
      <c r="N610" s="107"/>
    </row>
    <row r="611" spans="14:14" ht="15.75" customHeight="1" x14ac:dyDescent="0.2">
      <c r="N611" s="107"/>
    </row>
    <row r="612" spans="14:14" ht="15.75" customHeight="1" x14ac:dyDescent="0.2">
      <c r="N612" s="107"/>
    </row>
    <row r="613" spans="14:14" ht="15.75" customHeight="1" x14ac:dyDescent="0.2">
      <c r="N613" s="107"/>
    </row>
    <row r="614" spans="14:14" ht="15.75" customHeight="1" x14ac:dyDescent="0.2">
      <c r="N614" s="107"/>
    </row>
    <row r="615" spans="14:14" ht="15.75" customHeight="1" x14ac:dyDescent="0.2">
      <c r="N615" s="107"/>
    </row>
    <row r="616" spans="14:14" ht="15.75" customHeight="1" x14ac:dyDescent="0.2">
      <c r="N616" s="107"/>
    </row>
    <row r="617" spans="14:14" ht="15.75" customHeight="1" x14ac:dyDescent="0.2">
      <c r="N617" s="107"/>
    </row>
    <row r="618" spans="14:14" ht="15.75" customHeight="1" x14ac:dyDescent="0.2">
      <c r="N618" s="107"/>
    </row>
    <row r="619" spans="14:14" ht="15.75" customHeight="1" x14ac:dyDescent="0.2">
      <c r="N619" s="107"/>
    </row>
    <row r="620" spans="14:14" ht="15.75" customHeight="1" x14ac:dyDescent="0.2">
      <c r="N620" s="107"/>
    </row>
    <row r="621" spans="14:14" ht="15.75" customHeight="1" x14ac:dyDescent="0.2">
      <c r="N621" s="107"/>
    </row>
    <row r="622" spans="14:14" ht="15.75" customHeight="1" x14ac:dyDescent="0.2">
      <c r="N622" s="107"/>
    </row>
    <row r="623" spans="14:14" ht="15.75" customHeight="1" x14ac:dyDescent="0.2">
      <c r="N623" s="107"/>
    </row>
    <row r="624" spans="14:14" ht="15.75" customHeight="1" x14ac:dyDescent="0.2">
      <c r="N624" s="107"/>
    </row>
    <row r="625" spans="14:14" ht="15.75" customHeight="1" x14ac:dyDescent="0.2">
      <c r="N625" s="107"/>
    </row>
    <row r="626" spans="14:14" ht="15.75" customHeight="1" x14ac:dyDescent="0.2">
      <c r="N626" s="107"/>
    </row>
    <row r="627" spans="14:14" ht="15.75" customHeight="1" x14ac:dyDescent="0.2">
      <c r="N627" s="107"/>
    </row>
    <row r="628" spans="14:14" ht="15.75" customHeight="1" x14ac:dyDescent="0.2">
      <c r="N628" s="107"/>
    </row>
    <row r="629" spans="14:14" ht="15.75" customHeight="1" x14ac:dyDescent="0.2">
      <c r="N629" s="107"/>
    </row>
    <row r="630" spans="14:14" ht="15.75" customHeight="1" x14ac:dyDescent="0.2">
      <c r="N630" s="107"/>
    </row>
    <row r="631" spans="14:14" ht="15.75" customHeight="1" x14ac:dyDescent="0.2">
      <c r="N631" s="107"/>
    </row>
    <row r="632" spans="14:14" ht="15.75" customHeight="1" x14ac:dyDescent="0.2">
      <c r="N632" s="107"/>
    </row>
    <row r="633" spans="14:14" ht="15.75" customHeight="1" x14ac:dyDescent="0.2">
      <c r="N633" s="107"/>
    </row>
    <row r="634" spans="14:14" ht="15.75" customHeight="1" x14ac:dyDescent="0.2">
      <c r="N634" s="107"/>
    </row>
    <row r="635" spans="14:14" ht="15.75" customHeight="1" x14ac:dyDescent="0.2">
      <c r="N635" s="107"/>
    </row>
    <row r="636" spans="14:14" ht="15.75" customHeight="1" x14ac:dyDescent="0.2">
      <c r="N636" s="107"/>
    </row>
    <row r="637" spans="14:14" ht="15.75" customHeight="1" x14ac:dyDescent="0.2">
      <c r="N637" s="107"/>
    </row>
    <row r="638" spans="14:14" ht="15.75" customHeight="1" x14ac:dyDescent="0.2">
      <c r="N638" s="107"/>
    </row>
    <row r="639" spans="14:14" ht="15.75" customHeight="1" x14ac:dyDescent="0.2">
      <c r="N639" s="107"/>
    </row>
    <row r="640" spans="14:14" ht="15.75" customHeight="1" x14ac:dyDescent="0.2">
      <c r="N640" s="107"/>
    </row>
    <row r="641" spans="14:14" ht="15.75" customHeight="1" x14ac:dyDescent="0.2">
      <c r="N641" s="107"/>
    </row>
    <row r="642" spans="14:14" ht="15.75" customHeight="1" x14ac:dyDescent="0.2">
      <c r="N642" s="107"/>
    </row>
    <row r="643" spans="14:14" ht="15.75" customHeight="1" x14ac:dyDescent="0.2">
      <c r="N643" s="107"/>
    </row>
    <row r="644" spans="14:14" ht="15.75" customHeight="1" x14ac:dyDescent="0.2">
      <c r="N644" s="107"/>
    </row>
    <row r="645" spans="14:14" ht="15.75" customHeight="1" x14ac:dyDescent="0.2">
      <c r="N645" s="107"/>
    </row>
    <row r="646" spans="14:14" ht="15.75" customHeight="1" x14ac:dyDescent="0.2">
      <c r="N646" s="107"/>
    </row>
    <row r="647" spans="14:14" ht="15.75" customHeight="1" x14ac:dyDescent="0.2">
      <c r="N647" s="107"/>
    </row>
    <row r="648" spans="14:14" ht="15.75" customHeight="1" x14ac:dyDescent="0.2">
      <c r="N648" s="107"/>
    </row>
    <row r="649" spans="14:14" ht="15.75" customHeight="1" x14ac:dyDescent="0.2">
      <c r="N649" s="107"/>
    </row>
    <row r="650" spans="14:14" ht="15.75" customHeight="1" x14ac:dyDescent="0.2">
      <c r="N650" s="107"/>
    </row>
    <row r="651" spans="14:14" ht="15.75" customHeight="1" x14ac:dyDescent="0.2">
      <c r="N651" s="107"/>
    </row>
    <row r="652" spans="14:14" ht="15.75" customHeight="1" x14ac:dyDescent="0.2">
      <c r="N652" s="107"/>
    </row>
    <row r="653" spans="14:14" ht="15.75" customHeight="1" x14ac:dyDescent="0.2">
      <c r="N653" s="107"/>
    </row>
    <row r="654" spans="14:14" ht="15.75" customHeight="1" x14ac:dyDescent="0.2">
      <c r="N654" s="107"/>
    </row>
    <row r="655" spans="14:14" ht="15.75" customHeight="1" x14ac:dyDescent="0.2">
      <c r="N655" s="107"/>
    </row>
    <row r="656" spans="14:14" ht="15.75" customHeight="1" x14ac:dyDescent="0.2">
      <c r="N656" s="107"/>
    </row>
    <row r="657" spans="14:14" ht="15.75" customHeight="1" x14ac:dyDescent="0.2">
      <c r="N657" s="107"/>
    </row>
    <row r="658" spans="14:14" ht="15.75" customHeight="1" x14ac:dyDescent="0.2">
      <c r="N658" s="107"/>
    </row>
    <row r="659" spans="14:14" ht="15.75" customHeight="1" x14ac:dyDescent="0.2">
      <c r="N659" s="107"/>
    </row>
    <row r="660" spans="14:14" ht="15.75" customHeight="1" x14ac:dyDescent="0.2">
      <c r="N660" s="107"/>
    </row>
    <row r="661" spans="14:14" ht="15.75" customHeight="1" x14ac:dyDescent="0.2">
      <c r="N661" s="107"/>
    </row>
    <row r="662" spans="14:14" ht="15.75" customHeight="1" x14ac:dyDescent="0.2">
      <c r="N662" s="107"/>
    </row>
    <row r="663" spans="14:14" ht="15.75" customHeight="1" x14ac:dyDescent="0.2">
      <c r="N663" s="107"/>
    </row>
    <row r="664" spans="14:14" ht="15.75" customHeight="1" x14ac:dyDescent="0.2">
      <c r="N664" s="107"/>
    </row>
    <row r="665" spans="14:14" ht="15.75" customHeight="1" x14ac:dyDescent="0.2">
      <c r="N665" s="107"/>
    </row>
    <row r="666" spans="14:14" ht="15.75" customHeight="1" x14ac:dyDescent="0.2">
      <c r="N666" s="107"/>
    </row>
    <row r="667" spans="14:14" ht="15.75" customHeight="1" x14ac:dyDescent="0.2">
      <c r="N667" s="107"/>
    </row>
    <row r="668" spans="14:14" ht="15.75" customHeight="1" x14ac:dyDescent="0.2">
      <c r="N668" s="107"/>
    </row>
    <row r="669" spans="14:14" ht="15.75" customHeight="1" x14ac:dyDescent="0.2">
      <c r="N669" s="107"/>
    </row>
    <row r="670" spans="14:14" ht="15.75" customHeight="1" x14ac:dyDescent="0.2">
      <c r="N670" s="107"/>
    </row>
    <row r="671" spans="14:14" ht="15.75" customHeight="1" x14ac:dyDescent="0.2">
      <c r="N671" s="107"/>
    </row>
    <row r="672" spans="14:14" ht="15.75" customHeight="1" x14ac:dyDescent="0.2">
      <c r="N672" s="107"/>
    </row>
    <row r="673" spans="14:14" ht="15.75" customHeight="1" x14ac:dyDescent="0.2">
      <c r="N673" s="107"/>
    </row>
    <row r="674" spans="14:14" ht="15.75" customHeight="1" x14ac:dyDescent="0.2">
      <c r="N674" s="107"/>
    </row>
    <row r="675" spans="14:14" ht="15.75" customHeight="1" x14ac:dyDescent="0.2">
      <c r="N675" s="107"/>
    </row>
    <row r="676" spans="14:14" ht="15.75" customHeight="1" x14ac:dyDescent="0.2">
      <c r="N676" s="107"/>
    </row>
    <row r="677" spans="14:14" ht="15.75" customHeight="1" x14ac:dyDescent="0.2">
      <c r="N677" s="107"/>
    </row>
    <row r="678" spans="14:14" ht="15.75" customHeight="1" x14ac:dyDescent="0.2">
      <c r="N678" s="107"/>
    </row>
    <row r="679" spans="14:14" ht="15.75" customHeight="1" x14ac:dyDescent="0.2">
      <c r="N679" s="107"/>
    </row>
    <row r="680" spans="14:14" ht="15.75" customHeight="1" x14ac:dyDescent="0.2">
      <c r="N680" s="107"/>
    </row>
    <row r="681" spans="14:14" ht="15.75" customHeight="1" x14ac:dyDescent="0.2">
      <c r="N681" s="107"/>
    </row>
    <row r="682" spans="14:14" ht="15.75" customHeight="1" x14ac:dyDescent="0.2">
      <c r="N682" s="107"/>
    </row>
    <row r="683" spans="14:14" ht="15.75" customHeight="1" x14ac:dyDescent="0.2">
      <c r="N683" s="107"/>
    </row>
    <row r="684" spans="14:14" ht="15.75" customHeight="1" x14ac:dyDescent="0.2">
      <c r="N684" s="107"/>
    </row>
    <row r="685" spans="14:14" ht="15.75" customHeight="1" x14ac:dyDescent="0.2">
      <c r="N685" s="107"/>
    </row>
    <row r="686" spans="14:14" ht="15.75" customHeight="1" x14ac:dyDescent="0.2">
      <c r="N686" s="107"/>
    </row>
    <row r="687" spans="14:14" ht="15.75" customHeight="1" x14ac:dyDescent="0.2">
      <c r="N687" s="107"/>
    </row>
    <row r="688" spans="14:14" ht="15.75" customHeight="1" x14ac:dyDescent="0.2">
      <c r="N688" s="107"/>
    </row>
    <row r="689" spans="14:14" ht="15.75" customHeight="1" x14ac:dyDescent="0.2">
      <c r="N689" s="107"/>
    </row>
    <row r="690" spans="14:14" ht="15.75" customHeight="1" x14ac:dyDescent="0.2">
      <c r="N690" s="107"/>
    </row>
    <row r="691" spans="14:14" ht="15.75" customHeight="1" x14ac:dyDescent="0.2">
      <c r="N691" s="107"/>
    </row>
    <row r="692" spans="14:14" ht="15.75" customHeight="1" x14ac:dyDescent="0.2">
      <c r="N692" s="107"/>
    </row>
    <row r="693" spans="14:14" ht="15.75" customHeight="1" x14ac:dyDescent="0.2">
      <c r="N693" s="107"/>
    </row>
    <row r="694" spans="14:14" ht="15.75" customHeight="1" x14ac:dyDescent="0.2">
      <c r="N694" s="107"/>
    </row>
    <row r="695" spans="14:14" ht="15.75" customHeight="1" x14ac:dyDescent="0.2">
      <c r="N695" s="107"/>
    </row>
    <row r="696" spans="14:14" ht="15.75" customHeight="1" x14ac:dyDescent="0.2">
      <c r="N696" s="107"/>
    </row>
    <row r="697" spans="14:14" ht="15.75" customHeight="1" x14ac:dyDescent="0.2">
      <c r="N697" s="107"/>
    </row>
    <row r="698" spans="14:14" ht="15.75" customHeight="1" x14ac:dyDescent="0.2">
      <c r="N698" s="107"/>
    </row>
    <row r="699" spans="14:14" ht="15.75" customHeight="1" x14ac:dyDescent="0.2">
      <c r="N699" s="107"/>
    </row>
    <row r="700" spans="14:14" ht="15.75" customHeight="1" x14ac:dyDescent="0.2">
      <c r="N700" s="107"/>
    </row>
    <row r="701" spans="14:14" ht="15.75" customHeight="1" x14ac:dyDescent="0.2">
      <c r="N701" s="107"/>
    </row>
    <row r="702" spans="14:14" ht="15.75" customHeight="1" x14ac:dyDescent="0.2">
      <c r="N702" s="107"/>
    </row>
    <row r="703" spans="14:14" ht="15.75" customHeight="1" x14ac:dyDescent="0.2">
      <c r="N703" s="107"/>
    </row>
    <row r="704" spans="14:14" ht="15.75" customHeight="1" x14ac:dyDescent="0.2">
      <c r="N704" s="107"/>
    </row>
    <row r="705" spans="14:14" ht="15.75" customHeight="1" x14ac:dyDescent="0.2">
      <c r="N705" s="107"/>
    </row>
    <row r="706" spans="14:14" ht="15.75" customHeight="1" x14ac:dyDescent="0.2">
      <c r="N706" s="107"/>
    </row>
    <row r="707" spans="14:14" ht="15.75" customHeight="1" x14ac:dyDescent="0.2">
      <c r="N707" s="107"/>
    </row>
    <row r="708" spans="14:14" ht="15.75" customHeight="1" x14ac:dyDescent="0.2">
      <c r="N708" s="107"/>
    </row>
    <row r="709" spans="14:14" ht="15.75" customHeight="1" x14ac:dyDescent="0.2">
      <c r="N709" s="107"/>
    </row>
    <row r="710" spans="14:14" ht="15.75" customHeight="1" x14ac:dyDescent="0.2">
      <c r="N710" s="107"/>
    </row>
    <row r="711" spans="14:14" ht="15.75" customHeight="1" x14ac:dyDescent="0.2">
      <c r="N711" s="107"/>
    </row>
    <row r="712" spans="14:14" ht="15.75" customHeight="1" x14ac:dyDescent="0.2">
      <c r="N712" s="107"/>
    </row>
    <row r="713" spans="14:14" ht="15.75" customHeight="1" x14ac:dyDescent="0.2">
      <c r="N713" s="107"/>
    </row>
    <row r="714" spans="14:14" ht="15.75" customHeight="1" x14ac:dyDescent="0.2">
      <c r="N714" s="107"/>
    </row>
    <row r="715" spans="14:14" ht="15.75" customHeight="1" x14ac:dyDescent="0.2">
      <c r="N715" s="107"/>
    </row>
    <row r="716" spans="14:14" ht="15.75" customHeight="1" x14ac:dyDescent="0.2">
      <c r="N716" s="107"/>
    </row>
    <row r="717" spans="14:14" ht="15.75" customHeight="1" x14ac:dyDescent="0.2">
      <c r="N717" s="107"/>
    </row>
    <row r="718" spans="14:14" ht="15.75" customHeight="1" x14ac:dyDescent="0.2">
      <c r="N718" s="107"/>
    </row>
    <row r="719" spans="14:14" ht="15.75" customHeight="1" x14ac:dyDescent="0.2">
      <c r="N719" s="107"/>
    </row>
    <row r="720" spans="14:14" ht="15.75" customHeight="1" x14ac:dyDescent="0.2">
      <c r="N720" s="107"/>
    </row>
    <row r="721" spans="14:14" ht="15.75" customHeight="1" x14ac:dyDescent="0.2">
      <c r="N721" s="107"/>
    </row>
    <row r="722" spans="14:14" ht="15.75" customHeight="1" x14ac:dyDescent="0.2">
      <c r="N722" s="107"/>
    </row>
    <row r="723" spans="14:14" ht="15.75" customHeight="1" x14ac:dyDescent="0.2">
      <c r="N723" s="107"/>
    </row>
    <row r="724" spans="14:14" ht="15.75" customHeight="1" x14ac:dyDescent="0.2">
      <c r="N724" s="107"/>
    </row>
    <row r="725" spans="14:14" ht="15.75" customHeight="1" x14ac:dyDescent="0.2">
      <c r="N725" s="107"/>
    </row>
    <row r="726" spans="14:14" ht="15.75" customHeight="1" x14ac:dyDescent="0.2">
      <c r="N726" s="107"/>
    </row>
    <row r="727" spans="14:14" ht="15.75" customHeight="1" x14ac:dyDescent="0.2">
      <c r="N727" s="107"/>
    </row>
    <row r="728" spans="14:14" ht="15.75" customHeight="1" x14ac:dyDescent="0.2">
      <c r="N728" s="107"/>
    </row>
    <row r="729" spans="14:14" ht="15.75" customHeight="1" x14ac:dyDescent="0.2">
      <c r="N729" s="107"/>
    </row>
    <row r="730" spans="14:14" ht="15.75" customHeight="1" x14ac:dyDescent="0.2">
      <c r="N730" s="107"/>
    </row>
    <row r="731" spans="14:14" ht="15.75" customHeight="1" x14ac:dyDescent="0.2">
      <c r="N731" s="107"/>
    </row>
    <row r="732" spans="14:14" ht="15.75" customHeight="1" x14ac:dyDescent="0.2">
      <c r="N732" s="107"/>
    </row>
    <row r="733" spans="14:14" ht="15.75" customHeight="1" x14ac:dyDescent="0.2">
      <c r="N733" s="107"/>
    </row>
    <row r="734" spans="14:14" ht="15.75" customHeight="1" x14ac:dyDescent="0.2">
      <c r="N734" s="107"/>
    </row>
    <row r="735" spans="14:14" ht="15.75" customHeight="1" x14ac:dyDescent="0.2">
      <c r="N735" s="107"/>
    </row>
    <row r="736" spans="14:14" ht="15.75" customHeight="1" x14ac:dyDescent="0.2">
      <c r="N736" s="107"/>
    </row>
    <row r="737" spans="14:14" ht="15.75" customHeight="1" x14ac:dyDescent="0.2">
      <c r="N737" s="107"/>
    </row>
    <row r="738" spans="14:14" ht="15.75" customHeight="1" x14ac:dyDescent="0.2">
      <c r="N738" s="107"/>
    </row>
    <row r="739" spans="14:14" ht="15.75" customHeight="1" x14ac:dyDescent="0.2">
      <c r="N739" s="107"/>
    </row>
    <row r="740" spans="14:14" ht="15.75" customHeight="1" x14ac:dyDescent="0.2">
      <c r="N740" s="107"/>
    </row>
    <row r="741" spans="14:14" ht="15.75" customHeight="1" x14ac:dyDescent="0.2">
      <c r="N741" s="107"/>
    </row>
    <row r="742" spans="14:14" ht="15.75" customHeight="1" x14ac:dyDescent="0.2">
      <c r="N742" s="107"/>
    </row>
    <row r="743" spans="14:14" ht="15.75" customHeight="1" x14ac:dyDescent="0.2">
      <c r="N743" s="107"/>
    </row>
    <row r="744" spans="14:14" ht="15.75" customHeight="1" x14ac:dyDescent="0.2">
      <c r="N744" s="107"/>
    </row>
    <row r="745" spans="14:14" ht="15.75" customHeight="1" x14ac:dyDescent="0.2">
      <c r="N745" s="107"/>
    </row>
    <row r="746" spans="14:14" ht="15.75" customHeight="1" x14ac:dyDescent="0.2">
      <c r="N746" s="107"/>
    </row>
    <row r="747" spans="14:14" ht="15.75" customHeight="1" x14ac:dyDescent="0.2">
      <c r="N747" s="107"/>
    </row>
    <row r="748" spans="14:14" ht="15.75" customHeight="1" x14ac:dyDescent="0.2">
      <c r="N748" s="107"/>
    </row>
    <row r="749" spans="14:14" ht="15.75" customHeight="1" x14ac:dyDescent="0.2">
      <c r="N749" s="107"/>
    </row>
    <row r="750" spans="14:14" ht="15.75" customHeight="1" x14ac:dyDescent="0.2">
      <c r="N750" s="107"/>
    </row>
    <row r="751" spans="14:14" ht="15.75" customHeight="1" x14ac:dyDescent="0.2">
      <c r="N751" s="107"/>
    </row>
    <row r="752" spans="14:14" ht="15.75" customHeight="1" x14ac:dyDescent="0.2">
      <c r="N752" s="107"/>
    </row>
    <row r="753" spans="14:14" ht="15.75" customHeight="1" x14ac:dyDescent="0.2">
      <c r="N753" s="107"/>
    </row>
    <row r="754" spans="14:14" ht="15.75" customHeight="1" x14ac:dyDescent="0.2">
      <c r="N754" s="107"/>
    </row>
    <row r="755" spans="14:14" ht="15.75" customHeight="1" x14ac:dyDescent="0.2">
      <c r="N755" s="107"/>
    </row>
    <row r="756" spans="14:14" ht="15.75" customHeight="1" x14ac:dyDescent="0.2">
      <c r="N756" s="107"/>
    </row>
    <row r="757" spans="14:14" ht="15.75" customHeight="1" x14ac:dyDescent="0.2">
      <c r="N757" s="107"/>
    </row>
    <row r="758" spans="14:14" ht="15.75" customHeight="1" x14ac:dyDescent="0.2">
      <c r="N758" s="107"/>
    </row>
    <row r="759" spans="14:14" ht="15.75" customHeight="1" x14ac:dyDescent="0.2">
      <c r="N759" s="107"/>
    </row>
    <row r="760" spans="14:14" ht="15.75" customHeight="1" x14ac:dyDescent="0.2">
      <c r="N760" s="107"/>
    </row>
    <row r="761" spans="14:14" ht="15.75" customHeight="1" x14ac:dyDescent="0.2">
      <c r="N761" s="107"/>
    </row>
    <row r="762" spans="14:14" ht="15.75" customHeight="1" x14ac:dyDescent="0.2">
      <c r="N762" s="107"/>
    </row>
    <row r="763" spans="14:14" ht="15.75" customHeight="1" x14ac:dyDescent="0.2">
      <c r="N763" s="107"/>
    </row>
    <row r="764" spans="14:14" ht="15.75" customHeight="1" x14ac:dyDescent="0.2">
      <c r="N764" s="107"/>
    </row>
    <row r="765" spans="14:14" ht="15.75" customHeight="1" x14ac:dyDescent="0.2">
      <c r="N765" s="107"/>
    </row>
    <row r="766" spans="14:14" ht="15.75" customHeight="1" x14ac:dyDescent="0.2">
      <c r="N766" s="107"/>
    </row>
    <row r="767" spans="14:14" ht="15.75" customHeight="1" x14ac:dyDescent="0.2">
      <c r="N767" s="107"/>
    </row>
    <row r="768" spans="14:14" ht="15.75" customHeight="1" x14ac:dyDescent="0.2">
      <c r="N768" s="107"/>
    </row>
    <row r="769" spans="14:14" ht="15.75" customHeight="1" x14ac:dyDescent="0.2">
      <c r="N769" s="107"/>
    </row>
    <row r="770" spans="14:14" ht="15.75" customHeight="1" x14ac:dyDescent="0.2">
      <c r="N770" s="107"/>
    </row>
    <row r="771" spans="14:14" ht="15.75" customHeight="1" x14ac:dyDescent="0.2">
      <c r="N771" s="107"/>
    </row>
    <row r="772" spans="14:14" ht="15.75" customHeight="1" x14ac:dyDescent="0.2">
      <c r="N772" s="107"/>
    </row>
    <row r="773" spans="14:14" ht="15.75" customHeight="1" x14ac:dyDescent="0.2">
      <c r="N773" s="107"/>
    </row>
    <row r="774" spans="14:14" ht="15.75" customHeight="1" x14ac:dyDescent="0.2">
      <c r="N774" s="107"/>
    </row>
    <row r="775" spans="14:14" ht="15.75" customHeight="1" x14ac:dyDescent="0.2">
      <c r="N775" s="107"/>
    </row>
    <row r="776" spans="14:14" ht="15.75" customHeight="1" x14ac:dyDescent="0.2">
      <c r="N776" s="107"/>
    </row>
    <row r="777" spans="14:14" ht="15.75" customHeight="1" x14ac:dyDescent="0.2">
      <c r="N777" s="107"/>
    </row>
    <row r="778" spans="14:14" ht="15.75" customHeight="1" x14ac:dyDescent="0.2">
      <c r="N778" s="107"/>
    </row>
    <row r="779" spans="14:14" ht="15.75" customHeight="1" x14ac:dyDescent="0.2">
      <c r="N779" s="107"/>
    </row>
    <row r="780" spans="14:14" ht="15.75" customHeight="1" x14ac:dyDescent="0.2">
      <c r="N780" s="107"/>
    </row>
    <row r="781" spans="14:14" ht="15.75" customHeight="1" x14ac:dyDescent="0.2">
      <c r="N781" s="107"/>
    </row>
    <row r="782" spans="14:14" ht="15.75" customHeight="1" x14ac:dyDescent="0.2">
      <c r="N782" s="107"/>
    </row>
    <row r="783" spans="14:14" ht="15.75" customHeight="1" x14ac:dyDescent="0.2">
      <c r="N783" s="107"/>
    </row>
    <row r="784" spans="14:14" ht="15.75" customHeight="1" x14ac:dyDescent="0.2">
      <c r="N784" s="107"/>
    </row>
    <row r="785" spans="14:14" ht="15.75" customHeight="1" x14ac:dyDescent="0.2">
      <c r="N785" s="107"/>
    </row>
    <row r="786" spans="14:14" ht="15.75" customHeight="1" x14ac:dyDescent="0.2">
      <c r="N786" s="107"/>
    </row>
    <row r="787" spans="14:14" ht="15.75" customHeight="1" x14ac:dyDescent="0.2">
      <c r="N787" s="107"/>
    </row>
    <row r="788" spans="14:14" ht="15.75" customHeight="1" x14ac:dyDescent="0.2">
      <c r="N788" s="107"/>
    </row>
    <row r="789" spans="14:14" ht="15.75" customHeight="1" x14ac:dyDescent="0.2">
      <c r="N789" s="107"/>
    </row>
    <row r="790" spans="14:14" ht="15.75" customHeight="1" x14ac:dyDescent="0.2">
      <c r="N790" s="107"/>
    </row>
    <row r="791" spans="14:14" ht="15.75" customHeight="1" x14ac:dyDescent="0.2">
      <c r="N791" s="107"/>
    </row>
    <row r="792" spans="14:14" ht="15.75" customHeight="1" x14ac:dyDescent="0.2">
      <c r="N792" s="107"/>
    </row>
    <row r="793" spans="14:14" ht="15.75" customHeight="1" x14ac:dyDescent="0.2">
      <c r="N793" s="107"/>
    </row>
    <row r="794" spans="14:14" ht="15.75" customHeight="1" x14ac:dyDescent="0.2">
      <c r="N794" s="107"/>
    </row>
    <row r="795" spans="14:14" ht="15.75" customHeight="1" x14ac:dyDescent="0.2">
      <c r="N795" s="107"/>
    </row>
    <row r="796" spans="14:14" ht="15.75" customHeight="1" x14ac:dyDescent="0.2">
      <c r="N796" s="107"/>
    </row>
    <row r="797" spans="14:14" ht="15.75" customHeight="1" x14ac:dyDescent="0.2">
      <c r="N797" s="107"/>
    </row>
    <row r="798" spans="14:14" ht="15.75" customHeight="1" x14ac:dyDescent="0.2">
      <c r="N798" s="107"/>
    </row>
    <row r="799" spans="14:14" ht="15.75" customHeight="1" x14ac:dyDescent="0.2">
      <c r="N799" s="107"/>
    </row>
    <row r="800" spans="14:14" ht="15.75" customHeight="1" x14ac:dyDescent="0.2">
      <c r="N800" s="107"/>
    </row>
    <row r="801" spans="14:14" ht="15.75" customHeight="1" x14ac:dyDescent="0.2">
      <c r="N801" s="107"/>
    </row>
    <row r="802" spans="14:14" ht="15.75" customHeight="1" x14ac:dyDescent="0.2">
      <c r="N802" s="107"/>
    </row>
    <row r="803" spans="14:14" ht="15.75" customHeight="1" x14ac:dyDescent="0.2">
      <c r="N803" s="107"/>
    </row>
    <row r="804" spans="14:14" ht="15.75" customHeight="1" x14ac:dyDescent="0.2">
      <c r="N804" s="107"/>
    </row>
    <row r="805" spans="14:14" ht="15.75" customHeight="1" x14ac:dyDescent="0.2">
      <c r="N805" s="107"/>
    </row>
    <row r="806" spans="14:14" ht="15.75" customHeight="1" x14ac:dyDescent="0.2">
      <c r="N806" s="107"/>
    </row>
    <row r="807" spans="14:14" ht="15.75" customHeight="1" x14ac:dyDescent="0.2">
      <c r="N807" s="107"/>
    </row>
    <row r="808" spans="14:14" ht="15.75" customHeight="1" x14ac:dyDescent="0.2">
      <c r="N808" s="107"/>
    </row>
    <row r="809" spans="14:14" ht="15.75" customHeight="1" x14ac:dyDescent="0.2">
      <c r="N809" s="107"/>
    </row>
    <row r="810" spans="14:14" ht="15.75" customHeight="1" x14ac:dyDescent="0.2">
      <c r="N810" s="107"/>
    </row>
    <row r="811" spans="14:14" ht="15.75" customHeight="1" x14ac:dyDescent="0.2">
      <c r="N811" s="107"/>
    </row>
    <row r="812" spans="14:14" ht="15.75" customHeight="1" x14ac:dyDescent="0.2">
      <c r="N812" s="107"/>
    </row>
    <row r="813" spans="14:14" ht="15.75" customHeight="1" x14ac:dyDescent="0.2">
      <c r="N813" s="107"/>
    </row>
    <row r="814" spans="14:14" ht="15.75" customHeight="1" x14ac:dyDescent="0.2">
      <c r="N814" s="107"/>
    </row>
    <row r="815" spans="14:14" ht="15.75" customHeight="1" x14ac:dyDescent="0.2">
      <c r="N815" s="107"/>
    </row>
    <row r="816" spans="14:14" ht="15.75" customHeight="1" x14ac:dyDescent="0.2">
      <c r="N816" s="107"/>
    </row>
    <row r="817" spans="14:14" ht="15.75" customHeight="1" x14ac:dyDescent="0.2">
      <c r="N817" s="107"/>
    </row>
    <row r="818" spans="14:14" ht="15.75" customHeight="1" x14ac:dyDescent="0.2">
      <c r="N818" s="107"/>
    </row>
    <row r="819" spans="14:14" ht="15.75" customHeight="1" x14ac:dyDescent="0.2">
      <c r="N819" s="107"/>
    </row>
    <row r="820" spans="14:14" ht="15.75" customHeight="1" x14ac:dyDescent="0.2">
      <c r="N820" s="107"/>
    </row>
    <row r="821" spans="14:14" ht="15.75" customHeight="1" x14ac:dyDescent="0.2">
      <c r="N821" s="107"/>
    </row>
    <row r="822" spans="14:14" ht="15.75" customHeight="1" x14ac:dyDescent="0.2">
      <c r="N822" s="107"/>
    </row>
    <row r="823" spans="14:14" ht="15.75" customHeight="1" x14ac:dyDescent="0.2">
      <c r="N823" s="107"/>
    </row>
    <row r="824" spans="14:14" ht="15.75" customHeight="1" x14ac:dyDescent="0.2">
      <c r="N824" s="107"/>
    </row>
    <row r="825" spans="14:14" ht="15.75" customHeight="1" x14ac:dyDescent="0.2">
      <c r="N825" s="107"/>
    </row>
    <row r="826" spans="14:14" ht="15.75" customHeight="1" x14ac:dyDescent="0.2">
      <c r="N826" s="107"/>
    </row>
    <row r="827" spans="14:14" ht="15.75" customHeight="1" x14ac:dyDescent="0.2">
      <c r="N827" s="107"/>
    </row>
    <row r="828" spans="14:14" ht="15.75" customHeight="1" x14ac:dyDescent="0.2">
      <c r="N828" s="107"/>
    </row>
    <row r="829" spans="14:14" ht="15.75" customHeight="1" x14ac:dyDescent="0.2">
      <c r="N829" s="107"/>
    </row>
    <row r="830" spans="14:14" ht="15.75" customHeight="1" x14ac:dyDescent="0.2">
      <c r="N830" s="107"/>
    </row>
    <row r="831" spans="14:14" ht="15.75" customHeight="1" x14ac:dyDescent="0.2">
      <c r="N831" s="107"/>
    </row>
    <row r="832" spans="14:14" ht="15.75" customHeight="1" x14ac:dyDescent="0.2">
      <c r="N832" s="107"/>
    </row>
    <row r="833" spans="14:14" ht="15.75" customHeight="1" x14ac:dyDescent="0.2">
      <c r="N833" s="107"/>
    </row>
    <row r="834" spans="14:14" ht="15.75" customHeight="1" x14ac:dyDescent="0.2">
      <c r="N834" s="107"/>
    </row>
    <row r="835" spans="14:14" ht="15.75" customHeight="1" x14ac:dyDescent="0.2">
      <c r="N835" s="107"/>
    </row>
    <row r="836" spans="14:14" ht="15.75" customHeight="1" x14ac:dyDescent="0.2">
      <c r="N836" s="107"/>
    </row>
    <row r="837" spans="14:14" ht="15.75" customHeight="1" x14ac:dyDescent="0.2">
      <c r="N837" s="107"/>
    </row>
    <row r="838" spans="14:14" ht="15.75" customHeight="1" x14ac:dyDescent="0.2">
      <c r="N838" s="107"/>
    </row>
    <row r="839" spans="14:14" ht="15.75" customHeight="1" x14ac:dyDescent="0.2">
      <c r="N839" s="107"/>
    </row>
    <row r="840" spans="14:14" ht="15.75" customHeight="1" x14ac:dyDescent="0.2">
      <c r="N840" s="107"/>
    </row>
    <row r="841" spans="14:14" ht="15.75" customHeight="1" x14ac:dyDescent="0.2">
      <c r="N841" s="107"/>
    </row>
    <row r="842" spans="14:14" ht="15.75" customHeight="1" x14ac:dyDescent="0.2">
      <c r="N842" s="107"/>
    </row>
    <row r="843" spans="14:14" ht="15.75" customHeight="1" x14ac:dyDescent="0.2">
      <c r="N843" s="107"/>
    </row>
    <row r="844" spans="14:14" ht="15.75" customHeight="1" x14ac:dyDescent="0.2">
      <c r="N844" s="107"/>
    </row>
    <row r="845" spans="14:14" ht="15.75" customHeight="1" x14ac:dyDescent="0.2">
      <c r="N845" s="107"/>
    </row>
    <row r="846" spans="14:14" ht="15.75" customHeight="1" x14ac:dyDescent="0.2">
      <c r="N846" s="107"/>
    </row>
    <row r="847" spans="14:14" ht="15.75" customHeight="1" x14ac:dyDescent="0.2">
      <c r="N847" s="107"/>
    </row>
    <row r="848" spans="14:14" ht="15.75" customHeight="1" x14ac:dyDescent="0.2">
      <c r="N848" s="107"/>
    </row>
    <row r="849" spans="14:14" ht="15.75" customHeight="1" x14ac:dyDescent="0.2">
      <c r="N849" s="107"/>
    </row>
    <row r="850" spans="14:14" ht="15.75" customHeight="1" x14ac:dyDescent="0.2">
      <c r="N850" s="107"/>
    </row>
    <row r="851" spans="14:14" ht="15.75" customHeight="1" x14ac:dyDescent="0.2">
      <c r="N851" s="107"/>
    </row>
    <row r="852" spans="14:14" ht="15.75" customHeight="1" x14ac:dyDescent="0.2">
      <c r="N852" s="107"/>
    </row>
    <row r="853" spans="14:14" ht="15.75" customHeight="1" x14ac:dyDescent="0.2">
      <c r="N853" s="107"/>
    </row>
    <row r="854" spans="14:14" ht="15.75" customHeight="1" x14ac:dyDescent="0.2">
      <c r="N854" s="107"/>
    </row>
    <row r="855" spans="14:14" ht="15.75" customHeight="1" x14ac:dyDescent="0.2">
      <c r="N855" s="107"/>
    </row>
    <row r="856" spans="14:14" ht="15.75" customHeight="1" x14ac:dyDescent="0.2">
      <c r="N856" s="107"/>
    </row>
    <row r="857" spans="14:14" ht="15.75" customHeight="1" x14ac:dyDescent="0.2">
      <c r="N857" s="107"/>
    </row>
    <row r="858" spans="14:14" ht="15.75" customHeight="1" x14ac:dyDescent="0.2">
      <c r="N858" s="107"/>
    </row>
    <row r="859" spans="14:14" ht="15.75" customHeight="1" x14ac:dyDescent="0.2">
      <c r="N859" s="107"/>
    </row>
    <row r="860" spans="14:14" ht="15.75" customHeight="1" x14ac:dyDescent="0.2">
      <c r="N860" s="107"/>
    </row>
    <row r="861" spans="14:14" ht="15.75" customHeight="1" x14ac:dyDescent="0.2">
      <c r="N861" s="107"/>
    </row>
    <row r="862" spans="14:14" ht="15.75" customHeight="1" x14ac:dyDescent="0.2">
      <c r="N862" s="107"/>
    </row>
    <row r="863" spans="14:14" ht="15.75" customHeight="1" x14ac:dyDescent="0.2">
      <c r="N863" s="107"/>
    </row>
    <row r="864" spans="14:14" ht="15.75" customHeight="1" x14ac:dyDescent="0.2">
      <c r="N864" s="107"/>
    </row>
    <row r="865" spans="14:14" ht="15.75" customHeight="1" x14ac:dyDescent="0.2">
      <c r="N865" s="107"/>
    </row>
    <row r="866" spans="14:14" ht="15.75" customHeight="1" x14ac:dyDescent="0.2">
      <c r="N866" s="107"/>
    </row>
    <row r="867" spans="14:14" ht="15.75" customHeight="1" x14ac:dyDescent="0.2">
      <c r="N867" s="107"/>
    </row>
    <row r="868" spans="14:14" ht="15.75" customHeight="1" x14ac:dyDescent="0.2">
      <c r="N868" s="107"/>
    </row>
    <row r="869" spans="14:14" ht="15.75" customHeight="1" x14ac:dyDescent="0.2">
      <c r="N869" s="107"/>
    </row>
    <row r="870" spans="14:14" ht="15.75" customHeight="1" x14ac:dyDescent="0.2">
      <c r="N870" s="107"/>
    </row>
    <row r="871" spans="14:14" ht="15.75" customHeight="1" x14ac:dyDescent="0.2">
      <c r="N871" s="107"/>
    </row>
    <row r="872" spans="14:14" ht="15.75" customHeight="1" x14ac:dyDescent="0.2">
      <c r="N872" s="107"/>
    </row>
    <row r="873" spans="14:14" ht="15.75" customHeight="1" x14ac:dyDescent="0.2">
      <c r="N873" s="107"/>
    </row>
    <row r="874" spans="14:14" ht="15.75" customHeight="1" x14ac:dyDescent="0.2">
      <c r="N874" s="107"/>
    </row>
    <row r="875" spans="14:14" ht="15.75" customHeight="1" x14ac:dyDescent="0.2">
      <c r="N875" s="107"/>
    </row>
    <row r="876" spans="14:14" ht="15.75" customHeight="1" x14ac:dyDescent="0.2">
      <c r="N876" s="107"/>
    </row>
    <row r="877" spans="14:14" ht="15.75" customHeight="1" x14ac:dyDescent="0.2">
      <c r="N877" s="107"/>
    </row>
    <row r="878" spans="14:14" ht="15.75" customHeight="1" x14ac:dyDescent="0.2">
      <c r="N878" s="107"/>
    </row>
    <row r="879" spans="14:14" ht="15.75" customHeight="1" x14ac:dyDescent="0.2">
      <c r="N879" s="107"/>
    </row>
    <row r="880" spans="14:14" ht="15.75" customHeight="1" x14ac:dyDescent="0.2">
      <c r="N880" s="107"/>
    </row>
    <row r="881" spans="14:14" ht="15.75" customHeight="1" x14ac:dyDescent="0.2">
      <c r="N881" s="107"/>
    </row>
    <row r="882" spans="14:14" ht="15.75" customHeight="1" x14ac:dyDescent="0.2">
      <c r="N882" s="107"/>
    </row>
    <row r="883" spans="14:14" ht="15.75" customHeight="1" x14ac:dyDescent="0.2">
      <c r="N883" s="107"/>
    </row>
    <row r="884" spans="14:14" ht="15.75" customHeight="1" x14ac:dyDescent="0.2">
      <c r="N884" s="107"/>
    </row>
    <row r="885" spans="14:14" ht="15.75" customHeight="1" x14ac:dyDescent="0.2">
      <c r="N885" s="107"/>
    </row>
    <row r="886" spans="14:14" ht="15.75" customHeight="1" x14ac:dyDescent="0.2">
      <c r="N886" s="107"/>
    </row>
    <row r="887" spans="14:14" ht="15.75" customHeight="1" x14ac:dyDescent="0.2">
      <c r="N887" s="107"/>
    </row>
    <row r="888" spans="14:14" ht="15.75" customHeight="1" x14ac:dyDescent="0.2">
      <c r="N888" s="107"/>
    </row>
    <row r="889" spans="14:14" ht="15.75" customHeight="1" x14ac:dyDescent="0.2">
      <c r="N889" s="107"/>
    </row>
    <row r="890" spans="14:14" ht="15.75" customHeight="1" x14ac:dyDescent="0.2">
      <c r="N890" s="107"/>
    </row>
    <row r="891" spans="14:14" ht="15.75" customHeight="1" x14ac:dyDescent="0.2">
      <c r="N891" s="107"/>
    </row>
    <row r="892" spans="14:14" ht="15.75" customHeight="1" x14ac:dyDescent="0.2">
      <c r="N892" s="107"/>
    </row>
    <row r="893" spans="14:14" ht="15.75" customHeight="1" x14ac:dyDescent="0.2">
      <c r="N893" s="107"/>
    </row>
    <row r="894" spans="14:14" ht="15.75" customHeight="1" x14ac:dyDescent="0.2">
      <c r="N894" s="107"/>
    </row>
    <row r="895" spans="14:14" ht="15.75" customHeight="1" x14ac:dyDescent="0.2">
      <c r="N895" s="107"/>
    </row>
    <row r="896" spans="14:14" ht="15.75" customHeight="1" x14ac:dyDescent="0.2">
      <c r="N896" s="107"/>
    </row>
    <row r="897" spans="14:14" ht="15.75" customHeight="1" x14ac:dyDescent="0.2">
      <c r="N897" s="107"/>
    </row>
    <row r="898" spans="14:14" ht="15.75" customHeight="1" x14ac:dyDescent="0.2">
      <c r="N898" s="107"/>
    </row>
    <row r="899" spans="14:14" ht="15.75" customHeight="1" x14ac:dyDescent="0.2">
      <c r="N899" s="107"/>
    </row>
    <row r="900" spans="14:14" ht="15.75" customHeight="1" x14ac:dyDescent="0.2">
      <c r="N900" s="107"/>
    </row>
    <row r="901" spans="14:14" ht="15.75" customHeight="1" x14ac:dyDescent="0.2">
      <c r="N901" s="107"/>
    </row>
    <row r="902" spans="14:14" ht="15.75" customHeight="1" x14ac:dyDescent="0.2">
      <c r="N902" s="107"/>
    </row>
    <row r="903" spans="14:14" ht="15.75" customHeight="1" x14ac:dyDescent="0.2">
      <c r="N903" s="107"/>
    </row>
    <row r="904" spans="14:14" ht="15.75" customHeight="1" x14ac:dyDescent="0.2">
      <c r="N904" s="107"/>
    </row>
    <row r="905" spans="14:14" ht="15.75" customHeight="1" x14ac:dyDescent="0.2">
      <c r="N905" s="107"/>
    </row>
    <row r="906" spans="14:14" ht="15.75" customHeight="1" x14ac:dyDescent="0.2">
      <c r="N906" s="107"/>
    </row>
    <row r="907" spans="14:14" ht="15.75" customHeight="1" x14ac:dyDescent="0.2">
      <c r="N907" s="107"/>
    </row>
    <row r="908" spans="14:14" ht="15.75" customHeight="1" x14ac:dyDescent="0.2">
      <c r="N908" s="107"/>
    </row>
    <row r="909" spans="14:14" ht="15.75" customHeight="1" x14ac:dyDescent="0.2">
      <c r="N909" s="107"/>
    </row>
    <row r="910" spans="14:14" ht="15.75" customHeight="1" x14ac:dyDescent="0.2">
      <c r="N910" s="107"/>
    </row>
    <row r="911" spans="14:14" ht="15.75" customHeight="1" x14ac:dyDescent="0.2">
      <c r="N911" s="107"/>
    </row>
    <row r="912" spans="14:14" ht="15.75" customHeight="1" x14ac:dyDescent="0.2">
      <c r="N912" s="107"/>
    </row>
    <row r="913" spans="14:14" ht="15.75" customHeight="1" x14ac:dyDescent="0.2">
      <c r="N913" s="107"/>
    </row>
    <row r="914" spans="14:14" ht="15.75" customHeight="1" x14ac:dyDescent="0.2">
      <c r="N914" s="107"/>
    </row>
    <row r="915" spans="14:14" ht="15.75" customHeight="1" x14ac:dyDescent="0.2">
      <c r="N915" s="107"/>
    </row>
    <row r="916" spans="14:14" ht="15.75" customHeight="1" x14ac:dyDescent="0.2">
      <c r="N916" s="107"/>
    </row>
    <row r="917" spans="14:14" ht="15.75" customHeight="1" x14ac:dyDescent="0.2">
      <c r="N917" s="107"/>
    </row>
    <row r="918" spans="14:14" ht="15.75" customHeight="1" x14ac:dyDescent="0.2">
      <c r="N918" s="107"/>
    </row>
    <row r="919" spans="14:14" ht="15.75" customHeight="1" x14ac:dyDescent="0.2">
      <c r="N919" s="107"/>
    </row>
    <row r="920" spans="14:14" ht="15.75" customHeight="1" x14ac:dyDescent="0.2">
      <c r="N920" s="107"/>
    </row>
    <row r="921" spans="14:14" ht="15.75" customHeight="1" x14ac:dyDescent="0.2">
      <c r="N921" s="107"/>
    </row>
    <row r="922" spans="14:14" ht="15.75" customHeight="1" x14ac:dyDescent="0.2">
      <c r="N922" s="107"/>
    </row>
    <row r="923" spans="14:14" ht="15.75" customHeight="1" x14ac:dyDescent="0.2">
      <c r="N923" s="107"/>
    </row>
    <row r="924" spans="14:14" ht="15.75" customHeight="1" x14ac:dyDescent="0.2">
      <c r="N924" s="107"/>
    </row>
    <row r="925" spans="14:14" ht="15.75" customHeight="1" x14ac:dyDescent="0.2">
      <c r="N925" s="107"/>
    </row>
    <row r="926" spans="14:14" ht="15.75" customHeight="1" x14ac:dyDescent="0.2">
      <c r="N926" s="107"/>
    </row>
    <row r="927" spans="14:14" ht="15.75" customHeight="1" x14ac:dyDescent="0.2">
      <c r="N927" s="107"/>
    </row>
    <row r="928" spans="14:14" ht="15.75" customHeight="1" x14ac:dyDescent="0.2">
      <c r="N928" s="107"/>
    </row>
    <row r="929" spans="14:14" ht="15.75" customHeight="1" x14ac:dyDescent="0.2">
      <c r="N929" s="107"/>
    </row>
    <row r="930" spans="14:14" ht="15.75" customHeight="1" x14ac:dyDescent="0.2">
      <c r="N930" s="107"/>
    </row>
    <row r="931" spans="14:14" ht="15.75" customHeight="1" x14ac:dyDescent="0.2">
      <c r="N931" s="107"/>
    </row>
    <row r="932" spans="14:14" ht="15.75" customHeight="1" x14ac:dyDescent="0.2">
      <c r="N932" s="107"/>
    </row>
    <row r="933" spans="14:14" ht="15.75" customHeight="1" x14ac:dyDescent="0.2">
      <c r="N933" s="107"/>
    </row>
    <row r="934" spans="14:14" ht="15.75" customHeight="1" x14ac:dyDescent="0.2">
      <c r="N934" s="107"/>
    </row>
    <row r="935" spans="14:14" ht="15.75" customHeight="1" x14ac:dyDescent="0.2">
      <c r="N935" s="107"/>
    </row>
    <row r="936" spans="14:14" ht="15.75" customHeight="1" x14ac:dyDescent="0.2">
      <c r="N936" s="107"/>
    </row>
    <row r="937" spans="14:14" ht="15.75" customHeight="1" x14ac:dyDescent="0.2">
      <c r="N937" s="107"/>
    </row>
    <row r="938" spans="14:14" ht="15.75" customHeight="1" x14ac:dyDescent="0.2">
      <c r="N938" s="107"/>
    </row>
    <row r="939" spans="14:14" ht="15.75" customHeight="1" x14ac:dyDescent="0.2">
      <c r="N939" s="107"/>
    </row>
    <row r="940" spans="14:14" ht="15.75" customHeight="1" x14ac:dyDescent="0.2">
      <c r="N940" s="107"/>
    </row>
    <row r="941" spans="14:14" ht="15.75" customHeight="1" x14ac:dyDescent="0.2">
      <c r="N941" s="107"/>
    </row>
    <row r="942" spans="14:14" ht="15.75" customHeight="1" x14ac:dyDescent="0.2">
      <c r="N942" s="107"/>
    </row>
    <row r="943" spans="14:14" ht="15.75" customHeight="1" x14ac:dyDescent="0.2">
      <c r="N943" s="107"/>
    </row>
    <row r="944" spans="14:14" ht="15.75" customHeight="1" x14ac:dyDescent="0.2">
      <c r="N944" s="107"/>
    </row>
    <row r="945" spans="14:14" ht="15.75" customHeight="1" x14ac:dyDescent="0.2">
      <c r="N945" s="107"/>
    </row>
    <row r="946" spans="14:14" ht="15.75" customHeight="1" x14ac:dyDescent="0.2">
      <c r="N946" s="107"/>
    </row>
    <row r="947" spans="14:14" ht="15.75" customHeight="1" x14ac:dyDescent="0.2">
      <c r="N947" s="107"/>
    </row>
    <row r="948" spans="14:14" ht="15.75" customHeight="1" x14ac:dyDescent="0.2">
      <c r="N948" s="107"/>
    </row>
    <row r="949" spans="14:14" ht="15.75" customHeight="1" x14ac:dyDescent="0.2">
      <c r="N949" s="107"/>
    </row>
    <row r="950" spans="14:14" ht="15.75" customHeight="1" x14ac:dyDescent="0.2">
      <c r="N950" s="107"/>
    </row>
    <row r="951" spans="14:14" ht="15.75" customHeight="1" x14ac:dyDescent="0.2">
      <c r="N951" s="107"/>
    </row>
    <row r="952" spans="14:14" ht="15.75" customHeight="1" x14ac:dyDescent="0.2">
      <c r="N952" s="107"/>
    </row>
    <row r="953" spans="14:14" ht="15.75" customHeight="1" x14ac:dyDescent="0.2">
      <c r="N953" s="107"/>
    </row>
    <row r="954" spans="14:14" ht="15.75" customHeight="1" x14ac:dyDescent="0.2">
      <c r="N954" s="107"/>
    </row>
    <row r="955" spans="14:14" ht="15.75" customHeight="1" x14ac:dyDescent="0.2">
      <c r="N955" s="107"/>
    </row>
    <row r="956" spans="14:14" ht="15.75" customHeight="1" x14ac:dyDescent="0.2">
      <c r="N956" s="107"/>
    </row>
    <row r="957" spans="14:14" ht="15.75" customHeight="1" x14ac:dyDescent="0.2">
      <c r="N957" s="107"/>
    </row>
    <row r="958" spans="14:14" ht="15.75" customHeight="1" x14ac:dyDescent="0.2">
      <c r="N958" s="107"/>
    </row>
    <row r="959" spans="14:14" ht="15.75" customHeight="1" x14ac:dyDescent="0.2">
      <c r="N959" s="107"/>
    </row>
    <row r="960" spans="14:14" ht="15.75" customHeight="1" x14ac:dyDescent="0.2">
      <c r="N960" s="107"/>
    </row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G914"/>
  <sheetViews>
    <sheetView showGridLines="0" zoomScale="85" zoomScaleNormal="85" workbookViewId="0"/>
  </sheetViews>
  <sheetFormatPr baseColWidth="10" defaultColWidth="12.5703125" defaultRowHeight="15" customHeight="1" x14ac:dyDescent="0.2"/>
  <cols>
    <col min="1" max="1" width="2.5703125" style="2" customWidth="1"/>
    <col min="2" max="9" width="12.28515625" style="2" customWidth="1"/>
    <col min="10" max="10" width="50.7109375" style="2" customWidth="1"/>
    <col min="11" max="11" width="11.7109375" style="2" customWidth="1"/>
    <col min="12" max="12" width="11.7109375" style="2" hidden="1" customWidth="1"/>
    <col min="13" max="13" width="11.7109375" style="2" customWidth="1"/>
    <col min="14" max="33" width="9.28515625" style="2" customWidth="1"/>
    <col min="34" max="16384" width="12.5703125" style="2"/>
  </cols>
  <sheetData>
    <row r="1" spans="1:33" ht="12.75" customHeight="1" x14ac:dyDescent="0.2">
      <c r="A1" s="297"/>
      <c r="B1" s="73" t="s">
        <v>0</v>
      </c>
      <c r="C1" s="297"/>
      <c r="D1" s="297"/>
      <c r="E1" s="297"/>
      <c r="F1" s="297"/>
      <c r="G1" s="297"/>
      <c r="H1" s="297"/>
      <c r="I1" s="297"/>
      <c r="J1" s="298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</row>
    <row r="2" spans="1:33" ht="12.75" customHeight="1" x14ac:dyDescent="0.2">
      <c r="A2" s="297"/>
      <c r="B2" s="299" t="s">
        <v>1</v>
      </c>
      <c r="C2" s="300" t="s">
        <v>2</v>
      </c>
      <c r="D2" s="300" t="s">
        <v>3</v>
      </c>
      <c r="E2" s="300" t="s">
        <v>4</v>
      </c>
      <c r="F2" s="384" t="s">
        <v>1</v>
      </c>
      <c r="G2" s="300" t="s">
        <v>2</v>
      </c>
      <c r="H2" s="300" t="s">
        <v>3</v>
      </c>
      <c r="I2" s="300" t="s">
        <v>4</v>
      </c>
      <c r="J2" s="344"/>
      <c r="K2" s="7" t="s">
        <v>6</v>
      </c>
      <c r="L2" s="7" t="s">
        <v>150</v>
      </c>
      <c r="M2" s="413" t="s">
        <v>6</v>
      </c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</row>
    <row r="3" spans="1:33" ht="12.75" customHeight="1" x14ac:dyDescent="0.2">
      <c r="A3" s="301"/>
      <c r="B3" s="302">
        <v>2022</v>
      </c>
      <c r="C3" s="302">
        <v>2022</v>
      </c>
      <c r="D3" s="302">
        <v>2022</v>
      </c>
      <c r="E3" s="302">
        <v>2022</v>
      </c>
      <c r="F3" s="385">
        <v>2023</v>
      </c>
      <c r="G3" s="302">
        <v>2023</v>
      </c>
      <c r="H3" s="302">
        <v>2023</v>
      </c>
      <c r="I3" s="302">
        <v>2023</v>
      </c>
      <c r="J3" s="345" t="s">
        <v>90</v>
      </c>
      <c r="K3" s="258">
        <v>2023</v>
      </c>
      <c r="L3" s="258">
        <v>2022</v>
      </c>
      <c r="M3" s="390">
        <v>2022</v>
      </c>
      <c r="N3" s="301"/>
      <c r="O3" s="297"/>
      <c r="P3" s="297"/>
      <c r="Q3" s="297"/>
      <c r="R3" s="297"/>
      <c r="S3" s="297"/>
      <c r="T3" s="297"/>
      <c r="U3" s="297"/>
      <c r="V3" s="297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</row>
    <row r="4" spans="1:33" ht="12.75" customHeight="1" x14ac:dyDescent="0.2">
      <c r="A4" s="297"/>
      <c r="B4" s="303"/>
      <c r="C4" s="303"/>
      <c r="D4" s="303"/>
      <c r="E4" s="303"/>
      <c r="F4" s="391"/>
      <c r="G4" s="303"/>
      <c r="H4" s="303"/>
      <c r="I4" s="303"/>
      <c r="J4" s="298"/>
      <c r="K4" s="303"/>
      <c r="L4" s="303"/>
      <c r="M4" s="391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</row>
    <row r="5" spans="1:33" ht="12.75" customHeight="1" x14ac:dyDescent="0.2">
      <c r="A5" s="304"/>
      <c r="B5" s="304"/>
      <c r="C5" s="304"/>
      <c r="D5" s="304"/>
      <c r="E5" s="304"/>
      <c r="F5" s="304"/>
      <c r="G5" s="304"/>
      <c r="H5" s="304"/>
      <c r="I5" s="304"/>
      <c r="J5" s="298"/>
      <c r="K5" s="298"/>
      <c r="L5" s="298"/>
      <c r="M5" s="298"/>
      <c r="N5" s="304"/>
      <c r="O5" s="297"/>
      <c r="P5" s="297"/>
      <c r="Q5" s="297"/>
      <c r="R5" s="297"/>
      <c r="S5" s="297"/>
      <c r="T5" s="297"/>
      <c r="U5" s="297"/>
      <c r="V5" s="297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</row>
    <row r="6" spans="1:33" ht="12.75" customHeight="1" x14ac:dyDescent="0.2">
      <c r="A6" s="305"/>
      <c r="B6" s="306"/>
      <c r="C6" s="306"/>
      <c r="D6" s="306"/>
      <c r="E6" s="306"/>
      <c r="F6" s="387"/>
      <c r="G6" s="306"/>
      <c r="H6" s="306"/>
      <c r="I6" s="306"/>
      <c r="J6" s="346" t="s">
        <v>96</v>
      </c>
      <c r="K6" s="306"/>
      <c r="L6" s="306"/>
      <c r="M6" s="387"/>
      <c r="N6" s="304"/>
      <c r="O6" s="297"/>
      <c r="P6" s="297"/>
      <c r="Q6" s="297"/>
      <c r="R6" s="297"/>
      <c r="S6" s="297"/>
      <c r="T6" s="297"/>
      <c r="U6" s="297"/>
      <c r="V6" s="297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</row>
    <row r="7" spans="1:33" ht="12.75" customHeight="1" x14ac:dyDescent="0.2">
      <c r="A7" s="307"/>
      <c r="B7" s="308">
        <v>955.06299999999999</v>
      </c>
      <c r="C7" s="308">
        <v>1026.4159999999999</v>
      </c>
      <c r="D7" s="308">
        <v>1002.1080000000001</v>
      </c>
      <c r="E7" s="308">
        <v>983.10300000000007</v>
      </c>
      <c r="F7" s="419">
        <v>1073.06</v>
      </c>
      <c r="G7" s="308">
        <v>1190.6659999999999</v>
      </c>
      <c r="H7" s="308">
        <v>1158.318</v>
      </c>
      <c r="I7" s="455">
        <v>1108.02</v>
      </c>
      <c r="J7" s="347" t="s">
        <v>97</v>
      </c>
      <c r="K7" s="309">
        <v>4530.0640000000003</v>
      </c>
      <c r="L7" s="309">
        <v>2983.587</v>
      </c>
      <c r="M7" s="414">
        <v>3966.69</v>
      </c>
      <c r="N7" s="304"/>
      <c r="O7" s="338"/>
      <c r="P7" s="297"/>
      <c r="Q7" s="297"/>
      <c r="R7" s="297"/>
      <c r="S7" s="297"/>
      <c r="T7" s="297"/>
      <c r="U7" s="297"/>
      <c r="V7" s="29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</row>
    <row r="8" spans="1:33" ht="12.75" customHeight="1" x14ac:dyDescent="0.2">
      <c r="A8" s="307"/>
      <c r="B8" s="308">
        <v>131.065</v>
      </c>
      <c r="C8" s="308">
        <v>148.791</v>
      </c>
      <c r="D8" s="308">
        <v>122.672</v>
      </c>
      <c r="E8" s="308">
        <v>135.559</v>
      </c>
      <c r="F8" s="419">
        <v>117.73699999999999</v>
      </c>
      <c r="G8" s="308">
        <v>140.72200000000001</v>
      </c>
      <c r="H8" s="308">
        <v>119.807</v>
      </c>
      <c r="I8" s="455">
        <v>131.28899999999999</v>
      </c>
      <c r="J8" s="347" t="s">
        <v>10</v>
      </c>
      <c r="K8" s="309">
        <v>509.55500000000001</v>
      </c>
      <c r="L8" s="309">
        <v>402.52800000000002</v>
      </c>
      <c r="M8" s="414">
        <v>538.08699999999999</v>
      </c>
      <c r="N8" s="304"/>
      <c r="O8" s="338"/>
      <c r="P8" s="297"/>
      <c r="Q8" s="297"/>
      <c r="R8" s="297"/>
      <c r="S8" s="297"/>
      <c r="T8" s="297"/>
      <c r="U8" s="297"/>
      <c r="V8" s="29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</row>
    <row r="9" spans="1:33" ht="12.75" customHeight="1" x14ac:dyDescent="0.2">
      <c r="A9" s="307"/>
      <c r="B9" s="308">
        <v>84.488</v>
      </c>
      <c r="C9" s="308">
        <v>98.911000000000001</v>
      </c>
      <c r="D9" s="308">
        <v>84.213999999999999</v>
      </c>
      <c r="E9" s="308">
        <v>83.941000000000003</v>
      </c>
      <c r="F9" s="419">
        <v>86.953999999999994</v>
      </c>
      <c r="G9" s="308">
        <v>109.044</v>
      </c>
      <c r="H9" s="308">
        <v>83.370999999999995</v>
      </c>
      <c r="I9" s="455">
        <v>87.661000000000001</v>
      </c>
      <c r="J9" s="347" t="s">
        <v>14</v>
      </c>
      <c r="K9" s="309">
        <v>367.03</v>
      </c>
      <c r="L9" s="309">
        <v>267.613</v>
      </c>
      <c r="M9" s="414">
        <v>351.55399999999997</v>
      </c>
      <c r="N9" s="304"/>
      <c r="O9" s="338"/>
      <c r="P9" s="297"/>
      <c r="Q9" s="297"/>
      <c r="R9" s="297"/>
      <c r="S9" s="297"/>
      <c r="T9" s="297"/>
      <c r="U9" s="297"/>
      <c r="V9" s="29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</row>
    <row r="10" spans="1:33" ht="12.75" customHeight="1" x14ac:dyDescent="0.2">
      <c r="A10" s="307"/>
      <c r="B10" s="310">
        <v>1170.616</v>
      </c>
      <c r="C10" s="310">
        <v>1274.1179999999999</v>
      </c>
      <c r="D10" s="310">
        <v>1208.9939999999999</v>
      </c>
      <c r="E10" s="310">
        <v>1202.6030000000001</v>
      </c>
      <c r="F10" s="418">
        <v>1277.75</v>
      </c>
      <c r="G10" s="310">
        <v>1440.432</v>
      </c>
      <c r="H10" s="310">
        <v>1361.4949999999999</v>
      </c>
      <c r="I10" s="456">
        <v>1326.9690000000001</v>
      </c>
      <c r="J10" s="348" t="s">
        <v>15</v>
      </c>
      <c r="K10" s="311">
        <v>5406.6459999999997</v>
      </c>
      <c r="L10" s="311">
        <v>3653.7280000000001</v>
      </c>
      <c r="M10" s="415">
        <v>4856.3310000000001</v>
      </c>
      <c r="N10" s="304"/>
      <c r="O10" s="338"/>
      <c r="P10" s="297"/>
      <c r="Q10" s="297"/>
      <c r="R10" s="297"/>
      <c r="S10" s="297"/>
      <c r="T10" s="297"/>
      <c r="U10" s="297"/>
      <c r="V10" s="29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</row>
    <row r="11" spans="1:33" ht="12.75" customHeight="1" x14ac:dyDescent="0.2">
      <c r="A11" s="312"/>
      <c r="B11" s="313">
        <v>0.33491309955378057</v>
      </c>
      <c r="C11" s="313">
        <v>0.2172330479692528</v>
      </c>
      <c r="D11" s="313">
        <v>7.8828006835288233E-2</v>
      </c>
      <c r="E11" s="313">
        <v>6.2872470646462952E-2</v>
      </c>
      <c r="F11" s="462">
        <v>9.1519336827789788E-2</v>
      </c>
      <c r="G11" s="313">
        <v>0.1305326508219804</v>
      </c>
      <c r="H11" s="313">
        <v>0.12613875668531027</v>
      </c>
      <c r="I11" s="457">
        <v>0.10341401110757253</v>
      </c>
      <c r="J11" s="349" t="s">
        <v>98</v>
      </c>
      <c r="K11" s="314">
        <v>0.11331908801109303</v>
      </c>
      <c r="L11" s="314">
        <v>0.20018224156467612</v>
      </c>
      <c r="M11" s="416">
        <v>0.16297689339658072</v>
      </c>
      <c r="N11" s="304"/>
      <c r="O11" s="338"/>
      <c r="P11" s="297"/>
      <c r="Q11" s="297"/>
      <c r="R11" s="297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</row>
    <row r="12" spans="1:33" ht="12.75" customHeight="1" x14ac:dyDescent="0.2">
      <c r="A12" s="307"/>
      <c r="B12" s="308">
        <v>-727.36400000000003</v>
      </c>
      <c r="C12" s="308">
        <v>-725.25299999999993</v>
      </c>
      <c r="D12" s="308">
        <v>-723.37899999999991</v>
      </c>
      <c r="E12" s="308">
        <v>-772.423</v>
      </c>
      <c r="F12" s="419">
        <v>-857.74299999999994</v>
      </c>
      <c r="G12" s="308">
        <v>-914.54300000000001</v>
      </c>
      <c r="H12" s="308">
        <v>-857.86199999999985</v>
      </c>
      <c r="I12" s="455">
        <v>-908.72300000000007</v>
      </c>
      <c r="J12" s="349" t="s">
        <v>99</v>
      </c>
      <c r="K12" s="309">
        <v>-3538.8710000000001</v>
      </c>
      <c r="L12" s="309">
        <v>-2175.9960000000001</v>
      </c>
      <c r="M12" s="414">
        <v>-2948.4189999999999</v>
      </c>
      <c r="N12" s="304"/>
      <c r="O12" s="338"/>
      <c r="P12" s="297"/>
      <c r="Q12" s="297"/>
      <c r="R12" s="29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</row>
    <row r="13" spans="1:33" ht="12.75" customHeight="1" x14ac:dyDescent="0.2">
      <c r="A13" s="307"/>
      <c r="B13" s="310">
        <v>443.25200000000001</v>
      </c>
      <c r="C13" s="310">
        <v>548.86500000000001</v>
      </c>
      <c r="D13" s="310">
        <v>485.61500000000001</v>
      </c>
      <c r="E13" s="310">
        <v>430.18</v>
      </c>
      <c r="F13" s="418">
        <v>420.00700000000001</v>
      </c>
      <c r="G13" s="310">
        <v>525.88900000000001</v>
      </c>
      <c r="H13" s="310">
        <v>503.63299999999998</v>
      </c>
      <c r="I13" s="456">
        <v>418.24599999999998</v>
      </c>
      <c r="J13" s="350" t="s">
        <v>95</v>
      </c>
      <c r="K13" s="311">
        <v>1867.7750000000001</v>
      </c>
      <c r="L13" s="311">
        <v>1477.732</v>
      </c>
      <c r="M13" s="415">
        <v>1907.912</v>
      </c>
      <c r="N13" s="304"/>
      <c r="O13" s="338"/>
      <c r="P13" s="297"/>
      <c r="Q13" s="297"/>
      <c r="R13" s="29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</row>
    <row r="14" spans="1:33" ht="12.75" customHeight="1" x14ac:dyDescent="0.2">
      <c r="A14" s="315"/>
      <c r="B14" s="316">
        <v>0.37864850642738523</v>
      </c>
      <c r="C14" s="316">
        <v>0.43078035158439015</v>
      </c>
      <c r="D14" s="316">
        <v>0.40166866005952062</v>
      </c>
      <c r="E14" s="316">
        <v>0.3577074063510568</v>
      </c>
      <c r="F14" s="463">
        <v>0.32870827626687538</v>
      </c>
      <c r="G14" s="316">
        <v>0.36509116709431616</v>
      </c>
      <c r="H14" s="316">
        <v>0.36991175142031374</v>
      </c>
      <c r="I14" s="458">
        <v>0.31518897577863536</v>
      </c>
      <c r="J14" s="351" t="s">
        <v>100</v>
      </c>
      <c r="K14" s="317">
        <v>0.34545908868455605</v>
      </c>
      <c r="L14" s="317">
        <v>0.40444499426339342</v>
      </c>
      <c r="M14" s="417">
        <v>0.39287107901005924</v>
      </c>
      <c r="N14" s="304"/>
      <c r="O14" s="338"/>
      <c r="P14" s="297"/>
      <c r="Q14" s="297"/>
      <c r="R14" s="297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</row>
    <row r="15" spans="1:33" ht="12.75" customHeight="1" x14ac:dyDescent="0.2">
      <c r="A15" s="318"/>
      <c r="B15" s="318"/>
      <c r="C15" s="318"/>
      <c r="D15" s="318"/>
      <c r="E15" s="318"/>
      <c r="F15" s="318"/>
      <c r="G15" s="318"/>
      <c r="H15" s="318"/>
      <c r="I15" s="318"/>
      <c r="J15" s="319"/>
      <c r="K15" s="318"/>
      <c r="L15" s="318"/>
      <c r="M15" s="318"/>
      <c r="N15" s="304"/>
      <c r="O15" s="33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</row>
    <row r="16" spans="1:33" ht="12.75" customHeight="1" x14ac:dyDescent="0.2">
      <c r="A16" s="318"/>
      <c r="B16" s="320"/>
      <c r="C16" s="320"/>
      <c r="D16" s="320"/>
      <c r="E16" s="320"/>
      <c r="F16" s="388"/>
      <c r="G16" s="320"/>
      <c r="H16" s="320"/>
      <c r="I16" s="320"/>
      <c r="J16" s="325" t="s">
        <v>128</v>
      </c>
      <c r="K16" s="320"/>
      <c r="L16" s="320"/>
      <c r="M16" s="388"/>
      <c r="N16" s="304"/>
      <c r="O16" s="33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</row>
    <row r="17" spans="1:33" ht="12.75" customHeight="1" x14ac:dyDescent="0.2">
      <c r="A17" s="318"/>
      <c r="B17" s="308">
        <v>319.303</v>
      </c>
      <c r="C17" s="308">
        <v>366.214</v>
      </c>
      <c r="D17" s="308">
        <v>390.85199999999998</v>
      </c>
      <c r="E17" s="308">
        <v>369.24400000000003</v>
      </c>
      <c r="F17" s="419">
        <v>382.91800000000001</v>
      </c>
      <c r="G17" s="308">
        <v>459.06599999999997</v>
      </c>
      <c r="H17" s="308">
        <v>466.06599999999997</v>
      </c>
      <c r="I17" s="455">
        <v>444.45499999999998</v>
      </c>
      <c r="J17" s="347" t="s">
        <v>97</v>
      </c>
      <c r="K17" s="309">
        <v>1752.5049999999999</v>
      </c>
      <c r="L17" s="309">
        <v>1076.3690000000001</v>
      </c>
      <c r="M17" s="414">
        <v>1445.6130000000001</v>
      </c>
      <c r="N17" s="304"/>
      <c r="O17" s="338"/>
      <c r="P17" s="321"/>
      <c r="Q17" s="321"/>
      <c r="R17" s="321"/>
      <c r="S17" s="322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</row>
    <row r="18" spans="1:33" ht="12.75" customHeight="1" x14ac:dyDescent="0.2">
      <c r="A18" s="318"/>
      <c r="B18" s="308">
        <v>57.960999999999999</v>
      </c>
      <c r="C18" s="308">
        <v>69.343000000000004</v>
      </c>
      <c r="D18" s="308">
        <v>56.88</v>
      </c>
      <c r="E18" s="308">
        <v>61.188000000000002</v>
      </c>
      <c r="F18" s="419">
        <v>53.743000000000002</v>
      </c>
      <c r="G18" s="308">
        <v>69.759</v>
      </c>
      <c r="H18" s="308">
        <v>58.88</v>
      </c>
      <c r="I18" s="455">
        <v>61.465000000000003</v>
      </c>
      <c r="J18" s="347" t="s">
        <v>10</v>
      </c>
      <c r="K18" s="309">
        <v>243.84700000000001</v>
      </c>
      <c r="L18" s="309">
        <v>184.184</v>
      </c>
      <c r="M18" s="414">
        <v>245.37200000000001</v>
      </c>
      <c r="N18" s="304"/>
      <c r="O18" s="338"/>
      <c r="P18" s="323"/>
      <c r="Q18" s="323"/>
      <c r="R18" s="323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</row>
    <row r="19" spans="1:33" ht="12.75" customHeight="1" x14ac:dyDescent="0.2">
      <c r="A19" s="318"/>
      <c r="B19" s="308">
        <v>49.273000000000003</v>
      </c>
      <c r="C19" s="308">
        <v>57.795000000000002</v>
      </c>
      <c r="D19" s="308">
        <v>51.929000000000002</v>
      </c>
      <c r="E19" s="308">
        <v>44.167999999999999</v>
      </c>
      <c r="F19" s="419">
        <v>48.753999999999998</v>
      </c>
      <c r="G19" s="308">
        <v>69.798000000000002</v>
      </c>
      <c r="H19" s="308">
        <v>47.143000000000001</v>
      </c>
      <c r="I19" s="455">
        <v>44.533999999999999</v>
      </c>
      <c r="J19" s="347" t="s">
        <v>14</v>
      </c>
      <c r="K19" s="309">
        <v>210.22899999999998</v>
      </c>
      <c r="L19" s="309">
        <v>158.99700000000001</v>
      </c>
      <c r="M19" s="414">
        <v>203.16499999999999</v>
      </c>
      <c r="N19" s="304"/>
      <c r="O19" s="33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</row>
    <row r="20" spans="1:33" ht="12.75" customHeight="1" x14ac:dyDescent="0.2">
      <c r="A20" s="312"/>
      <c r="B20" s="310">
        <v>426.53699999999998</v>
      </c>
      <c r="C20" s="310">
        <v>493.35199999999998</v>
      </c>
      <c r="D20" s="310">
        <v>499.661</v>
      </c>
      <c r="E20" s="310">
        <v>474.6</v>
      </c>
      <c r="F20" s="418">
        <v>485.41500000000002</v>
      </c>
      <c r="G20" s="310">
        <v>598.62300000000005</v>
      </c>
      <c r="H20" s="310">
        <v>572.08900000000006</v>
      </c>
      <c r="I20" s="456">
        <v>550.45399999999995</v>
      </c>
      <c r="J20" s="348" t="s">
        <v>15</v>
      </c>
      <c r="K20" s="311">
        <v>2206.5810000000001</v>
      </c>
      <c r="L20" s="311">
        <v>1419.55</v>
      </c>
      <c r="M20" s="415">
        <v>1894.15</v>
      </c>
      <c r="N20" s="324"/>
      <c r="O20" s="338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</row>
    <row r="21" spans="1:33" ht="12.75" customHeight="1" x14ac:dyDescent="0.2">
      <c r="A21" s="312"/>
      <c r="B21" s="313"/>
      <c r="C21" s="313"/>
      <c r="D21" s="313"/>
      <c r="E21" s="313"/>
      <c r="F21" s="462">
        <v>0.13803726288692442</v>
      </c>
      <c r="G21" s="313">
        <v>0.21337908835881891</v>
      </c>
      <c r="H21" s="313">
        <v>0.14495427900116287</v>
      </c>
      <c r="I21" s="457">
        <v>0.15982722292456786</v>
      </c>
      <c r="J21" s="349" t="s">
        <v>98</v>
      </c>
      <c r="K21" s="314">
        <v>0.1649452260908586</v>
      </c>
      <c r="L21" s="314"/>
      <c r="M21" s="416"/>
      <c r="N21" s="304"/>
      <c r="O21" s="338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</row>
    <row r="22" spans="1:33" ht="12.75" customHeight="1" x14ac:dyDescent="0.2">
      <c r="A22" s="318"/>
      <c r="B22" s="308">
        <v>-217</v>
      </c>
      <c r="C22" s="308">
        <v>-222</v>
      </c>
      <c r="D22" s="308">
        <v>-225</v>
      </c>
      <c r="E22" s="308">
        <v>-240</v>
      </c>
      <c r="F22" s="419">
        <v>-265.55700000000002</v>
      </c>
      <c r="G22" s="308">
        <v>-283.73399999999998</v>
      </c>
      <c r="H22" s="308">
        <v>-267.84699999999998</v>
      </c>
      <c r="I22" s="455">
        <v>-280.37400000000002</v>
      </c>
      <c r="J22" s="349" t="s">
        <v>99</v>
      </c>
      <c r="K22" s="309">
        <v>-1097.5119999999999</v>
      </c>
      <c r="L22" s="309">
        <v>-664</v>
      </c>
      <c r="M22" s="414">
        <v>-904</v>
      </c>
      <c r="N22" s="304"/>
      <c r="O22" s="33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</row>
    <row r="23" spans="1:33" ht="12.75" customHeight="1" x14ac:dyDescent="0.2">
      <c r="A23" s="318"/>
      <c r="B23" s="310">
        <v>209</v>
      </c>
      <c r="C23" s="310">
        <v>272</v>
      </c>
      <c r="D23" s="310">
        <v>275</v>
      </c>
      <c r="E23" s="310">
        <v>235</v>
      </c>
      <c r="F23" s="418">
        <v>219.85900000000001</v>
      </c>
      <c r="G23" s="310">
        <v>314.88900000000001</v>
      </c>
      <c r="H23" s="310">
        <v>304.24299999999999</v>
      </c>
      <c r="I23" s="456">
        <v>270.08</v>
      </c>
      <c r="J23" s="350" t="s">
        <v>95</v>
      </c>
      <c r="K23" s="311">
        <v>1109.0709999999999</v>
      </c>
      <c r="L23" s="311">
        <v>756</v>
      </c>
      <c r="M23" s="415">
        <v>991</v>
      </c>
      <c r="N23" s="304"/>
      <c r="O23" s="33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</row>
    <row r="24" spans="1:33" ht="12.75" customHeight="1" x14ac:dyDescent="0.2">
      <c r="A24" s="318"/>
      <c r="B24" s="316">
        <v>0.49</v>
      </c>
      <c r="C24" s="316">
        <v>0.55000000000000004</v>
      </c>
      <c r="D24" s="316">
        <v>0.55000000000000004</v>
      </c>
      <c r="E24" s="316">
        <v>0.5</v>
      </c>
      <c r="F24" s="463">
        <v>0.45292996714151806</v>
      </c>
      <c r="G24" s="316">
        <v>0.52602222099718854</v>
      </c>
      <c r="H24" s="316">
        <v>0.5318106098876223</v>
      </c>
      <c r="I24" s="458">
        <v>0.49064953656436328</v>
      </c>
      <c r="J24" s="351" t="s">
        <v>100</v>
      </c>
      <c r="K24" s="317">
        <v>0.50261966363346722</v>
      </c>
      <c r="L24" s="317">
        <v>0.5325631362051354</v>
      </c>
      <c r="M24" s="417">
        <v>0.52</v>
      </c>
      <c r="N24" s="341"/>
      <c r="O24" s="33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</row>
    <row r="25" spans="1:33" ht="12.75" customHeight="1" x14ac:dyDescent="0.2">
      <c r="A25" s="318"/>
      <c r="B25" s="318"/>
      <c r="C25" s="318"/>
      <c r="D25" s="318"/>
      <c r="E25" s="318"/>
      <c r="F25" s="318"/>
      <c r="G25" s="318"/>
      <c r="H25" s="318"/>
      <c r="I25" s="318"/>
      <c r="J25" s="319"/>
      <c r="K25" s="318"/>
      <c r="L25" s="318"/>
      <c r="M25" s="318"/>
      <c r="N25" s="304"/>
      <c r="O25" s="33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</row>
    <row r="26" spans="1:33" ht="12.75" customHeight="1" x14ac:dyDescent="0.2">
      <c r="A26" s="318"/>
      <c r="B26" s="320"/>
      <c r="C26" s="320"/>
      <c r="D26" s="320"/>
      <c r="E26" s="320"/>
      <c r="F26" s="388"/>
      <c r="G26" s="320"/>
      <c r="H26" s="320"/>
      <c r="I26" s="320"/>
      <c r="J26" s="325" t="s">
        <v>129</v>
      </c>
      <c r="K26" s="320"/>
      <c r="L26" s="320"/>
      <c r="M26" s="388"/>
      <c r="N26" s="304"/>
      <c r="O26" s="33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</row>
    <row r="27" spans="1:33" ht="12.75" customHeight="1" x14ac:dyDescent="0.2">
      <c r="A27" s="318"/>
      <c r="B27" s="308">
        <v>391.85599999999999</v>
      </c>
      <c r="C27" s="308">
        <v>362.63900000000001</v>
      </c>
      <c r="D27" s="308">
        <v>308.60700000000003</v>
      </c>
      <c r="E27" s="308">
        <v>319.83100000000002</v>
      </c>
      <c r="F27" s="419">
        <v>369.27</v>
      </c>
      <c r="G27" s="308">
        <v>324.464</v>
      </c>
      <c r="H27" s="308">
        <v>283.125</v>
      </c>
      <c r="I27" s="455">
        <v>290.56799999999998</v>
      </c>
      <c r="J27" s="347" t="s">
        <v>97</v>
      </c>
      <c r="K27" s="309">
        <v>1267.4269999999999</v>
      </c>
      <c r="L27" s="309">
        <v>1063.1020000000001</v>
      </c>
      <c r="M27" s="414">
        <v>1382.933</v>
      </c>
      <c r="N27" s="304"/>
      <c r="O27" s="33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</row>
    <row r="28" spans="1:33" ht="12.75" customHeight="1" x14ac:dyDescent="0.2">
      <c r="A28" s="318"/>
      <c r="B28" s="308">
        <v>2.1659999999999999</v>
      </c>
      <c r="C28" s="308">
        <v>1.895</v>
      </c>
      <c r="D28" s="308">
        <v>1.337</v>
      </c>
      <c r="E28" s="308">
        <v>1.82</v>
      </c>
      <c r="F28" s="419">
        <v>2.073</v>
      </c>
      <c r="G28" s="308">
        <v>1.7010000000000001</v>
      </c>
      <c r="H28" s="308">
        <v>1.044</v>
      </c>
      <c r="I28" s="455">
        <v>1.7</v>
      </c>
      <c r="J28" s="347" t="s">
        <v>10</v>
      </c>
      <c r="K28" s="309">
        <v>6.5179999999999998</v>
      </c>
      <c r="L28" s="309">
        <v>5.3979999999999997</v>
      </c>
      <c r="M28" s="414">
        <v>7.2169999999999996</v>
      </c>
      <c r="N28" s="304"/>
      <c r="O28" s="33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</row>
    <row r="29" spans="1:33" ht="12.75" customHeight="1" x14ac:dyDescent="0.2">
      <c r="A29" s="318"/>
      <c r="B29" s="308">
        <v>2.7240000000000002</v>
      </c>
      <c r="C29" s="308">
        <v>2.5110000000000001</v>
      </c>
      <c r="D29" s="308">
        <v>2.266</v>
      </c>
      <c r="E29" s="308">
        <v>2.7010000000000001</v>
      </c>
      <c r="F29" s="419">
        <v>3.4660000000000002</v>
      </c>
      <c r="G29" s="308">
        <v>3.0339999999999998</v>
      </c>
      <c r="H29" s="308">
        <v>3.9449999999999998</v>
      </c>
      <c r="I29" s="455">
        <v>3.395</v>
      </c>
      <c r="J29" s="347" t="s">
        <v>14</v>
      </c>
      <c r="K29" s="309">
        <v>13.84</v>
      </c>
      <c r="L29" s="309">
        <v>7.5010000000000003</v>
      </c>
      <c r="M29" s="414">
        <v>10.202</v>
      </c>
      <c r="N29" s="304"/>
      <c r="O29" s="33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</row>
    <row r="30" spans="1:33" ht="12.75" customHeight="1" x14ac:dyDescent="0.2">
      <c r="A30" s="318"/>
      <c r="B30" s="310">
        <v>396.74599999999998</v>
      </c>
      <c r="C30" s="310">
        <v>367.04500000000002</v>
      </c>
      <c r="D30" s="310">
        <v>312.20999999999998</v>
      </c>
      <c r="E30" s="310">
        <v>324.35199999999998</v>
      </c>
      <c r="F30" s="418">
        <v>374.80799999999999</v>
      </c>
      <c r="G30" s="310">
        <v>329.19900000000001</v>
      </c>
      <c r="H30" s="310">
        <v>288.11500000000001</v>
      </c>
      <c r="I30" s="456">
        <v>295.66300000000001</v>
      </c>
      <c r="J30" s="348" t="s">
        <v>15</v>
      </c>
      <c r="K30" s="311">
        <v>1287.7850000000001</v>
      </c>
      <c r="L30" s="311">
        <v>1076.001</v>
      </c>
      <c r="M30" s="415">
        <v>1400.3520000000001</v>
      </c>
      <c r="N30" s="304"/>
      <c r="O30" s="33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</row>
    <row r="31" spans="1:33" ht="12.75" customHeight="1" x14ac:dyDescent="0.2">
      <c r="A31" s="312"/>
      <c r="B31" s="313"/>
      <c r="C31" s="313"/>
      <c r="D31" s="313"/>
      <c r="E31" s="313"/>
      <c r="F31" s="462">
        <v>-5.5294823388263525E-2</v>
      </c>
      <c r="G31" s="313">
        <v>-0.10310997289160728</v>
      </c>
      <c r="H31" s="313">
        <v>-7.7175618974408167E-2</v>
      </c>
      <c r="I31" s="457">
        <v>-8.8450202249407917E-2</v>
      </c>
      <c r="J31" s="349" t="s">
        <v>98</v>
      </c>
      <c r="K31" s="314">
        <v>-8.038544566977035E-2</v>
      </c>
      <c r="L31" s="314"/>
      <c r="M31" s="416"/>
      <c r="N31" s="304"/>
      <c r="O31" s="338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</row>
    <row r="32" spans="1:33" ht="12.75" customHeight="1" x14ac:dyDescent="0.2">
      <c r="A32" s="318"/>
      <c r="B32" s="308">
        <v>-166</v>
      </c>
      <c r="C32" s="308">
        <v>-145</v>
      </c>
      <c r="D32" s="308">
        <v>-151</v>
      </c>
      <c r="E32" s="308">
        <v>-156</v>
      </c>
      <c r="F32" s="419">
        <v>-177.21</v>
      </c>
      <c r="G32" s="308">
        <v>-165.90600000000001</v>
      </c>
      <c r="H32" s="308">
        <v>-160.72499999999999</v>
      </c>
      <c r="I32" s="455">
        <v>-170.53200000000001</v>
      </c>
      <c r="J32" s="349" t="s">
        <v>99</v>
      </c>
      <c r="K32" s="309">
        <v>-674.37300000000005</v>
      </c>
      <c r="L32" s="309">
        <v>-462</v>
      </c>
      <c r="M32" s="414">
        <v>-618</v>
      </c>
      <c r="N32" s="304"/>
      <c r="O32" s="33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</row>
    <row r="33" spans="1:33" ht="12.75" customHeight="1" x14ac:dyDescent="0.2">
      <c r="A33" s="318"/>
      <c r="B33" s="310">
        <v>231</v>
      </c>
      <c r="C33" s="310">
        <v>222</v>
      </c>
      <c r="D33" s="310">
        <v>161</v>
      </c>
      <c r="E33" s="310">
        <v>168</v>
      </c>
      <c r="F33" s="418">
        <v>197.59700000000001</v>
      </c>
      <c r="G33" s="310">
        <v>163.29300000000001</v>
      </c>
      <c r="H33" s="310">
        <v>127.39</v>
      </c>
      <c r="I33" s="456">
        <v>125.131</v>
      </c>
      <c r="J33" s="350" t="s">
        <v>95</v>
      </c>
      <c r="K33" s="311">
        <v>613.41099999999994</v>
      </c>
      <c r="L33" s="311">
        <v>614</v>
      </c>
      <c r="M33" s="415">
        <v>782</v>
      </c>
      <c r="N33" s="304"/>
      <c r="O33" s="33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</row>
    <row r="34" spans="1:33" ht="12.75" customHeight="1" x14ac:dyDescent="0.2">
      <c r="A34" s="318"/>
      <c r="B34" s="316">
        <v>0.57999999999999996</v>
      </c>
      <c r="C34" s="316">
        <v>0.6</v>
      </c>
      <c r="D34" s="316">
        <v>0.52</v>
      </c>
      <c r="E34" s="316">
        <v>0.52</v>
      </c>
      <c r="F34" s="463">
        <v>0.52719525730507355</v>
      </c>
      <c r="G34" s="316">
        <v>0.49603127591517593</v>
      </c>
      <c r="H34" s="316">
        <v>0.44214983600298491</v>
      </c>
      <c r="I34" s="458">
        <v>0.42322170849920349</v>
      </c>
      <c r="J34" s="351" t="s">
        <v>100</v>
      </c>
      <c r="K34" s="317">
        <v>0.47633028805274163</v>
      </c>
      <c r="L34" s="317">
        <v>0.57063143993360599</v>
      </c>
      <c r="M34" s="417">
        <v>0.56000000000000005</v>
      </c>
      <c r="N34" s="304"/>
      <c r="O34" s="33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 ht="15.75" customHeight="1" x14ac:dyDescent="0.2">
      <c r="A35" s="326"/>
      <c r="B35" s="318"/>
      <c r="C35" s="318"/>
      <c r="D35" s="318"/>
      <c r="E35" s="318"/>
      <c r="F35" s="318"/>
      <c r="G35" s="318"/>
      <c r="H35" s="318"/>
      <c r="I35" s="318"/>
      <c r="J35" s="319"/>
      <c r="K35" s="318"/>
      <c r="L35" s="318"/>
      <c r="M35" s="318"/>
      <c r="N35" s="304"/>
      <c r="O35" s="338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</row>
    <row r="36" spans="1:33" ht="12.75" customHeight="1" x14ac:dyDescent="0.2">
      <c r="A36" s="318"/>
      <c r="B36" s="320"/>
      <c r="C36" s="320"/>
      <c r="D36" s="320"/>
      <c r="E36" s="320"/>
      <c r="F36" s="388"/>
      <c r="G36" s="320"/>
      <c r="H36" s="320"/>
      <c r="I36" s="320"/>
      <c r="J36" s="325" t="s">
        <v>130</v>
      </c>
      <c r="K36" s="320"/>
      <c r="L36" s="320"/>
      <c r="M36" s="388"/>
      <c r="N36" s="304"/>
      <c r="O36" s="33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</row>
    <row r="37" spans="1:33" ht="12.75" customHeight="1" x14ac:dyDescent="0.2">
      <c r="A37" s="318"/>
      <c r="B37" s="308">
        <v>147.31299999999999</v>
      </c>
      <c r="C37" s="308">
        <v>192.977</v>
      </c>
      <c r="D37" s="308">
        <v>192.01499999999999</v>
      </c>
      <c r="E37" s="308">
        <v>178.26900000000001</v>
      </c>
      <c r="F37" s="419">
        <v>190.35</v>
      </c>
      <c r="G37" s="308">
        <v>260.52100000000002</v>
      </c>
      <c r="H37" s="308">
        <v>249.05600000000001</v>
      </c>
      <c r="I37" s="455">
        <v>209.96700000000001</v>
      </c>
      <c r="J37" s="347" t="s">
        <v>97</v>
      </c>
      <c r="K37" s="309">
        <v>909.89400000000001</v>
      </c>
      <c r="L37" s="309">
        <v>532.30499999999995</v>
      </c>
      <c r="M37" s="414">
        <v>710.57399999999996</v>
      </c>
      <c r="N37" s="304"/>
      <c r="O37" s="33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</row>
    <row r="38" spans="1:33" ht="12.75" customHeight="1" x14ac:dyDescent="0.2">
      <c r="A38" s="318"/>
      <c r="B38" s="308">
        <v>18.456</v>
      </c>
      <c r="C38" s="308">
        <v>20.091999999999999</v>
      </c>
      <c r="D38" s="308">
        <v>17.390999999999998</v>
      </c>
      <c r="E38" s="308">
        <v>18.012</v>
      </c>
      <c r="F38" s="419">
        <v>14.191000000000001</v>
      </c>
      <c r="G38" s="308">
        <v>17.434000000000001</v>
      </c>
      <c r="H38" s="308">
        <v>15.867000000000001</v>
      </c>
      <c r="I38" s="455">
        <v>15.112</v>
      </c>
      <c r="J38" s="347" t="s">
        <v>10</v>
      </c>
      <c r="K38" s="309">
        <v>62.604000000000006</v>
      </c>
      <c r="L38" s="309">
        <v>55.939</v>
      </c>
      <c r="M38" s="414">
        <v>73.950999999999993</v>
      </c>
      <c r="N38" s="304"/>
      <c r="O38" s="33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</row>
    <row r="39" spans="1:33" ht="12.75" customHeight="1" x14ac:dyDescent="0.2">
      <c r="A39" s="318"/>
      <c r="B39" s="308">
        <v>11.113</v>
      </c>
      <c r="C39" s="308">
        <v>12.571999999999999</v>
      </c>
      <c r="D39" s="308">
        <v>11.926</v>
      </c>
      <c r="E39" s="308">
        <v>10.021000000000001</v>
      </c>
      <c r="F39" s="419">
        <v>11.78</v>
      </c>
      <c r="G39" s="308">
        <v>16.846</v>
      </c>
      <c r="H39" s="308">
        <v>14.834</v>
      </c>
      <c r="I39" s="455">
        <v>10.763999999999999</v>
      </c>
      <c r="J39" s="347" t="s">
        <v>14</v>
      </c>
      <c r="K39" s="309">
        <v>54.22399999999999</v>
      </c>
      <c r="L39" s="309">
        <v>35.610999999999997</v>
      </c>
      <c r="M39" s="414">
        <v>45.631999999999998</v>
      </c>
      <c r="N39" s="304"/>
      <c r="O39" s="33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</row>
    <row r="40" spans="1:33" ht="12.75" customHeight="1" x14ac:dyDescent="0.2">
      <c r="A40" s="318"/>
      <c r="B40" s="310">
        <v>176.88200000000001</v>
      </c>
      <c r="C40" s="310">
        <v>225.64099999999999</v>
      </c>
      <c r="D40" s="310">
        <v>221.33199999999999</v>
      </c>
      <c r="E40" s="310">
        <v>206.30199999999999</v>
      </c>
      <c r="F40" s="418">
        <v>216.321</v>
      </c>
      <c r="G40" s="310">
        <v>294.80200000000002</v>
      </c>
      <c r="H40" s="310">
        <v>279.75700000000001</v>
      </c>
      <c r="I40" s="456">
        <v>235.84299999999999</v>
      </c>
      <c r="J40" s="348" t="s">
        <v>15</v>
      </c>
      <c r="K40" s="311">
        <v>1026.7230000000002</v>
      </c>
      <c r="L40" s="311">
        <v>623.85500000000002</v>
      </c>
      <c r="M40" s="415">
        <v>830.15700000000004</v>
      </c>
      <c r="N40" s="304"/>
      <c r="O40" s="33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ht="12.75" customHeight="1" x14ac:dyDescent="0.2">
      <c r="A41" s="312"/>
      <c r="B41" s="313"/>
      <c r="C41" s="313"/>
      <c r="D41" s="313"/>
      <c r="E41" s="313"/>
      <c r="F41" s="462">
        <v>0.22296785427573185</v>
      </c>
      <c r="G41" s="313">
        <v>0.30650901210329695</v>
      </c>
      <c r="H41" s="313">
        <v>0.26396996367448011</v>
      </c>
      <c r="I41" s="457">
        <v>0.14319298891915744</v>
      </c>
      <c r="J41" s="349" t="s">
        <v>98</v>
      </c>
      <c r="K41" s="314">
        <v>0.23678171719325403</v>
      </c>
      <c r="L41" s="314"/>
      <c r="M41" s="416"/>
      <c r="N41" s="304"/>
      <c r="O41" s="338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</row>
    <row r="42" spans="1:33" ht="12.75" customHeight="1" x14ac:dyDescent="0.2">
      <c r="A42" s="318"/>
      <c r="B42" s="308">
        <v>-129</v>
      </c>
      <c r="C42" s="308">
        <v>-128</v>
      </c>
      <c r="D42" s="308">
        <v>-129</v>
      </c>
      <c r="E42" s="308">
        <v>-132</v>
      </c>
      <c r="F42" s="419">
        <v>-152.16399999999999</v>
      </c>
      <c r="G42" s="308">
        <v>-166.68600000000001</v>
      </c>
      <c r="H42" s="308">
        <v>-159.97800000000001</v>
      </c>
      <c r="I42" s="455">
        <v>-156.11099999999999</v>
      </c>
      <c r="J42" s="349" t="s">
        <v>99</v>
      </c>
      <c r="K42" s="309">
        <v>-634.93900000000008</v>
      </c>
      <c r="L42" s="309">
        <v>-386</v>
      </c>
      <c r="M42" s="414">
        <v>-518</v>
      </c>
      <c r="N42" s="304"/>
      <c r="O42" s="33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</row>
    <row r="43" spans="1:33" ht="12.75" customHeight="1" x14ac:dyDescent="0.2">
      <c r="A43" s="318"/>
      <c r="B43" s="310">
        <v>48</v>
      </c>
      <c r="C43" s="310">
        <v>97</v>
      </c>
      <c r="D43" s="310">
        <v>93</v>
      </c>
      <c r="E43" s="310">
        <v>74</v>
      </c>
      <c r="F43" s="418">
        <v>64.156999999999996</v>
      </c>
      <c r="G43" s="310">
        <v>128.11600000000001</v>
      </c>
      <c r="H43" s="310">
        <v>119.779</v>
      </c>
      <c r="I43" s="456">
        <v>79.731999999999999</v>
      </c>
      <c r="J43" s="350" t="s">
        <v>95</v>
      </c>
      <c r="K43" s="311">
        <v>391.78399999999999</v>
      </c>
      <c r="L43" s="311">
        <v>238</v>
      </c>
      <c r="M43" s="415">
        <v>312</v>
      </c>
      <c r="N43" s="304"/>
      <c r="O43" s="33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</row>
    <row r="44" spans="1:33" ht="12.75" customHeight="1" x14ac:dyDescent="0.2">
      <c r="A44" s="318"/>
      <c r="B44" s="316">
        <v>0.27</v>
      </c>
      <c r="C44" s="316">
        <v>0.43</v>
      </c>
      <c r="D44" s="316">
        <v>0.42</v>
      </c>
      <c r="E44" s="316">
        <v>0.36</v>
      </c>
      <c r="F44" s="463">
        <v>0.29658239375742529</v>
      </c>
      <c r="G44" s="316">
        <v>0.43458321178282372</v>
      </c>
      <c r="H44" s="316">
        <v>0.42815371912052241</v>
      </c>
      <c r="I44" s="458">
        <v>0.33807236169824845</v>
      </c>
      <c r="J44" s="351" t="s">
        <v>100</v>
      </c>
      <c r="K44" s="317">
        <v>0.38158685448752966</v>
      </c>
      <c r="L44" s="317">
        <v>0.38149890599578429</v>
      </c>
      <c r="M44" s="417">
        <v>0.38</v>
      </c>
      <c r="N44" s="304"/>
      <c r="O44" s="33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</row>
    <row r="45" spans="1:33" ht="15.75" customHeight="1" x14ac:dyDescent="0.2">
      <c r="A45" s="326"/>
      <c r="B45" s="318"/>
      <c r="C45" s="318"/>
      <c r="D45" s="318"/>
      <c r="E45" s="318"/>
      <c r="F45" s="318"/>
      <c r="G45" s="318"/>
      <c r="H45" s="318"/>
      <c r="I45" s="318"/>
      <c r="J45" s="319"/>
      <c r="K45" s="318"/>
      <c r="L45" s="318"/>
      <c r="M45" s="318"/>
      <c r="N45" s="304"/>
      <c r="O45" s="338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</row>
    <row r="46" spans="1:33" ht="12.75" customHeight="1" x14ac:dyDescent="0.2">
      <c r="A46" s="318"/>
      <c r="B46" s="320"/>
      <c r="C46" s="320"/>
      <c r="D46" s="320"/>
      <c r="E46" s="320"/>
      <c r="F46" s="388"/>
      <c r="G46" s="320"/>
      <c r="H46" s="320"/>
      <c r="I46" s="320"/>
      <c r="J46" s="325" t="s">
        <v>131</v>
      </c>
      <c r="K46" s="320"/>
      <c r="L46" s="320"/>
      <c r="M46" s="388"/>
      <c r="N46" s="304"/>
      <c r="O46" s="33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</row>
    <row r="47" spans="1:33" ht="12.75" customHeight="1" x14ac:dyDescent="0.2">
      <c r="A47" s="318"/>
      <c r="B47" s="308">
        <v>74.685000000000002</v>
      </c>
      <c r="C47" s="308">
        <v>73.204999999999998</v>
      </c>
      <c r="D47" s="308">
        <v>73.61</v>
      </c>
      <c r="E47" s="308">
        <v>94.025000000000006</v>
      </c>
      <c r="F47" s="419">
        <v>101.745</v>
      </c>
      <c r="G47" s="308">
        <v>115.411</v>
      </c>
      <c r="H47" s="308">
        <v>125.127</v>
      </c>
      <c r="I47" s="455">
        <v>142.376</v>
      </c>
      <c r="J47" s="347" t="s">
        <v>97</v>
      </c>
      <c r="K47" s="309">
        <v>484.65899999999999</v>
      </c>
      <c r="L47" s="309">
        <v>221.5</v>
      </c>
      <c r="M47" s="414">
        <v>315.52499999999998</v>
      </c>
      <c r="N47" s="304"/>
      <c r="O47" s="33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</row>
    <row r="48" spans="1:33" ht="12.75" customHeight="1" x14ac:dyDescent="0.2">
      <c r="A48" s="318"/>
      <c r="B48" s="308">
        <v>49.59</v>
      </c>
      <c r="C48" s="308">
        <v>54.197000000000003</v>
      </c>
      <c r="D48" s="308">
        <v>44.185000000000002</v>
      </c>
      <c r="E48" s="308">
        <v>52.811999999999998</v>
      </c>
      <c r="F48" s="419">
        <v>43.165999999999997</v>
      </c>
      <c r="G48" s="308">
        <v>48.536000000000001</v>
      </c>
      <c r="H48" s="308">
        <v>41.639000000000003</v>
      </c>
      <c r="I48" s="455">
        <v>50.384999999999998</v>
      </c>
      <c r="J48" s="347" t="s">
        <v>10</v>
      </c>
      <c r="K48" s="309">
        <v>183.726</v>
      </c>
      <c r="L48" s="309">
        <v>147.97200000000001</v>
      </c>
      <c r="M48" s="414">
        <v>200.78399999999999</v>
      </c>
      <c r="N48" s="304"/>
      <c r="O48" s="33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</row>
    <row r="49" spans="1:33" ht="12.75" customHeight="1" x14ac:dyDescent="0.2">
      <c r="A49" s="318"/>
      <c r="B49" s="308">
        <v>6.9329999999999998</v>
      </c>
      <c r="C49" s="308">
        <v>6.49</v>
      </c>
      <c r="D49" s="308">
        <v>6.8109999999999999</v>
      </c>
      <c r="E49" s="308">
        <v>10.709</v>
      </c>
      <c r="F49" s="419">
        <v>10.475</v>
      </c>
      <c r="G49" s="308">
        <v>9.0690000000000008</v>
      </c>
      <c r="H49" s="308">
        <v>12.981</v>
      </c>
      <c r="I49" s="455">
        <v>15.679</v>
      </c>
      <c r="J49" s="347" t="s">
        <v>14</v>
      </c>
      <c r="K49" s="309">
        <v>48.204000000000001</v>
      </c>
      <c r="L49" s="309">
        <v>20.234000000000002</v>
      </c>
      <c r="M49" s="414">
        <v>30.943000000000001</v>
      </c>
      <c r="N49" s="304"/>
      <c r="O49" s="33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</row>
    <row r="50" spans="1:33" ht="12.75" customHeight="1" x14ac:dyDescent="0.2">
      <c r="A50" s="318"/>
      <c r="B50" s="310">
        <v>131.208</v>
      </c>
      <c r="C50" s="310">
        <v>133.892</v>
      </c>
      <c r="D50" s="310">
        <v>124.60599999999999</v>
      </c>
      <c r="E50" s="310">
        <v>157.54599999999999</v>
      </c>
      <c r="F50" s="418">
        <v>155.387</v>
      </c>
      <c r="G50" s="310">
        <v>173.01499999999999</v>
      </c>
      <c r="H50" s="310">
        <v>179.74700000000001</v>
      </c>
      <c r="I50" s="456">
        <v>208.44</v>
      </c>
      <c r="J50" s="348" t="s">
        <v>15</v>
      </c>
      <c r="K50" s="311">
        <v>716.58899999999994</v>
      </c>
      <c r="L50" s="311">
        <v>389.70600000000002</v>
      </c>
      <c r="M50" s="415">
        <v>547.25199999999995</v>
      </c>
      <c r="N50" s="304"/>
      <c r="O50" s="33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</row>
    <row r="51" spans="1:33" ht="12.75" customHeight="1" x14ac:dyDescent="0.2">
      <c r="A51" s="318"/>
      <c r="B51" s="313"/>
      <c r="C51" s="313"/>
      <c r="D51" s="313"/>
      <c r="E51" s="313"/>
      <c r="F51" s="462">
        <v>0.18427992195597831</v>
      </c>
      <c r="G51" s="313">
        <v>0.29219818958563604</v>
      </c>
      <c r="H51" s="313">
        <v>0.44252283196635811</v>
      </c>
      <c r="I51" s="457">
        <v>0.3230421591154331</v>
      </c>
      <c r="J51" s="349" t="s">
        <v>98</v>
      </c>
      <c r="K51" s="314">
        <v>0.30943148677391763</v>
      </c>
      <c r="L51" s="314"/>
      <c r="M51" s="416"/>
      <c r="N51" s="304"/>
      <c r="O51" s="33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</row>
    <row r="52" spans="1:33" ht="12.75" customHeight="1" x14ac:dyDescent="0.2">
      <c r="A52" s="318"/>
      <c r="B52" s="308">
        <v>-195</v>
      </c>
      <c r="C52" s="308">
        <v>-196</v>
      </c>
      <c r="D52" s="308">
        <v>-198</v>
      </c>
      <c r="E52" s="308">
        <v>-224</v>
      </c>
      <c r="F52" s="419">
        <v>-241.298</v>
      </c>
      <c r="G52" s="308">
        <v>-261.303</v>
      </c>
      <c r="H52" s="308">
        <v>-247.15799999999999</v>
      </c>
      <c r="I52" s="455">
        <v>-277.56700000000001</v>
      </c>
      <c r="J52" s="349" t="s">
        <v>99</v>
      </c>
      <c r="K52" s="309">
        <v>-1027.326</v>
      </c>
      <c r="L52" s="309">
        <v>-589</v>
      </c>
      <c r="M52" s="414">
        <v>-813</v>
      </c>
      <c r="N52" s="304"/>
      <c r="O52" s="33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</row>
    <row r="53" spans="1:33" ht="12.75" customHeight="1" x14ac:dyDescent="0.2">
      <c r="A53" s="318"/>
      <c r="B53" s="310">
        <v>-63</v>
      </c>
      <c r="C53" s="310">
        <v>-62</v>
      </c>
      <c r="D53" s="310">
        <v>-74</v>
      </c>
      <c r="E53" s="310">
        <v>-67</v>
      </c>
      <c r="F53" s="418">
        <v>-85.912000000000006</v>
      </c>
      <c r="G53" s="310">
        <v>-88.287999999999997</v>
      </c>
      <c r="H53" s="310">
        <v>-67.411000000000001</v>
      </c>
      <c r="I53" s="456">
        <v>-69.126999999999995</v>
      </c>
      <c r="J53" s="350" t="s">
        <v>95</v>
      </c>
      <c r="K53" s="311">
        <v>-310.738</v>
      </c>
      <c r="L53" s="311">
        <v>-199</v>
      </c>
      <c r="M53" s="415">
        <v>-266</v>
      </c>
      <c r="N53" s="304"/>
      <c r="O53" s="33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</row>
    <row r="54" spans="1:33" ht="12.75" customHeight="1" x14ac:dyDescent="0.2">
      <c r="A54" s="318"/>
      <c r="B54" s="316">
        <v>-0.48</v>
      </c>
      <c r="C54" s="316">
        <v>-0.46</v>
      </c>
      <c r="D54" s="316">
        <v>-0.59</v>
      </c>
      <c r="E54" s="316">
        <v>-0.42</v>
      </c>
      <c r="F54" s="463">
        <v>-0.55289052494738944</v>
      </c>
      <c r="G54" s="316">
        <v>-0.5102910152298934</v>
      </c>
      <c r="H54" s="316">
        <v>-0.37503268482923219</v>
      </c>
      <c r="I54" s="458">
        <v>-0.33163980042218383</v>
      </c>
      <c r="J54" s="351" t="s">
        <v>100</v>
      </c>
      <c r="K54" s="317">
        <v>-0.43363490089856255</v>
      </c>
      <c r="L54" s="317">
        <v>-0.51064135527808141</v>
      </c>
      <c r="M54" s="417">
        <v>-0.49</v>
      </c>
      <c r="N54" s="304"/>
      <c r="O54" s="33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</row>
    <row r="55" spans="1:33" ht="15.75" customHeight="1" x14ac:dyDescent="0.2">
      <c r="A55" s="326"/>
      <c r="B55" s="326"/>
      <c r="C55" s="326"/>
      <c r="D55" s="326"/>
      <c r="E55" s="326"/>
      <c r="F55" s="326"/>
      <c r="G55" s="326"/>
      <c r="H55" s="326"/>
      <c r="I55" s="326"/>
      <c r="J55" s="327"/>
      <c r="K55" s="327"/>
      <c r="L55" s="327"/>
      <c r="M55" s="327"/>
      <c r="N55" s="304"/>
      <c r="O55" s="338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</row>
    <row r="56" spans="1:33" ht="15.75" customHeight="1" x14ac:dyDescent="0.2">
      <c r="A56" s="326"/>
      <c r="B56" s="328"/>
      <c r="C56" s="328"/>
      <c r="D56" s="328"/>
      <c r="E56" s="328"/>
      <c r="F56" s="389"/>
      <c r="G56" s="328"/>
      <c r="H56" s="328"/>
      <c r="I56" s="328"/>
      <c r="J56" s="352" t="s">
        <v>132</v>
      </c>
      <c r="K56" s="328"/>
      <c r="L56" s="328"/>
      <c r="M56" s="389"/>
      <c r="N56" s="304"/>
      <c r="O56" s="338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</row>
    <row r="57" spans="1:33" ht="15.75" customHeight="1" x14ac:dyDescent="0.2">
      <c r="A57" s="329"/>
      <c r="B57" s="310">
        <v>39.244</v>
      </c>
      <c r="C57" s="310">
        <v>54.191000000000003</v>
      </c>
      <c r="D57" s="310">
        <v>51.185000000000002</v>
      </c>
      <c r="E57" s="310">
        <v>39.802999999999997</v>
      </c>
      <c r="F57" s="418">
        <v>45.82</v>
      </c>
      <c r="G57" s="310">
        <v>44.792999999999999</v>
      </c>
      <c r="H57" s="310">
        <v>41.786999999999999</v>
      </c>
      <c r="I57" s="456">
        <v>36.569000000000003</v>
      </c>
      <c r="J57" s="353" t="s">
        <v>106</v>
      </c>
      <c r="K57" s="310">
        <v>168.96899999999999</v>
      </c>
      <c r="L57" s="310">
        <v>144.62</v>
      </c>
      <c r="M57" s="418">
        <v>184.423</v>
      </c>
      <c r="N57" s="324"/>
      <c r="O57" s="338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</row>
    <row r="58" spans="1:33" ht="15.75" customHeight="1" x14ac:dyDescent="0.2">
      <c r="A58" s="326"/>
      <c r="B58" s="308">
        <v>-20</v>
      </c>
      <c r="C58" s="308">
        <v>-34</v>
      </c>
      <c r="D58" s="308">
        <v>-20</v>
      </c>
      <c r="E58" s="308">
        <v>-21</v>
      </c>
      <c r="F58" s="419">
        <v>-21.513999999999999</v>
      </c>
      <c r="G58" s="308">
        <v>-36.914000000000001</v>
      </c>
      <c r="H58" s="308">
        <v>-22.155000000000001</v>
      </c>
      <c r="I58" s="455">
        <v>-24.138999999999999</v>
      </c>
      <c r="J58" s="354" t="s">
        <v>99</v>
      </c>
      <c r="K58" s="308">
        <v>-104.72199999999999</v>
      </c>
      <c r="L58" s="308">
        <v>-74</v>
      </c>
      <c r="M58" s="419">
        <v>-95</v>
      </c>
      <c r="N58" s="304"/>
      <c r="O58" s="338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</row>
    <row r="59" spans="1:33" ht="15.75" customHeight="1" x14ac:dyDescent="0.2">
      <c r="A59" s="329"/>
      <c r="B59" s="330">
        <v>19</v>
      </c>
      <c r="C59" s="330">
        <v>20</v>
      </c>
      <c r="D59" s="330">
        <v>31</v>
      </c>
      <c r="E59" s="330">
        <v>19</v>
      </c>
      <c r="F59" s="420">
        <v>24.306000000000001</v>
      </c>
      <c r="G59" s="330">
        <v>7.8780000000000001</v>
      </c>
      <c r="H59" s="330">
        <v>19.632999999999999</v>
      </c>
      <c r="I59" s="459">
        <v>12.43</v>
      </c>
      <c r="J59" s="355" t="s">
        <v>95</v>
      </c>
      <c r="K59" s="330">
        <v>64.246999999999986</v>
      </c>
      <c r="L59" s="330">
        <v>70</v>
      </c>
      <c r="M59" s="420">
        <v>89</v>
      </c>
      <c r="N59" s="324"/>
      <c r="O59" s="338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</row>
    <row r="60" spans="1:33" ht="15.75" customHeigh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7"/>
      <c r="K60" s="331"/>
      <c r="L60" s="331"/>
      <c r="M60" s="331"/>
      <c r="N60" s="304"/>
      <c r="O60" s="338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</row>
    <row r="61" spans="1:33" ht="15.75" customHeight="1" x14ac:dyDescent="0.2">
      <c r="A61" s="326"/>
      <c r="B61" s="306"/>
      <c r="C61" s="306"/>
      <c r="D61" s="306"/>
      <c r="E61" s="306"/>
      <c r="F61" s="387"/>
      <c r="G61" s="306"/>
      <c r="H61" s="306"/>
      <c r="I61" s="306"/>
      <c r="J61" s="346" t="s">
        <v>133</v>
      </c>
      <c r="K61" s="332"/>
      <c r="L61" s="332"/>
      <c r="M61" s="421"/>
      <c r="N61" s="326"/>
      <c r="O61" s="338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</row>
    <row r="62" spans="1:33" ht="15.75" customHeight="1" x14ac:dyDescent="0.2">
      <c r="A62" s="326"/>
      <c r="B62" s="308">
        <v>721.71299999999997</v>
      </c>
      <c r="C62" s="308">
        <v>804.13199999999995</v>
      </c>
      <c r="D62" s="308">
        <v>758.07899999999995</v>
      </c>
      <c r="E62" s="308">
        <v>731.76599999999996</v>
      </c>
      <c r="F62" s="419">
        <v>784.66600000000005</v>
      </c>
      <c r="G62" s="308">
        <v>903.13643000000002</v>
      </c>
      <c r="H62" s="308">
        <v>855.02826000000005</v>
      </c>
      <c r="I62" s="455">
        <v>781.15330999999992</v>
      </c>
      <c r="J62" s="347" t="s">
        <v>134</v>
      </c>
      <c r="K62" s="309">
        <v>3323.9840000000004</v>
      </c>
      <c r="L62" s="309">
        <v>2283.924</v>
      </c>
      <c r="M62" s="414">
        <v>3015.69</v>
      </c>
      <c r="N62" s="326"/>
      <c r="O62" s="338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</row>
    <row r="63" spans="1:33" ht="15.75" customHeight="1" x14ac:dyDescent="0.2">
      <c r="A63" s="326"/>
      <c r="B63" s="308">
        <v>248.15454691760587</v>
      </c>
      <c r="C63" s="308">
        <v>275.00273114639998</v>
      </c>
      <c r="D63" s="308">
        <v>259.16490690548</v>
      </c>
      <c r="E63" s="308">
        <v>264.00010787314</v>
      </c>
      <c r="F63" s="419">
        <v>257.17099999999999</v>
      </c>
      <c r="G63" s="308">
        <v>292.42128689808999</v>
      </c>
      <c r="H63" s="308">
        <v>272.88218310191002</v>
      </c>
      <c r="I63" s="455">
        <v>291.35953000000001</v>
      </c>
      <c r="J63" s="347" t="s">
        <v>135</v>
      </c>
      <c r="K63" s="309">
        <v>1113.8339999999998</v>
      </c>
      <c r="L63" s="309">
        <v>782.32218496948576</v>
      </c>
      <c r="M63" s="414">
        <v>1046.322292842626</v>
      </c>
      <c r="N63" s="326"/>
      <c r="O63" s="338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</row>
    <row r="64" spans="1:33" ht="15.75" customHeight="1" x14ac:dyDescent="0.2">
      <c r="A64" s="326"/>
      <c r="B64" s="333">
        <v>114.76300000000001</v>
      </c>
      <c r="C64" s="333">
        <v>113.44800000000001</v>
      </c>
      <c r="D64" s="333">
        <v>117.267</v>
      </c>
      <c r="E64" s="333">
        <v>131.79399999999998</v>
      </c>
      <c r="F64" s="464">
        <v>133.126</v>
      </c>
      <c r="G64" s="333">
        <v>142.50855047699218</v>
      </c>
      <c r="H64" s="333">
        <v>142.0803895230078</v>
      </c>
      <c r="I64" s="460">
        <v>156.63706000000002</v>
      </c>
      <c r="J64" s="356" t="s">
        <v>137</v>
      </c>
      <c r="K64" s="334">
        <v>574.35200000000009</v>
      </c>
      <c r="L64" s="334">
        <v>345.47800000000001</v>
      </c>
      <c r="M64" s="422">
        <v>477.27199999999999</v>
      </c>
      <c r="N64" s="326"/>
      <c r="O64" s="338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</row>
    <row r="65" spans="1:33" ht="15.75" customHeight="1" x14ac:dyDescent="0.2">
      <c r="A65" s="326"/>
      <c r="B65" s="308">
        <v>95.926000000000002</v>
      </c>
      <c r="C65" s="308">
        <v>95.179000000000002</v>
      </c>
      <c r="D65" s="308">
        <v>88.614000000000004</v>
      </c>
      <c r="E65" s="308">
        <v>98.988</v>
      </c>
      <c r="F65" s="419">
        <v>106.861</v>
      </c>
      <c r="G65" s="308">
        <v>105.96454961214999</v>
      </c>
      <c r="H65" s="308">
        <v>98.249770387850006</v>
      </c>
      <c r="I65" s="455">
        <v>103.78667999999999</v>
      </c>
      <c r="J65" s="347" t="s">
        <v>136</v>
      </c>
      <c r="K65" s="309">
        <v>414.86199999999997</v>
      </c>
      <c r="L65" s="309">
        <v>279.71900000000005</v>
      </c>
      <c r="M65" s="414">
        <v>378.70700000000005</v>
      </c>
      <c r="N65" s="326"/>
      <c r="O65" s="338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</row>
    <row r="66" spans="1:33" ht="15.75" customHeight="1" x14ac:dyDescent="0.2">
      <c r="A66" s="326"/>
      <c r="B66" s="335">
        <v>-9.9395469176059326</v>
      </c>
      <c r="C66" s="335">
        <v>-13.6437311464001</v>
      </c>
      <c r="D66" s="335">
        <v>-14.130906905479899</v>
      </c>
      <c r="E66" s="335">
        <v>-23.946107873139901</v>
      </c>
      <c r="F66" s="465">
        <v>-4.0739999999999998</v>
      </c>
      <c r="G66" s="335">
        <v>-3.5988169872322118</v>
      </c>
      <c r="H66" s="335">
        <v>-6.7516030127678022</v>
      </c>
      <c r="I66" s="461">
        <v>-5.9945799999999991</v>
      </c>
      <c r="J66" s="357" t="s">
        <v>132</v>
      </c>
      <c r="K66" s="336">
        <v>-20.419000000000011</v>
      </c>
      <c r="L66" s="336">
        <v>-37.714184969485927</v>
      </c>
      <c r="M66" s="423">
        <v>-61.660292842625871</v>
      </c>
      <c r="N66" s="326"/>
      <c r="O66" s="338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</row>
    <row r="67" spans="1:33" ht="15.75" customHeight="1" x14ac:dyDescent="0.2">
      <c r="A67" s="326"/>
      <c r="B67" s="337"/>
      <c r="C67" s="337"/>
      <c r="D67" s="337"/>
      <c r="E67" s="337"/>
      <c r="F67" s="337"/>
      <c r="G67" s="337"/>
      <c r="H67" s="337"/>
      <c r="I67" s="337"/>
      <c r="J67" s="298"/>
      <c r="K67" s="338"/>
      <c r="L67" s="338"/>
      <c r="M67" s="338"/>
      <c r="N67" s="326"/>
      <c r="O67" s="338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</row>
    <row r="68" spans="1:33" ht="15.75" customHeight="1" x14ac:dyDescent="0.2">
      <c r="A68" s="326"/>
      <c r="B68" s="306"/>
      <c r="C68" s="306"/>
      <c r="D68" s="306"/>
      <c r="E68" s="306"/>
      <c r="F68" s="387"/>
      <c r="G68" s="306"/>
      <c r="H68" s="306"/>
      <c r="I68" s="306"/>
      <c r="J68" s="346" t="s">
        <v>138</v>
      </c>
      <c r="K68" s="306"/>
      <c r="L68" s="306"/>
      <c r="M68" s="387"/>
      <c r="N68" s="326"/>
      <c r="O68" s="338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</row>
    <row r="69" spans="1:33" ht="15.75" customHeight="1" x14ac:dyDescent="0.2">
      <c r="A69" s="326"/>
      <c r="B69" s="308">
        <v>188.26900000000001</v>
      </c>
      <c r="C69" s="308">
        <v>223.69499999999999</v>
      </c>
      <c r="D69" s="308">
        <v>229.30799999999999</v>
      </c>
      <c r="E69" s="308">
        <v>200.715</v>
      </c>
      <c r="F69" s="419">
        <v>207.113</v>
      </c>
      <c r="G69" s="308">
        <v>273.36902999999995</v>
      </c>
      <c r="H69" s="308">
        <v>268.45318000000003</v>
      </c>
      <c r="I69" s="455">
        <v>222.59378999999998</v>
      </c>
      <c r="J69" s="347" t="s">
        <v>134</v>
      </c>
      <c r="K69" s="309">
        <v>971.529</v>
      </c>
      <c r="L69" s="309">
        <v>641.27199999999993</v>
      </c>
      <c r="M69" s="414">
        <v>841.98699999999997</v>
      </c>
      <c r="N69" s="326"/>
      <c r="O69" s="338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</row>
    <row r="70" spans="1:33" ht="15.75" customHeight="1" x14ac:dyDescent="0.2">
      <c r="A70" s="326"/>
      <c r="B70" s="308">
        <v>155.779</v>
      </c>
      <c r="C70" s="308">
        <v>184.96600000000001</v>
      </c>
      <c r="D70" s="308">
        <v>182.49</v>
      </c>
      <c r="E70" s="308">
        <v>180.55500000000001</v>
      </c>
      <c r="F70" s="419">
        <v>173.608</v>
      </c>
      <c r="G70" s="308">
        <v>206.582186069427</v>
      </c>
      <c r="H70" s="308">
        <v>187.58562393057301</v>
      </c>
      <c r="I70" s="455">
        <v>202.51119</v>
      </c>
      <c r="J70" s="347" t="s">
        <v>135</v>
      </c>
      <c r="K70" s="309">
        <v>770.28700000000003</v>
      </c>
      <c r="L70" s="309">
        <v>523.23500000000001</v>
      </c>
      <c r="M70" s="414">
        <v>703.79</v>
      </c>
      <c r="N70" s="326"/>
      <c r="O70" s="338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</row>
    <row r="71" spans="1:33" ht="15.75" customHeight="1" x14ac:dyDescent="0.2">
      <c r="A71" s="326"/>
      <c r="B71" s="308">
        <v>75.733999999999995</v>
      </c>
      <c r="C71" s="308">
        <v>76.709999999999994</v>
      </c>
      <c r="D71" s="308">
        <v>79.456000000000003</v>
      </c>
      <c r="E71" s="308">
        <v>84.016999999999996</v>
      </c>
      <c r="F71" s="419">
        <v>89.608999999999995</v>
      </c>
      <c r="G71" s="308">
        <v>98.272076481330402</v>
      </c>
      <c r="H71" s="308">
        <v>95.303293518669591</v>
      </c>
      <c r="I71" s="455">
        <v>104.77162999999999</v>
      </c>
      <c r="J71" s="347" t="s">
        <v>137</v>
      </c>
      <c r="K71" s="309">
        <v>387.95600000000002</v>
      </c>
      <c r="L71" s="309">
        <v>231.89999999999998</v>
      </c>
      <c r="M71" s="414">
        <v>315.91699999999997</v>
      </c>
      <c r="N71" s="326"/>
      <c r="O71" s="338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</row>
    <row r="72" spans="1:33" ht="15.75" customHeight="1" x14ac:dyDescent="0.2">
      <c r="A72" s="326"/>
      <c r="B72" s="335">
        <v>6.7549999999999999</v>
      </c>
      <c r="C72" s="335">
        <v>7.9809999999999999</v>
      </c>
      <c r="D72" s="335">
        <v>8.407</v>
      </c>
      <c r="E72" s="335">
        <v>9.3130000000000006</v>
      </c>
      <c r="F72" s="465">
        <v>15.085000000000001</v>
      </c>
      <c r="G72" s="335">
        <v>20.400134309079998</v>
      </c>
      <c r="H72" s="335">
        <v>20.714285690920001</v>
      </c>
      <c r="I72" s="461">
        <v>20.662580000000002</v>
      </c>
      <c r="J72" s="357" t="s">
        <v>136</v>
      </c>
      <c r="K72" s="336">
        <v>76.861999999999995</v>
      </c>
      <c r="L72" s="336">
        <v>23.143000000000001</v>
      </c>
      <c r="M72" s="423">
        <v>32.456000000000003</v>
      </c>
      <c r="N72" s="326"/>
      <c r="O72" s="338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</row>
    <row r="73" spans="1:33" ht="15.75" customHeight="1" x14ac:dyDescent="0.2">
      <c r="A73" s="326"/>
      <c r="B73" s="326"/>
      <c r="C73" s="326"/>
      <c r="D73" s="326"/>
      <c r="E73" s="326"/>
      <c r="F73" s="326"/>
      <c r="G73" s="326"/>
      <c r="H73" s="326"/>
      <c r="I73" s="326"/>
      <c r="J73" s="327"/>
      <c r="K73" s="327"/>
      <c r="L73" s="327"/>
      <c r="M73" s="327"/>
      <c r="N73" s="326"/>
      <c r="O73" s="338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</row>
    <row r="74" spans="1:33" ht="15.75" customHeight="1" x14ac:dyDescent="0.2">
      <c r="A74" s="326"/>
      <c r="B74" s="306"/>
      <c r="C74" s="306"/>
      <c r="D74" s="306"/>
      <c r="E74" s="306"/>
      <c r="F74" s="387"/>
      <c r="G74" s="306"/>
      <c r="H74" s="306"/>
      <c r="I74" s="306"/>
      <c r="J74" s="346" t="s">
        <v>139</v>
      </c>
      <c r="K74" s="306"/>
      <c r="L74" s="306"/>
      <c r="M74" s="387"/>
      <c r="N74" s="326"/>
      <c r="O74" s="338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</row>
    <row r="75" spans="1:33" ht="15.75" customHeight="1" x14ac:dyDescent="0.2">
      <c r="A75" s="326"/>
      <c r="B75" s="308">
        <v>315.70299999999997</v>
      </c>
      <c r="C75" s="308">
        <v>297.904</v>
      </c>
      <c r="D75" s="308">
        <v>248.54900000000001</v>
      </c>
      <c r="E75" s="308">
        <v>252.554</v>
      </c>
      <c r="F75" s="419">
        <v>303.80099999999999</v>
      </c>
      <c r="G75" s="308">
        <v>269.57087000000001</v>
      </c>
      <c r="H75" s="308">
        <v>237.60118</v>
      </c>
      <c r="I75" s="455">
        <v>243.30095</v>
      </c>
      <c r="J75" s="347" t="s">
        <v>134</v>
      </c>
      <c r="K75" s="309">
        <v>1054.2739999999999</v>
      </c>
      <c r="L75" s="309">
        <v>862.15599999999995</v>
      </c>
      <c r="M75" s="414">
        <v>1114.7090000000001</v>
      </c>
      <c r="N75" s="326"/>
      <c r="O75" s="338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</row>
    <row r="76" spans="1:33" ht="15.75" customHeight="1" x14ac:dyDescent="0.2">
      <c r="A76" s="326"/>
      <c r="B76" s="308">
        <v>39.271000000000001</v>
      </c>
      <c r="C76" s="308">
        <v>37.825000000000003</v>
      </c>
      <c r="D76" s="308">
        <v>34.710999999999999</v>
      </c>
      <c r="E76" s="308">
        <v>37.152999999999999</v>
      </c>
      <c r="F76" s="419">
        <v>34.161000000000001</v>
      </c>
      <c r="G76" s="308">
        <v>32.137186069427003</v>
      </c>
      <c r="H76" s="308">
        <v>25.632623930573001</v>
      </c>
      <c r="I76" s="455">
        <v>26.75019</v>
      </c>
      <c r="J76" s="347" t="s">
        <v>135</v>
      </c>
      <c r="K76" s="309">
        <v>118.68100000000001</v>
      </c>
      <c r="L76" s="309">
        <v>111.807</v>
      </c>
      <c r="M76" s="414">
        <v>148.96</v>
      </c>
      <c r="N76" s="326"/>
      <c r="O76" s="338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</row>
    <row r="77" spans="1:33" ht="15.75" customHeight="1" x14ac:dyDescent="0.2">
      <c r="A77" s="326"/>
      <c r="B77" s="308">
        <v>1.4E-2</v>
      </c>
      <c r="C77" s="308">
        <v>1.4999999999999999E-2</v>
      </c>
      <c r="D77" s="308">
        <v>0.02</v>
      </c>
      <c r="E77" s="308">
        <v>1E-3</v>
      </c>
      <c r="F77" s="419">
        <v>0</v>
      </c>
      <c r="G77" s="308">
        <v>0</v>
      </c>
      <c r="H77" s="308">
        <v>0</v>
      </c>
      <c r="I77" s="455">
        <v>0</v>
      </c>
      <c r="J77" s="347" t="s">
        <v>137</v>
      </c>
      <c r="K77" s="309">
        <v>0</v>
      </c>
      <c r="L77" s="309">
        <v>4.9000000000000002E-2</v>
      </c>
      <c r="M77" s="414">
        <v>0.05</v>
      </c>
      <c r="N77" s="326"/>
      <c r="O77" s="338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</row>
    <row r="78" spans="1:33" ht="15.75" customHeight="1" x14ac:dyDescent="0.2">
      <c r="A78" s="326"/>
      <c r="B78" s="335">
        <v>41.758000000000003</v>
      </c>
      <c r="C78" s="335">
        <v>31.300999999999998</v>
      </c>
      <c r="D78" s="335">
        <v>28.93</v>
      </c>
      <c r="E78" s="335">
        <v>34.643999999999998</v>
      </c>
      <c r="F78" s="465">
        <v>36.914000000000001</v>
      </c>
      <c r="G78" s="335">
        <v>27.547850731809998</v>
      </c>
      <c r="H78" s="335">
        <v>24.855659268190003</v>
      </c>
      <c r="I78" s="461">
        <v>25.561490000000003</v>
      </c>
      <c r="J78" s="357" t="s">
        <v>136</v>
      </c>
      <c r="K78" s="336">
        <v>114.879</v>
      </c>
      <c r="L78" s="336">
        <v>101.989</v>
      </c>
      <c r="M78" s="423">
        <v>136.63300000000001</v>
      </c>
      <c r="N78" s="326"/>
      <c r="O78" s="338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</row>
    <row r="79" spans="1:33" ht="15.75" customHeight="1" x14ac:dyDescent="0.2">
      <c r="A79" s="326"/>
      <c r="B79" s="339"/>
      <c r="C79" s="339"/>
      <c r="D79" s="339"/>
      <c r="E79" s="339"/>
      <c r="F79" s="339"/>
      <c r="G79" s="339"/>
      <c r="H79" s="339"/>
      <c r="I79" s="339"/>
      <c r="J79" s="327"/>
      <c r="K79" s="327"/>
      <c r="L79" s="327"/>
      <c r="M79" s="327"/>
      <c r="N79" s="326"/>
      <c r="O79" s="338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</row>
    <row r="80" spans="1:33" ht="15.75" customHeight="1" x14ac:dyDescent="0.2">
      <c r="A80" s="326"/>
      <c r="B80" s="306"/>
      <c r="C80" s="306"/>
      <c r="D80" s="306"/>
      <c r="E80" s="306"/>
      <c r="F80" s="387"/>
      <c r="G80" s="306"/>
      <c r="H80" s="306"/>
      <c r="I80" s="306"/>
      <c r="J80" s="346" t="s">
        <v>140</v>
      </c>
      <c r="K80" s="306"/>
      <c r="L80" s="306"/>
      <c r="M80" s="387"/>
      <c r="N80" s="326"/>
      <c r="O80" s="338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</row>
    <row r="81" spans="1:33" ht="15.75" customHeight="1" x14ac:dyDescent="0.2">
      <c r="A81" s="326"/>
      <c r="B81" s="308">
        <v>142.018</v>
      </c>
      <c r="C81" s="308">
        <v>187.654</v>
      </c>
      <c r="D81" s="308">
        <v>180.82900000000001</v>
      </c>
      <c r="E81" s="308">
        <v>163.49600000000001</v>
      </c>
      <c r="F81" s="419">
        <v>170.95599999999999</v>
      </c>
      <c r="G81" s="308">
        <v>244.56054999999998</v>
      </c>
      <c r="H81" s="308">
        <v>227.18717000000001</v>
      </c>
      <c r="I81" s="455">
        <v>184.40227999999999</v>
      </c>
      <c r="J81" s="347" t="s">
        <v>134</v>
      </c>
      <c r="K81" s="309">
        <v>827.10599999999999</v>
      </c>
      <c r="L81" s="309">
        <v>510.50100000000003</v>
      </c>
      <c r="M81" s="414">
        <v>673.99699999999996</v>
      </c>
      <c r="N81" s="326"/>
      <c r="O81" s="338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  <c r="AG81" s="326"/>
    </row>
    <row r="82" spans="1:33" ht="15.75" customHeight="1" x14ac:dyDescent="0.2">
      <c r="A82" s="326"/>
      <c r="B82" s="308">
        <v>9.9719999999999995</v>
      </c>
      <c r="C82" s="308">
        <v>10.887</v>
      </c>
      <c r="D82" s="308">
        <v>13.499000000000001</v>
      </c>
      <c r="E82" s="308">
        <v>14.856</v>
      </c>
      <c r="F82" s="419">
        <v>17.486999999999998</v>
      </c>
      <c r="G82" s="308">
        <v>17.947728689808997</v>
      </c>
      <c r="H82" s="308">
        <v>22.032871310190998</v>
      </c>
      <c r="I82" s="455">
        <v>21.403400000000001</v>
      </c>
      <c r="J82" s="347" t="s">
        <v>135</v>
      </c>
      <c r="K82" s="309">
        <v>78.870999999999995</v>
      </c>
      <c r="L82" s="309">
        <v>34.358000000000004</v>
      </c>
      <c r="M82" s="414">
        <v>49.213999999999999</v>
      </c>
      <c r="N82" s="326"/>
      <c r="O82" s="338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</row>
    <row r="83" spans="1:33" ht="15.75" customHeight="1" x14ac:dyDescent="0.2">
      <c r="A83" s="326"/>
      <c r="B83" s="308">
        <v>0.52400000000000002</v>
      </c>
      <c r="C83" s="308">
        <v>0.64</v>
      </c>
      <c r="D83" s="308">
        <v>0.441</v>
      </c>
      <c r="E83" s="308">
        <v>0.84499999999999997</v>
      </c>
      <c r="F83" s="419">
        <v>0.67900000000000005</v>
      </c>
      <c r="G83" s="308">
        <v>0.83399999999999996</v>
      </c>
      <c r="H83" s="308">
        <v>0.79700000000000004</v>
      </c>
      <c r="I83" s="455">
        <v>0.747</v>
      </c>
      <c r="J83" s="347" t="s">
        <v>137</v>
      </c>
      <c r="K83" s="309">
        <v>3.0569999999999999</v>
      </c>
      <c r="L83" s="309">
        <v>1.6050000000000002</v>
      </c>
      <c r="M83" s="414">
        <v>2.4500000000000002</v>
      </c>
      <c r="N83" s="326"/>
      <c r="O83" s="338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</row>
    <row r="84" spans="1:33" ht="15.75" customHeight="1" x14ac:dyDescent="0.2">
      <c r="A84" s="326"/>
      <c r="B84" s="335">
        <v>24.367999999999999</v>
      </c>
      <c r="C84" s="335">
        <v>26.46</v>
      </c>
      <c r="D84" s="335">
        <v>26.562999999999999</v>
      </c>
      <c r="E84" s="335">
        <v>27.105</v>
      </c>
      <c r="F84" s="465">
        <v>27.678999999999998</v>
      </c>
      <c r="G84" s="335">
        <v>30.97413430908</v>
      </c>
      <c r="H84" s="335">
        <v>29.708465690920001</v>
      </c>
      <c r="I84" s="461">
        <v>30.022400000000001</v>
      </c>
      <c r="J84" s="357" t="s">
        <v>136</v>
      </c>
      <c r="K84" s="336">
        <v>118.38400000000001</v>
      </c>
      <c r="L84" s="336">
        <v>77.391000000000005</v>
      </c>
      <c r="M84" s="423">
        <v>104.496</v>
      </c>
      <c r="N84" s="326"/>
      <c r="O84" s="338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</row>
    <row r="85" spans="1:33" ht="15.75" customHeight="1" x14ac:dyDescent="0.2">
      <c r="A85" s="326"/>
      <c r="B85" s="339"/>
      <c r="C85" s="339"/>
      <c r="D85" s="339"/>
      <c r="E85" s="339"/>
      <c r="F85" s="339"/>
      <c r="G85" s="339"/>
      <c r="H85" s="339"/>
      <c r="I85" s="339"/>
      <c r="J85" s="327"/>
      <c r="K85" s="327"/>
      <c r="L85" s="327"/>
      <c r="M85" s="327"/>
      <c r="N85" s="326"/>
      <c r="O85" s="338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</row>
    <row r="86" spans="1:33" ht="15.75" customHeight="1" x14ac:dyDescent="0.2">
      <c r="A86" s="326"/>
      <c r="B86" s="306"/>
      <c r="C86" s="306"/>
      <c r="D86" s="306"/>
      <c r="E86" s="306"/>
      <c r="F86" s="387"/>
      <c r="G86" s="306"/>
      <c r="H86" s="306"/>
      <c r="I86" s="306"/>
      <c r="J86" s="346" t="s">
        <v>141</v>
      </c>
      <c r="K86" s="306"/>
      <c r="L86" s="306"/>
      <c r="M86" s="387"/>
      <c r="N86" s="326"/>
      <c r="O86" s="338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</row>
    <row r="87" spans="1:33" ht="15.75" customHeight="1" x14ac:dyDescent="0.2">
      <c r="A87" s="326"/>
      <c r="B87" s="308">
        <v>37.418999999999997</v>
      </c>
      <c r="C87" s="308">
        <v>43.706000000000003</v>
      </c>
      <c r="D87" s="308">
        <v>47.81</v>
      </c>
      <c r="E87" s="308">
        <v>68.551000000000002</v>
      </c>
      <c r="F87" s="419">
        <v>66.394000000000005</v>
      </c>
      <c r="G87" s="308">
        <v>78.401980000000009</v>
      </c>
      <c r="H87" s="308">
        <v>82.105730000000008</v>
      </c>
      <c r="I87" s="455">
        <v>102.11129</v>
      </c>
      <c r="J87" s="347" t="s">
        <v>134</v>
      </c>
      <c r="K87" s="309">
        <v>329.01300000000003</v>
      </c>
      <c r="L87" s="309">
        <v>128.935</v>
      </c>
      <c r="M87" s="414">
        <v>197.48599999999999</v>
      </c>
      <c r="N87" s="326"/>
      <c r="O87" s="338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</row>
    <row r="88" spans="1:33" ht="15.75" customHeight="1" x14ac:dyDescent="0.2">
      <c r="A88" s="326"/>
      <c r="B88" s="308">
        <v>41.796999999999997</v>
      </c>
      <c r="C88" s="308">
        <v>38.375999999999998</v>
      </c>
      <c r="D88" s="308">
        <v>26.113</v>
      </c>
      <c r="E88" s="308">
        <v>27.503</v>
      </c>
      <c r="F88" s="419">
        <v>32.289000000000001</v>
      </c>
      <c r="G88" s="308">
        <v>35.583186069427001</v>
      </c>
      <c r="H88" s="308">
        <v>38.096063930573003</v>
      </c>
      <c r="I88" s="455">
        <v>40.683749999999996</v>
      </c>
      <c r="J88" s="347" t="s">
        <v>135</v>
      </c>
      <c r="K88" s="309">
        <v>146.65200000000002</v>
      </c>
      <c r="L88" s="309">
        <v>106.286</v>
      </c>
      <c r="M88" s="414">
        <v>133.78899999999999</v>
      </c>
      <c r="N88" s="326"/>
      <c r="O88" s="338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</row>
    <row r="89" spans="1:33" ht="15.75" customHeight="1" x14ac:dyDescent="0.2">
      <c r="A89" s="326"/>
      <c r="B89" s="308">
        <v>37.783999999999999</v>
      </c>
      <c r="C89" s="308">
        <v>34.97</v>
      </c>
      <c r="D89" s="308">
        <v>35.524999999999999</v>
      </c>
      <c r="E89" s="308">
        <v>45.134999999999998</v>
      </c>
      <c r="F89" s="419">
        <v>41.668999999999997</v>
      </c>
      <c r="G89" s="308">
        <v>41.871473995661802</v>
      </c>
      <c r="H89" s="308">
        <v>44.590096004338193</v>
      </c>
      <c r="I89" s="455">
        <v>49.899429999999995</v>
      </c>
      <c r="J89" s="347" t="s">
        <v>137</v>
      </c>
      <c r="K89" s="309">
        <v>178.02999999999997</v>
      </c>
      <c r="L89" s="309">
        <v>108.279</v>
      </c>
      <c r="M89" s="414">
        <v>153.41399999999999</v>
      </c>
      <c r="N89" s="326"/>
      <c r="O89" s="338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</row>
    <row r="90" spans="1:33" ht="15.75" customHeight="1" x14ac:dyDescent="0.2">
      <c r="A90" s="326"/>
      <c r="B90" s="335">
        <v>14.209</v>
      </c>
      <c r="C90" s="335">
        <v>16.841999999999999</v>
      </c>
      <c r="D90" s="335">
        <v>15.157</v>
      </c>
      <c r="E90" s="335">
        <v>16.358000000000001</v>
      </c>
      <c r="F90" s="465">
        <v>15.034000000000001</v>
      </c>
      <c r="G90" s="335">
        <v>17.158430262179998</v>
      </c>
      <c r="H90" s="335">
        <v>14.740359737820002</v>
      </c>
      <c r="I90" s="461">
        <v>15.946210000000001</v>
      </c>
      <c r="J90" s="357" t="s">
        <v>136</v>
      </c>
      <c r="K90" s="336">
        <v>62.878999999999998</v>
      </c>
      <c r="L90" s="336">
        <v>46.207999999999998</v>
      </c>
      <c r="M90" s="423">
        <v>62.566000000000003</v>
      </c>
      <c r="N90" s="326"/>
      <c r="O90" s="338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</row>
    <row r="91" spans="1:33" ht="15.75" customHeight="1" x14ac:dyDescent="0.2">
      <c r="A91" s="326"/>
      <c r="B91" s="339"/>
      <c r="C91" s="339"/>
      <c r="D91" s="339"/>
      <c r="E91" s="339"/>
      <c r="F91" s="339"/>
      <c r="G91" s="339"/>
      <c r="H91" s="339"/>
      <c r="I91" s="339"/>
      <c r="J91" s="327"/>
      <c r="K91" s="327"/>
      <c r="L91" s="327"/>
      <c r="M91" s="327"/>
      <c r="N91" s="326"/>
      <c r="O91" s="338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</row>
    <row r="92" spans="1:33" ht="15.75" customHeight="1" x14ac:dyDescent="0.2">
      <c r="A92" s="326"/>
      <c r="B92" s="306"/>
      <c r="C92" s="306"/>
      <c r="D92" s="306"/>
      <c r="E92" s="306"/>
      <c r="F92" s="387"/>
      <c r="G92" s="306"/>
      <c r="H92" s="306"/>
      <c r="I92" s="306"/>
      <c r="J92" s="346" t="s">
        <v>142</v>
      </c>
      <c r="K92" s="306"/>
      <c r="L92" s="306"/>
      <c r="M92" s="387"/>
      <c r="N92" s="1"/>
      <c r="O92" s="338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</row>
    <row r="93" spans="1:33" ht="15.75" customHeight="1" x14ac:dyDescent="0.2">
      <c r="A93" s="326"/>
      <c r="B93" s="308">
        <v>38.305</v>
      </c>
      <c r="C93" s="308">
        <v>51.176000000000002</v>
      </c>
      <c r="D93" s="308">
        <v>51.582999999999998</v>
      </c>
      <c r="E93" s="308">
        <v>46.45</v>
      </c>
      <c r="F93" s="419">
        <v>36.401000000000003</v>
      </c>
      <c r="G93" s="308">
        <v>37.234000000000002</v>
      </c>
      <c r="H93" s="308">
        <v>39.680999999999997</v>
      </c>
      <c r="I93" s="455">
        <v>28.745000000000001</v>
      </c>
      <c r="J93" s="347" t="s">
        <v>134</v>
      </c>
      <c r="K93" s="309">
        <v>142.06100000000001</v>
      </c>
      <c r="L93" s="309">
        <v>141.06399999999999</v>
      </c>
      <c r="M93" s="414">
        <v>187.51400000000001</v>
      </c>
      <c r="N93" s="1"/>
      <c r="O93" s="338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</row>
    <row r="94" spans="1:33" ht="15.75" customHeight="1" x14ac:dyDescent="0.2">
      <c r="A94" s="326"/>
      <c r="B94" s="308">
        <v>1.3355469176058721</v>
      </c>
      <c r="C94" s="308">
        <v>2.9487311464000001</v>
      </c>
      <c r="D94" s="308">
        <v>2.3519069054799981</v>
      </c>
      <c r="E94" s="308">
        <v>3.93310787314</v>
      </c>
      <c r="F94" s="419">
        <v>-0.374</v>
      </c>
      <c r="G94" s="308">
        <v>0.17199999999999999</v>
      </c>
      <c r="H94" s="308">
        <v>-0.46500000000000002</v>
      </c>
      <c r="I94" s="455">
        <v>1.0999999999999999E-2</v>
      </c>
      <c r="J94" s="347" t="s">
        <v>135</v>
      </c>
      <c r="K94" s="309">
        <v>-0.65600000000000003</v>
      </c>
      <c r="L94" s="309">
        <v>6.6361849694858703</v>
      </c>
      <c r="M94" s="414">
        <v>10.56929284262587</v>
      </c>
      <c r="N94" s="1"/>
      <c r="O94" s="338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</row>
    <row r="95" spans="1:33" ht="15.75" customHeight="1" x14ac:dyDescent="0.2">
      <c r="A95" s="326"/>
      <c r="B95" s="308">
        <v>0.70699999999999996</v>
      </c>
      <c r="C95" s="308">
        <v>1.113</v>
      </c>
      <c r="D95" s="308">
        <v>1.825</v>
      </c>
      <c r="E95" s="308">
        <v>1.796</v>
      </c>
      <c r="F95" s="464">
        <v>1.169</v>
      </c>
      <c r="G95" s="308">
        <v>1.53</v>
      </c>
      <c r="H95" s="333">
        <v>1.39</v>
      </c>
      <c r="I95" s="460">
        <v>1.218</v>
      </c>
      <c r="J95" s="356" t="s">
        <v>137</v>
      </c>
      <c r="K95" s="309">
        <v>5.3069999999999995</v>
      </c>
      <c r="L95" s="309">
        <v>3.6449999999999996</v>
      </c>
      <c r="M95" s="414">
        <v>5.4409999999999998</v>
      </c>
      <c r="N95" s="1"/>
      <c r="O95" s="338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</row>
    <row r="96" spans="1:33" ht="15.75" customHeight="1" x14ac:dyDescent="0.2">
      <c r="A96" s="326"/>
      <c r="B96" s="308">
        <v>8.8360000000000003</v>
      </c>
      <c r="C96" s="308">
        <v>12.595000000000001</v>
      </c>
      <c r="D96" s="308">
        <v>9.5570000000000004</v>
      </c>
      <c r="E96" s="308">
        <v>11.568</v>
      </c>
      <c r="F96" s="419">
        <v>12.148999999999999</v>
      </c>
      <c r="G96" s="308">
        <v>9.8829999999999991</v>
      </c>
      <c r="H96" s="308">
        <v>8.2319999999999993</v>
      </c>
      <c r="I96" s="455">
        <v>11.593999999999999</v>
      </c>
      <c r="J96" s="347" t="s">
        <v>136</v>
      </c>
      <c r="K96" s="309">
        <v>41.857999999999997</v>
      </c>
      <c r="L96" s="309">
        <v>30.988</v>
      </c>
      <c r="M96" s="414">
        <v>42.555999999999997</v>
      </c>
      <c r="N96" s="1"/>
      <c r="O96" s="338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</row>
    <row r="97" spans="1:33" ht="15.75" customHeight="1" x14ac:dyDescent="0.2">
      <c r="A97" s="326"/>
      <c r="B97" s="335">
        <v>-9.9395469176059326</v>
      </c>
      <c r="C97" s="335">
        <v>-13.6437311464001</v>
      </c>
      <c r="D97" s="335">
        <v>-14.130906905479899</v>
      </c>
      <c r="E97" s="335">
        <v>-23.946107873139901</v>
      </c>
      <c r="F97" s="465">
        <v>-4.0739999999999998</v>
      </c>
      <c r="G97" s="335">
        <v>-3.5988169872322118</v>
      </c>
      <c r="H97" s="335">
        <v>-6.7516030127678022</v>
      </c>
      <c r="I97" s="461">
        <v>-5.9945799999999991</v>
      </c>
      <c r="J97" s="357" t="s">
        <v>132</v>
      </c>
      <c r="K97" s="336">
        <v>-20.419000000000011</v>
      </c>
      <c r="L97" s="336">
        <v>-37.714184969485927</v>
      </c>
      <c r="M97" s="423">
        <v>-61.660292842625871</v>
      </c>
      <c r="N97" s="1"/>
      <c r="O97" s="338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</row>
    <row r="98" spans="1:33" ht="15.75" customHeight="1" x14ac:dyDescent="0.2">
      <c r="A98" s="326"/>
      <c r="B98" s="326"/>
      <c r="C98" s="326"/>
      <c r="E98" s="360"/>
      <c r="F98" s="360"/>
      <c r="G98" s="326"/>
      <c r="H98" s="326"/>
      <c r="I98" s="360"/>
      <c r="J98" s="524" t="s">
        <v>151</v>
      </c>
      <c r="K98" s="524"/>
      <c r="L98" s="524"/>
      <c r="M98" s="524"/>
      <c r="P98" s="326"/>
      <c r="Q98" s="523"/>
      <c r="R98" s="523"/>
      <c r="S98" s="523"/>
      <c r="T98" s="523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</row>
    <row r="99" spans="1:33" ht="15.75" customHeight="1" x14ac:dyDescent="0.2">
      <c r="A99" s="326"/>
      <c r="B99" s="326"/>
      <c r="C99" s="326"/>
      <c r="D99" s="359"/>
      <c r="E99" s="359"/>
      <c r="F99" s="359"/>
      <c r="G99" s="326"/>
      <c r="H99" s="326"/>
      <c r="I99" s="359"/>
      <c r="J99" s="525"/>
      <c r="K99" s="525"/>
      <c r="L99" s="525"/>
      <c r="M99" s="525"/>
      <c r="P99" s="326"/>
      <c r="Q99" s="523"/>
      <c r="R99" s="523"/>
      <c r="S99" s="523"/>
      <c r="T99" s="523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</row>
    <row r="100" spans="1:33" ht="15.75" customHeight="1" x14ac:dyDescent="0.2">
      <c r="A100" s="326"/>
      <c r="B100" s="326"/>
      <c r="C100" s="326"/>
      <c r="D100" s="326"/>
      <c r="E100" s="326"/>
      <c r="F100" s="326"/>
      <c r="G100" s="326"/>
      <c r="H100" s="326"/>
      <c r="I100" s="326"/>
      <c r="J100" s="361"/>
      <c r="K100" s="361"/>
      <c r="L100" s="361"/>
      <c r="M100" s="361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</row>
    <row r="101" spans="1:33" ht="15.75" customHeight="1" x14ac:dyDescent="0.2">
      <c r="A101" s="326"/>
      <c r="B101" s="326"/>
      <c r="C101" s="326"/>
      <c r="D101" s="326"/>
      <c r="E101" s="326"/>
      <c r="F101" s="326"/>
      <c r="G101" s="326"/>
      <c r="H101" s="326"/>
      <c r="I101" s="326"/>
      <c r="J101" s="327"/>
      <c r="K101" s="327"/>
      <c r="L101" s="327"/>
      <c r="M101" s="327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</row>
    <row r="102" spans="1:33" ht="15.75" customHeight="1" x14ac:dyDescent="0.2">
      <c r="A102" s="326"/>
      <c r="B102" s="326"/>
      <c r="C102" s="326"/>
      <c r="D102" s="326"/>
      <c r="E102" s="326"/>
      <c r="F102" s="326"/>
      <c r="G102" s="326"/>
      <c r="H102" s="326"/>
      <c r="I102" s="326"/>
      <c r="J102" s="327"/>
      <c r="K102" s="327"/>
      <c r="L102" s="327"/>
      <c r="M102" s="327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</row>
    <row r="103" spans="1:33" ht="15.75" customHeight="1" x14ac:dyDescent="0.2">
      <c r="A103" s="326"/>
      <c r="B103" s="326"/>
      <c r="C103" s="326"/>
      <c r="D103" s="326"/>
      <c r="E103" s="326"/>
      <c r="F103" s="326"/>
      <c r="G103" s="326"/>
      <c r="H103" s="326"/>
      <c r="I103" s="326"/>
      <c r="J103" s="327"/>
      <c r="K103" s="327"/>
      <c r="L103" s="327"/>
      <c r="M103" s="327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</row>
    <row r="104" spans="1:33" ht="15.75" customHeight="1" x14ac:dyDescent="0.2">
      <c r="A104" s="326"/>
      <c r="B104" s="326"/>
      <c r="C104" s="326"/>
      <c r="D104" s="326"/>
      <c r="E104" s="326"/>
      <c r="F104" s="326"/>
      <c r="G104" s="326"/>
      <c r="H104" s="326"/>
      <c r="I104" s="326"/>
      <c r="J104" s="327"/>
      <c r="K104" s="327"/>
      <c r="L104" s="327"/>
      <c r="M104" s="327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</row>
    <row r="105" spans="1:33" ht="15.75" customHeight="1" x14ac:dyDescent="0.2">
      <c r="A105" s="326"/>
      <c r="B105" s="326"/>
      <c r="C105" s="326"/>
      <c r="D105" s="326"/>
      <c r="E105" s="326"/>
      <c r="F105" s="326"/>
      <c r="G105" s="326"/>
      <c r="H105" s="326"/>
      <c r="I105" s="326"/>
      <c r="J105" s="327"/>
      <c r="K105" s="327"/>
      <c r="L105" s="327"/>
      <c r="M105" s="327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</row>
    <row r="106" spans="1:33" ht="15.75" customHeight="1" x14ac:dyDescent="0.2">
      <c r="A106" s="326"/>
      <c r="B106" s="326"/>
      <c r="C106" s="326"/>
      <c r="D106" s="326"/>
      <c r="E106" s="326"/>
      <c r="F106" s="326"/>
      <c r="G106" s="326"/>
      <c r="H106" s="326"/>
      <c r="I106" s="326"/>
      <c r="J106" s="327"/>
      <c r="K106" s="327"/>
      <c r="L106" s="327"/>
      <c r="M106" s="327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</row>
    <row r="107" spans="1:33" ht="15.75" customHeight="1" x14ac:dyDescent="0.2">
      <c r="A107" s="326"/>
      <c r="B107" s="326"/>
      <c r="C107" s="326"/>
      <c r="D107" s="326"/>
      <c r="E107" s="326"/>
      <c r="F107" s="326"/>
      <c r="G107" s="326"/>
      <c r="H107" s="326"/>
      <c r="I107" s="326"/>
      <c r="J107" s="327"/>
      <c r="K107" s="327"/>
      <c r="L107" s="327"/>
      <c r="M107" s="327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</row>
    <row r="108" spans="1:33" ht="15.75" customHeight="1" x14ac:dyDescent="0.2">
      <c r="A108" s="326"/>
      <c r="B108" s="326"/>
      <c r="C108" s="326"/>
      <c r="D108" s="326"/>
      <c r="E108" s="326"/>
      <c r="F108" s="326"/>
      <c r="G108" s="326"/>
      <c r="H108" s="326"/>
      <c r="I108" s="326"/>
      <c r="J108" s="327"/>
      <c r="K108" s="327"/>
      <c r="L108" s="327"/>
      <c r="M108" s="327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</row>
    <row r="109" spans="1:33" ht="15.75" customHeight="1" x14ac:dyDescent="0.2">
      <c r="A109" s="326"/>
      <c r="B109" s="326"/>
      <c r="C109" s="326"/>
      <c r="D109" s="326"/>
      <c r="E109" s="326"/>
      <c r="F109" s="326"/>
      <c r="G109" s="326"/>
      <c r="H109" s="326"/>
      <c r="I109" s="326"/>
      <c r="J109" s="327"/>
      <c r="K109" s="327"/>
      <c r="L109" s="327"/>
      <c r="M109" s="327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</row>
    <row r="110" spans="1:33" ht="15.75" customHeight="1" x14ac:dyDescent="0.2">
      <c r="A110" s="326"/>
      <c r="B110" s="326"/>
      <c r="C110" s="326"/>
      <c r="D110" s="326"/>
      <c r="E110" s="326"/>
      <c r="F110" s="326"/>
      <c r="G110" s="326"/>
      <c r="H110" s="326"/>
      <c r="I110" s="326"/>
      <c r="J110" s="327"/>
      <c r="K110" s="327"/>
      <c r="L110" s="327"/>
      <c r="M110" s="327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</row>
    <row r="111" spans="1:33" ht="15.75" customHeight="1" x14ac:dyDescent="0.2">
      <c r="A111" s="326"/>
      <c r="B111" s="326"/>
      <c r="C111" s="326"/>
      <c r="D111" s="326"/>
      <c r="E111" s="326"/>
      <c r="F111" s="326"/>
      <c r="G111" s="326"/>
      <c r="H111" s="326"/>
      <c r="I111" s="326"/>
      <c r="J111" s="327"/>
      <c r="K111" s="327"/>
      <c r="L111" s="327"/>
      <c r="M111" s="327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</row>
    <row r="112" spans="1:33" ht="15.75" customHeight="1" x14ac:dyDescent="0.2">
      <c r="A112" s="326"/>
      <c r="B112" s="326"/>
      <c r="C112" s="326"/>
      <c r="D112" s="326"/>
      <c r="E112" s="326"/>
      <c r="F112" s="326"/>
      <c r="G112" s="326"/>
      <c r="H112" s="326"/>
      <c r="I112" s="326"/>
      <c r="J112" s="327"/>
      <c r="K112" s="327"/>
      <c r="L112" s="327"/>
      <c r="M112" s="327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</row>
    <row r="113" spans="1:33" ht="15.75" customHeight="1" x14ac:dyDescent="0.2">
      <c r="A113" s="326"/>
      <c r="B113" s="326"/>
      <c r="C113" s="326"/>
      <c r="D113" s="326"/>
      <c r="E113" s="326"/>
      <c r="F113" s="326"/>
      <c r="G113" s="326"/>
      <c r="H113" s="326"/>
      <c r="I113" s="326"/>
      <c r="J113" s="327"/>
      <c r="K113" s="327"/>
      <c r="L113" s="327"/>
      <c r="M113" s="327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</row>
    <row r="114" spans="1:33" ht="15.75" customHeight="1" x14ac:dyDescent="0.2">
      <c r="A114" s="326"/>
      <c r="B114" s="326"/>
      <c r="C114" s="326"/>
      <c r="D114" s="326"/>
      <c r="E114" s="326"/>
      <c r="F114" s="326"/>
      <c r="G114" s="326"/>
      <c r="H114" s="326"/>
      <c r="I114" s="326"/>
      <c r="J114" s="327"/>
      <c r="K114" s="327"/>
      <c r="L114" s="327"/>
      <c r="M114" s="327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</row>
    <row r="115" spans="1:33" ht="15.75" customHeight="1" x14ac:dyDescent="0.2">
      <c r="A115" s="326"/>
      <c r="B115" s="326"/>
      <c r="C115" s="326"/>
      <c r="D115" s="326"/>
      <c r="E115" s="326"/>
      <c r="F115" s="326"/>
      <c r="G115" s="326"/>
      <c r="H115" s="326"/>
      <c r="I115" s="326"/>
      <c r="J115" s="327"/>
      <c r="K115" s="327"/>
      <c r="L115" s="327"/>
      <c r="M115" s="327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</row>
    <row r="116" spans="1:33" ht="15.75" customHeight="1" x14ac:dyDescent="0.2">
      <c r="A116" s="326"/>
      <c r="B116" s="326"/>
      <c r="C116" s="326"/>
      <c r="D116" s="326"/>
      <c r="E116" s="326"/>
      <c r="F116" s="326"/>
      <c r="G116" s="326"/>
      <c r="H116" s="326"/>
      <c r="I116" s="326"/>
      <c r="J116" s="327"/>
      <c r="K116" s="327"/>
      <c r="L116" s="327"/>
      <c r="M116" s="327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</row>
    <row r="117" spans="1:33" ht="15.75" customHeight="1" x14ac:dyDescent="0.2">
      <c r="A117" s="326"/>
      <c r="B117" s="326"/>
      <c r="C117" s="326"/>
      <c r="D117" s="326"/>
      <c r="E117" s="326"/>
      <c r="F117" s="326"/>
      <c r="G117" s="326"/>
      <c r="H117" s="326"/>
      <c r="I117" s="326"/>
      <c r="J117" s="327"/>
      <c r="K117" s="327"/>
      <c r="L117" s="327"/>
      <c r="M117" s="327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</row>
    <row r="118" spans="1:33" ht="15.75" customHeight="1" x14ac:dyDescent="0.2">
      <c r="A118" s="326"/>
      <c r="B118" s="326"/>
      <c r="C118" s="326"/>
      <c r="D118" s="326"/>
      <c r="E118" s="326"/>
      <c r="F118" s="326"/>
      <c r="G118" s="326"/>
      <c r="H118" s="326"/>
      <c r="I118" s="326"/>
      <c r="J118" s="327"/>
      <c r="K118" s="327"/>
      <c r="L118" s="327"/>
      <c r="M118" s="327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</row>
    <row r="119" spans="1:33" ht="15.75" customHeight="1" x14ac:dyDescent="0.2">
      <c r="A119" s="326"/>
      <c r="B119" s="326"/>
      <c r="C119" s="326"/>
      <c r="D119" s="326"/>
      <c r="E119" s="326"/>
      <c r="F119" s="326"/>
      <c r="G119" s="326"/>
      <c r="H119" s="326"/>
      <c r="I119" s="326"/>
      <c r="J119" s="327"/>
      <c r="K119" s="327"/>
      <c r="L119" s="327"/>
      <c r="M119" s="327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</row>
    <row r="120" spans="1:33" ht="15.75" customHeight="1" x14ac:dyDescent="0.2">
      <c r="A120" s="326"/>
      <c r="B120" s="326"/>
      <c r="C120" s="326"/>
      <c r="D120" s="326"/>
      <c r="E120" s="326"/>
      <c r="F120" s="326"/>
      <c r="G120" s="326"/>
      <c r="H120" s="326"/>
      <c r="I120" s="326"/>
      <c r="J120" s="327"/>
      <c r="K120" s="327"/>
      <c r="L120" s="327"/>
      <c r="M120" s="327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</row>
    <row r="121" spans="1:33" ht="15.75" customHeight="1" x14ac:dyDescent="0.2">
      <c r="A121" s="326"/>
      <c r="B121" s="326"/>
      <c r="C121" s="326"/>
      <c r="D121" s="326"/>
      <c r="E121" s="326"/>
      <c r="F121" s="326"/>
      <c r="G121" s="326"/>
      <c r="H121" s="326"/>
      <c r="I121" s="326"/>
      <c r="J121" s="327"/>
      <c r="K121" s="327"/>
      <c r="L121" s="327"/>
      <c r="M121" s="327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</row>
    <row r="122" spans="1:33" ht="15.75" customHeight="1" x14ac:dyDescent="0.2">
      <c r="A122" s="326"/>
      <c r="B122" s="326"/>
      <c r="C122" s="326"/>
      <c r="D122" s="326"/>
      <c r="E122" s="326"/>
      <c r="F122" s="326"/>
      <c r="G122" s="326"/>
      <c r="H122" s="326"/>
      <c r="I122" s="326"/>
      <c r="J122" s="327"/>
      <c r="K122" s="327"/>
      <c r="L122" s="327"/>
      <c r="M122" s="327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</row>
    <row r="123" spans="1:33" ht="15.75" customHeight="1" x14ac:dyDescent="0.2">
      <c r="A123" s="326"/>
      <c r="B123" s="326"/>
      <c r="C123" s="326"/>
      <c r="D123" s="326"/>
      <c r="E123" s="326"/>
      <c r="F123" s="326"/>
      <c r="G123" s="326"/>
      <c r="H123" s="326"/>
      <c r="I123" s="326"/>
      <c r="J123" s="327"/>
      <c r="K123" s="327"/>
      <c r="L123" s="327"/>
      <c r="M123" s="327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</row>
    <row r="124" spans="1:33" ht="15.75" customHeight="1" x14ac:dyDescent="0.2">
      <c r="A124" s="326"/>
      <c r="B124" s="326"/>
      <c r="C124" s="326"/>
      <c r="D124" s="326"/>
      <c r="E124" s="326"/>
      <c r="F124" s="326"/>
      <c r="G124" s="326"/>
      <c r="H124" s="326"/>
      <c r="I124" s="326"/>
      <c r="J124" s="327"/>
      <c r="K124" s="327"/>
      <c r="L124" s="327"/>
      <c r="M124" s="327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</row>
    <row r="125" spans="1:33" ht="15.75" customHeight="1" x14ac:dyDescent="0.2">
      <c r="A125" s="326"/>
      <c r="B125" s="326"/>
      <c r="C125" s="326"/>
      <c r="D125" s="326"/>
      <c r="E125" s="326"/>
      <c r="F125" s="326"/>
      <c r="G125" s="326"/>
      <c r="H125" s="326"/>
      <c r="I125" s="326"/>
      <c r="J125" s="327"/>
      <c r="K125" s="327"/>
      <c r="L125" s="327"/>
      <c r="M125" s="327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</row>
    <row r="126" spans="1:33" ht="15.75" customHeight="1" x14ac:dyDescent="0.2">
      <c r="A126" s="326"/>
      <c r="B126" s="326"/>
      <c r="C126" s="326"/>
      <c r="D126" s="326"/>
      <c r="E126" s="326"/>
      <c r="F126" s="326"/>
      <c r="G126" s="326"/>
      <c r="H126" s="326"/>
      <c r="I126" s="326"/>
      <c r="J126" s="327"/>
      <c r="K126" s="327"/>
      <c r="L126" s="327"/>
      <c r="M126" s="327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</row>
    <row r="127" spans="1:33" ht="15.75" customHeight="1" x14ac:dyDescent="0.2">
      <c r="A127" s="326"/>
      <c r="B127" s="326"/>
      <c r="C127" s="326"/>
      <c r="D127" s="326"/>
      <c r="E127" s="326"/>
      <c r="F127" s="326"/>
      <c r="G127" s="326"/>
      <c r="H127" s="326"/>
      <c r="I127" s="326"/>
      <c r="J127" s="327"/>
      <c r="K127" s="327"/>
      <c r="L127" s="327"/>
      <c r="M127" s="327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</row>
    <row r="128" spans="1:33" ht="15.75" customHeight="1" x14ac:dyDescent="0.2">
      <c r="A128" s="326"/>
      <c r="B128" s="326"/>
      <c r="C128" s="326"/>
      <c r="D128" s="326"/>
      <c r="E128" s="326"/>
      <c r="F128" s="326"/>
      <c r="G128" s="326"/>
      <c r="H128" s="326"/>
      <c r="I128" s="326"/>
      <c r="J128" s="327"/>
      <c r="K128" s="327"/>
      <c r="L128" s="327"/>
      <c r="M128" s="327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</row>
    <row r="129" spans="1:33" ht="15.75" customHeight="1" x14ac:dyDescent="0.2">
      <c r="A129" s="326"/>
      <c r="B129" s="326"/>
      <c r="C129" s="326"/>
      <c r="D129" s="326"/>
      <c r="E129" s="326"/>
      <c r="F129" s="326"/>
      <c r="G129" s="326"/>
      <c r="H129" s="326"/>
      <c r="I129" s="326"/>
      <c r="J129" s="327"/>
      <c r="K129" s="327"/>
      <c r="L129" s="327"/>
      <c r="M129" s="327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</row>
    <row r="130" spans="1:33" ht="15.75" customHeight="1" x14ac:dyDescent="0.2">
      <c r="A130" s="326"/>
      <c r="B130" s="326"/>
      <c r="C130" s="326"/>
      <c r="D130" s="326"/>
      <c r="E130" s="326"/>
      <c r="F130" s="326"/>
      <c r="G130" s="326"/>
      <c r="H130" s="326"/>
      <c r="I130" s="326"/>
      <c r="J130" s="327"/>
      <c r="K130" s="327"/>
      <c r="L130" s="327"/>
      <c r="M130" s="327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</row>
    <row r="131" spans="1:33" ht="15.75" customHeight="1" x14ac:dyDescent="0.2">
      <c r="A131" s="326"/>
      <c r="B131" s="326"/>
      <c r="C131" s="326"/>
      <c r="D131" s="326"/>
      <c r="E131" s="326"/>
      <c r="F131" s="326"/>
      <c r="G131" s="326"/>
      <c r="H131" s="326"/>
      <c r="I131" s="326"/>
      <c r="J131" s="327"/>
      <c r="K131" s="327"/>
      <c r="L131" s="327"/>
      <c r="M131" s="327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</row>
    <row r="132" spans="1:33" ht="15.75" customHeight="1" x14ac:dyDescent="0.2">
      <c r="A132" s="326"/>
      <c r="B132" s="326"/>
      <c r="C132" s="326"/>
      <c r="D132" s="326"/>
      <c r="E132" s="326"/>
      <c r="F132" s="326"/>
      <c r="G132" s="326"/>
      <c r="H132" s="326"/>
      <c r="I132" s="326"/>
      <c r="J132" s="327"/>
      <c r="K132" s="327"/>
      <c r="L132" s="327"/>
      <c r="M132" s="327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</row>
    <row r="133" spans="1:33" ht="15.75" customHeight="1" x14ac:dyDescent="0.2">
      <c r="A133" s="326"/>
      <c r="B133" s="326"/>
      <c r="C133" s="326"/>
      <c r="D133" s="326"/>
      <c r="E133" s="326"/>
      <c r="F133" s="326"/>
      <c r="G133" s="326"/>
      <c r="H133" s="326"/>
      <c r="I133" s="326"/>
      <c r="J133" s="327"/>
      <c r="K133" s="327"/>
      <c r="L133" s="327"/>
      <c r="M133" s="327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</row>
    <row r="134" spans="1:33" ht="15.75" customHeight="1" x14ac:dyDescent="0.2">
      <c r="A134" s="326"/>
      <c r="B134" s="326"/>
      <c r="C134" s="326"/>
      <c r="D134" s="326"/>
      <c r="E134" s="326"/>
      <c r="F134" s="326"/>
      <c r="G134" s="326"/>
      <c r="H134" s="326"/>
      <c r="I134" s="326"/>
      <c r="J134" s="327"/>
      <c r="K134" s="327"/>
      <c r="L134" s="327"/>
      <c r="M134" s="327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</row>
    <row r="135" spans="1:33" ht="15.75" customHeight="1" x14ac:dyDescent="0.2">
      <c r="A135" s="326"/>
      <c r="B135" s="326"/>
      <c r="C135" s="326"/>
      <c r="D135" s="326"/>
      <c r="E135" s="326"/>
      <c r="F135" s="326"/>
      <c r="G135" s="326"/>
      <c r="H135" s="326"/>
      <c r="I135" s="326"/>
      <c r="J135" s="327"/>
      <c r="K135" s="327"/>
      <c r="L135" s="327"/>
      <c r="M135" s="327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</row>
    <row r="136" spans="1:33" ht="15.75" customHeight="1" x14ac:dyDescent="0.2">
      <c r="A136" s="326"/>
      <c r="B136" s="326"/>
      <c r="C136" s="326"/>
      <c r="D136" s="326"/>
      <c r="E136" s="326"/>
      <c r="F136" s="326"/>
      <c r="G136" s="326"/>
      <c r="H136" s="326"/>
      <c r="I136" s="326"/>
      <c r="J136" s="327"/>
      <c r="K136" s="327"/>
      <c r="L136" s="327"/>
      <c r="M136" s="327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</row>
    <row r="137" spans="1:33" ht="15.75" customHeight="1" x14ac:dyDescent="0.2">
      <c r="A137" s="326"/>
      <c r="B137" s="326"/>
      <c r="C137" s="326"/>
      <c r="D137" s="326"/>
      <c r="E137" s="326"/>
      <c r="F137" s="326"/>
      <c r="G137" s="326"/>
      <c r="H137" s="326"/>
      <c r="I137" s="326"/>
      <c r="J137" s="327"/>
      <c r="K137" s="327"/>
      <c r="L137" s="327"/>
      <c r="M137" s="327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</row>
    <row r="138" spans="1:33" ht="15.75" customHeight="1" x14ac:dyDescent="0.2">
      <c r="A138" s="326"/>
      <c r="B138" s="326"/>
      <c r="C138" s="326"/>
      <c r="D138" s="326"/>
      <c r="E138" s="326"/>
      <c r="F138" s="326"/>
      <c r="G138" s="326"/>
      <c r="H138" s="326"/>
      <c r="I138" s="326"/>
      <c r="J138" s="327"/>
      <c r="K138" s="327"/>
      <c r="L138" s="327"/>
      <c r="M138" s="327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</row>
    <row r="139" spans="1:33" ht="15.75" customHeight="1" x14ac:dyDescent="0.2">
      <c r="A139" s="326"/>
      <c r="B139" s="326"/>
      <c r="C139" s="326"/>
      <c r="D139" s="326"/>
      <c r="E139" s="326"/>
      <c r="F139" s="326"/>
      <c r="G139" s="326"/>
      <c r="H139" s="326"/>
      <c r="I139" s="326"/>
      <c r="J139" s="327"/>
      <c r="K139" s="327"/>
      <c r="L139" s="327"/>
      <c r="M139" s="327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</row>
    <row r="140" spans="1:33" ht="15.75" customHeight="1" x14ac:dyDescent="0.2">
      <c r="A140" s="326"/>
      <c r="B140" s="326"/>
      <c r="C140" s="326"/>
      <c r="D140" s="326"/>
      <c r="E140" s="326"/>
      <c r="F140" s="326"/>
      <c r="G140" s="326"/>
      <c r="H140" s="326"/>
      <c r="I140" s="326"/>
      <c r="J140" s="327"/>
      <c r="K140" s="327"/>
      <c r="L140" s="327"/>
      <c r="M140" s="327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</row>
    <row r="141" spans="1:33" ht="15.75" customHeight="1" x14ac:dyDescent="0.2">
      <c r="A141" s="326"/>
      <c r="B141" s="326"/>
      <c r="C141" s="326"/>
      <c r="D141" s="326"/>
      <c r="E141" s="326"/>
      <c r="F141" s="326"/>
      <c r="G141" s="326"/>
      <c r="H141" s="326"/>
      <c r="I141" s="326"/>
      <c r="J141" s="327"/>
      <c r="K141" s="327"/>
      <c r="L141" s="327"/>
      <c r="M141" s="327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</row>
    <row r="142" spans="1:33" ht="15.75" customHeight="1" x14ac:dyDescent="0.2">
      <c r="A142" s="326"/>
      <c r="B142" s="326"/>
      <c r="C142" s="326"/>
      <c r="D142" s="326"/>
      <c r="E142" s="326"/>
      <c r="F142" s="326"/>
      <c r="G142" s="326"/>
      <c r="H142" s="326"/>
      <c r="I142" s="326"/>
      <c r="J142" s="327"/>
      <c r="K142" s="327"/>
      <c r="L142" s="327"/>
      <c r="M142" s="327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</row>
    <row r="143" spans="1:33" ht="15.75" customHeight="1" x14ac:dyDescent="0.2">
      <c r="A143" s="326"/>
      <c r="B143" s="326"/>
      <c r="C143" s="326"/>
      <c r="D143" s="326"/>
      <c r="E143" s="326"/>
      <c r="F143" s="326"/>
      <c r="G143" s="326"/>
      <c r="H143" s="326"/>
      <c r="I143" s="326"/>
      <c r="J143" s="327"/>
      <c r="K143" s="327"/>
      <c r="L143" s="327"/>
      <c r="M143" s="327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</row>
    <row r="144" spans="1:33" ht="15.75" customHeight="1" x14ac:dyDescent="0.2">
      <c r="A144" s="326"/>
      <c r="B144" s="326"/>
      <c r="C144" s="326"/>
      <c r="D144" s="326"/>
      <c r="E144" s="326"/>
      <c r="F144" s="326"/>
      <c r="G144" s="326"/>
      <c r="H144" s="326"/>
      <c r="I144" s="326"/>
      <c r="J144" s="327"/>
      <c r="K144" s="327"/>
      <c r="L144" s="327"/>
      <c r="M144" s="327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</row>
    <row r="145" spans="1:33" ht="15.75" customHeight="1" x14ac:dyDescent="0.2">
      <c r="A145" s="326"/>
      <c r="B145" s="326"/>
      <c r="C145" s="326"/>
      <c r="D145" s="326"/>
      <c r="E145" s="326"/>
      <c r="F145" s="326"/>
      <c r="G145" s="326"/>
      <c r="H145" s="326"/>
      <c r="I145" s="326"/>
      <c r="J145" s="327"/>
      <c r="K145" s="327"/>
      <c r="L145" s="327"/>
      <c r="M145" s="327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</row>
    <row r="146" spans="1:33" ht="15.75" customHeight="1" x14ac:dyDescent="0.2">
      <c r="A146" s="326"/>
      <c r="B146" s="326"/>
      <c r="C146" s="326"/>
      <c r="D146" s="326"/>
      <c r="E146" s="326"/>
      <c r="F146" s="326"/>
      <c r="G146" s="326"/>
      <c r="H146" s="326"/>
      <c r="I146" s="326"/>
      <c r="J146" s="327"/>
      <c r="K146" s="327"/>
      <c r="L146" s="327"/>
      <c r="M146" s="327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</row>
    <row r="147" spans="1:33" ht="15.75" customHeight="1" x14ac:dyDescent="0.2">
      <c r="A147" s="326"/>
      <c r="B147" s="326"/>
      <c r="C147" s="326"/>
      <c r="D147" s="326"/>
      <c r="E147" s="326"/>
      <c r="F147" s="326"/>
      <c r="G147" s="326"/>
      <c r="H147" s="326"/>
      <c r="I147" s="326"/>
      <c r="J147" s="327"/>
      <c r="K147" s="327"/>
      <c r="L147" s="327"/>
      <c r="M147" s="327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</row>
    <row r="148" spans="1:33" ht="15.75" customHeight="1" x14ac:dyDescent="0.2">
      <c r="A148" s="326"/>
      <c r="B148" s="326"/>
      <c r="C148" s="326"/>
      <c r="D148" s="326"/>
      <c r="E148" s="326"/>
      <c r="F148" s="326"/>
      <c r="G148" s="326"/>
      <c r="H148" s="326"/>
      <c r="I148" s="326"/>
      <c r="J148" s="327"/>
      <c r="K148" s="327"/>
      <c r="L148" s="327"/>
      <c r="M148" s="327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</row>
    <row r="149" spans="1:33" ht="15.75" customHeight="1" x14ac:dyDescent="0.2">
      <c r="A149" s="326"/>
      <c r="B149" s="326"/>
      <c r="C149" s="326"/>
      <c r="D149" s="326"/>
      <c r="E149" s="326"/>
      <c r="F149" s="326"/>
      <c r="G149" s="326"/>
      <c r="H149" s="326"/>
      <c r="I149" s="326"/>
      <c r="J149" s="327"/>
      <c r="K149" s="327"/>
      <c r="L149" s="327"/>
      <c r="M149" s="327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</row>
    <row r="150" spans="1:33" ht="15.75" customHeight="1" x14ac:dyDescent="0.2">
      <c r="A150" s="326"/>
      <c r="B150" s="326"/>
      <c r="C150" s="326"/>
      <c r="D150" s="326"/>
      <c r="E150" s="326"/>
      <c r="F150" s="326"/>
      <c r="G150" s="326"/>
      <c r="H150" s="326"/>
      <c r="I150" s="326"/>
      <c r="J150" s="327"/>
      <c r="K150" s="327"/>
      <c r="L150" s="327"/>
      <c r="M150" s="327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</row>
    <row r="151" spans="1:33" ht="15.75" customHeight="1" x14ac:dyDescent="0.2">
      <c r="A151" s="326"/>
      <c r="B151" s="326"/>
      <c r="C151" s="326"/>
      <c r="D151" s="326"/>
      <c r="E151" s="326"/>
      <c r="F151" s="326"/>
      <c r="G151" s="326"/>
      <c r="H151" s="326"/>
      <c r="I151" s="326"/>
      <c r="J151" s="327"/>
      <c r="K151" s="327"/>
      <c r="L151" s="327"/>
      <c r="M151" s="327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</row>
    <row r="152" spans="1:33" ht="15.75" customHeight="1" x14ac:dyDescent="0.2">
      <c r="A152" s="326"/>
      <c r="B152" s="326"/>
      <c r="C152" s="326"/>
      <c r="D152" s="326"/>
      <c r="E152" s="326"/>
      <c r="F152" s="326"/>
      <c r="G152" s="326"/>
      <c r="H152" s="326"/>
      <c r="I152" s="326"/>
      <c r="J152" s="327"/>
      <c r="K152" s="327"/>
      <c r="L152" s="327"/>
      <c r="M152" s="327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</row>
    <row r="153" spans="1:33" ht="15.75" customHeight="1" x14ac:dyDescent="0.2">
      <c r="A153" s="326"/>
      <c r="B153" s="326"/>
      <c r="C153" s="326"/>
      <c r="D153" s="326"/>
      <c r="E153" s="326"/>
      <c r="F153" s="326"/>
      <c r="G153" s="326"/>
      <c r="H153" s="326"/>
      <c r="I153" s="326"/>
      <c r="J153" s="327"/>
      <c r="K153" s="327"/>
      <c r="L153" s="327"/>
      <c r="M153" s="327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</row>
    <row r="154" spans="1:33" ht="15.75" customHeight="1" x14ac:dyDescent="0.2">
      <c r="A154" s="326"/>
      <c r="B154" s="326"/>
      <c r="C154" s="326"/>
      <c r="D154" s="326"/>
      <c r="E154" s="326"/>
      <c r="F154" s="326"/>
      <c r="G154" s="326"/>
      <c r="H154" s="326"/>
      <c r="I154" s="326"/>
      <c r="J154" s="327"/>
      <c r="K154" s="327"/>
      <c r="L154" s="327"/>
      <c r="M154" s="327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</row>
    <row r="155" spans="1:33" ht="15.75" customHeight="1" x14ac:dyDescent="0.2">
      <c r="A155" s="326"/>
      <c r="B155" s="326"/>
      <c r="C155" s="326"/>
      <c r="D155" s="326"/>
      <c r="E155" s="326"/>
      <c r="F155" s="326"/>
      <c r="G155" s="326"/>
      <c r="H155" s="326"/>
      <c r="I155" s="326"/>
      <c r="J155" s="327"/>
      <c r="K155" s="327"/>
      <c r="L155" s="327"/>
      <c r="M155" s="327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</row>
    <row r="156" spans="1:33" ht="15.75" customHeight="1" x14ac:dyDescent="0.2">
      <c r="A156" s="326"/>
      <c r="B156" s="326"/>
      <c r="C156" s="326"/>
      <c r="D156" s="326"/>
      <c r="E156" s="326"/>
      <c r="F156" s="326"/>
      <c r="G156" s="326"/>
      <c r="H156" s="326"/>
      <c r="I156" s="326"/>
      <c r="J156" s="327"/>
      <c r="K156" s="327"/>
      <c r="L156" s="327"/>
      <c r="M156" s="327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</row>
    <row r="157" spans="1:33" ht="15.75" customHeight="1" x14ac:dyDescent="0.2">
      <c r="A157" s="326"/>
      <c r="B157" s="326"/>
      <c r="C157" s="326"/>
      <c r="D157" s="326"/>
      <c r="E157" s="326"/>
      <c r="F157" s="326"/>
      <c r="G157" s="326"/>
      <c r="H157" s="326"/>
      <c r="I157" s="326"/>
      <c r="J157" s="327"/>
      <c r="K157" s="327"/>
      <c r="L157" s="327"/>
      <c r="M157" s="327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</row>
    <row r="158" spans="1:33" ht="15.75" customHeight="1" x14ac:dyDescent="0.2">
      <c r="A158" s="326"/>
      <c r="B158" s="326"/>
      <c r="C158" s="326"/>
      <c r="D158" s="326"/>
      <c r="E158" s="326"/>
      <c r="F158" s="326"/>
      <c r="G158" s="326"/>
      <c r="H158" s="326"/>
      <c r="I158" s="326"/>
      <c r="J158" s="327"/>
      <c r="K158" s="327"/>
      <c r="L158" s="327"/>
      <c r="M158" s="327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</row>
    <row r="159" spans="1:33" ht="15.75" customHeight="1" x14ac:dyDescent="0.2">
      <c r="A159" s="326"/>
      <c r="B159" s="326"/>
      <c r="C159" s="326"/>
      <c r="D159" s="326"/>
      <c r="E159" s="326"/>
      <c r="F159" s="326"/>
      <c r="G159" s="326"/>
      <c r="H159" s="326"/>
      <c r="I159" s="326"/>
      <c r="J159" s="327"/>
      <c r="K159" s="327"/>
      <c r="L159" s="327"/>
      <c r="M159" s="327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</row>
    <row r="160" spans="1:33" ht="15.75" customHeight="1" x14ac:dyDescent="0.2">
      <c r="A160" s="326"/>
      <c r="B160" s="326"/>
      <c r="C160" s="326"/>
      <c r="D160" s="326"/>
      <c r="E160" s="326"/>
      <c r="F160" s="326"/>
      <c r="G160" s="326"/>
      <c r="H160" s="326"/>
      <c r="I160" s="326"/>
      <c r="J160" s="327"/>
      <c r="K160" s="327"/>
      <c r="L160" s="327"/>
      <c r="M160" s="327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</row>
    <row r="161" spans="1:33" ht="15.75" customHeight="1" x14ac:dyDescent="0.2">
      <c r="A161" s="326"/>
      <c r="B161" s="326"/>
      <c r="C161" s="326"/>
      <c r="D161" s="326"/>
      <c r="E161" s="326"/>
      <c r="F161" s="326"/>
      <c r="G161" s="326"/>
      <c r="H161" s="326"/>
      <c r="I161" s="326"/>
      <c r="J161" s="327"/>
      <c r="K161" s="327"/>
      <c r="L161" s="327"/>
      <c r="M161" s="327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</row>
    <row r="162" spans="1:33" ht="15.75" customHeight="1" x14ac:dyDescent="0.2">
      <c r="A162" s="326"/>
      <c r="B162" s="326"/>
      <c r="C162" s="326"/>
      <c r="D162" s="326"/>
      <c r="E162" s="326"/>
      <c r="F162" s="326"/>
      <c r="G162" s="326"/>
      <c r="H162" s="326"/>
      <c r="I162" s="326"/>
      <c r="J162" s="327"/>
      <c r="K162" s="327"/>
      <c r="L162" s="327"/>
      <c r="M162" s="327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</row>
    <row r="163" spans="1:33" ht="15.75" customHeight="1" x14ac:dyDescent="0.2">
      <c r="A163" s="326"/>
      <c r="B163" s="326"/>
      <c r="C163" s="326"/>
      <c r="D163" s="326"/>
      <c r="E163" s="326"/>
      <c r="F163" s="326"/>
      <c r="G163" s="326"/>
      <c r="H163" s="326"/>
      <c r="I163" s="326"/>
      <c r="J163" s="327"/>
      <c r="K163" s="327"/>
      <c r="L163" s="327"/>
      <c r="M163" s="327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</row>
    <row r="164" spans="1:33" ht="15.75" customHeight="1" x14ac:dyDescent="0.2">
      <c r="A164" s="326"/>
      <c r="B164" s="326"/>
      <c r="C164" s="326"/>
      <c r="D164" s="326"/>
      <c r="E164" s="326"/>
      <c r="F164" s="326"/>
      <c r="G164" s="326"/>
      <c r="H164" s="326"/>
      <c r="I164" s="326"/>
      <c r="J164" s="327"/>
      <c r="K164" s="327"/>
      <c r="L164" s="327"/>
      <c r="M164" s="327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</row>
    <row r="165" spans="1:33" ht="15.75" customHeight="1" x14ac:dyDescent="0.2">
      <c r="A165" s="326"/>
      <c r="B165" s="326"/>
      <c r="C165" s="326"/>
      <c r="D165" s="326"/>
      <c r="E165" s="326"/>
      <c r="F165" s="326"/>
      <c r="G165" s="326"/>
      <c r="H165" s="326"/>
      <c r="I165" s="326"/>
      <c r="J165" s="327"/>
      <c r="K165" s="327"/>
      <c r="L165" s="327"/>
      <c r="M165" s="327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</row>
    <row r="166" spans="1:33" ht="15.75" customHeight="1" x14ac:dyDescent="0.2">
      <c r="A166" s="326"/>
      <c r="B166" s="326"/>
      <c r="C166" s="326"/>
      <c r="D166" s="326"/>
      <c r="E166" s="326"/>
      <c r="F166" s="326"/>
      <c r="G166" s="326"/>
      <c r="H166" s="326"/>
      <c r="I166" s="326"/>
      <c r="J166" s="327"/>
      <c r="K166" s="327"/>
      <c r="L166" s="327"/>
      <c r="M166" s="327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</row>
    <row r="167" spans="1:33" ht="15.75" customHeight="1" x14ac:dyDescent="0.2">
      <c r="A167" s="326"/>
      <c r="B167" s="326"/>
      <c r="C167" s="326"/>
      <c r="D167" s="326"/>
      <c r="E167" s="326"/>
      <c r="F167" s="326"/>
      <c r="G167" s="326"/>
      <c r="H167" s="326"/>
      <c r="I167" s="326"/>
      <c r="J167" s="327"/>
      <c r="K167" s="327"/>
      <c r="L167" s="327"/>
      <c r="M167" s="327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</row>
    <row r="168" spans="1:33" ht="15.75" customHeight="1" x14ac:dyDescent="0.2">
      <c r="A168" s="326"/>
      <c r="B168" s="326"/>
      <c r="C168" s="326"/>
      <c r="D168" s="326"/>
      <c r="E168" s="326"/>
      <c r="F168" s="326"/>
      <c r="G168" s="326"/>
      <c r="H168" s="326"/>
      <c r="I168" s="326"/>
      <c r="J168" s="327"/>
      <c r="K168" s="327"/>
      <c r="L168" s="327"/>
      <c r="M168" s="327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</row>
    <row r="169" spans="1:33" ht="15.75" customHeight="1" x14ac:dyDescent="0.2">
      <c r="A169" s="326"/>
      <c r="B169" s="326"/>
      <c r="C169" s="326"/>
      <c r="D169" s="326"/>
      <c r="E169" s="326"/>
      <c r="F169" s="326"/>
      <c r="G169" s="326"/>
      <c r="H169" s="326"/>
      <c r="I169" s="326"/>
      <c r="J169" s="327"/>
      <c r="K169" s="327"/>
      <c r="L169" s="327"/>
      <c r="M169" s="327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</row>
    <row r="170" spans="1:33" ht="15.75" customHeight="1" x14ac:dyDescent="0.2">
      <c r="A170" s="326"/>
      <c r="B170" s="326"/>
      <c r="C170" s="326"/>
      <c r="D170" s="326"/>
      <c r="E170" s="326"/>
      <c r="F170" s="326"/>
      <c r="G170" s="326"/>
      <c r="H170" s="326"/>
      <c r="I170" s="326"/>
      <c r="J170" s="327"/>
      <c r="K170" s="327"/>
      <c r="L170" s="327"/>
      <c r="M170" s="327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</row>
    <row r="171" spans="1:33" ht="15.75" customHeight="1" x14ac:dyDescent="0.2">
      <c r="A171" s="326"/>
      <c r="B171" s="326"/>
      <c r="C171" s="326"/>
      <c r="D171" s="326"/>
      <c r="E171" s="326"/>
      <c r="F171" s="326"/>
      <c r="G171" s="326"/>
      <c r="H171" s="326"/>
      <c r="I171" s="326"/>
      <c r="J171" s="327"/>
      <c r="K171" s="327"/>
      <c r="L171" s="327"/>
      <c r="M171" s="327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</row>
    <row r="172" spans="1:33" ht="15.75" customHeight="1" x14ac:dyDescent="0.2">
      <c r="A172" s="326"/>
      <c r="B172" s="326"/>
      <c r="C172" s="326"/>
      <c r="D172" s="326"/>
      <c r="E172" s="326"/>
      <c r="F172" s="326"/>
      <c r="G172" s="326"/>
      <c r="H172" s="326"/>
      <c r="I172" s="326"/>
      <c r="J172" s="327"/>
      <c r="K172" s="327"/>
      <c r="L172" s="327"/>
      <c r="M172" s="327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</row>
    <row r="173" spans="1:33" ht="15.75" customHeight="1" x14ac:dyDescent="0.2">
      <c r="A173" s="326"/>
      <c r="B173" s="326"/>
      <c r="C173" s="326"/>
      <c r="D173" s="326"/>
      <c r="E173" s="326"/>
      <c r="F173" s="326"/>
      <c r="G173" s="326"/>
      <c r="H173" s="326"/>
      <c r="I173" s="326"/>
      <c r="J173" s="327"/>
      <c r="K173" s="327"/>
      <c r="L173" s="327"/>
      <c r="M173" s="327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</row>
    <row r="174" spans="1:33" ht="15.75" customHeight="1" x14ac:dyDescent="0.2">
      <c r="A174" s="326"/>
      <c r="B174" s="326"/>
      <c r="C174" s="326"/>
      <c r="D174" s="326"/>
      <c r="E174" s="326"/>
      <c r="F174" s="326"/>
      <c r="G174" s="326"/>
      <c r="H174" s="326"/>
      <c r="I174" s="326"/>
      <c r="J174" s="327"/>
      <c r="K174" s="327"/>
      <c r="L174" s="327"/>
      <c r="M174" s="327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</row>
    <row r="175" spans="1:33" ht="15.75" customHeight="1" x14ac:dyDescent="0.2">
      <c r="A175" s="326"/>
      <c r="B175" s="326"/>
      <c r="C175" s="326"/>
      <c r="D175" s="326"/>
      <c r="E175" s="326"/>
      <c r="F175" s="326"/>
      <c r="G175" s="326"/>
      <c r="H175" s="326"/>
      <c r="I175" s="326"/>
      <c r="J175" s="327"/>
      <c r="K175" s="327"/>
      <c r="L175" s="327"/>
      <c r="M175" s="327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</row>
    <row r="176" spans="1:33" ht="15.75" customHeight="1" x14ac:dyDescent="0.2">
      <c r="A176" s="326"/>
      <c r="B176" s="326"/>
      <c r="C176" s="326"/>
      <c r="D176" s="326"/>
      <c r="E176" s="326"/>
      <c r="F176" s="326"/>
      <c r="G176" s="326"/>
      <c r="H176" s="326"/>
      <c r="I176" s="326"/>
      <c r="J176" s="327"/>
      <c r="K176" s="327"/>
      <c r="L176" s="327"/>
      <c r="M176" s="327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</row>
    <row r="177" spans="1:33" ht="15.75" customHeight="1" x14ac:dyDescent="0.2">
      <c r="A177" s="326"/>
      <c r="B177" s="326"/>
      <c r="C177" s="326"/>
      <c r="D177" s="326"/>
      <c r="E177" s="326"/>
      <c r="F177" s="326"/>
      <c r="G177" s="326"/>
      <c r="H177" s="326"/>
      <c r="I177" s="326"/>
      <c r="J177" s="327"/>
      <c r="K177" s="327"/>
      <c r="L177" s="327"/>
      <c r="M177" s="327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</row>
    <row r="178" spans="1:33" ht="15.75" customHeight="1" x14ac:dyDescent="0.2">
      <c r="A178" s="326"/>
      <c r="B178" s="326"/>
      <c r="C178" s="326"/>
      <c r="D178" s="326"/>
      <c r="E178" s="326"/>
      <c r="F178" s="326"/>
      <c r="G178" s="326"/>
      <c r="H178" s="326"/>
      <c r="I178" s="326"/>
      <c r="J178" s="327"/>
      <c r="K178" s="327"/>
      <c r="L178" s="327"/>
      <c r="M178" s="327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</row>
    <row r="179" spans="1:33" ht="15.75" customHeight="1" x14ac:dyDescent="0.2">
      <c r="A179" s="326"/>
      <c r="B179" s="326"/>
      <c r="C179" s="326"/>
      <c r="D179" s="326"/>
      <c r="E179" s="326"/>
      <c r="F179" s="326"/>
      <c r="G179" s="326"/>
      <c r="H179" s="326"/>
      <c r="I179" s="326"/>
      <c r="J179" s="327"/>
      <c r="K179" s="327"/>
      <c r="L179" s="327"/>
      <c r="M179" s="327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</row>
    <row r="180" spans="1:33" ht="15.75" customHeight="1" x14ac:dyDescent="0.2">
      <c r="A180" s="326"/>
      <c r="B180" s="326"/>
      <c r="C180" s="326"/>
      <c r="D180" s="326"/>
      <c r="E180" s="326"/>
      <c r="F180" s="326"/>
      <c r="G180" s="326"/>
      <c r="H180" s="326"/>
      <c r="I180" s="326"/>
      <c r="J180" s="327"/>
      <c r="K180" s="327"/>
      <c r="L180" s="327"/>
      <c r="M180" s="327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</row>
    <row r="181" spans="1:33" ht="15.75" customHeight="1" x14ac:dyDescent="0.2">
      <c r="A181" s="326"/>
      <c r="B181" s="326"/>
      <c r="C181" s="326"/>
      <c r="D181" s="326"/>
      <c r="E181" s="326"/>
      <c r="F181" s="326"/>
      <c r="G181" s="326"/>
      <c r="H181" s="326"/>
      <c r="I181" s="326"/>
      <c r="J181" s="327"/>
      <c r="K181" s="327"/>
      <c r="L181" s="327"/>
      <c r="M181" s="327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</row>
    <row r="182" spans="1:33" ht="15.75" customHeight="1" x14ac:dyDescent="0.2">
      <c r="A182" s="326"/>
      <c r="B182" s="326"/>
      <c r="C182" s="326"/>
      <c r="D182" s="326"/>
      <c r="E182" s="326"/>
      <c r="F182" s="326"/>
      <c r="G182" s="326"/>
      <c r="H182" s="326"/>
      <c r="I182" s="326"/>
      <c r="J182" s="327"/>
      <c r="K182" s="327"/>
      <c r="L182" s="327"/>
      <c r="M182" s="327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</row>
    <row r="183" spans="1:33" ht="15.75" customHeight="1" x14ac:dyDescent="0.2">
      <c r="A183" s="326"/>
      <c r="B183" s="326"/>
      <c r="C183" s="326"/>
      <c r="D183" s="326"/>
      <c r="E183" s="326"/>
      <c r="F183" s="326"/>
      <c r="G183" s="326"/>
      <c r="H183" s="326"/>
      <c r="I183" s="326"/>
      <c r="J183" s="327"/>
      <c r="K183" s="327"/>
      <c r="L183" s="327"/>
      <c r="M183" s="327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</row>
    <row r="184" spans="1:33" ht="15.75" customHeight="1" x14ac:dyDescent="0.2">
      <c r="A184" s="326"/>
      <c r="B184" s="326"/>
      <c r="C184" s="326"/>
      <c r="D184" s="326"/>
      <c r="E184" s="326"/>
      <c r="F184" s="326"/>
      <c r="G184" s="326"/>
      <c r="H184" s="326"/>
      <c r="I184" s="326"/>
      <c r="J184" s="327"/>
      <c r="K184" s="327"/>
      <c r="L184" s="327"/>
      <c r="M184" s="327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  <c r="AG184" s="326"/>
    </row>
    <row r="185" spans="1:33" ht="15.75" customHeight="1" x14ac:dyDescent="0.2">
      <c r="A185" s="326"/>
      <c r="B185" s="326"/>
      <c r="C185" s="326"/>
      <c r="D185" s="326"/>
      <c r="E185" s="326"/>
      <c r="F185" s="326"/>
      <c r="G185" s="326"/>
      <c r="H185" s="326"/>
      <c r="I185" s="326"/>
      <c r="J185" s="327"/>
      <c r="K185" s="327"/>
      <c r="L185" s="327"/>
      <c r="M185" s="327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</row>
    <row r="186" spans="1:33" ht="15.75" customHeight="1" x14ac:dyDescent="0.2">
      <c r="A186" s="326"/>
      <c r="B186" s="326"/>
      <c r="C186" s="326"/>
      <c r="D186" s="326"/>
      <c r="E186" s="326"/>
      <c r="F186" s="326"/>
      <c r="G186" s="326"/>
      <c r="H186" s="326"/>
      <c r="I186" s="326"/>
      <c r="J186" s="327"/>
      <c r="K186" s="327"/>
      <c r="L186" s="327"/>
      <c r="M186" s="327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  <c r="AG186" s="326"/>
    </row>
    <row r="187" spans="1:33" ht="15.75" customHeight="1" x14ac:dyDescent="0.2">
      <c r="A187" s="326"/>
      <c r="B187" s="326"/>
      <c r="C187" s="326"/>
      <c r="D187" s="326"/>
      <c r="E187" s="326"/>
      <c r="F187" s="326"/>
      <c r="G187" s="326"/>
      <c r="H187" s="326"/>
      <c r="I187" s="326"/>
      <c r="J187" s="327"/>
      <c r="K187" s="327"/>
      <c r="L187" s="327"/>
      <c r="M187" s="327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  <c r="AG187" s="326"/>
    </row>
    <row r="188" spans="1:33" ht="15.75" customHeight="1" x14ac:dyDescent="0.2">
      <c r="A188" s="326"/>
      <c r="B188" s="326"/>
      <c r="C188" s="326"/>
      <c r="D188" s="326"/>
      <c r="E188" s="326"/>
      <c r="F188" s="326"/>
      <c r="G188" s="326"/>
      <c r="H188" s="326"/>
      <c r="I188" s="326"/>
      <c r="J188" s="327"/>
      <c r="K188" s="327"/>
      <c r="L188" s="327"/>
      <c r="M188" s="327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</row>
    <row r="189" spans="1:33" ht="15.75" customHeight="1" x14ac:dyDescent="0.2">
      <c r="A189" s="326"/>
      <c r="B189" s="326"/>
      <c r="C189" s="326"/>
      <c r="D189" s="326"/>
      <c r="E189" s="326"/>
      <c r="F189" s="326"/>
      <c r="G189" s="326"/>
      <c r="H189" s="326"/>
      <c r="I189" s="326"/>
      <c r="J189" s="327"/>
      <c r="K189" s="327"/>
      <c r="L189" s="327"/>
      <c r="M189" s="327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  <c r="AG189" s="326"/>
    </row>
    <row r="190" spans="1:33" ht="15.75" customHeight="1" x14ac:dyDescent="0.2">
      <c r="A190" s="326"/>
      <c r="B190" s="326"/>
      <c r="C190" s="326"/>
      <c r="D190" s="326"/>
      <c r="E190" s="326"/>
      <c r="F190" s="326"/>
      <c r="G190" s="326"/>
      <c r="H190" s="326"/>
      <c r="I190" s="326"/>
      <c r="J190" s="327"/>
      <c r="K190" s="327"/>
      <c r="L190" s="327"/>
      <c r="M190" s="327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  <c r="AG190" s="326"/>
    </row>
    <row r="191" spans="1:33" ht="15.75" customHeight="1" x14ac:dyDescent="0.2">
      <c r="A191" s="326"/>
      <c r="B191" s="326"/>
      <c r="C191" s="326"/>
      <c r="D191" s="326"/>
      <c r="E191" s="326"/>
      <c r="F191" s="326"/>
      <c r="G191" s="326"/>
      <c r="H191" s="326"/>
      <c r="I191" s="326"/>
      <c r="J191" s="327"/>
      <c r="K191" s="327"/>
      <c r="L191" s="327"/>
      <c r="M191" s="327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  <c r="AG191" s="326"/>
    </row>
    <row r="192" spans="1:33" ht="15.75" customHeight="1" x14ac:dyDescent="0.2">
      <c r="A192" s="326"/>
      <c r="B192" s="326"/>
      <c r="C192" s="326"/>
      <c r="D192" s="326"/>
      <c r="E192" s="326"/>
      <c r="F192" s="326"/>
      <c r="G192" s="326"/>
      <c r="H192" s="326"/>
      <c r="I192" s="326"/>
      <c r="J192" s="327"/>
      <c r="K192" s="327"/>
      <c r="L192" s="327"/>
      <c r="M192" s="327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  <c r="AG192" s="326"/>
    </row>
    <row r="193" spans="1:33" ht="15.75" customHeight="1" x14ac:dyDescent="0.2">
      <c r="A193" s="326"/>
      <c r="B193" s="326"/>
      <c r="C193" s="326"/>
      <c r="D193" s="326"/>
      <c r="E193" s="326"/>
      <c r="F193" s="326"/>
      <c r="G193" s="326"/>
      <c r="H193" s="326"/>
      <c r="I193" s="326"/>
      <c r="J193" s="327"/>
      <c r="K193" s="327"/>
      <c r="L193" s="327"/>
      <c r="M193" s="327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  <c r="AG193" s="326"/>
    </row>
    <row r="194" spans="1:33" ht="15.75" customHeight="1" x14ac:dyDescent="0.2">
      <c r="A194" s="326"/>
      <c r="B194" s="326"/>
      <c r="C194" s="326"/>
      <c r="D194" s="326"/>
      <c r="E194" s="326"/>
      <c r="F194" s="326"/>
      <c r="G194" s="326"/>
      <c r="H194" s="326"/>
      <c r="I194" s="326"/>
      <c r="J194" s="327"/>
      <c r="K194" s="327"/>
      <c r="L194" s="327"/>
      <c r="M194" s="327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  <c r="AG194" s="326"/>
    </row>
    <row r="195" spans="1:33" ht="15.75" customHeight="1" x14ac:dyDescent="0.2">
      <c r="A195" s="326"/>
      <c r="B195" s="326"/>
      <c r="C195" s="326"/>
      <c r="D195" s="326"/>
      <c r="E195" s="326"/>
      <c r="F195" s="326"/>
      <c r="G195" s="326"/>
      <c r="H195" s="326"/>
      <c r="I195" s="326"/>
      <c r="J195" s="327"/>
      <c r="K195" s="327"/>
      <c r="L195" s="327"/>
      <c r="M195" s="327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</row>
    <row r="196" spans="1:33" ht="15.75" customHeight="1" x14ac:dyDescent="0.2">
      <c r="A196" s="326"/>
      <c r="B196" s="326"/>
      <c r="C196" s="326"/>
      <c r="D196" s="326"/>
      <c r="E196" s="326"/>
      <c r="F196" s="326"/>
      <c r="G196" s="326"/>
      <c r="H196" s="326"/>
      <c r="I196" s="326"/>
      <c r="J196" s="327"/>
      <c r="K196" s="327"/>
      <c r="L196" s="327"/>
      <c r="M196" s="327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  <c r="AG196" s="326"/>
    </row>
    <row r="197" spans="1:33" ht="15.75" customHeight="1" x14ac:dyDescent="0.2">
      <c r="A197" s="326"/>
      <c r="B197" s="326"/>
      <c r="C197" s="326"/>
      <c r="D197" s="326"/>
      <c r="E197" s="326"/>
      <c r="F197" s="326"/>
      <c r="G197" s="326"/>
      <c r="H197" s="326"/>
      <c r="I197" s="326"/>
      <c r="J197" s="327"/>
      <c r="K197" s="327"/>
      <c r="L197" s="327"/>
      <c r="M197" s="327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  <c r="AG197" s="326"/>
    </row>
    <row r="198" spans="1:33" ht="15.75" customHeight="1" x14ac:dyDescent="0.2">
      <c r="A198" s="326"/>
      <c r="B198" s="326"/>
      <c r="C198" s="326"/>
      <c r="D198" s="326"/>
      <c r="E198" s="326"/>
      <c r="F198" s="326"/>
      <c r="G198" s="326"/>
      <c r="H198" s="326"/>
      <c r="I198" s="326"/>
      <c r="J198" s="327"/>
      <c r="K198" s="327"/>
      <c r="L198" s="327"/>
      <c r="M198" s="327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</row>
    <row r="199" spans="1:33" ht="15.75" customHeight="1" x14ac:dyDescent="0.2">
      <c r="A199" s="326"/>
      <c r="B199" s="326"/>
      <c r="C199" s="326"/>
      <c r="D199" s="326"/>
      <c r="E199" s="326"/>
      <c r="F199" s="326"/>
      <c r="G199" s="326"/>
      <c r="H199" s="326"/>
      <c r="I199" s="326"/>
      <c r="J199" s="327"/>
      <c r="K199" s="327"/>
      <c r="L199" s="327"/>
      <c r="M199" s="327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</row>
    <row r="200" spans="1:33" ht="15.75" customHeight="1" x14ac:dyDescent="0.2">
      <c r="A200" s="326"/>
      <c r="B200" s="326"/>
      <c r="C200" s="326"/>
      <c r="D200" s="326"/>
      <c r="E200" s="326"/>
      <c r="F200" s="326"/>
      <c r="G200" s="326"/>
      <c r="H200" s="326"/>
      <c r="I200" s="326"/>
      <c r="J200" s="327"/>
      <c r="K200" s="327"/>
      <c r="L200" s="327"/>
      <c r="M200" s="327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</row>
    <row r="201" spans="1:33" ht="15.75" customHeight="1" x14ac:dyDescent="0.2">
      <c r="A201" s="326"/>
      <c r="B201" s="326"/>
      <c r="C201" s="326"/>
      <c r="D201" s="326"/>
      <c r="E201" s="326"/>
      <c r="F201" s="326"/>
      <c r="G201" s="326"/>
      <c r="H201" s="326"/>
      <c r="I201" s="326"/>
      <c r="J201" s="327"/>
      <c r="K201" s="327"/>
      <c r="L201" s="327"/>
      <c r="M201" s="327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</row>
    <row r="202" spans="1:33" ht="15.75" customHeight="1" x14ac:dyDescent="0.2">
      <c r="A202" s="326"/>
      <c r="B202" s="326"/>
      <c r="C202" s="326"/>
      <c r="D202" s="326"/>
      <c r="E202" s="326"/>
      <c r="F202" s="326"/>
      <c r="G202" s="326"/>
      <c r="H202" s="326"/>
      <c r="I202" s="326"/>
      <c r="J202" s="327"/>
      <c r="K202" s="327"/>
      <c r="L202" s="327"/>
      <c r="M202" s="327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</row>
    <row r="203" spans="1:33" ht="15.75" customHeight="1" x14ac:dyDescent="0.2">
      <c r="A203" s="326"/>
      <c r="B203" s="326"/>
      <c r="C203" s="326"/>
      <c r="D203" s="326"/>
      <c r="E203" s="326"/>
      <c r="F203" s="326"/>
      <c r="G203" s="326"/>
      <c r="H203" s="326"/>
      <c r="I203" s="326"/>
      <c r="J203" s="327"/>
      <c r="K203" s="327"/>
      <c r="L203" s="327"/>
      <c r="M203" s="327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</row>
    <row r="204" spans="1:33" ht="15.75" customHeight="1" x14ac:dyDescent="0.2">
      <c r="A204" s="326"/>
      <c r="B204" s="326"/>
      <c r="C204" s="326"/>
      <c r="D204" s="326"/>
      <c r="E204" s="326"/>
      <c r="F204" s="326"/>
      <c r="G204" s="326"/>
      <c r="H204" s="326"/>
      <c r="I204" s="326"/>
      <c r="J204" s="327"/>
      <c r="K204" s="327"/>
      <c r="L204" s="327"/>
      <c r="M204" s="327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</row>
    <row r="205" spans="1:33" ht="15.75" customHeight="1" x14ac:dyDescent="0.2">
      <c r="A205" s="326"/>
      <c r="B205" s="326"/>
      <c r="C205" s="326"/>
      <c r="D205" s="326"/>
      <c r="E205" s="326"/>
      <c r="F205" s="326"/>
      <c r="G205" s="326"/>
      <c r="H205" s="326"/>
      <c r="I205" s="326"/>
      <c r="J205" s="327"/>
      <c r="K205" s="327"/>
      <c r="L205" s="327"/>
      <c r="M205" s="327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</row>
    <row r="206" spans="1:33" ht="15.75" customHeight="1" x14ac:dyDescent="0.2">
      <c r="A206" s="326"/>
      <c r="B206" s="326"/>
      <c r="C206" s="326"/>
      <c r="D206" s="326"/>
      <c r="E206" s="326"/>
      <c r="F206" s="326"/>
      <c r="G206" s="326"/>
      <c r="H206" s="326"/>
      <c r="I206" s="326"/>
      <c r="J206" s="327"/>
      <c r="K206" s="327"/>
      <c r="L206" s="327"/>
      <c r="M206" s="327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</row>
    <row r="207" spans="1:33" ht="15.75" customHeight="1" x14ac:dyDescent="0.2">
      <c r="A207" s="326"/>
      <c r="B207" s="326"/>
      <c r="C207" s="326"/>
      <c r="D207" s="326"/>
      <c r="E207" s="326"/>
      <c r="F207" s="326"/>
      <c r="G207" s="326"/>
      <c r="H207" s="326"/>
      <c r="I207" s="326"/>
      <c r="J207" s="327"/>
      <c r="K207" s="327"/>
      <c r="L207" s="327"/>
      <c r="M207" s="327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</row>
    <row r="208" spans="1:33" ht="15.75" customHeight="1" x14ac:dyDescent="0.2">
      <c r="A208" s="326"/>
      <c r="B208" s="326"/>
      <c r="C208" s="326"/>
      <c r="D208" s="326"/>
      <c r="E208" s="326"/>
      <c r="F208" s="326"/>
      <c r="G208" s="326"/>
      <c r="H208" s="326"/>
      <c r="I208" s="326"/>
      <c r="J208" s="327"/>
      <c r="K208" s="327"/>
      <c r="L208" s="327"/>
      <c r="M208" s="327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</row>
    <row r="209" spans="1:33" ht="15.75" customHeight="1" x14ac:dyDescent="0.2">
      <c r="A209" s="326"/>
      <c r="B209" s="326"/>
      <c r="C209" s="326"/>
      <c r="D209" s="326"/>
      <c r="E209" s="326"/>
      <c r="F209" s="326"/>
      <c r="G209" s="326"/>
      <c r="H209" s="326"/>
      <c r="I209" s="326"/>
      <c r="J209" s="327"/>
      <c r="K209" s="327"/>
      <c r="L209" s="327"/>
      <c r="M209" s="327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</row>
    <row r="210" spans="1:33" ht="15.75" customHeight="1" x14ac:dyDescent="0.2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</row>
    <row r="211" spans="1:33" ht="15.75" customHeight="1" x14ac:dyDescent="0.2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</row>
    <row r="212" spans="1:33" ht="15.75" customHeight="1" x14ac:dyDescent="0.2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  <c r="AG212" s="326"/>
    </row>
    <row r="213" spans="1:33" ht="15.75" customHeight="1" x14ac:dyDescent="0.2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  <c r="AG213" s="326"/>
    </row>
    <row r="214" spans="1:33" ht="15.75" customHeight="1" x14ac:dyDescent="0.2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  <c r="AG214" s="326"/>
    </row>
    <row r="215" spans="1:33" ht="15.75" customHeight="1" x14ac:dyDescent="0.2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  <c r="AG215" s="326"/>
    </row>
    <row r="216" spans="1:33" ht="15.75" customHeight="1" x14ac:dyDescent="0.2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</row>
    <row r="217" spans="1:33" ht="15.75" customHeight="1" x14ac:dyDescent="0.2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  <c r="AG217" s="326"/>
    </row>
    <row r="218" spans="1:33" ht="15.75" customHeight="1" x14ac:dyDescent="0.2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</row>
    <row r="219" spans="1:33" ht="15.75" customHeight="1" x14ac:dyDescent="0.2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  <c r="AG219" s="326"/>
    </row>
    <row r="220" spans="1:33" ht="15.75" customHeight="1" x14ac:dyDescent="0.2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  <c r="AG220" s="326"/>
    </row>
    <row r="221" spans="1:33" ht="15.75" customHeight="1" x14ac:dyDescent="0.2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  <c r="AG221" s="326"/>
    </row>
    <row r="222" spans="1:33" ht="15.75" customHeight="1" x14ac:dyDescent="0.2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  <c r="AG222" s="326"/>
    </row>
    <row r="223" spans="1:33" ht="15.75" customHeight="1" x14ac:dyDescent="0.2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  <c r="AG223" s="326"/>
    </row>
    <row r="224" spans="1:33" ht="15.75" customHeight="1" x14ac:dyDescent="0.2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  <c r="AG224" s="326"/>
    </row>
    <row r="225" spans="1:33" ht="15.75" customHeight="1" x14ac:dyDescent="0.2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  <c r="AG225" s="326"/>
    </row>
    <row r="226" spans="1:33" ht="15.75" customHeight="1" x14ac:dyDescent="0.2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</row>
    <row r="227" spans="1:33" ht="15.75" customHeight="1" x14ac:dyDescent="0.2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</row>
    <row r="228" spans="1:33" ht="15.75" customHeight="1" x14ac:dyDescent="0.2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</row>
    <row r="229" spans="1:33" ht="15.75" customHeight="1" x14ac:dyDescent="0.2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</row>
    <row r="230" spans="1:33" ht="15.75" customHeight="1" x14ac:dyDescent="0.2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</row>
    <row r="231" spans="1:33" ht="15.75" customHeight="1" x14ac:dyDescent="0.2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</row>
    <row r="232" spans="1:33" ht="15.75" customHeight="1" x14ac:dyDescent="0.2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</row>
    <row r="233" spans="1:33" ht="15.75" customHeight="1" x14ac:dyDescent="0.2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</row>
    <row r="234" spans="1:33" ht="15.75" customHeight="1" x14ac:dyDescent="0.2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</row>
    <row r="235" spans="1:33" ht="15.75" customHeight="1" x14ac:dyDescent="0.2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</row>
    <row r="236" spans="1:33" ht="15.75" customHeight="1" x14ac:dyDescent="0.2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</row>
    <row r="237" spans="1:33" ht="15.75" customHeight="1" x14ac:dyDescent="0.2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</row>
    <row r="238" spans="1:33" ht="15.75" customHeight="1" x14ac:dyDescent="0.2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</row>
    <row r="239" spans="1:33" ht="15.75" customHeight="1" x14ac:dyDescent="0.2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  <c r="AG239" s="326"/>
    </row>
    <row r="240" spans="1:33" ht="15.75" customHeight="1" x14ac:dyDescent="0.2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  <c r="AG240" s="326"/>
    </row>
    <row r="241" spans="1:33" ht="15.75" customHeight="1" x14ac:dyDescent="0.2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  <c r="AG241" s="326"/>
    </row>
    <row r="242" spans="1:33" ht="15.75" customHeight="1" x14ac:dyDescent="0.2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  <c r="AG242" s="326"/>
    </row>
    <row r="243" spans="1:33" ht="15.75" customHeight="1" x14ac:dyDescent="0.2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  <c r="AG243" s="326"/>
    </row>
    <row r="244" spans="1:33" ht="15.75" customHeight="1" x14ac:dyDescent="0.2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  <c r="AG244" s="326"/>
    </row>
    <row r="245" spans="1:33" ht="15.75" customHeight="1" x14ac:dyDescent="0.2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  <c r="AG245" s="326"/>
    </row>
    <row r="246" spans="1:33" ht="15.75" customHeight="1" x14ac:dyDescent="0.2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  <c r="AG246" s="326"/>
    </row>
    <row r="247" spans="1:33" ht="15.75" customHeight="1" x14ac:dyDescent="0.2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  <c r="AG247" s="326"/>
    </row>
    <row r="248" spans="1:33" ht="15.75" customHeight="1" x14ac:dyDescent="0.2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  <c r="AG248" s="326"/>
    </row>
    <row r="249" spans="1:33" ht="15.75" customHeight="1" x14ac:dyDescent="0.2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  <c r="AG249" s="326"/>
    </row>
    <row r="250" spans="1:33" ht="15.75" customHeight="1" x14ac:dyDescent="0.2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  <c r="AG250" s="326"/>
    </row>
    <row r="251" spans="1:33" ht="15.75" customHeight="1" x14ac:dyDescent="0.2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  <c r="AG251" s="326"/>
    </row>
    <row r="252" spans="1:33" ht="15.75" customHeight="1" x14ac:dyDescent="0.2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  <c r="AG252" s="326"/>
    </row>
    <row r="253" spans="1:33" ht="15.75" customHeight="1" x14ac:dyDescent="0.2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  <c r="AG253" s="326"/>
    </row>
    <row r="254" spans="1:33" ht="15.75" customHeight="1" x14ac:dyDescent="0.2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</row>
    <row r="255" spans="1:33" ht="15.75" customHeight="1" x14ac:dyDescent="0.2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</row>
    <row r="256" spans="1:33" ht="15.75" customHeight="1" x14ac:dyDescent="0.2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</row>
    <row r="257" spans="1:33" ht="15.75" customHeight="1" x14ac:dyDescent="0.2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</row>
    <row r="258" spans="1:33" ht="15.75" customHeight="1" x14ac:dyDescent="0.2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</row>
    <row r="259" spans="1:33" ht="15.75" customHeight="1" x14ac:dyDescent="0.2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</row>
    <row r="260" spans="1:33" ht="15.75" customHeight="1" x14ac:dyDescent="0.2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</row>
    <row r="261" spans="1:33" ht="15.75" customHeight="1" x14ac:dyDescent="0.2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</row>
    <row r="262" spans="1:33" ht="15.75" customHeight="1" x14ac:dyDescent="0.2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</row>
    <row r="263" spans="1:33" ht="15.75" customHeight="1" x14ac:dyDescent="0.2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</row>
    <row r="264" spans="1:33" ht="15.75" customHeight="1" x14ac:dyDescent="0.2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</row>
    <row r="265" spans="1:33" ht="15.75" customHeight="1" x14ac:dyDescent="0.2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</row>
    <row r="266" spans="1:33" ht="15.75" customHeight="1" x14ac:dyDescent="0.2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</row>
    <row r="267" spans="1:33" ht="15.75" customHeight="1" x14ac:dyDescent="0.2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  <c r="AG267" s="326"/>
    </row>
    <row r="268" spans="1:33" ht="15.75" customHeight="1" x14ac:dyDescent="0.2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  <c r="AG268" s="326"/>
    </row>
    <row r="269" spans="1:33" ht="15.75" customHeight="1" x14ac:dyDescent="0.2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  <c r="AG269" s="326"/>
    </row>
    <row r="270" spans="1:33" ht="15.75" customHeight="1" x14ac:dyDescent="0.2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  <c r="AG270" s="326"/>
    </row>
    <row r="271" spans="1:33" ht="15.75" customHeight="1" x14ac:dyDescent="0.2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  <c r="AG271" s="326"/>
    </row>
    <row r="272" spans="1:33" ht="15.75" customHeight="1" x14ac:dyDescent="0.2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  <c r="AG272" s="326"/>
    </row>
    <row r="273" spans="1:33" ht="15.75" customHeight="1" x14ac:dyDescent="0.2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  <c r="AG273" s="326"/>
    </row>
    <row r="274" spans="1:33" ht="15.75" customHeight="1" x14ac:dyDescent="0.2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  <c r="AG274" s="326"/>
    </row>
    <row r="275" spans="1:33" ht="15.75" customHeight="1" x14ac:dyDescent="0.2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  <c r="AG275" s="326"/>
    </row>
    <row r="276" spans="1:33" ht="15.75" customHeight="1" x14ac:dyDescent="0.2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  <c r="AG276" s="326"/>
    </row>
    <row r="277" spans="1:33" ht="15.75" customHeight="1" x14ac:dyDescent="0.2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  <c r="AG277" s="326"/>
    </row>
    <row r="278" spans="1:33" ht="15.75" customHeight="1" x14ac:dyDescent="0.2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  <c r="AG278" s="326"/>
    </row>
    <row r="279" spans="1:33" ht="15.75" customHeight="1" x14ac:dyDescent="0.2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  <c r="AG279" s="326"/>
    </row>
    <row r="280" spans="1:33" ht="15.75" customHeight="1" x14ac:dyDescent="0.2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  <c r="AG280" s="326"/>
    </row>
    <row r="281" spans="1:33" ht="15.75" customHeight="1" x14ac:dyDescent="0.2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  <c r="AG281" s="326"/>
    </row>
    <row r="282" spans="1:33" ht="15.75" customHeight="1" x14ac:dyDescent="0.2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  <c r="AG282" s="326"/>
    </row>
    <row r="283" spans="1:33" ht="15.75" customHeight="1" x14ac:dyDescent="0.2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  <c r="AG283" s="326"/>
    </row>
    <row r="284" spans="1:33" ht="15.75" customHeight="1" x14ac:dyDescent="0.2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  <c r="AG284" s="326"/>
    </row>
    <row r="285" spans="1:33" ht="15.75" customHeight="1" x14ac:dyDescent="0.2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  <c r="AG285" s="326"/>
    </row>
    <row r="286" spans="1:33" ht="15.75" customHeight="1" x14ac:dyDescent="0.2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  <c r="AG286" s="326"/>
    </row>
    <row r="287" spans="1:33" ht="15.75" customHeight="1" x14ac:dyDescent="0.2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  <c r="AG287" s="326"/>
    </row>
    <row r="288" spans="1:33" ht="15.75" customHeight="1" x14ac:dyDescent="0.2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</row>
    <row r="289" spans="1:33" ht="15.75" customHeight="1" x14ac:dyDescent="0.2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  <c r="AG289" s="326"/>
    </row>
    <row r="290" spans="1:33" ht="15.75" customHeight="1" x14ac:dyDescent="0.2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  <c r="AG290" s="326"/>
    </row>
    <row r="291" spans="1:33" ht="15.75" customHeight="1" x14ac:dyDescent="0.2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  <c r="AG291" s="326"/>
    </row>
    <row r="292" spans="1:33" ht="15.75" customHeight="1" x14ac:dyDescent="0.2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  <c r="AG292" s="326"/>
    </row>
    <row r="293" spans="1:33" ht="15.75" customHeight="1" x14ac:dyDescent="0.2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  <c r="AG293" s="326"/>
    </row>
    <row r="294" spans="1:33" ht="15.75" customHeight="1" x14ac:dyDescent="0.2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  <c r="AG294" s="326"/>
    </row>
    <row r="295" spans="1:33" ht="15.75" customHeight="1" x14ac:dyDescent="0.2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</row>
    <row r="296" spans="1:33" ht="15.75" customHeight="1" x14ac:dyDescent="0.2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  <c r="AG296" s="326"/>
    </row>
    <row r="297" spans="1:33" ht="15.75" customHeight="1" x14ac:dyDescent="0.2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  <c r="AG297" s="326"/>
    </row>
    <row r="298" spans="1:33" ht="15.75" customHeight="1" x14ac:dyDescent="0.2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  <c r="AG298" s="326"/>
    </row>
    <row r="299" spans="1:33" ht="15.75" customHeight="1" x14ac:dyDescent="0.2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  <c r="AG299" s="326"/>
    </row>
    <row r="300" spans="1:33" ht="15.75" customHeight="1" x14ac:dyDescent="0.2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  <c r="AG300" s="326"/>
    </row>
    <row r="301" spans="1:33" ht="15.75" customHeight="1" x14ac:dyDescent="0.2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  <c r="AG301" s="326"/>
    </row>
    <row r="302" spans="1:33" ht="15.75" customHeight="1" x14ac:dyDescent="0.2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</row>
    <row r="303" spans="1:33" ht="15.75" customHeight="1" x14ac:dyDescent="0.2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  <c r="AG303" s="326"/>
    </row>
    <row r="304" spans="1:33" ht="15.75" customHeight="1" x14ac:dyDescent="0.2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  <c r="AG304" s="326"/>
    </row>
    <row r="305" spans="1:33" ht="15.75" customHeight="1" x14ac:dyDescent="0.2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</row>
    <row r="306" spans="1:33" ht="15.75" customHeight="1" x14ac:dyDescent="0.2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  <c r="AG306" s="326"/>
    </row>
    <row r="307" spans="1:33" ht="15.75" customHeight="1" x14ac:dyDescent="0.2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</row>
    <row r="308" spans="1:33" ht="15.75" customHeight="1" x14ac:dyDescent="0.2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  <c r="AG308" s="326"/>
    </row>
    <row r="309" spans="1:33" ht="15.75" customHeight="1" x14ac:dyDescent="0.2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  <c r="AG309" s="326"/>
    </row>
    <row r="310" spans="1:33" ht="15.75" customHeight="1" x14ac:dyDescent="0.2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  <c r="AG310" s="326"/>
    </row>
    <row r="311" spans="1:33" ht="15.75" customHeight="1" x14ac:dyDescent="0.2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  <c r="AG311" s="326"/>
    </row>
    <row r="312" spans="1:33" ht="15.75" customHeight="1" x14ac:dyDescent="0.2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  <c r="AG312" s="326"/>
    </row>
    <row r="313" spans="1:33" ht="15.75" customHeight="1" x14ac:dyDescent="0.2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  <c r="AG313" s="326"/>
    </row>
    <row r="314" spans="1:33" ht="15.75" customHeight="1" x14ac:dyDescent="0.2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  <c r="AG314" s="326"/>
    </row>
    <row r="315" spans="1:33" ht="15.75" customHeight="1" x14ac:dyDescent="0.2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  <c r="AG315" s="326"/>
    </row>
    <row r="316" spans="1:33" ht="15.75" customHeight="1" x14ac:dyDescent="0.2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  <c r="AG316" s="326"/>
    </row>
    <row r="317" spans="1:33" ht="15.75" customHeight="1" x14ac:dyDescent="0.2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  <c r="AG317" s="326"/>
    </row>
    <row r="318" spans="1:33" ht="15.75" customHeight="1" x14ac:dyDescent="0.2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  <c r="AG318" s="326"/>
    </row>
    <row r="319" spans="1:33" ht="15.75" customHeight="1" x14ac:dyDescent="0.2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  <c r="AG319" s="326"/>
    </row>
    <row r="320" spans="1:33" ht="15.75" customHeight="1" x14ac:dyDescent="0.2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  <c r="AG320" s="326"/>
    </row>
    <row r="321" spans="1:33" ht="15.75" customHeight="1" x14ac:dyDescent="0.2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  <c r="AG321" s="326"/>
    </row>
    <row r="322" spans="1:33" ht="15.75" customHeight="1" x14ac:dyDescent="0.2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  <c r="AG322" s="326"/>
    </row>
    <row r="323" spans="1:33" ht="15.75" customHeight="1" x14ac:dyDescent="0.2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</row>
    <row r="324" spans="1:33" ht="15.75" customHeight="1" x14ac:dyDescent="0.2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</row>
    <row r="325" spans="1:33" ht="15.75" customHeight="1" x14ac:dyDescent="0.2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</row>
    <row r="326" spans="1:33" ht="15.75" customHeight="1" x14ac:dyDescent="0.2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</row>
    <row r="327" spans="1:33" ht="15.75" customHeight="1" x14ac:dyDescent="0.2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</row>
    <row r="328" spans="1:33" ht="15.75" customHeight="1" x14ac:dyDescent="0.2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</row>
    <row r="329" spans="1:33" ht="15.75" customHeight="1" x14ac:dyDescent="0.2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</row>
    <row r="330" spans="1:33" ht="15.75" customHeight="1" x14ac:dyDescent="0.2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</row>
    <row r="331" spans="1:33" ht="15.75" customHeight="1" x14ac:dyDescent="0.2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</row>
    <row r="332" spans="1:33" ht="15.75" customHeight="1" x14ac:dyDescent="0.2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</row>
    <row r="333" spans="1:33" ht="15.75" customHeight="1" x14ac:dyDescent="0.2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</row>
    <row r="334" spans="1:33" ht="15.75" customHeight="1" x14ac:dyDescent="0.2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</row>
    <row r="335" spans="1:33" ht="15.75" customHeight="1" x14ac:dyDescent="0.2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</row>
    <row r="336" spans="1:33" ht="15.75" customHeight="1" x14ac:dyDescent="0.2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</row>
    <row r="337" spans="1:33" ht="15.75" customHeight="1" x14ac:dyDescent="0.2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</row>
    <row r="338" spans="1:33" ht="15.75" customHeight="1" x14ac:dyDescent="0.2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</row>
    <row r="339" spans="1:33" ht="15.75" customHeight="1" x14ac:dyDescent="0.2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</row>
    <row r="340" spans="1:33" ht="15.75" customHeight="1" x14ac:dyDescent="0.2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</row>
    <row r="341" spans="1:33" ht="15.75" customHeight="1" x14ac:dyDescent="0.2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</row>
    <row r="342" spans="1:33" ht="15.75" customHeight="1" x14ac:dyDescent="0.2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</row>
    <row r="343" spans="1:33" ht="15.75" customHeight="1" x14ac:dyDescent="0.2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</row>
    <row r="344" spans="1:33" ht="15.75" customHeight="1" x14ac:dyDescent="0.2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</row>
    <row r="345" spans="1:33" ht="15.75" customHeight="1" x14ac:dyDescent="0.2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</row>
    <row r="346" spans="1:33" ht="15.75" customHeight="1" x14ac:dyDescent="0.2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</row>
    <row r="347" spans="1:33" ht="15.75" customHeight="1" x14ac:dyDescent="0.2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</row>
    <row r="348" spans="1:33" ht="15.75" customHeight="1" x14ac:dyDescent="0.2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</row>
    <row r="349" spans="1:33" ht="15.75" customHeight="1" x14ac:dyDescent="0.2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</row>
    <row r="350" spans="1:33" ht="15.75" customHeight="1" x14ac:dyDescent="0.2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</row>
    <row r="351" spans="1:33" ht="15.75" customHeight="1" x14ac:dyDescent="0.2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</row>
    <row r="352" spans="1:33" ht="15.75" customHeight="1" x14ac:dyDescent="0.2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</row>
    <row r="353" spans="1:33" ht="15.75" customHeight="1" x14ac:dyDescent="0.2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</row>
    <row r="354" spans="1:33" ht="15.75" customHeight="1" x14ac:dyDescent="0.2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</row>
    <row r="355" spans="1:33" ht="15.75" customHeight="1" x14ac:dyDescent="0.2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</row>
    <row r="356" spans="1:33" ht="15.75" customHeight="1" x14ac:dyDescent="0.2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</row>
    <row r="357" spans="1:33" ht="15.75" customHeight="1" x14ac:dyDescent="0.2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</row>
    <row r="358" spans="1:33" ht="15.75" customHeight="1" x14ac:dyDescent="0.2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</row>
    <row r="359" spans="1:33" ht="15.75" customHeight="1" x14ac:dyDescent="0.2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</row>
    <row r="360" spans="1:33" ht="15.75" customHeight="1" x14ac:dyDescent="0.2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</row>
    <row r="361" spans="1:33" ht="15.75" customHeight="1" x14ac:dyDescent="0.2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</row>
    <row r="362" spans="1:33" ht="15.75" customHeight="1" x14ac:dyDescent="0.2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</row>
    <row r="363" spans="1:33" ht="15.75" customHeight="1" x14ac:dyDescent="0.2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</row>
    <row r="364" spans="1:33" ht="15.75" customHeight="1" x14ac:dyDescent="0.2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</row>
    <row r="365" spans="1:33" ht="15.75" customHeight="1" x14ac:dyDescent="0.2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</row>
    <row r="366" spans="1:33" ht="15.75" customHeight="1" x14ac:dyDescent="0.2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</row>
    <row r="367" spans="1:33" ht="15.75" customHeight="1" x14ac:dyDescent="0.2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</row>
    <row r="368" spans="1:33" ht="15.75" customHeight="1" x14ac:dyDescent="0.2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</row>
    <row r="369" spans="1:33" ht="15.75" customHeight="1" x14ac:dyDescent="0.2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</row>
    <row r="370" spans="1:33" ht="15.75" customHeight="1" x14ac:dyDescent="0.2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</row>
    <row r="371" spans="1:33" ht="15.75" customHeight="1" x14ac:dyDescent="0.2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</row>
    <row r="372" spans="1:33" ht="15.75" customHeight="1" x14ac:dyDescent="0.2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</row>
    <row r="373" spans="1:33" ht="15.75" customHeight="1" x14ac:dyDescent="0.2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</row>
    <row r="374" spans="1:33" ht="15.75" customHeight="1" x14ac:dyDescent="0.2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</row>
    <row r="375" spans="1:33" ht="15.75" customHeight="1" x14ac:dyDescent="0.2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</row>
    <row r="376" spans="1:33" ht="15.75" customHeight="1" x14ac:dyDescent="0.2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</row>
    <row r="377" spans="1:33" ht="15.75" customHeight="1" x14ac:dyDescent="0.2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</row>
    <row r="378" spans="1:33" ht="15.75" customHeight="1" x14ac:dyDescent="0.2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</row>
    <row r="379" spans="1:33" ht="15.75" customHeight="1" x14ac:dyDescent="0.2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</row>
    <row r="380" spans="1:33" ht="15.75" customHeight="1" x14ac:dyDescent="0.2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</row>
    <row r="381" spans="1:33" ht="15.75" customHeight="1" x14ac:dyDescent="0.2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</row>
    <row r="382" spans="1:33" ht="15.75" customHeight="1" x14ac:dyDescent="0.2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</row>
    <row r="383" spans="1:33" ht="15.75" customHeight="1" x14ac:dyDescent="0.2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</row>
    <row r="384" spans="1:33" ht="15.75" customHeight="1" x14ac:dyDescent="0.2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</row>
    <row r="385" spans="1:33" ht="15.75" customHeight="1" x14ac:dyDescent="0.2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</row>
    <row r="386" spans="1:33" ht="15.75" customHeight="1" x14ac:dyDescent="0.2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</row>
    <row r="387" spans="1:33" ht="15.75" customHeight="1" x14ac:dyDescent="0.2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</row>
    <row r="388" spans="1:33" ht="15.75" customHeight="1" x14ac:dyDescent="0.2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</row>
    <row r="389" spans="1:33" ht="15.75" customHeight="1" x14ac:dyDescent="0.2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</row>
    <row r="390" spans="1:33" ht="15.75" customHeight="1" x14ac:dyDescent="0.2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</row>
    <row r="391" spans="1:33" ht="15.75" customHeight="1" x14ac:dyDescent="0.2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</row>
    <row r="392" spans="1:33" ht="15.75" customHeight="1" x14ac:dyDescent="0.2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</row>
    <row r="393" spans="1:33" ht="15.75" customHeight="1" x14ac:dyDescent="0.2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</row>
    <row r="394" spans="1:33" ht="15.75" customHeight="1" x14ac:dyDescent="0.2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</row>
    <row r="395" spans="1:33" ht="15.75" customHeight="1" x14ac:dyDescent="0.2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</row>
    <row r="396" spans="1:33" ht="15.75" customHeight="1" x14ac:dyDescent="0.2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</row>
    <row r="397" spans="1:33" ht="15.75" customHeight="1" x14ac:dyDescent="0.2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</row>
    <row r="398" spans="1:33" ht="15.75" customHeight="1" x14ac:dyDescent="0.2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</row>
    <row r="399" spans="1:33" ht="15.75" customHeight="1" x14ac:dyDescent="0.2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</row>
    <row r="400" spans="1:33" ht="15.75" customHeight="1" x14ac:dyDescent="0.2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</row>
    <row r="401" spans="1:33" ht="15.75" customHeight="1" x14ac:dyDescent="0.2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</row>
    <row r="402" spans="1:33" ht="15.75" customHeight="1" x14ac:dyDescent="0.2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</row>
    <row r="403" spans="1:33" ht="15.75" customHeight="1" x14ac:dyDescent="0.2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</row>
    <row r="404" spans="1:33" ht="15.75" customHeight="1" x14ac:dyDescent="0.2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</row>
    <row r="405" spans="1:33" ht="15.75" customHeight="1" x14ac:dyDescent="0.2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</row>
    <row r="406" spans="1:33" ht="15.75" customHeight="1" x14ac:dyDescent="0.2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</row>
    <row r="407" spans="1:33" ht="15.75" customHeight="1" x14ac:dyDescent="0.2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</row>
    <row r="408" spans="1:33" ht="15.75" customHeight="1" x14ac:dyDescent="0.2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</row>
    <row r="409" spans="1:33" ht="15.75" customHeight="1" x14ac:dyDescent="0.2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</row>
    <row r="410" spans="1:33" ht="15.75" customHeight="1" x14ac:dyDescent="0.2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</row>
    <row r="411" spans="1:33" ht="15.75" customHeight="1" x14ac:dyDescent="0.2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</row>
    <row r="412" spans="1:33" ht="15.75" customHeight="1" x14ac:dyDescent="0.2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</row>
    <row r="413" spans="1:33" ht="15.75" customHeight="1" x14ac:dyDescent="0.2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</row>
    <row r="414" spans="1:33" ht="15.75" customHeight="1" x14ac:dyDescent="0.2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</row>
    <row r="415" spans="1:33" ht="15.75" customHeight="1" x14ac:dyDescent="0.2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</row>
    <row r="416" spans="1:33" ht="15.75" customHeight="1" x14ac:dyDescent="0.2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</row>
    <row r="417" spans="1:33" ht="15.75" customHeight="1" x14ac:dyDescent="0.2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</row>
    <row r="418" spans="1:33" ht="15.75" customHeight="1" x14ac:dyDescent="0.2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</row>
    <row r="419" spans="1:33" ht="15.75" customHeight="1" x14ac:dyDescent="0.2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</row>
    <row r="420" spans="1:33" ht="15.75" customHeight="1" x14ac:dyDescent="0.2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</row>
    <row r="421" spans="1:33" ht="15.75" customHeight="1" x14ac:dyDescent="0.2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</row>
    <row r="422" spans="1:33" ht="15.75" customHeight="1" x14ac:dyDescent="0.2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</row>
    <row r="423" spans="1:33" ht="15.75" customHeight="1" x14ac:dyDescent="0.2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</row>
    <row r="424" spans="1:33" ht="15.75" customHeight="1" x14ac:dyDescent="0.2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</row>
    <row r="425" spans="1:33" ht="15.75" customHeight="1" x14ac:dyDescent="0.2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</row>
    <row r="426" spans="1:33" ht="15.75" customHeight="1" x14ac:dyDescent="0.2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</row>
    <row r="427" spans="1:33" ht="15.75" customHeight="1" x14ac:dyDescent="0.2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</row>
    <row r="428" spans="1:33" ht="15.75" customHeight="1" x14ac:dyDescent="0.2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</row>
    <row r="429" spans="1:33" ht="15.75" customHeight="1" x14ac:dyDescent="0.2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</row>
    <row r="430" spans="1:33" ht="15.75" customHeight="1" x14ac:dyDescent="0.2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</row>
    <row r="431" spans="1:33" ht="15.75" customHeight="1" x14ac:dyDescent="0.2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</row>
    <row r="432" spans="1:33" ht="15.75" customHeight="1" x14ac:dyDescent="0.2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  <c r="AG432" s="326"/>
    </row>
    <row r="433" spans="1:33" ht="15.75" customHeight="1" x14ac:dyDescent="0.2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  <c r="AG433" s="326"/>
    </row>
    <row r="434" spans="1:33" ht="15.75" customHeight="1" x14ac:dyDescent="0.2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  <c r="AG434" s="326"/>
    </row>
    <row r="435" spans="1:33" ht="15.75" customHeight="1" x14ac:dyDescent="0.2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  <c r="AG435" s="326"/>
    </row>
    <row r="436" spans="1:33" ht="15.75" customHeight="1" x14ac:dyDescent="0.2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  <c r="AG436" s="326"/>
    </row>
    <row r="437" spans="1:33" ht="15.75" customHeight="1" x14ac:dyDescent="0.2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  <c r="AG437" s="326"/>
    </row>
    <row r="438" spans="1:33" ht="15.75" customHeight="1" x14ac:dyDescent="0.2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  <c r="AG438" s="326"/>
    </row>
    <row r="439" spans="1:33" ht="15.75" customHeight="1" x14ac:dyDescent="0.2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  <c r="AG439" s="326"/>
    </row>
    <row r="440" spans="1:33" ht="15.75" customHeight="1" x14ac:dyDescent="0.2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  <c r="AG440" s="326"/>
    </row>
    <row r="441" spans="1:33" ht="15.75" customHeight="1" x14ac:dyDescent="0.2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  <c r="AG441" s="326"/>
    </row>
    <row r="442" spans="1:33" ht="15.75" customHeight="1" x14ac:dyDescent="0.2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  <c r="AG442" s="326"/>
    </row>
    <row r="443" spans="1:33" ht="15.75" customHeight="1" x14ac:dyDescent="0.2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  <c r="AG443" s="326"/>
    </row>
    <row r="444" spans="1:33" ht="15.75" customHeight="1" x14ac:dyDescent="0.2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  <c r="AG444" s="326"/>
    </row>
    <row r="445" spans="1:33" ht="15.75" customHeight="1" x14ac:dyDescent="0.2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  <c r="AG445" s="326"/>
    </row>
    <row r="446" spans="1:33" ht="15.75" customHeight="1" x14ac:dyDescent="0.2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  <c r="AG446" s="326"/>
    </row>
    <row r="447" spans="1:33" ht="15.75" customHeight="1" x14ac:dyDescent="0.2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  <c r="AG447" s="326"/>
    </row>
    <row r="448" spans="1:33" ht="15.75" customHeight="1" x14ac:dyDescent="0.2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  <c r="AG448" s="326"/>
    </row>
    <row r="449" spans="1:33" ht="15.75" customHeight="1" x14ac:dyDescent="0.2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  <c r="AG449" s="326"/>
    </row>
    <row r="450" spans="1:33" ht="15.75" customHeight="1" x14ac:dyDescent="0.2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  <c r="AG450" s="326"/>
    </row>
    <row r="451" spans="1:33" ht="15.75" customHeight="1" x14ac:dyDescent="0.2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  <c r="AG451" s="326"/>
    </row>
    <row r="452" spans="1:33" ht="15.75" customHeight="1" x14ac:dyDescent="0.2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  <c r="AG452" s="326"/>
    </row>
    <row r="453" spans="1:33" ht="15.75" customHeight="1" x14ac:dyDescent="0.2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  <c r="AG453" s="326"/>
    </row>
    <row r="454" spans="1:33" ht="15.75" customHeight="1" x14ac:dyDescent="0.2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  <c r="AG454" s="326"/>
    </row>
    <row r="455" spans="1:33" ht="15.75" customHeight="1" x14ac:dyDescent="0.2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  <c r="AG455" s="326"/>
    </row>
    <row r="456" spans="1:33" ht="15.75" customHeight="1" x14ac:dyDescent="0.2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  <c r="AG456" s="326"/>
    </row>
    <row r="457" spans="1:33" ht="15.75" customHeight="1" x14ac:dyDescent="0.2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  <c r="AG457" s="326"/>
    </row>
    <row r="458" spans="1:33" ht="15.75" customHeight="1" x14ac:dyDescent="0.2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  <c r="AG458" s="326"/>
    </row>
    <row r="459" spans="1:33" ht="15.75" customHeight="1" x14ac:dyDescent="0.2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  <c r="AG459" s="326"/>
    </row>
    <row r="460" spans="1:33" ht="15.75" customHeight="1" x14ac:dyDescent="0.2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  <c r="AG460" s="326"/>
    </row>
    <row r="461" spans="1:33" ht="15.75" customHeight="1" x14ac:dyDescent="0.2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  <c r="AG461" s="326"/>
    </row>
    <row r="462" spans="1:33" ht="15.75" customHeight="1" x14ac:dyDescent="0.2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  <c r="AG462" s="326"/>
    </row>
    <row r="463" spans="1:33" ht="15.75" customHeight="1" x14ac:dyDescent="0.2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  <c r="AG463" s="326"/>
    </row>
    <row r="464" spans="1:33" ht="15.75" customHeight="1" x14ac:dyDescent="0.2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  <c r="AG464" s="326"/>
    </row>
    <row r="465" spans="1:33" ht="15.75" customHeight="1" x14ac:dyDescent="0.2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  <c r="AG465" s="326"/>
    </row>
    <row r="466" spans="1:33" ht="15.75" customHeight="1" x14ac:dyDescent="0.2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  <c r="AG466" s="326"/>
    </row>
    <row r="467" spans="1:33" ht="15.75" customHeight="1" x14ac:dyDescent="0.2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  <c r="AG467" s="326"/>
    </row>
    <row r="468" spans="1:33" ht="15.75" customHeight="1" x14ac:dyDescent="0.2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  <c r="AG468" s="326"/>
    </row>
    <row r="469" spans="1:33" ht="15.75" customHeight="1" x14ac:dyDescent="0.2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  <c r="AG469" s="326"/>
    </row>
    <row r="470" spans="1:33" ht="15.75" customHeight="1" x14ac:dyDescent="0.2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  <c r="AG470" s="326"/>
    </row>
    <row r="471" spans="1:33" ht="15.75" customHeight="1" x14ac:dyDescent="0.2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  <c r="AG471" s="326"/>
    </row>
    <row r="472" spans="1:33" ht="15.75" customHeight="1" x14ac:dyDescent="0.2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  <c r="AG472" s="326"/>
    </row>
    <row r="473" spans="1:33" ht="15.75" customHeight="1" x14ac:dyDescent="0.2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  <c r="AG473" s="326"/>
    </row>
    <row r="474" spans="1:33" ht="15.75" customHeight="1" x14ac:dyDescent="0.2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  <c r="AG474" s="326"/>
    </row>
    <row r="475" spans="1:33" ht="15.75" customHeight="1" x14ac:dyDescent="0.2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  <c r="AG475" s="326"/>
    </row>
    <row r="476" spans="1:33" ht="15.75" customHeight="1" x14ac:dyDescent="0.2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  <c r="AG476" s="326"/>
    </row>
    <row r="477" spans="1:33" ht="15.75" customHeight="1" x14ac:dyDescent="0.2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  <c r="AG477" s="326"/>
    </row>
    <row r="478" spans="1:33" ht="15.75" customHeight="1" x14ac:dyDescent="0.2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  <c r="AG478" s="326"/>
    </row>
    <row r="479" spans="1:33" ht="15.75" customHeight="1" x14ac:dyDescent="0.2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  <c r="AG479" s="326"/>
    </row>
    <row r="480" spans="1:33" ht="15.75" customHeight="1" x14ac:dyDescent="0.2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  <c r="AG480" s="326"/>
    </row>
    <row r="481" spans="1:33" ht="15.75" customHeight="1" x14ac:dyDescent="0.2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  <c r="AG481" s="326"/>
    </row>
    <row r="482" spans="1:33" ht="15.75" customHeight="1" x14ac:dyDescent="0.2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  <c r="AG482" s="326"/>
    </row>
    <row r="483" spans="1:33" ht="15.75" customHeight="1" x14ac:dyDescent="0.2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  <c r="AG483" s="326"/>
    </row>
    <row r="484" spans="1:33" ht="15.75" customHeight="1" x14ac:dyDescent="0.2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  <c r="AG484" s="326"/>
    </row>
    <row r="485" spans="1:33" ht="15.75" customHeight="1" x14ac:dyDescent="0.2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  <c r="AG485" s="326"/>
    </row>
    <row r="486" spans="1:33" ht="15.75" customHeight="1" x14ac:dyDescent="0.2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  <c r="AG486" s="326"/>
    </row>
    <row r="487" spans="1:33" ht="15.75" customHeight="1" x14ac:dyDescent="0.2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  <c r="AG487" s="326"/>
    </row>
    <row r="488" spans="1:33" ht="15.75" customHeight="1" x14ac:dyDescent="0.2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  <c r="AG488" s="326"/>
    </row>
    <row r="489" spans="1:33" ht="15.75" customHeight="1" x14ac:dyDescent="0.2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  <c r="AG489" s="326"/>
    </row>
    <row r="490" spans="1:33" ht="15.75" customHeight="1" x14ac:dyDescent="0.2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  <c r="AG490" s="326"/>
    </row>
    <row r="491" spans="1:33" ht="15.75" customHeight="1" x14ac:dyDescent="0.2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  <c r="AG491" s="326"/>
    </row>
    <row r="492" spans="1:33" ht="15.75" customHeight="1" x14ac:dyDescent="0.2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  <c r="AG492" s="326"/>
    </row>
    <row r="493" spans="1:33" ht="15.75" customHeight="1" x14ac:dyDescent="0.2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  <c r="AG493" s="326"/>
    </row>
    <row r="494" spans="1:33" ht="15.75" customHeight="1" x14ac:dyDescent="0.2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  <c r="AG494" s="326"/>
    </row>
    <row r="495" spans="1:33" ht="15.75" customHeight="1" x14ac:dyDescent="0.2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  <c r="AG495" s="326"/>
    </row>
    <row r="496" spans="1:33" ht="15.75" customHeight="1" x14ac:dyDescent="0.2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  <c r="AG496" s="326"/>
    </row>
    <row r="497" spans="1:33" ht="15.75" customHeight="1" x14ac:dyDescent="0.2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  <c r="AG497" s="326"/>
    </row>
    <row r="498" spans="1:33" ht="15.75" customHeight="1" x14ac:dyDescent="0.2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  <c r="AG498" s="326"/>
    </row>
    <row r="499" spans="1:33" ht="15.75" customHeight="1" x14ac:dyDescent="0.2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  <c r="AG499" s="326"/>
    </row>
    <row r="500" spans="1:33" ht="15.75" customHeight="1" x14ac:dyDescent="0.2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  <c r="AG500" s="326"/>
    </row>
    <row r="501" spans="1:33" ht="15.75" customHeight="1" x14ac:dyDescent="0.2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  <c r="AG501" s="326"/>
    </row>
    <row r="502" spans="1:33" ht="15.75" customHeight="1" x14ac:dyDescent="0.2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  <c r="AG502" s="326"/>
    </row>
    <row r="503" spans="1:33" ht="15.75" customHeight="1" x14ac:dyDescent="0.2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  <c r="AG503" s="326"/>
    </row>
    <row r="504" spans="1:33" ht="15.75" customHeight="1" x14ac:dyDescent="0.2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  <c r="AG504" s="326"/>
    </row>
    <row r="505" spans="1:33" ht="15.75" customHeight="1" x14ac:dyDescent="0.2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  <c r="AG505" s="326"/>
    </row>
    <row r="506" spans="1:33" ht="15.75" customHeight="1" x14ac:dyDescent="0.2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  <c r="AG506" s="326"/>
    </row>
    <row r="507" spans="1:33" ht="15.75" customHeight="1" x14ac:dyDescent="0.2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  <c r="AG507" s="326"/>
    </row>
    <row r="508" spans="1:33" ht="15.75" customHeight="1" x14ac:dyDescent="0.2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</row>
    <row r="509" spans="1:33" ht="15.75" customHeight="1" x14ac:dyDescent="0.2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  <c r="AG509" s="326"/>
    </row>
    <row r="510" spans="1:33" ht="15.75" customHeight="1" x14ac:dyDescent="0.2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  <c r="AG510" s="326"/>
    </row>
    <row r="511" spans="1:33" ht="15.75" customHeight="1" x14ac:dyDescent="0.2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  <c r="AG511" s="326"/>
    </row>
    <row r="512" spans="1:33" ht="15.75" customHeight="1" x14ac:dyDescent="0.2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  <c r="AG512" s="326"/>
    </row>
    <row r="513" spans="1:33" ht="15.75" customHeight="1" x14ac:dyDescent="0.2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  <c r="AG513" s="326"/>
    </row>
    <row r="514" spans="1:33" ht="15.75" customHeight="1" x14ac:dyDescent="0.2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  <c r="AG514" s="326"/>
    </row>
    <row r="515" spans="1:33" ht="15.75" customHeight="1" x14ac:dyDescent="0.2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  <c r="AG515" s="326"/>
    </row>
    <row r="516" spans="1:33" ht="15.75" customHeight="1" x14ac:dyDescent="0.2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  <c r="AG516" s="326"/>
    </row>
    <row r="517" spans="1:33" ht="15.75" customHeight="1" x14ac:dyDescent="0.2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  <c r="AG517" s="326"/>
    </row>
    <row r="518" spans="1:33" ht="15.75" customHeight="1" x14ac:dyDescent="0.2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  <c r="AG518" s="326"/>
    </row>
    <row r="519" spans="1:33" ht="15.75" customHeight="1" x14ac:dyDescent="0.2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  <c r="AG519" s="326"/>
    </row>
    <row r="520" spans="1:33" ht="15.75" customHeight="1" x14ac:dyDescent="0.2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  <c r="AG520" s="326"/>
    </row>
    <row r="521" spans="1:33" ht="15.75" customHeight="1" x14ac:dyDescent="0.2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  <c r="AG521" s="326"/>
    </row>
    <row r="522" spans="1:33" ht="15.75" customHeight="1" x14ac:dyDescent="0.2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  <c r="AG522" s="326"/>
    </row>
    <row r="523" spans="1:33" ht="15.75" customHeight="1" x14ac:dyDescent="0.2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  <c r="AG523" s="326"/>
    </row>
    <row r="524" spans="1:33" ht="15.75" customHeight="1" x14ac:dyDescent="0.2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  <c r="AG524" s="326"/>
    </row>
    <row r="525" spans="1:33" ht="15.75" customHeight="1" x14ac:dyDescent="0.2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  <c r="AG525" s="326"/>
    </row>
    <row r="526" spans="1:33" ht="15.75" customHeight="1" x14ac:dyDescent="0.2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  <c r="AG526" s="326"/>
    </row>
    <row r="527" spans="1:33" ht="15.75" customHeight="1" x14ac:dyDescent="0.2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  <c r="AG527" s="326"/>
    </row>
    <row r="528" spans="1:33" ht="15.75" customHeight="1" x14ac:dyDescent="0.2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  <c r="AG528" s="326"/>
    </row>
    <row r="529" spans="1:33" ht="15.75" customHeight="1" x14ac:dyDescent="0.2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  <c r="AG529" s="326"/>
    </row>
    <row r="530" spans="1:33" ht="15.75" customHeight="1" x14ac:dyDescent="0.2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  <c r="AG530" s="326"/>
    </row>
    <row r="531" spans="1:33" ht="15.75" customHeight="1" x14ac:dyDescent="0.2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  <c r="AG531" s="326"/>
    </row>
    <row r="532" spans="1:33" ht="15.75" customHeight="1" x14ac:dyDescent="0.2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  <c r="AG532" s="326"/>
    </row>
    <row r="533" spans="1:33" ht="15.75" customHeight="1" x14ac:dyDescent="0.2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  <c r="AG533" s="326"/>
    </row>
    <row r="534" spans="1:33" ht="15.75" customHeight="1" x14ac:dyDescent="0.2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  <c r="AG534" s="326"/>
    </row>
    <row r="535" spans="1:33" ht="15.75" customHeight="1" x14ac:dyDescent="0.2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  <c r="AG535" s="326"/>
    </row>
    <row r="536" spans="1:33" ht="15.75" customHeight="1" x14ac:dyDescent="0.2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  <c r="AG536" s="326"/>
    </row>
    <row r="537" spans="1:33" ht="15.75" customHeight="1" x14ac:dyDescent="0.2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  <c r="AG537" s="326"/>
    </row>
    <row r="538" spans="1:33" ht="15.75" customHeight="1" x14ac:dyDescent="0.2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  <c r="AG538" s="326"/>
    </row>
    <row r="539" spans="1:33" ht="15.75" customHeight="1" x14ac:dyDescent="0.2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  <c r="AG539" s="326"/>
    </row>
    <row r="540" spans="1:33" ht="15.75" customHeight="1" x14ac:dyDescent="0.2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  <c r="AG540" s="326"/>
    </row>
    <row r="541" spans="1:33" ht="15.75" customHeight="1" x14ac:dyDescent="0.2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  <c r="AG541" s="326"/>
    </row>
    <row r="542" spans="1:33" ht="15.75" customHeight="1" x14ac:dyDescent="0.2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</row>
    <row r="543" spans="1:33" ht="15.75" customHeight="1" x14ac:dyDescent="0.2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  <c r="AG543" s="326"/>
    </row>
    <row r="544" spans="1:33" ht="15.75" customHeight="1" x14ac:dyDescent="0.2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  <c r="AG544" s="326"/>
    </row>
    <row r="545" spans="1:33" ht="15.75" customHeight="1" x14ac:dyDescent="0.2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  <c r="AG545" s="326"/>
    </row>
    <row r="546" spans="1:33" ht="15.75" customHeight="1" x14ac:dyDescent="0.2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  <c r="AG546" s="326"/>
    </row>
    <row r="547" spans="1:33" ht="15.75" customHeight="1" x14ac:dyDescent="0.2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  <c r="AG547" s="326"/>
    </row>
    <row r="548" spans="1:33" ht="15.75" customHeight="1" x14ac:dyDescent="0.2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  <c r="AG548" s="326"/>
    </row>
    <row r="549" spans="1:33" ht="15.75" customHeight="1" x14ac:dyDescent="0.2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  <c r="AG549" s="326"/>
    </row>
    <row r="550" spans="1:33" ht="15.75" customHeight="1" x14ac:dyDescent="0.2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  <c r="AG550" s="326"/>
    </row>
    <row r="551" spans="1:33" ht="15.75" customHeight="1" x14ac:dyDescent="0.2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  <c r="AG551" s="326"/>
    </row>
    <row r="552" spans="1:33" ht="15.75" customHeight="1" x14ac:dyDescent="0.2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  <c r="AG552" s="326"/>
    </row>
    <row r="553" spans="1:33" ht="15.75" customHeight="1" x14ac:dyDescent="0.2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  <c r="AG553" s="326"/>
    </row>
    <row r="554" spans="1:33" ht="15.75" customHeight="1" x14ac:dyDescent="0.2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  <c r="AG554" s="326"/>
    </row>
    <row r="555" spans="1:33" ht="15.75" customHeight="1" x14ac:dyDescent="0.2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  <c r="AG555" s="326"/>
    </row>
    <row r="556" spans="1:33" ht="15.75" customHeight="1" x14ac:dyDescent="0.2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  <c r="AG556" s="326"/>
    </row>
    <row r="557" spans="1:33" ht="15.75" customHeight="1" x14ac:dyDescent="0.2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  <c r="AG557" s="326"/>
    </row>
    <row r="558" spans="1:33" ht="15.75" customHeight="1" x14ac:dyDescent="0.2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  <c r="AG558" s="326"/>
    </row>
    <row r="559" spans="1:33" ht="15.75" customHeight="1" x14ac:dyDescent="0.2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  <c r="AG559" s="326"/>
    </row>
    <row r="560" spans="1:33" ht="15.75" customHeight="1" x14ac:dyDescent="0.2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  <c r="AG560" s="326"/>
    </row>
    <row r="561" spans="1:33" ht="15.75" customHeight="1" x14ac:dyDescent="0.2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  <c r="AG561" s="326"/>
    </row>
    <row r="562" spans="1:33" ht="15.75" customHeight="1" x14ac:dyDescent="0.2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  <c r="AG562" s="326"/>
    </row>
    <row r="563" spans="1:33" ht="15.75" customHeight="1" x14ac:dyDescent="0.2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  <c r="AG563" s="326"/>
    </row>
    <row r="564" spans="1:33" ht="15.75" customHeight="1" x14ac:dyDescent="0.2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  <c r="AG564" s="326"/>
    </row>
    <row r="565" spans="1:33" ht="15.75" customHeight="1" x14ac:dyDescent="0.2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  <c r="AG565" s="326"/>
    </row>
    <row r="566" spans="1:33" ht="15.75" customHeight="1" x14ac:dyDescent="0.2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  <c r="AG566" s="326"/>
    </row>
    <row r="567" spans="1:33" ht="15.75" customHeight="1" x14ac:dyDescent="0.2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  <c r="AG567" s="326"/>
    </row>
    <row r="568" spans="1:33" ht="15.75" customHeight="1" x14ac:dyDescent="0.2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  <c r="AG568" s="326"/>
    </row>
    <row r="569" spans="1:33" ht="15.75" customHeight="1" x14ac:dyDescent="0.2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  <c r="AG569" s="326"/>
    </row>
    <row r="570" spans="1:33" ht="15.75" customHeight="1" x14ac:dyDescent="0.2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  <c r="AG570" s="326"/>
    </row>
    <row r="571" spans="1:33" ht="15.75" customHeight="1" x14ac:dyDescent="0.2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  <c r="AG571" s="326"/>
    </row>
    <row r="572" spans="1:33" ht="15.75" customHeight="1" x14ac:dyDescent="0.2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  <c r="AG572" s="326"/>
    </row>
    <row r="573" spans="1:33" ht="15.75" customHeight="1" x14ac:dyDescent="0.2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  <c r="AG573" s="326"/>
    </row>
    <row r="574" spans="1:33" ht="15.75" customHeight="1" x14ac:dyDescent="0.2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  <c r="AG574" s="326"/>
    </row>
    <row r="575" spans="1:33" ht="15.75" customHeight="1" x14ac:dyDescent="0.2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  <c r="AG575" s="326"/>
    </row>
    <row r="576" spans="1:33" ht="15.75" customHeight="1" x14ac:dyDescent="0.2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  <c r="AG576" s="326"/>
    </row>
    <row r="577" spans="1:33" ht="15.75" customHeight="1" x14ac:dyDescent="0.2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  <c r="AG577" s="326"/>
    </row>
    <row r="578" spans="1:33" ht="15.75" customHeight="1" x14ac:dyDescent="0.2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  <c r="AG578" s="326"/>
    </row>
    <row r="579" spans="1:33" ht="15.75" customHeight="1" x14ac:dyDescent="0.2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  <c r="AG579" s="326"/>
    </row>
    <row r="580" spans="1:33" ht="15.75" customHeight="1" x14ac:dyDescent="0.2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  <c r="AG580" s="326"/>
    </row>
    <row r="581" spans="1:33" ht="15.75" customHeight="1" x14ac:dyDescent="0.2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  <c r="AG581" s="326"/>
    </row>
    <row r="582" spans="1:33" ht="15.75" customHeight="1" x14ac:dyDescent="0.2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  <c r="AG582" s="326"/>
    </row>
    <row r="583" spans="1:33" ht="15.75" customHeight="1" x14ac:dyDescent="0.2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  <c r="AG583" s="326"/>
    </row>
    <row r="584" spans="1:33" ht="15.75" customHeight="1" x14ac:dyDescent="0.2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  <c r="AG584" s="326"/>
    </row>
    <row r="585" spans="1:33" ht="15.75" customHeight="1" x14ac:dyDescent="0.2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  <c r="AG585" s="326"/>
    </row>
    <row r="586" spans="1:33" ht="15.75" customHeight="1" x14ac:dyDescent="0.2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  <c r="AG586" s="326"/>
    </row>
    <row r="587" spans="1:33" ht="15.75" customHeight="1" x14ac:dyDescent="0.2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  <c r="AG587" s="326"/>
    </row>
    <row r="588" spans="1:33" ht="15.75" customHeight="1" x14ac:dyDescent="0.2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  <c r="AG588" s="326"/>
    </row>
    <row r="589" spans="1:33" ht="15.75" customHeight="1" x14ac:dyDescent="0.2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  <c r="AG589" s="326"/>
    </row>
    <row r="590" spans="1:33" ht="15.75" customHeight="1" x14ac:dyDescent="0.2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  <c r="AG590" s="326"/>
    </row>
    <row r="591" spans="1:33" ht="15.75" customHeight="1" x14ac:dyDescent="0.2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  <c r="AG591" s="326"/>
    </row>
    <row r="592" spans="1:33" ht="15.75" customHeight="1" x14ac:dyDescent="0.2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  <c r="AG592" s="326"/>
    </row>
    <row r="593" spans="1:33" ht="15.75" customHeight="1" x14ac:dyDescent="0.2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  <c r="AG593" s="326"/>
    </row>
    <row r="594" spans="1:33" ht="15.75" customHeight="1" x14ac:dyDescent="0.2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  <c r="AG594" s="326"/>
    </row>
    <row r="595" spans="1:33" ht="15.75" customHeight="1" x14ac:dyDescent="0.2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  <c r="AG595" s="326"/>
    </row>
    <row r="596" spans="1:33" ht="15.75" customHeight="1" x14ac:dyDescent="0.2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  <c r="AG596" s="326"/>
    </row>
    <row r="597" spans="1:33" ht="15.75" customHeight="1" x14ac:dyDescent="0.2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  <c r="AG597" s="326"/>
    </row>
    <row r="598" spans="1:33" ht="15.75" customHeight="1" x14ac:dyDescent="0.2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  <c r="AG598" s="326"/>
    </row>
    <row r="599" spans="1:33" ht="15.75" customHeight="1" x14ac:dyDescent="0.2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  <c r="AG599" s="326"/>
    </row>
    <row r="600" spans="1:33" ht="15.75" customHeight="1" x14ac:dyDescent="0.2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  <c r="AG600" s="326"/>
    </row>
    <row r="601" spans="1:33" ht="15.75" customHeight="1" x14ac:dyDescent="0.2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  <c r="AG601" s="326"/>
    </row>
    <row r="602" spans="1:33" ht="15.75" customHeight="1" x14ac:dyDescent="0.2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  <c r="AG602" s="326"/>
    </row>
    <row r="603" spans="1:33" ht="15.75" customHeight="1" x14ac:dyDescent="0.2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  <c r="AG603" s="326"/>
    </row>
    <row r="604" spans="1:33" ht="15.75" customHeight="1" x14ac:dyDescent="0.2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  <c r="AG604" s="326"/>
    </row>
    <row r="605" spans="1:33" ht="15.75" customHeight="1" x14ac:dyDescent="0.2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  <c r="AG605" s="326"/>
    </row>
    <row r="606" spans="1:33" ht="15.75" customHeight="1" x14ac:dyDescent="0.2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  <c r="AG606" s="326"/>
    </row>
    <row r="607" spans="1:33" ht="15.75" customHeight="1" x14ac:dyDescent="0.2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  <c r="AG607" s="326"/>
    </row>
    <row r="608" spans="1:33" ht="15.75" customHeight="1" x14ac:dyDescent="0.2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  <c r="AG608" s="326"/>
    </row>
    <row r="609" spans="1:33" ht="15.75" customHeight="1" x14ac:dyDescent="0.2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  <c r="AG609" s="326"/>
    </row>
    <row r="610" spans="1:33" ht="15.75" customHeight="1" x14ac:dyDescent="0.2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  <c r="AG610" s="326"/>
    </row>
    <row r="611" spans="1:33" ht="15.75" customHeight="1" x14ac:dyDescent="0.2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  <c r="AG611" s="326"/>
    </row>
    <row r="612" spans="1:33" ht="15.75" customHeight="1" x14ac:dyDescent="0.2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  <c r="AG612" s="326"/>
    </row>
    <row r="613" spans="1:33" ht="15.75" customHeight="1" x14ac:dyDescent="0.2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  <c r="AG613" s="326"/>
    </row>
    <row r="614" spans="1:33" ht="15.75" customHeight="1" x14ac:dyDescent="0.2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  <c r="AG614" s="326"/>
    </row>
    <row r="615" spans="1:33" ht="15.75" customHeight="1" x14ac:dyDescent="0.2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  <c r="AG615" s="326"/>
    </row>
    <row r="616" spans="1:33" ht="15.75" customHeight="1" x14ac:dyDescent="0.2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  <c r="AG616" s="326"/>
    </row>
    <row r="617" spans="1:33" ht="15.75" customHeight="1" x14ac:dyDescent="0.2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  <c r="AG617" s="326"/>
    </row>
    <row r="618" spans="1:33" ht="15.75" customHeight="1" x14ac:dyDescent="0.2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  <c r="AG618" s="326"/>
    </row>
    <row r="619" spans="1:33" ht="15.75" customHeight="1" x14ac:dyDescent="0.2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  <c r="AG619" s="326"/>
    </row>
    <row r="620" spans="1:33" ht="15.75" customHeight="1" x14ac:dyDescent="0.2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  <c r="AG620" s="326"/>
    </row>
    <row r="621" spans="1:33" ht="15.75" customHeight="1" x14ac:dyDescent="0.2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  <c r="AG621" s="326"/>
    </row>
    <row r="622" spans="1:33" ht="15.75" customHeight="1" x14ac:dyDescent="0.2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  <c r="AG622" s="326"/>
    </row>
    <row r="623" spans="1:33" ht="15.75" customHeight="1" x14ac:dyDescent="0.2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  <c r="AG623" s="326"/>
    </row>
    <row r="624" spans="1:33" ht="15.75" customHeight="1" x14ac:dyDescent="0.2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  <c r="AG624" s="326"/>
    </row>
    <row r="625" spans="1:33" ht="15.75" customHeight="1" x14ac:dyDescent="0.2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  <c r="AG625" s="326"/>
    </row>
    <row r="626" spans="1:33" ht="15.75" customHeight="1" x14ac:dyDescent="0.2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  <c r="AG626" s="326"/>
    </row>
    <row r="627" spans="1:33" ht="15.75" customHeight="1" x14ac:dyDescent="0.2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  <c r="AG627" s="326"/>
    </row>
    <row r="628" spans="1:33" ht="15.75" customHeight="1" x14ac:dyDescent="0.2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  <c r="AG628" s="326"/>
    </row>
    <row r="629" spans="1:33" ht="15.75" customHeight="1" x14ac:dyDescent="0.2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  <c r="AG629" s="326"/>
    </row>
    <row r="630" spans="1:33" ht="15.75" customHeight="1" x14ac:dyDescent="0.2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  <c r="AG630" s="326"/>
    </row>
    <row r="631" spans="1:33" ht="15.75" customHeight="1" x14ac:dyDescent="0.2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  <c r="AG631" s="326"/>
    </row>
    <row r="632" spans="1:33" ht="15.75" customHeight="1" x14ac:dyDescent="0.2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  <c r="AG632" s="326"/>
    </row>
    <row r="633" spans="1:33" ht="15.75" customHeight="1" x14ac:dyDescent="0.2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  <c r="AG633" s="326"/>
    </row>
    <row r="634" spans="1:33" ht="15.75" customHeight="1" x14ac:dyDescent="0.2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</row>
    <row r="635" spans="1:33" ht="15.75" customHeight="1" x14ac:dyDescent="0.2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  <c r="AG635" s="326"/>
    </row>
    <row r="636" spans="1:33" ht="15.75" customHeight="1" x14ac:dyDescent="0.2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  <c r="AG636" s="326"/>
    </row>
    <row r="637" spans="1:33" ht="15.75" customHeight="1" x14ac:dyDescent="0.2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  <c r="AG637" s="326"/>
    </row>
    <row r="638" spans="1:33" ht="15.75" customHeight="1" x14ac:dyDescent="0.2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  <c r="AG638" s="326"/>
    </row>
    <row r="639" spans="1:33" ht="15.75" customHeight="1" x14ac:dyDescent="0.2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  <c r="AG639" s="326"/>
    </row>
    <row r="640" spans="1:33" ht="15.75" customHeight="1" x14ac:dyDescent="0.2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  <c r="AG640" s="326"/>
    </row>
    <row r="641" spans="1:33" ht="15.75" customHeight="1" x14ac:dyDescent="0.2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  <c r="AG641" s="326"/>
    </row>
    <row r="642" spans="1:33" ht="15.75" customHeight="1" x14ac:dyDescent="0.2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  <c r="AG642" s="326"/>
    </row>
    <row r="643" spans="1:33" ht="15.75" customHeight="1" x14ac:dyDescent="0.2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  <c r="AG643" s="326"/>
    </row>
    <row r="644" spans="1:33" ht="15.75" customHeight="1" x14ac:dyDescent="0.2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  <c r="AG644" s="326"/>
    </row>
    <row r="645" spans="1:33" ht="15.75" customHeight="1" x14ac:dyDescent="0.2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  <c r="AG645" s="326"/>
    </row>
    <row r="646" spans="1:33" ht="15.75" customHeight="1" x14ac:dyDescent="0.2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  <c r="AG646" s="326"/>
    </row>
    <row r="647" spans="1:33" ht="15.75" customHeight="1" x14ac:dyDescent="0.2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  <c r="AG647" s="326"/>
    </row>
    <row r="648" spans="1:33" ht="15.75" customHeight="1" x14ac:dyDescent="0.2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  <c r="AG648" s="326"/>
    </row>
    <row r="649" spans="1:33" ht="15.75" customHeight="1" x14ac:dyDescent="0.2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  <c r="AG649" s="326"/>
    </row>
    <row r="650" spans="1:33" ht="15.75" customHeight="1" x14ac:dyDescent="0.2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  <c r="AG650" s="326"/>
    </row>
    <row r="651" spans="1:33" ht="15.75" customHeight="1" x14ac:dyDescent="0.2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  <c r="AG651" s="326"/>
    </row>
    <row r="652" spans="1:33" ht="15.75" customHeight="1" x14ac:dyDescent="0.2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  <c r="AG652" s="326"/>
    </row>
    <row r="653" spans="1:33" ht="15.75" customHeight="1" x14ac:dyDescent="0.2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  <c r="AG653" s="326"/>
    </row>
    <row r="654" spans="1:33" ht="15.75" customHeight="1" x14ac:dyDescent="0.2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  <c r="AG654" s="326"/>
    </row>
    <row r="655" spans="1:33" ht="15.75" customHeight="1" x14ac:dyDescent="0.2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  <c r="AG655" s="326"/>
    </row>
    <row r="656" spans="1:33" ht="15.75" customHeight="1" x14ac:dyDescent="0.2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  <c r="AG656" s="326"/>
    </row>
    <row r="657" spans="1:33" ht="15.75" customHeight="1" x14ac:dyDescent="0.2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  <c r="AG657" s="326"/>
    </row>
    <row r="658" spans="1:33" ht="15.75" customHeight="1" x14ac:dyDescent="0.2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  <c r="AG658" s="326"/>
    </row>
    <row r="659" spans="1:33" ht="15.75" customHeight="1" x14ac:dyDescent="0.2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  <c r="AG659" s="326"/>
    </row>
    <row r="660" spans="1:33" ht="15.75" customHeight="1" x14ac:dyDescent="0.2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  <c r="AG660" s="326"/>
    </row>
    <row r="661" spans="1:33" ht="15.75" customHeight="1" x14ac:dyDescent="0.2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  <c r="AG661" s="326"/>
    </row>
    <row r="662" spans="1:33" ht="15.75" customHeight="1" x14ac:dyDescent="0.2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  <c r="AG662" s="326"/>
    </row>
    <row r="663" spans="1:33" ht="15.75" customHeight="1" x14ac:dyDescent="0.2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  <c r="AG663" s="326"/>
    </row>
    <row r="664" spans="1:33" ht="15.75" customHeight="1" x14ac:dyDescent="0.2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  <c r="AG664" s="326"/>
    </row>
    <row r="665" spans="1:33" ht="15.75" customHeight="1" x14ac:dyDescent="0.2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  <c r="AG665" s="326"/>
    </row>
    <row r="666" spans="1:33" ht="15.75" customHeight="1" x14ac:dyDescent="0.2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  <c r="AG666" s="326"/>
    </row>
    <row r="667" spans="1:33" ht="15.75" customHeight="1" x14ac:dyDescent="0.2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  <c r="AG667" s="326"/>
    </row>
    <row r="668" spans="1:33" ht="15.75" customHeight="1" x14ac:dyDescent="0.2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  <c r="AG668" s="326"/>
    </row>
    <row r="669" spans="1:33" ht="15.75" customHeight="1" x14ac:dyDescent="0.2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  <c r="AG669" s="326"/>
    </row>
    <row r="670" spans="1:33" ht="15.75" customHeight="1" x14ac:dyDescent="0.2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  <c r="AG670" s="326"/>
    </row>
    <row r="671" spans="1:33" ht="15.75" customHeight="1" x14ac:dyDescent="0.2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  <c r="AG671" s="326"/>
    </row>
    <row r="672" spans="1:33" ht="15.75" customHeight="1" x14ac:dyDescent="0.2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  <c r="AG672" s="326"/>
    </row>
    <row r="673" spans="1:33" ht="15.75" customHeight="1" x14ac:dyDescent="0.2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  <c r="AG673" s="326"/>
    </row>
    <row r="674" spans="1:33" ht="15.75" customHeight="1" x14ac:dyDescent="0.2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  <c r="AG674" s="326"/>
    </row>
    <row r="675" spans="1:33" ht="15.75" customHeight="1" x14ac:dyDescent="0.2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  <c r="AG675" s="326"/>
    </row>
    <row r="676" spans="1:33" ht="15.75" customHeight="1" x14ac:dyDescent="0.2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  <c r="AG676" s="326"/>
    </row>
    <row r="677" spans="1:33" ht="15.75" customHeight="1" x14ac:dyDescent="0.2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  <c r="AG677" s="326"/>
    </row>
    <row r="678" spans="1:33" ht="15.75" customHeight="1" x14ac:dyDescent="0.2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  <c r="AG678" s="326"/>
    </row>
    <row r="679" spans="1:33" ht="15.75" customHeight="1" x14ac:dyDescent="0.2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  <c r="AG679" s="326"/>
    </row>
    <row r="680" spans="1:33" ht="15.75" customHeight="1" x14ac:dyDescent="0.2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  <c r="AG680" s="326"/>
    </row>
    <row r="681" spans="1:33" ht="15.75" customHeight="1" x14ac:dyDescent="0.2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  <c r="AG681" s="326"/>
    </row>
    <row r="682" spans="1:33" ht="15.75" customHeight="1" x14ac:dyDescent="0.2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  <c r="AG682" s="326"/>
    </row>
    <row r="683" spans="1:33" ht="15.75" customHeight="1" x14ac:dyDescent="0.2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  <c r="AG683" s="326"/>
    </row>
    <row r="684" spans="1:33" ht="15.75" customHeight="1" x14ac:dyDescent="0.2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  <c r="AG684" s="326"/>
    </row>
    <row r="685" spans="1:33" ht="15.75" customHeight="1" x14ac:dyDescent="0.2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  <c r="AG685" s="326"/>
    </row>
    <row r="686" spans="1:33" ht="15.75" customHeight="1" x14ac:dyDescent="0.2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  <c r="AG686" s="326"/>
    </row>
    <row r="687" spans="1:33" ht="15.75" customHeight="1" x14ac:dyDescent="0.2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  <c r="AG687" s="326"/>
    </row>
    <row r="688" spans="1:33" ht="15.75" customHeight="1" x14ac:dyDescent="0.2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  <c r="AG688" s="326"/>
    </row>
    <row r="689" spans="1:33" ht="15.75" customHeight="1" x14ac:dyDescent="0.2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  <c r="AG689" s="326"/>
    </row>
    <row r="690" spans="1:33" ht="15.75" customHeight="1" x14ac:dyDescent="0.2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  <c r="AG690" s="326"/>
    </row>
    <row r="691" spans="1:33" ht="15.75" customHeight="1" x14ac:dyDescent="0.2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  <c r="AG691" s="326"/>
    </row>
    <row r="692" spans="1:33" ht="15.75" customHeight="1" x14ac:dyDescent="0.2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  <c r="AG692" s="326"/>
    </row>
    <row r="693" spans="1:33" ht="15.75" customHeight="1" x14ac:dyDescent="0.2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  <c r="AG693" s="326"/>
    </row>
    <row r="694" spans="1:33" ht="15.75" customHeight="1" x14ac:dyDescent="0.2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  <c r="AG694" s="326"/>
    </row>
    <row r="695" spans="1:33" ht="15.75" customHeight="1" x14ac:dyDescent="0.2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  <c r="AG695" s="326"/>
    </row>
    <row r="696" spans="1:33" ht="15.75" customHeight="1" x14ac:dyDescent="0.2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  <c r="AG696" s="326"/>
    </row>
    <row r="697" spans="1:33" ht="15.75" customHeight="1" x14ac:dyDescent="0.2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  <c r="AG697" s="326"/>
    </row>
    <row r="698" spans="1:33" ht="15.75" customHeight="1" x14ac:dyDescent="0.2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  <c r="AG698" s="326"/>
    </row>
    <row r="699" spans="1:33" ht="15.75" customHeight="1" x14ac:dyDescent="0.2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  <c r="AG699" s="326"/>
    </row>
    <row r="700" spans="1:33" ht="15.75" customHeight="1" x14ac:dyDescent="0.2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  <c r="AG700" s="326"/>
    </row>
    <row r="701" spans="1:33" ht="15.75" customHeight="1" x14ac:dyDescent="0.2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  <c r="AG701" s="326"/>
    </row>
    <row r="702" spans="1:33" ht="15.75" customHeight="1" x14ac:dyDescent="0.2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  <c r="AG702" s="326"/>
    </row>
    <row r="703" spans="1:33" ht="15.75" customHeight="1" x14ac:dyDescent="0.2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  <c r="AG703" s="326"/>
    </row>
    <row r="704" spans="1:33" ht="15.75" customHeight="1" x14ac:dyDescent="0.2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  <c r="AG704" s="326"/>
    </row>
    <row r="705" spans="1:33" ht="15.75" customHeight="1" x14ac:dyDescent="0.2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  <c r="AG705" s="326"/>
    </row>
    <row r="706" spans="1:33" ht="15.75" customHeight="1" x14ac:dyDescent="0.2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  <c r="AG706" s="326"/>
    </row>
    <row r="707" spans="1:33" ht="15.75" customHeight="1" x14ac:dyDescent="0.2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  <c r="AG707" s="326"/>
    </row>
    <row r="708" spans="1:33" ht="15.75" customHeight="1" x14ac:dyDescent="0.2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  <c r="AG708" s="326"/>
    </row>
    <row r="709" spans="1:33" ht="15.75" customHeight="1" x14ac:dyDescent="0.2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  <c r="AG709" s="326"/>
    </row>
    <row r="710" spans="1:33" ht="15.75" customHeight="1" x14ac:dyDescent="0.2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  <c r="AG710" s="326"/>
    </row>
    <row r="711" spans="1:33" ht="15.75" customHeight="1" x14ac:dyDescent="0.2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  <c r="AG711" s="326"/>
    </row>
    <row r="712" spans="1:33" ht="15.75" customHeight="1" x14ac:dyDescent="0.2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  <c r="AG712" s="326"/>
    </row>
    <row r="713" spans="1:33" ht="15.75" customHeight="1" x14ac:dyDescent="0.2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  <c r="AG713" s="326"/>
    </row>
    <row r="714" spans="1:33" ht="15.75" customHeight="1" x14ac:dyDescent="0.2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  <c r="AG714" s="326"/>
    </row>
    <row r="715" spans="1:33" ht="15.75" customHeight="1" x14ac:dyDescent="0.2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  <c r="AG715" s="326"/>
    </row>
    <row r="716" spans="1:33" ht="15.75" customHeight="1" x14ac:dyDescent="0.2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  <c r="AG716" s="326"/>
    </row>
    <row r="717" spans="1:33" ht="15.75" customHeight="1" x14ac:dyDescent="0.2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  <c r="AG717" s="326"/>
    </row>
    <row r="718" spans="1:33" ht="15.75" customHeight="1" x14ac:dyDescent="0.2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  <c r="AG718" s="326"/>
    </row>
    <row r="719" spans="1:33" ht="15.75" customHeight="1" x14ac:dyDescent="0.2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  <c r="AG719" s="326"/>
    </row>
    <row r="720" spans="1:33" ht="15.75" customHeight="1" x14ac:dyDescent="0.2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  <c r="AG720" s="326"/>
    </row>
    <row r="721" spans="1:33" ht="15.75" customHeight="1" x14ac:dyDescent="0.2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  <c r="AG721" s="326"/>
    </row>
    <row r="722" spans="1:33" ht="15.75" customHeight="1" x14ac:dyDescent="0.2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  <c r="AG722" s="326"/>
    </row>
    <row r="723" spans="1:33" ht="15.75" customHeight="1" x14ac:dyDescent="0.2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  <c r="AG723" s="326"/>
    </row>
    <row r="724" spans="1:33" ht="15.75" customHeight="1" x14ac:dyDescent="0.2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  <c r="AG724" s="326"/>
    </row>
    <row r="725" spans="1:33" ht="15.75" customHeight="1" x14ac:dyDescent="0.2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  <c r="AG725" s="326"/>
    </row>
    <row r="726" spans="1:33" ht="15.75" customHeight="1" x14ac:dyDescent="0.2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  <c r="AG726" s="326"/>
    </row>
    <row r="727" spans="1:33" ht="15.75" customHeight="1" x14ac:dyDescent="0.2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  <c r="AG727" s="326"/>
    </row>
    <row r="728" spans="1:33" ht="15.75" customHeight="1" x14ac:dyDescent="0.2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  <c r="AG728" s="326"/>
    </row>
    <row r="729" spans="1:33" ht="15.75" customHeight="1" x14ac:dyDescent="0.2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  <c r="AG729" s="326"/>
    </row>
    <row r="730" spans="1:33" ht="15.75" customHeight="1" x14ac:dyDescent="0.2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  <c r="AG730" s="326"/>
    </row>
    <row r="731" spans="1:33" ht="15.75" customHeight="1" x14ac:dyDescent="0.2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  <c r="AG731" s="326"/>
    </row>
    <row r="732" spans="1:33" ht="15.75" customHeight="1" x14ac:dyDescent="0.2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  <c r="AG732" s="326"/>
    </row>
    <row r="733" spans="1:33" ht="15.75" customHeight="1" x14ac:dyDescent="0.2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  <c r="AG733" s="326"/>
    </row>
    <row r="734" spans="1:33" ht="15.75" customHeight="1" x14ac:dyDescent="0.2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  <c r="AG734" s="326"/>
    </row>
    <row r="735" spans="1:33" ht="15.75" customHeight="1" x14ac:dyDescent="0.2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  <c r="AG735" s="326"/>
    </row>
    <row r="736" spans="1:33" ht="15.75" customHeight="1" x14ac:dyDescent="0.2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  <c r="AG736" s="326"/>
    </row>
    <row r="737" spans="1:33" ht="15.75" customHeight="1" x14ac:dyDescent="0.2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  <c r="AG737" s="326"/>
    </row>
    <row r="738" spans="1:33" ht="15.75" customHeight="1" x14ac:dyDescent="0.2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  <c r="AG738" s="326"/>
    </row>
    <row r="739" spans="1:33" ht="15.75" customHeight="1" x14ac:dyDescent="0.2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  <c r="AG739" s="326"/>
    </row>
    <row r="740" spans="1:33" ht="15.75" customHeight="1" x14ac:dyDescent="0.2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  <c r="AG740" s="326"/>
    </row>
    <row r="741" spans="1:33" ht="15.75" customHeight="1" x14ac:dyDescent="0.2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  <c r="AG741" s="326"/>
    </row>
    <row r="742" spans="1:33" ht="15.75" customHeight="1" x14ac:dyDescent="0.2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  <c r="AG742" s="326"/>
    </row>
    <row r="743" spans="1:33" ht="15.75" customHeight="1" x14ac:dyDescent="0.2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  <c r="AG743" s="326"/>
    </row>
    <row r="744" spans="1:33" ht="15.75" customHeight="1" x14ac:dyDescent="0.2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  <c r="AG744" s="326"/>
    </row>
    <row r="745" spans="1:33" ht="15.75" customHeight="1" x14ac:dyDescent="0.2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  <c r="AG745" s="326"/>
    </row>
    <row r="746" spans="1:33" ht="15.75" customHeight="1" x14ac:dyDescent="0.2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  <c r="AG746" s="326"/>
    </row>
    <row r="747" spans="1:33" ht="15.75" customHeight="1" x14ac:dyDescent="0.2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  <c r="AG747" s="326"/>
    </row>
    <row r="748" spans="1:33" ht="15.75" customHeight="1" x14ac:dyDescent="0.2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  <c r="AG748" s="326"/>
    </row>
    <row r="749" spans="1:33" ht="15.75" customHeight="1" x14ac:dyDescent="0.2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  <c r="AG749" s="326"/>
    </row>
    <row r="750" spans="1:33" ht="15.75" customHeight="1" x14ac:dyDescent="0.2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  <c r="AG750" s="326"/>
    </row>
    <row r="751" spans="1:33" ht="15.75" customHeight="1" x14ac:dyDescent="0.2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  <c r="AG751" s="326"/>
    </row>
    <row r="752" spans="1:33" ht="15.75" customHeight="1" x14ac:dyDescent="0.2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  <c r="AG752" s="326"/>
    </row>
    <row r="753" spans="1:33" ht="15.75" customHeight="1" x14ac:dyDescent="0.2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  <c r="AG753" s="326"/>
    </row>
    <row r="754" spans="1:33" ht="15.75" customHeight="1" x14ac:dyDescent="0.2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  <c r="AG754" s="326"/>
    </row>
    <row r="755" spans="1:33" ht="15.75" customHeight="1" x14ac:dyDescent="0.2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  <c r="AG755" s="326"/>
    </row>
    <row r="756" spans="1:33" ht="15.75" customHeight="1" x14ac:dyDescent="0.2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  <c r="AG756" s="326"/>
    </row>
    <row r="757" spans="1:33" ht="15.75" customHeight="1" x14ac:dyDescent="0.2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  <c r="AG757" s="326"/>
    </row>
    <row r="758" spans="1:33" ht="15.75" customHeight="1" x14ac:dyDescent="0.2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  <c r="AG758" s="326"/>
    </row>
    <row r="759" spans="1:33" ht="15.75" customHeight="1" x14ac:dyDescent="0.2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  <c r="AG759" s="326"/>
    </row>
    <row r="760" spans="1:33" ht="15.75" customHeight="1" x14ac:dyDescent="0.2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  <c r="AG760" s="326"/>
    </row>
    <row r="761" spans="1:33" ht="15.75" customHeight="1" x14ac:dyDescent="0.2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  <c r="AG761" s="326"/>
    </row>
    <row r="762" spans="1:33" ht="15.75" customHeight="1" x14ac:dyDescent="0.2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  <c r="AG762" s="326"/>
    </row>
    <row r="763" spans="1:33" ht="15.75" customHeight="1" x14ac:dyDescent="0.2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  <c r="AG763" s="326"/>
    </row>
    <row r="764" spans="1:33" ht="15.75" customHeight="1" x14ac:dyDescent="0.2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  <c r="AG764" s="326"/>
    </row>
    <row r="765" spans="1:33" ht="15.75" customHeight="1" x14ac:dyDescent="0.2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  <c r="AG765" s="326"/>
    </row>
    <row r="766" spans="1:33" ht="15.75" customHeight="1" x14ac:dyDescent="0.2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  <c r="AG766" s="326"/>
    </row>
    <row r="767" spans="1:33" ht="15.75" customHeight="1" x14ac:dyDescent="0.2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  <c r="AG767" s="326"/>
    </row>
    <row r="768" spans="1:33" ht="15.75" customHeight="1" x14ac:dyDescent="0.2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  <c r="AG768" s="326"/>
    </row>
    <row r="769" spans="1:33" ht="15.75" customHeight="1" x14ac:dyDescent="0.2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  <c r="AG769" s="326"/>
    </row>
    <row r="770" spans="1:33" ht="15.75" customHeight="1" x14ac:dyDescent="0.2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  <c r="AG770" s="326"/>
    </row>
    <row r="771" spans="1:33" ht="15.75" customHeight="1" x14ac:dyDescent="0.2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  <c r="AG771" s="326"/>
    </row>
    <row r="772" spans="1:33" ht="15.75" customHeight="1" x14ac:dyDescent="0.2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  <c r="AG772" s="326"/>
    </row>
    <row r="773" spans="1:33" ht="15.75" customHeight="1" x14ac:dyDescent="0.2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  <c r="AG773" s="326"/>
    </row>
    <row r="774" spans="1:33" ht="15.75" customHeight="1" x14ac:dyDescent="0.2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  <c r="AG774" s="326"/>
    </row>
    <row r="775" spans="1:33" ht="15.75" customHeight="1" x14ac:dyDescent="0.2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  <c r="AG775" s="326"/>
    </row>
    <row r="776" spans="1:33" ht="15.75" customHeight="1" x14ac:dyDescent="0.2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  <c r="AG776" s="326"/>
    </row>
    <row r="777" spans="1:33" ht="15.75" customHeight="1" x14ac:dyDescent="0.2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  <c r="AG777" s="326"/>
    </row>
    <row r="778" spans="1:33" ht="15.75" customHeight="1" x14ac:dyDescent="0.2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  <c r="AG778" s="326"/>
    </row>
    <row r="779" spans="1:33" ht="15.75" customHeight="1" x14ac:dyDescent="0.2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  <c r="AG779" s="326"/>
    </row>
    <row r="780" spans="1:33" ht="15.75" customHeight="1" x14ac:dyDescent="0.2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  <c r="AG780" s="326"/>
    </row>
    <row r="781" spans="1:33" ht="15.75" customHeight="1" x14ac:dyDescent="0.2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  <c r="AG781" s="326"/>
    </row>
    <row r="782" spans="1:33" ht="15.75" customHeight="1" x14ac:dyDescent="0.2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  <c r="AG782" s="326"/>
    </row>
    <row r="783" spans="1:33" ht="15.75" customHeight="1" x14ac:dyDescent="0.2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  <c r="AG783" s="326"/>
    </row>
    <row r="784" spans="1:33" ht="15.75" customHeight="1" x14ac:dyDescent="0.2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  <c r="AG784" s="326"/>
    </row>
    <row r="785" spans="1:33" ht="15.75" customHeight="1" x14ac:dyDescent="0.2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  <c r="AG785" s="326"/>
    </row>
    <row r="786" spans="1:33" ht="15.75" customHeight="1" x14ac:dyDescent="0.2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  <c r="AG786" s="326"/>
    </row>
    <row r="787" spans="1:33" ht="15.75" customHeight="1" x14ac:dyDescent="0.2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  <c r="AG787" s="326"/>
    </row>
    <row r="788" spans="1:33" ht="15.75" customHeight="1" x14ac:dyDescent="0.2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  <c r="AG788" s="326"/>
    </row>
    <row r="789" spans="1:33" ht="15.75" customHeight="1" x14ac:dyDescent="0.2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  <c r="AG789" s="326"/>
    </row>
    <row r="790" spans="1:33" ht="15.75" customHeight="1" x14ac:dyDescent="0.2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  <c r="AG790" s="326"/>
    </row>
    <row r="791" spans="1:33" ht="15.75" customHeight="1" x14ac:dyDescent="0.2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  <c r="AG791" s="326"/>
    </row>
    <row r="792" spans="1:33" ht="15.75" customHeight="1" x14ac:dyDescent="0.2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  <c r="AG792" s="326"/>
    </row>
    <row r="793" spans="1:33" ht="15.75" customHeight="1" x14ac:dyDescent="0.2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  <c r="AG793" s="326"/>
    </row>
    <row r="794" spans="1:33" ht="15.75" customHeight="1" x14ac:dyDescent="0.2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  <c r="AG794" s="326"/>
    </row>
    <row r="795" spans="1:33" ht="15.75" customHeight="1" x14ac:dyDescent="0.2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  <c r="AG795" s="326"/>
    </row>
    <row r="796" spans="1:33" ht="15.75" customHeight="1" x14ac:dyDescent="0.2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  <c r="AG796" s="326"/>
    </row>
    <row r="797" spans="1:33" ht="15.75" customHeight="1" x14ac:dyDescent="0.2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  <c r="AG797" s="326"/>
    </row>
    <row r="798" spans="1:33" ht="15.75" customHeight="1" x14ac:dyDescent="0.2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  <c r="AG798" s="326"/>
    </row>
    <row r="799" spans="1:33" ht="15.75" customHeight="1" x14ac:dyDescent="0.2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  <c r="AG799" s="326"/>
    </row>
    <row r="800" spans="1:33" ht="15.75" customHeight="1" x14ac:dyDescent="0.2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  <c r="AG800" s="326"/>
    </row>
    <row r="801" spans="1:33" ht="15.75" customHeight="1" x14ac:dyDescent="0.2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  <c r="AG801" s="326"/>
    </row>
    <row r="802" spans="1:33" ht="15.75" customHeight="1" x14ac:dyDescent="0.2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  <c r="AG802" s="326"/>
    </row>
    <row r="803" spans="1:33" ht="15.75" customHeight="1" x14ac:dyDescent="0.2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  <c r="AG803" s="326"/>
    </row>
    <row r="804" spans="1:33" ht="15.75" customHeight="1" x14ac:dyDescent="0.2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  <c r="AG804" s="326"/>
    </row>
    <row r="805" spans="1:33" ht="15.75" customHeight="1" x14ac:dyDescent="0.2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  <c r="AG805" s="326"/>
    </row>
    <row r="806" spans="1:33" ht="15.75" customHeight="1" x14ac:dyDescent="0.2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  <c r="AG806" s="326"/>
    </row>
    <row r="807" spans="1:33" ht="15.75" customHeight="1" x14ac:dyDescent="0.2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  <c r="AG807" s="326"/>
    </row>
    <row r="808" spans="1:33" ht="15.75" customHeight="1" x14ac:dyDescent="0.2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  <c r="AG808" s="326"/>
    </row>
    <row r="809" spans="1:33" ht="15.75" customHeight="1" x14ac:dyDescent="0.2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  <c r="AG809" s="326"/>
    </row>
    <row r="810" spans="1:33" ht="15.75" customHeight="1" x14ac:dyDescent="0.2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  <c r="AG810" s="326"/>
    </row>
    <row r="811" spans="1:33" ht="15.75" customHeight="1" x14ac:dyDescent="0.2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  <c r="AG811" s="326"/>
    </row>
    <row r="812" spans="1:33" ht="15.75" customHeight="1" x14ac:dyDescent="0.2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  <c r="AG812" s="326"/>
    </row>
    <row r="813" spans="1:33" ht="15.75" customHeight="1" x14ac:dyDescent="0.2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  <c r="AG813" s="326"/>
    </row>
    <row r="814" spans="1:33" ht="15.75" customHeight="1" x14ac:dyDescent="0.2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  <c r="AG814" s="326"/>
    </row>
    <row r="815" spans="1:33" ht="15.75" customHeight="1" x14ac:dyDescent="0.2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  <c r="AG815" s="326"/>
    </row>
    <row r="816" spans="1:33" ht="15.75" customHeight="1" x14ac:dyDescent="0.2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  <c r="AG816" s="326"/>
    </row>
    <row r="817" spans="1:33" ht="15.75" customHeight="1" x14ac:dyDescent="0.2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  <c r="AG817" s="326"/>
    </row>
    <row r="818" spans="1:33" ht="15.75" customHeight="1" x14ac:dyDescent="0.2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  <c r="AG818" s="326"/>
    </row>
    <row r="819" spans="1:33" ht="15.75" customHeight="1" x14ac:dyDescent="0.2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  <c r="AG819" s="326"/>
    </row>
    <row r="820" spans="1:33" ht="15.75" customHeight="1" x14ac:dyDescent="0.2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  <c r="AG820" s="326"/>
    </row>
    <row r="821" spans="1:33" ht="15.75" customHeight="1" x14ac:dyDescent="0.2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  <c r="AG821" s="326"/>
    </row>
    <row r="822" spans="1:33" ht="15.75" customHeight="1" x14ac:dyDescent="0.2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  <c r="AG822" s="326"/>
    </row>
    <row r="823" spans="1:33" ht="15.75" customHeight="1" x14ac:dyDescent="0.2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  <c r="AG823" s="326"/>
    </row>
    <row r="824" spans="1:33" ht="15.75" customHeight="1" x14ac:dyDescent="0.2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  <c r="AG824" s="326"/>
    </row>
    <row r="825" spans="1:33" ht="15.75" customHeight="1" x14ac:dyDescent="0.2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  <c r="AG825" s="326"/>
    </row>
    <row r="826" spans="1:33" ht="15.75" customHeight="1" x14ac:dyDescent="0.2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  <c r="AG826" s="326"/>
    </row>
    <row r="827" spans="1:33" ht="15.75" customHeight="1" x14ac:dyDescent="0.2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  <c r="AG827" s="326"/>
    </row>
    <row r="828" spans="1:33" ht="15.75" customHeight="1" x14ac:dyDescent="0.2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  <c r="AG828" s="326"/>
    </row>
    <row r="829" spans="1:33" ht="15.75" customHeight="1" x14ac:dyDescent="0.2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  <c r="AG829" s="326"/>
    </row>
    <row r="830" spans="1:33" ht="15.75" customHeight="1" x14ac:dyDescent="0.2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  <c r="AG830" s="326"/>
    </row>
    <row r="831" spans="1:33" ht="15.75" customHeight="1" x14ac:dyDescent="0.2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  <c r="AG831" s="326"/>
    </row>
    <row r="832" spans="1:33" ht="15.75" customHeight="1" x14ac:dyDescent="0.2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  <c r="AG832" s="326"/>
    </row>
    <row r="833" spans="1:33" ht="15.75" customHeight="1" x14ac:dyDescent="0.2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  <c r="AG833" s="326"/>
    </row>
    <row r="834" spans="1:33" ht="15.75" customHeight="1" x14ac:dyDescent="0.2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  <c r="AG834" s="326"/>
    </row>
    <row r="835" spans="1:33" ht="15.75" customHeight="1" x14ac:dyDescent="0.2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  <c r="AG835" s="326"/>
    </row>
    <row r="836" spans="1:33" ht="15.75" customHeight="1" x14ac:dyDescent="0.2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  <c r="AG836" s="326"/>
    </row>
    <row r="837" spans="1:33" ht="15.75" customHeight="1" x14ac:dyDescent="0.2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  <c r="AG837" s="326"/>
    </row>
    <row r="838" spans="1:33" ht="15.75" customHeight="1" x14ac:dyDescent="0.2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  <c r="AG838" s="326"/>
    </row>
    <row r="839" spans="1:33" ht="15.75" customHeight="1" x14ac:dyDescent="0.2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  <c r="AG839" s="326"/>
    </row>
    <row r="840" spans="1:33" ht="15.75" customHeight="1" x14ac:dyDescent="0.2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  <c r="AG840" s="326"/>
    </row>
    <row r="841" spans="1:33" ht="15.75" customHeight="1" x14ac:dyDescent="0.2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  <c r="AG841" s="326"/>
    </row>
    <row r="842" spans="1:33" ht="15.75" customHeight="1" x14ac:dyDescent="0.2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  <c r="AG842" s="326"/>
    </row>
    <row r="843" spans="1:33" ht="15.75" customHeight="1" x14ac:dyDescent="0.2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  <c r="AG843" s="326"/>
    </row>
    <row r="844" spans="1:33" ht="15.75" customHeight="1" x14ac:dyDescent="0.2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  <c r="AG844" s="326"/>
    </row>
    <row r="845" spans="1:33" ht="15.75" customHeight="1" x14ac:dyDescent="0.2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  <c r="AG845" s="326"/>
    </row>
    <row r="846" spans="1:33" ht="15.75" customHeight="1" x14ac:dyDescent="0.2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  <c r="AG846" s="326"/>
    </row>
    <row r="847" spans="1:33" ht="15.75" customHeight="1" x14ac:dyDescent="0.2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  <c r="AG847" s="326"/>
    </row>
    <row r="848" spans="1:33" ht="15.75" customHeight="1" x14ac:dyDescent="0.2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  <c r="AG848" s="326"/>
    </row>
    <row r="849" spans="1:33" ht="15.75" customHeight="1" x14ac:dyDescent="0.2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  <c r="AG849" s="326"/>
    </row>
    <row r="850" spans="1:33" ht="15.75" customHeight="1" x14ac:dyDescent="0.2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  <c r="AG850" s="326"/>
    </row>
    <row r="851" spans="1:33" ht="15.75" customHeight="1" x14ac:dyDescent="0.2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  <c r="AG851" s="326"/>
    </row>
    <row r="852" spans="1:33" ht="15.75" customHeight="1" x14ac:dyDescent="0.2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  <c r="AG852" s="326"/>
    </row>
    <row r="853" spans="1:33" ht="15.75" customHeight="1" x14ac:dyDescent="0.2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  <c r="AG853" s="326"/>
    </row>
    <row r="854" spans="1:33" ht="15.75" customHeight="1" x14ac:dyDescent="0.2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  <c r="AG854" s="326"/>
    </row>
    <row r="855" spans="1:33" ht="15.75" customHeight="1" x14ac:dyDescent="0.2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  <c r="AG855" s="326"/>
    </row>
    <row r="856" spans="1:33" ht="15.75" customHeight="1" x14ac:dyDescent="0.2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  <c r="AG856" s="326"/>
    </row>
    <row r="857" spans="1:33" ht="15.75" customHeight="1" x14ac:dyDescent="0.2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  <c r="AG857" s="326"/>
    </row>
    <row r="858" spans="1:33" ht="15.75" customHeight="1" x14ac:dyDescent="0.2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  <c r="AG858" s="326"/>
    </row>
    <row r="859" spans="1:33" ht="15.75" customHeight="1" x14ac:dyDescent="0.2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  <c r="AG859" s="326"/>
    </row>
    <row r="860" spans="1:33" ht="15.75" customHeight="1" x14ac:dyDescent="0.2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  <c r="AG860" s="326"/>
    </row>
    <row r="861" spans="1:33" ht="15.75" customHeight="1" x14ac:dyDescent="0.2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  <c r="AG861" s="326"/>
    </row>
    <row r="862" spans="1:33" ht="15.75" customHeight="1" x14ac:dyDescent="0.2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  <c r="AG862" s="326"/>
    </row>
    <row r="863" spans="1:33" ht="15.75" customHeight="1" x14ac:dyDescent="0.2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  <c r="AG863" s="326"/>
    </row>
    <row r="864" spans="1:33" ht="15.75" customHeight="1" x14ac:dyDescent="0.2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  <c r="AG864" s="326"/>
    </row>
    <row r="865" spans="1:33" ht="15.75" customHeight="1" x14ac:dyDescent="0.2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  <c r="AG865" s="326"/>
    </row>
    <row r="866" spans="1:33" ht="15.75" customHeight="1" x14ac:dyDescent="0.2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  <c r="AG866" s="326"/>
    </row>
    <row r="867" spans="1:33" ht="15.75" customHeight="1" x14ac:dyDescent="0.2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  <c r="AG867" s="326"/>
    </row>
    <row r="868" spans="1:33" ht="15.75" customHeight="1" x14ac:dyDescent="0.2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  <c r="AG868" s="326"/>
    </row>
    <row r="869" spans="1:33" ht="15.75" customHeight="1" x14ac:dyDescent="0.2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  <c r="AG869" s="326"/>
    </row>
    <row r="870" spans="1:33" ht="15.75" customHeight="1" x14ac:dyDescent="0.2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  <c r="AG870" s="326"/>
    </row>
    <row r="871" spans="1:33" ht="15.75" customHeight="1" x14ac:dyDescent="0.2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  <c r="AG871" s="326"/>
    </row>
    <row r="872" spans="1:33" ht="15.75" customHeight="1" x14ac:dyDescent="0.2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  <c r="AG872" s="326"/>
    </row>
    <row r="873" spans="1:33" ht="15.75" customHeight="1" x14ac:dyDescent="0.2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  <c r="AG873" s="326"/>
    </row>
    <row r="874" spans="1:33" ht="15.75" customHeight="1" x14ac:dyDescent="0.2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  <c r="AG874" s="326"/>
    </row>
    <row r="875" spans="1:33" ht="15.75" customHeight="1" x14ac:dyDescent="0.2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  <c r="AG875" s="326"/>
    </row>
    <row r="876" spans="1:33" ht="15.75" customHeight="1" x14ac:dyDescent="0.2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  <c r="AG876" s="326"/>
    </row>
    <row r="877" spans="1:33" ht="15.75" customHeight="1" x14ac:dyDescent="0.2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  <c r="AG877" s="326"/>
    </row>
    <row r="878" spans="1:33" ht="15.75" customHeight="1" x14ac:dyDescent="0.2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  <c r="AG878" s="326"/>
    </row>
    <row r="879" spans="1:33" ht="15.75" customHeight="1" x14ac:dyDescent="0.2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  <c r="AG879" s="326"/>
    </row>
    <row r="880" spans="1:33" ht="15.75" customHeight="1" x14ac:dyDescent="0.2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  <c r="AG880" s="326"/>
    </row>
    <row r="881" spans="1:33" ht="15.75" customHeight="1" x14ac:dyDescent="0.2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  <c r="AG881" s="326"/>
    </row>
    <row r="882" spans="1:33" ht="15.75" customHeight="1" x14ac:dyDescent="0.2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  <c r="AG882" s="326"/>
    </row>
    <row r="883" spans="1:33" ht="15.75" customHeight="1" x14ac:dyDescent="0.2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  <c r="AG883" s="326"/>
    </row>
    <row r="884" spans="1:33" ht="15.75" customHeight="1" x14ac:dyDescent="0.2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  <c r="AG884" s="326"/>
    </row>
    <row r="885" spans="1:33" ht="15.75" customHeight="1" x14ac:dyDescent="0.2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  <c r="AG885" s="326"/>
    </row>
    <row r="886" spans="1:33" ht="15.75" customHeight="1" x14ac:dyDescent="0.2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  <c r="AG886" s="326"/>
    </row>
    <row r="887" spans="1:33" ht="15.75" customHeight="1" x14ac:dyDescent="0.2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  <c r="AG887" s="326"/>
    </row>
    <row r="888" spans="1:33" ht="15.75" customHeight="1" x14ac:dyDescent="0.2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  <c r="AG888" s="326"/>
    </row>
    <row r="889" spans="1:33" ht="15.75" customHeight="1" x14ac:dyDescent="0.2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  <c r="AG889" s="326"/>
    </row>
    <row r="890" spans="1:33" ht="15.75" customHeight="1" x14ac:dyDescent="0.2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  <c r="AG890" s="326"/>
    </row>
    <row r="891" spans="1:33" ht="15.75" customHeight="1" x14ac:dyDescent="0.2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  <c r="AG891" s="326"/>
    </row>
    <row r="892" spans="1:33" ht="15.75" customHeight="1" x14ac:dyDescent="0.2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  <c r="AG892" s="326"/>
    </row>
    <row r="893" spans="1:33" ht="15.75" customHeight="1" x14ac:dyDescent="0.2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  <c r="AG893" s="326"/>
    </row>
    <row r="894" spans="1:33" ht="15.75" customHeight="1" x14ac:dyDescent="0.2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  <c r="AG894" s="326"/>
    </row>
    <row r="895" spans="1:33" ht="15.75" customHeight="1" x14ac:dyDescent="0.2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  <c r="AG895" s="326"/>
    </row>
    <row r="896" spans="1:33" ht="15.75" customHeight="1" x14ac:dyDescent="0.2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  <c r="AG896" s="326"/>
    </row>
    <row r="897" spans="1:33" ht="15.75" customHeight="1" x14ac:dyDescent="0.2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  <c r="AG897" s="326"/>
    </row>
    <row r="898" spans="1:33" ht="15.75" customHeight="1" x14ac:dyDescent="0.2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  <c r="AG898" s="326"/>
    </row>
    <row r="899" spans="1:33" ht="15.75" customHeight="1" x14ac:dyDescent="0.2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  <c r="AG899" s="326"/>
    </row>
    <row r="900" spans="1:33" ht="15.75" customHeight="1" x14ac:dyDescent="0.2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  <c r="AG900" s="326"/>
    </row>
    <row r="901" spans="1:33" ht="15.75" customHeight="1" x14ac:dyDescent="0.2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  <c r="AG901" s="326"/>
    </row>
    <row r="902" spans="1:33" ht="15.75" customHeight="1" x14ac:dyDescent="0.2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  <c r="AG902" s="326"/>
    </row>
    <row r="903" spans="1:33" ht="15.75" customHeight="1" x14ac:dyDescent="0.2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  <c r="AG903" s="326"/>
    </row>
    <row r="904" spans="1:33" ht="15.75" customHeight="1" x14ac:dyDescent="0.2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  <c r="AG904" s="326"/>
    </row>
    <row r="905" spans="1:33" ht="15.75" customHeight="1" x14ac:dyDescent="0.2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  <c r="AG905" s="326"/>
    </row>
    <row r="906" spans="1:33" ht="15.75" customHeight="1" x14ac:dyDescent="0.2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  <c r="AG906" s="326"/>
    </row>
    <row r="907" spans="1:33" ht="15.75" customHeight="1" x14ac:dyDescent="0.2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  <c r="AG907" s="326"/>
    </row>
    <row r="908" spans="1:33" ht="15.75" customHeight="1" x14ac:dyDescent="0.2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  <c r="AG908" s="326"/>
    </row>
    <row r="909" spans="1:33" ht="15.75" customHeight="1" x14ac:dyDescent="0.2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  <c r="AG909" s="326"/>
    </row>
    <row r="910" spans="1:33" ht="15.75" customHeight="1" x14ac:dyDescent="0.2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  <c r="AG910" s="326"/>
    </row>
    <row r="911" spans="1:33" ht="15.75" customHeight="1" x14ac:dyDescent="0.2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  <c r="AG911" s="326"/>
    </row>
    <row r="912" spans="1:33" ht="15.75" customHeight="1" x14ac:dyDescent="0.2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  <c r="AG912" s="326"/>
    </row>
    <row r="913" spans="1:33" ht="15.75" customHeight="1" x14ac:dyDescent="0.2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  <c r="AG913" s="326"/>
    </row>
    <row r="914" spans="1:33" ht="15.75" customHeight="1" x14ac:dyDescent="0.2">
      <c r="A914" s="326"/>
      <c r="B914" s="326"/>
      <c r="C914" s="326"/>
      <c r="D914" s="326"/>
      <c r="E914" s="326"/>
      <c r="F914" s="326"/>
      <c r="G914" s="326"/>
      <c r="H914" s="326"/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  <c r="AG914" s="326"/>
    </row>
  </sheetData>
  <mergeCells count="2">
    <mergeCell ref="Q98:T99"/>
    <mergeCell ref="J98:M99"/>
  </mergeCells>
  <printOptions horizontalCentered="1"/>
  <pageMargins left="0.39370078740157499" right="0.39370078740157499" top="0.78740157480314998" bottom="0.59055118110236204" header="0" footer="0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U875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3" width="12.28515625" style="3" customWidth="1"/>
    <col min="14" max="14" width="50.7109375" style="3" customWidth="1"/>
    <col min="15" max="15" width="11.7109375" style="3" customWidth="1"/>
    <col min="16" max="16" width="11.7109375" style="3" hidden="1" customWidth="1"/>
    <col min="17" max="18" width="11.7109375" style="3" customWidth="1"/>
    <col min="19" max="16384" width="14.42578125" style="3"/>
  </cols>
  <sheetData>
    <row r="1" spans="1:21" ht="12.75" customHeight="1" x14ac:dyDescent="0.2">
      <c r="A1" s="4"/>
      <c r="B1" s="4" t="s">
        <v>0</v>
      </c>
      <c r="C1" s="4"/>
      <c r="D1" s="4"/>
      <c r="E1" s="269"/>
      <c r="F1" s="4"/>
      <c r="G1" s="4"/>
      <c r="H1" s="4"/>
      <c r="I1" s="4"/>
      <c r="J1" s="392"/>
      <c r="K1" s="4"/>
      <c r="L1" s="4"/>
      <c r="M1" s="4"/>
      <c r="N1" s="187"/>
      <c r="O1" s="187"/>
      <c r="P1" s="187"/>
      <c r="Q1" s="187"/>
      <c r="R1" s="187"/>
    </row>
    <row r="2" spans="1:21" ht="12.75" customHeight="1" x14ac:dyDescent="0.2">
      <c r="A2" s="4"/>
      <c r="B2" s="188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393" t="s">
        <v>1</v>
      </c>
      <c r="K2" s="110" t="s">
        <v>2</v>
      </c>
      <c r="L2" s="110" t="s">
        <v>3</v>
      </c>
      <c r="M2" s="110" t="s">
        <v>4</v>
      </c>
      <c r="N2" s="218"/>
      <c r="O2" s="7" t="s">
        <v>6</v>
      </c>
      <c r="P2" s="7" t="s">
        <v>150</v>
      </c>
      <c r="Q2" s="404" t="s">
        <v>6</v>
      </c>
      <c r="R2" s="219" t="s">
        <v>6</v>
      </c>
    </row>
    <row r="3" spans="1:21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394">
        <v>2023</v>
      </c>
      <c r="K3" s="111">
        <v>2023</v>
      </c>
      <c r="L3" s="111">
        <v>2023</v>
      </c>
      <c r="M3" s="111">
        <v>2023</v>
      </c>
      <c r="N3" s="220" t="s">
        <v>91</v>
      </c>
      <c r="O3" s="258">
        <v>2023</v>
      </c>
      <c r="P3" s="258">
        <v>2022</v>
      </c>
      <c r="Q3" s="405">
        <v>2022</v>
      </c>
      <c r="R3" s="13">
        <v>2021</v>
      </c>
    </row>
    <row r="4" spans="1:21" ht="12.75" customHeight="1" x14ac:dyDescent="0.2">
      <c r="A4" s="4"/>
      <c r="B4" s="112" t="s">
        <v>8</v>
      </c>
      <c r="C4" s="112" t="s">
        <v>8</v>
      </c>
      <c r="D4" s="112" t="s">
        <v>8</v>
      </c>
      <c r="E4" s="113" t="s">
        <v>8</v>
      </c>
      <c r="F4" s="112"/>
      <c r="G4" s="112"/>
      <c r="H4" s="112"/>
      <c r="I4" s="112"/>
      <c r="J4" s="395"/>
      <c r="K4" s="112"/>
      <c r="L4" s="112"/>
      <c r="M4" s="112"/>
      <c r="N4" s="187"/>
      <c r="O4" s="112"/>
      <c r="P4" s="112"/>
      <c r="Q4" s="395"/>
      <c r="R4" s="112" t="s">
        <v>8</v>
      </c>
    </row>
    <row r="5" spans="1:21" ht="12.75" customHeight="1" x14ac:dyDescent="0.2">
      <c r="A5" s="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187"/>
      <c r="O5" s="187"/>
      <c r="P5" s="187"/>
      <c r="Q5" s="187"/>
      <c r="R5" s="187"/>
    </row>
    <row r="6" spans="1:21" ht="12.75" customHeight="1" x14ac:dyDescent="0.2">
      <c r="A6" s="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15"/>
      <c r="N6" s="189" t="s">
        <v>114</v>
      </c>
      <c r="O6" s="189"/>
      <c r="P6" s="189"/>
      <c r="Q6" s="424"/>
      <c r="R6" s="189"/>
    </row>
    <row r="7" spans="1:21" ht="12.75" customHeight="1" x14ac:dyDescent="0.2">
      <c r="A7" s="4"/>
      <c r="B7" s="122">
        <v>606.75539887976299</v>
      </c>
      <c r="C7" s="122">
        <v>711.22221118759205</v>
      </c>
      <c r="D7" s="122">
        <v>637.78431057370301</v>
      </c>
      <c r="E7" s="121">
        <v>841.56829691534199</v>
      </c>
      <c r="F7" s="122">
        <v>644.92999999999995</v>
      </c>
      <c r="G7" s="122">
        <v>749.04399999999998</v>
      </c>
      <c r="H7" s="122">
        <v>628.20000000000005</v>
      </c>
      <c r="I7" s="122">
        <v>788.68299999999999</v>
      </c>
      <c r="J7" s="425">
        <v>604.43499999999995</v>
      </c>
      <c r="K7" s="122">
        <v>690.25</v>
      </c>
      <c r="L7" s="122">
        <v>582.596</v>
      </c>
      <c r="M7" s="468">
        <v>795.95699999999999</v>
      </c>
      <c r="N7" s="16" t="s">
        <v>10</v>
      </c>
      <c r="O7" s="122">
        <v>2673.2379999999998</v>
      </c>
      <c r="P7" s="120">
        <v>2022.174</v>
      </c>
      <c r="Q7" s="425">
        <v>2810.857</v>
      </c>
      <c r="R7" s="120">
        <v>2797.3302175564004</v>
      </c>
    </row>
    <row r="8" spans="1:21" s="193" customFormat="1" ht="12.75" customHeight="1" x14ac:dyDescent="0.2">
      <c r="A8" s="268"/>
      <c r="B8" s="192">
        <v>450.30773073178699</v>
      </c>
      <c r="C8" s="192">
        <v>536.34648665443103</v>
      </c>
      <c r="D8" s="192">
        <v>485.99889351802301</v>
      </c>
      <c r="E8" s="191">
        <v>640.00646062637702</v>
      </c>
      <c r="F8" s="192">
        <v>493.47899999999998</v>
      </c>
      <c r="G8" s="192">
        <v>570.26300000000003</v>
      </c>
      <c r="H8" s="192">
        <v>497.25299999999999</v>
      </c>
      <c r="I8" s="192">
        <v>625.08699999999999</v>
      </c>
      <c r="J8" s="426">
        <v>478</v>
      </c>
      <c r="K8" s="192">
        <v>554.52499999999998</v>
      </c>
      <c r="L8" s="192">
        <v>478.649</v>
      </c>
      <c r="M8" s="470">
        <v>662.38800000000003</v>
      </c>
      <c r="N8" s="17" t="s">
        <v>11</v>
      </c>
      <c r="O8" s="192">
        <v>2173.56</v>
      </c>
      <c r="P8" s="190">
        <v>1560.9949999999999</v>
      </c>
      <c r="Q8" s="426">
        <v>2186.0819999999999</v>
      </c>
      <c r="R8" s="190">
        <v>2112.6595715306185</v>
      </c>
      <c r="T8" s="3"/>
      <c r="U8" s="3"/>
    </row>
    <row r="9" spans="1:21" ht="12.75" customHeight="1" x14ac:dyDescent="0.2">
      <c r="A9" s="4"/>
      <c r="B9" s="122">
        <v>699.35798462130197</v>
      </c>
      <c r="C9" s="122">
        <v>689.729259956595</v>
      </c>
      <c r="D9" s="122">
        <v>727.52225326133498</v>
      </c>
      <c r="E9" s="121">
        <v>734.45342696578302</v>
      </c>
      <c r="F9" s="122">
        <v>724.07399999999996</v>
      </c>
      <c r="G9" s="122">
        <v>750.26300000000003</v>
      </c>
      <c r="H9" s="122">
        <v>772.21400000000006</v>
      </c>
      <c r="I9" s="122">
        <v>782.83799999999997</v>
      </c>
      <c r="J9" s="425">
        <v>788.09699999999998</v>
      </c>
      <c r="K9" s="122">
        <v>806.255</v>
      </c>
      <c r="L9" s="122">
        <v>811.04</v>
      </c>
      <c r="M9" s="468">
        <v>832.30200000000002</v>
      </c>
      <c r="N9" s="16" t="s">
        <v>12</v>
      </c>
      <c r="O9" s="122">
        <v>3237.694</v>
      </c>
      <c r="P9" s="120">
        <v>2246.5509999999999</v>
      </c>
      <c r="Q9" s="425">
        <v>3029.3890000000001</v>
      </c>
      <c r="R9" s="120">
        <v>2851.062924805015</v>
      </c>
    </row>
    <row r="10" spans="1:21" s="193" customFormat="1" ht="12.75" customHeight="1" x14ac:dyDescent="0.2">
      <c r="A10" s="268"/>
      <c r="B10" s="192">
        <v>309.85612875681204</v>
      </c>
      <c r="C10" s="192">
        <v>310.88838428983695</v>
      </c>
      <c r="D10" s="192">
        <v>342.28627487731899</v>
      </c>
      <c r="E10" s="191">
        <v>349.96586607445698</v>
      </c>
      <c r="F10" s="192">
        <v>350.48900000000003</v>
      </c>
      <c r="G10" s="192">
        <v>380.39800000000002</v>
      </c>
      <c r="H10" s="192">
        <v>403.35500000000002</v>
      </c>
      <c r="I10" s="192">
        <v>413.36400000000003</v>
      </c>
      <c r="J10" s="426">
        <v>424.56200000000001</v>
      </c>
      <c r="K10" s="192">
        <v>442.93</v>
      </c>
      <c r="L10" s="192">
        <v>452.96900000000005</v>
      </c>
      <c r="M10" s="470">
        <v>476.40699999999998</v>
      </c>
      <c r="N10" s="17" t="s">
        <v>11</v>
      </c>
      <c r="O10" s="192">
        <v>1796.8679999999999</v>
      </c>
      <c r="P10" s="190">
        <v>1134.2420000000002</v>
      </c>
      <c r="Q10" s="426">
        <v>1547.6060000000002</v>
      </c>
      <c r="R10" s="190">
        <v>1312.996653998425</v>
      </c>
    </row>
    <row r="11" spans="1:21" ht="12.75" customHeight="1" x14ac:dyDescent="0.2">
      <c r="A11" s="4"/>
      <c r="B11" s="122">
        <v>272.88864169829702</v>
      </c>
      <c r="C11" s="122">
        <v>282.20997259547698</v>
      </c>
      <c r="D11" s="122">
        <v>288.28646765230496</v>
      </c>
      <c r="E11" s="121">
        <v>263.61732811022398</v>
      </c>
      <c r="F11" s="122">
        <v>238.315</v>
      </c>
      <c r="G11" s="122">
        <v>248.33</v>
      </c>
      <c r="H11" s="122">
        <v>249.166</v>
      </c>
      <c r="I11" s="122">
        <v>229.38800000000001</v>
      </c>
      <c r="J11" s="425">
        <v>202.75200000000001</v>
      </c>
      <c r="K11" s="122">
        <v>212.35900000000001</v>
      </c>
      <c r="L11" s="122">
        <v>220.64</v>
      </c>
      <c r="M11" s="468">
        <v>203.07900000000001</v>
      </c>
      <c r="N11" s="16" t="s">
        <v>13</v>
      </c>
      <c r="O11" s="122">
        <v>838.82999999999993</v>
      </c>
      <c r="P11" s="120">
        <v>735.81099999999992</v>
      </c>
      <c r="Q11" s="425">
        <v>966</v>
      </c>
      <c r="R11" s="120">
        <v>1107.002410056303</v>
      </c>
    </row>
    <row r="12" spans="1:21" ht="12.75" customHeight="1" x14ac:dyDescent="0.2">
      <c r="A12" s="4"/>
      <c r="B12" s="122">
        <v>181.59492247421801</v>
      </c>
      <c r="C12" s="122">
        <v>184.66421360541</v>
      </c>
      <c r="D12" s="122">
        <v>187.955861966002</v>
      </c>
      <c r="E12" s="121">
        <v>215.487291528296</v>
      </c>
      <c r="F12" s="122">
        <v>190.32</v>
      </c>
      <c r="G12" s="122">
        <v>207.90100000000001</v>
      </c>
      <c r="H12" s="122">
        <v>185.19499999999999</v>
      </c>
      <c r="I12" s="122">
        <v>218.22900000000001</v>
      </c>
      <c r="J12" s="425">
        <v>195.43100000000001</v>
      </c>
      <c r="K12" s="122">
        <v>218.56899999999999</v>
      </c>
      <c r="L12" s="122">
        <v>200.46</v>
      </c>
      <c r="M12" s="468">
        <v>232.71700000000001</v>
      </c>
      <c r="N12" s="16" t="s">
        <v>14</v>
      </c>
      <c r="O12" s="122">
        <v>847.17700000000002</v>
      </c>
      <c r="P12" s="120">
        <v>583.41599999999994</v>
      </c>
      <c r="Q12" s="425">
        <v>801.64499999999998</v>
      </c>
      <c r="R12" s="120">
        <v>769.70228957392601</v>
      </c>
    </row>
    <row r="13" spans="1:21" ht="12.75" customHeight="1" x14ac:dyDescent="0.2">
      <c r="A13" s="4"/>
      <c r="B13" s="127">
        <v>1760.5969476735802</v>
      </c>
      <c r="C13" s="127">
        <v>1867.825657345074</v>
      </c>
      <c r="D13" s="127">
        <v>1841.548893453345</v>
      </c>
      <c r="E13" s="126">
        <v>2055.1263435196452</v>
      </c>
      <c r="F13" s="127">
        <v>1797.6389999999999</v>
      </c>
      <c r="G13" s="127">
        <v>1956.079</v>
      </c>
      <c r="H13" s="127">
        <v>1834.7750000000001</v>
      </c>
      <c r="I13" s="127">
        <v>2019.1379999999999</v>
      </c>
      <c r="J13" s="427">
        <v>1790.7159999999999</v>
      </c>
      <c r="K13" s="127">
        <v>1927.432</v>
      </c>
      <c r="L13" s="127">
        <v>1814.7370000000001</v>
      </c>
      <c r="M13" s="466">
        <v>2064.056</v>
      </c>
      <c r="N13" s="194" t="s">
        <v>15</v>
      </c>
      <c r="O13" s="127">
        <v>7596.9410000000007</v>
      </c>
      <c r="P13" s="125">
        <v>5588.4930000000004</v>
      </c>
      <c r="Q13" s="427">
        <v>7607.6310000000003</v>
      </c>
      <c r="R13" s="125">
        <v>7525.0978419916446</v>
      </c>
    </row>
    <row r="14" spans="1:21" ht="12.75" customHeight="1" x14ac:dyDescent="0.2">
      <c r="A14" s="4"/>
      <c r="B14" s="133">
        <v>5.446578332846097E-2</v>
      </c>
      <c r="C14" s="133">
        <v>0.10094396619379342</v>
      </c>
      <c r="D14" s="133">
        <v>7.0216880174309049E-2</v>
      </c>
      <c r="E14" s="132">
        <v>3.6586422130023166E-2</v>
      </c>
      <c r="F14" s="133">
        <v>2.1039484576731882E-2</v>
      </c>
      <c r="G14" s="133">
        <v>4.7249239942644961E-2</v>
      </c>
      <c r="H14" s="133">
        <v>-3.6783674207216954E-3</v>
      </c>
      <c r="I14" s="133">
        <v>-1.75114992969293E-2</v>
      </c>
      <c r="J14" s="428">
        <v>-3.8511625526593818E-3</v>
      </c>
      <c r="K14" s="133">
        <v>-1.4645114026580641E-2</v>
      </c>
      <c r="L14" s="133">
        <v>-1.0921230123584591E-2</v>
      </c>
      <c r="M14" s="467">
        <v>2.2246126812530909E-2</v>
      </c>
      <c r="N14" s="195" t="s">
        <v>98</v>
      </c>
      <c r="O14" s="133">
        <v>-1.4051680477141781E-3</v>
      </c>
      <c r="P14" s="131">
        <v>2.1667663453293962E-2</v>
      </c>
      <c r="Q14" s="428">
        <v>1.096771892423809E-2</v>
      </c>
      <c r="R14" s="131">
        <v>5.5350343260073487E-2</v>
      </c>
    </row>
    <row r="15" spans="1:21" ht="12.75" customHeight="1" x14ac:dyDescent="0.2">
      <c r="A15" s="4"/>
      <c r="B15" s="122">
        <v>-597.11097083747006</v>
      </c>
      <c r="C15" s="122">
        <v>-638.31514293048099</v>
      </c>
      <c r="D15" s="122">
        <v>-570.64630036078904</v>
      </c>
      <c r="E15" s="121">
        <v>-695.59170881321597</v>
      </c>
      <c r="F15" s="122">
        <v>-659.66800000000001</v>
      </c>
      <c r="G15" s="122">
        <v>-693.91499999999996</v>
      </c>
      <c r="H15" s="122">
        <v>-611.471</v>
      </c>
      <c r="I15" s="122">
        <v>-680.17899999999997</v>
      </c>
      <c r="J15" s="425">
        <v>-687.69799999999998</v>
      </c>
      <c r="K15" s="122">
        <v>-695.01400000000001</v>
      </c>
      <c r="L15" s="122">
        <v>-614.58699999999999</v>
      </c>
      <c r="M15" s="468">
        <v>-711.87</v>
      </c>
      <c r="N15" s="196" t="s">
        <v>17</v>
      </c>
      <c r="O15" s="122">
        <v>-2709.1689999999999</v>
      </c>
      <c r="P15" s="120">
        <v>-1965.0540000000001</v>
      </c>
      <c r="Q15" s="425">
        <v>-2645.2330000000002</v>
      </c>
      <c r="R15" s="120">
        <v>-2501.6641229419561</v>
      </c>
    </row>
    <row r="16" spans="1:21" ht="12.75" customHeight="1" x14ac:dyDescent="0.2">
      <c r="A16" s="4"/>
      <c r="B16" s="122">
        <v>-970.45698085212109</v>
      </c>
      <c r="C16" s="122">
        <v>-966.66900629219685</v>
      </c>
      <c r="D16" s="122">
        <v>-1025.3270579854839</v>
      </c>
      <c r="E16" s="121">
        <v>-1130.3223418324501</v>
      </c>
      <c r="F16" s="122">
        <v>-1056.9879999999998</v>
      </c>
      <c r="G16" s="122">
        <v>-1093.271</v>
      </c>
      <c r="H16" s="122">
        <v>-1122.6190000000001</v>
      </c>
      <c r="I16" s="122">
        <v>-1158.549</v>
      </c>
      <c r="J16" s="425">
        <v>-1103.366</v>
      </c>
      <c r="K16" s="122">
        <v>-1098.9969999999998</v>
      </c>
      <c r="L16" s="122">
        <v>-1032.3300000000002</v>
      </c>
      <c r="M16" s="468">
        <v>-1086.297</v>
      </c>
      <c r="N16" s="196" t="s">
        <v>24</v>
      </c>
      <c r="O16" s="122">
        <v>-4320.99</v>
      </c>
      <c r="P16" s="120">
        <v>-3272.8780000000002</v>
      </c>
      <c r="Q16" s="425">
        <v>-4431.4269999999997</v>
      </c>
      <c r="R16" s="120">
        <v>-4092.775386962252</v>
      </c>
    </row>
    <row r="17" spans="1:20" ht="12.75" customHeight="1" x14ac:dyDescent="0.2">
      <c r="A17" s="4"/>
      <c r="B17" s="122">
        <v>-1567.5679516895912</v>
      </c>
      <c r="C17" s="122">
        <v>-1604.9841492226778</v>
      </c>
      <c r="D17" s="122">
        <v>-1595.973358346273</v>
      </c>
      <c r="E17" s="121">
        <v>-1825.9140506456661</v>
      </c>
      <c r="F17" s="122">
        <v>-1716.6559999999999</v>
      </c>
      <c r="G17" s="122">
        <v>-1787.1859999999999</v>
      </c>
      <c r="H17" s="122">
        <v>-1734.0900000000001</v>
      </c>
      <c r="I17" s="122">
        <v>-1838.7279999999998</v>
      </c>
      <c r="J17" s="425">
        <v>-1791.0639999999999</v>
      </c>
      <c r="K17" s="122">
        <v>-1794.011</v>
      </c>
      <c r="L17" s="122">
        <v>-1646.9170000000001</v>
      </c>
      <c r="M17" s="468">
        <v>-1798.1669999999999</v>
      </c>
      <c r="N17" s="195" t="s">
        <v>99</v>
      </c>
      <c r="O17" s="122">
        <v>-7030.1589999999997</v>
      </c>
      <c r="P17" s="120">
        <v>-5237.9319999999998</v>
      </c>
      <c r="Q17" s="425">
        <v>-7076.66</v>
      </c>
      <c r="R17" s="120">
        <v>-6594.4395099042085</v>
      </c>
    </row>
    <row r="18" spans="1:20" ht="12.75" customHeight="1" x14ac:dyDescent="0.2">
      <c r="A18" s="4"/>
      <c r="B18" s="127">
        <v>193.02899598398901</v>
      </c>
      <c r="C18" s="127">
        <v>262.84150812239602</v>
      </c>
      <c r="D18" s="127">
        <v>245.575535107072</v>
      </c>
      <c r="E18" s="126">
        <v>229.21229287397898</v>
      </c>
      <c r="F18" s="127">
        <v>80.983000000000004</v>
      </c>
      <c r="G18" s="127">
        <v>168.893</v>
      </c>
      <c r="H18" s="127">
        <v>100.685</v>
      </c>
      <c r="I18" s="127">
        <v>180.41</v>
      </c>
      <c r="J18" s="427">
        <v>-0.34799999999999998</v>
      </c>
      <c r="K18" s="127">
        <v>133.42099999999999</v>
      </c>
      <c r="L18" s="127">
        <v>167.82</v>
      </c>
      <c r="M18" s="466">
        <v>265.88900000000001</v>
      </c>
      <c r="N18" s="197" t="s">
        <v>95</v>
      </c>
      <c r="O18" s="127">
        <v>566.78199999999993</v>
      </c>
      <c r="P18" s="125">
        <v>350.56100000000004</v>
      </c>
      <c r="Q18" s="427">
        <v>530.971</v>
      </c>
      <c r="R18" s="125">
        <v>930.65833208743607</v>
      </c>
    </row>
    <row r="19" spans="1:20" ht="12.75" customHeight="1" x14ac:dyDescent="0.2">
      <c r="A19" s="4"/>
      <c r="B19" s="139">
        <v>0.10963837932302103</v>
      </c>
      <c r="C19" s="139">
        <v>0.14072057908016894</v>
      </c>
      <c r="D19" s="139">
        <v>0.13335270976517982</v>
      </c>
      <c r="E19" s="138">
        <v>0.1115319715484869</v>
      </c>
      <c r="F19" s="139">
        <v>4.5049645674131465E-2</v>
      </c>
      <c r="G19" s="139">
        <v>8.634262726607668E-2</v>
      </c>
      <c r="H19" s="139">
        <v>5.487593846656947E-2</v>
      </c>
      <c r="I19" s="139">
        <v>8.9350009756638732E-2</v>
      </c>
      <c r="J19" s="429">
        <v>-1.9433567355180834E-4</v>
      </c>
      <c r="K19" s="139">
        <v>6.9222156734971715E-2</v>
      </c>
      <c r="L19" s="139">
        <v>9.2476210051373825E-2</v>
      </c>
      <c r="M19" s="469">
        <v>0.12881869484161282</v>
      </c>
      <c r="N19" s="198" t="s">
        <v>100</v>
      </c>
      <c r="O19" s="139">
        <v>7.4606608107131531E-2</v>
      </c>
      <c r="P19" s="137">
        <v>6.272907562020745E-2</v>
      </c>
      <c r="Q19" s="429">
        <v>6.9794526048910621E-2</v>
      </c>
      <c r="R19" s="137">
        <v>0.12367391781860494</v>
      </c>
    </row>
    <row r="20" spans="1:20" ht="12.75" customHeight="1" x14ac:dyDescent="0.2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99"/>
      <c r="O20" s="89"/>
      <c r="P20" s="89">
        <f t="shared" ref="P20" si="0">F20</f>
        <v>0</v>
      </c>
      <c r="Q20" s="89"/>
      <c r="R20" s="89"/>
    </row>
    <row r="21" spans="1:20" ht="12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199"/>
      <c r="O21" s="199"/>
      <c r="P21" s="199"/>
      <c r="Q21" s="199"/>
      <c r="R21" s="199"/>
      <c r="T21" s="201"/>
    </row>
    <row r="22" spans="1:20" ht="12.75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199"/>
      <c r="O22" s="199"/>
      <c r="P22" s="199"/>
      <c r="Q22" s="199"/>
      <c r="R22" s="199"/>
    </row>
    <row r="23" spans="1:20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199"/>
      <c r="O23" s="199"/>
      <c r="P23" s="199"/>
      <c r="Q23" s="199"/>
      <c r="R23" s="199"/>
    </row>
    <row r="24" spans="1:20" ht="15.75" customHeight="1" x14ac:dyDescent="0.2"/>
    <row r="25" spans="1:20" ht="15.75" customHeight="1" x14ac:dyDescent="0.2"/>
    <row r="26" spans="1:20" ht="15.75" customHeight="1" x14ac:dyDescent="0.2"/>
    <row r="27" spans="1:20" ht="15.75" customHeight="1" x14ac:dyDescent="0.2"/>
    <row r="28" spans="1:20" ht="15.75" customHeight="1" x14ac:dyDescent="0.2"/>
    <row r="29" spans="1:20" ht="15.75" customHeight="1" x14ac:dyDescent="0.2"/>
    <row r="30" spans="1:20" ht="15.75" customHeight="1" x14ac:dyDescent="0.2"/>
    <row r="31" spans="1:20" ht="15.75" customHeight="1" x14ac:dyDescent="0.2"/>
    <row r="32" spans="1:2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K91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3" width="12.28515625" style="3" customWidth="1"/>
    <col min="14" max="14" width="50.7109375" style="3" customWidth="1"/>
    <col min="15" max="15" width="11.7109375" style="3" customWidth="1"/>
    <col min="16" max="16" width="11.7109375" style="3" hidden="1" customWidth="1"/>
    <col min="17" max="18" width="11.7109375" style="3" customWidth="1"/>
    <col min="19" max="19" width="10.5703125" style="3" customWidth="1"/>
    <col min="20" max="37" width="11.42578125" style="3" customWidth="1"/>
    <col min="38" max="16384" width="14.42578125" style="3"/>
  </cols>
  <sheetData>
    <row r="1" spans="1:37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02"/>
      <c r="O1" s="202"/>
      <c r="P1" s="202"/>
      <c r="Q1" s="202"/>
      <c r="R1" s="20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03" t="s">
        <v>3</v>
      </c>
      <c r="M2" s="203" t="s">
        <v>4</v>
      </c>
      <c r="N2" s="221"/>
      <c r="O2" s="7" t="s">
        <v>6</v>
      </c>
      <c r="P2" s="7" t="s">
        <v>150</v>
      </c>
      <c r="Q2" s="404" t="s">
        <v>6</v>
      </c>
      <c r="R2" s="219" t="s">
        <v>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12">
        <v>2023</v>
      </c>
      <c r="M3" s="12">
        <v>2023</v>
      </c>
      <c r="N3" s="222" t="s">
        <v>143</v>
      </c>
      <c r="O3" s="258">
        <v>2023</v>
      </c>
      <c r="P3" s="258">
        <v>2022</v>
      </c>
      <c r="Q3" s="405">
        <v>2022</v>
      </c>
      <c r="R3" s="13">
        <v>2021</v>
      </c>
      <c r="S3" s="81"/>
      <c r="T3" s="81"/>
      <c r="U3" s="4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</row>
    <row r="4" spans="1:37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83"/>
      <c r="M4" s="83"/>
      <c r="N4" s="205"/>
      <c r="O4" s="83"/>
      <c r="P4" s="83"/>
      <c r="Q4" s="400"/>
      <c r="R4" s="83" t="s">
        <v>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2.75" customHeight="1" x14ac:dyDescent="0.2">
      <c r="A5" s="85"/>
      <c r="B5" s="85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206"/>
      <c r="O5" s="206"/>
      <c r="P5" s="206"/>
      <c r="Q5" s="206"/>
      <c r="R5" s="206"/>
      <c r="S5" s="85"/>
      <c r="T5" s="85"/>
      <c r="U5" s="4"/>
      <c r="V5" s="4"/>
      <c r="W5" s="4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37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15"/>
      <c r="N6" s="189" t="s">
        <v>145</v>
      </c>
      <c r="O6" s="189"/>
      <c r="P6" s="189"/>
      <c r="Q6" s="424"/>
      <c r="R6" s="189"/>
      <c r="S6" s="4"/>
      <c r="T6" s="85"/>
      <c r="U6" s="4"/>
      <c r="V6" s="4"/>
      <c r="W6" s="4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37" ht="12.75" customHeight="1" x14ac:dyDescent="0.2">
      <c r="A7" s="85"/>
      <c r="B7" s="122">
        <v>523.32600000000002</v>
      </c>
      <c r="C7" s="122">
        <v>474.83199999999999</v>
      </c>
      <c r="D7" s="122">
        <v>423.73099999999999</v>
      </c>
      <c r="E7" s="121">
        <v>490.88299999999998</v>
      </c>
      <c r="F7" s="122">
        <v>477.447</v>
      </c>
      <c r="G7" s="122">
        <v>413.48599999999999</v>
      </c>
      <c r="H7" s="122">
        <v>425.30399999999997</v>
      </c>
      <c r="I7" s="122">
        <v>506.20299999999997</v>
      </c>
      <c r="J7" s="425">
        <v>470.87400000000002</v>
      </c>
      <c r="K7" s="122">
        <v>428.17899999999997</v>
      </c>
      <c r="L7" s="122">
        <v>410.28500000000003</v>
      </c>
      <c r="M7" s="468">
        <v>443.25200000000001</v>
      </c>
      <c r="N7" s="200" t="s">
        <v>15</v>
      </c>
      <c r="O7" s="122">
        <v>1752.59</v>
      </c>
      <c r="P7" s="122">
        <v>1316.2370000000001</v>
      </c>
      <c r="Q7" s="425">
        <v>1822.44</v>
      </c>
      <c r="R7" s="122">
        <v>1912.7720000000002</v>
      </c>
      <c r="S7" s="85"/>
      <c r="T7" s="207"/>
      <c r="U7" s="85"/>
      <c r="V7" s="4"/>
      <c r="W7" s="4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</row>
    <row r="8" spans="1:37" ht="12.75" customHeight="1" x14ac:dyDescent="0.2">
      <c r="A8" s="85"/>
      <c r="B8" s="192">
        <v>156.51670000000001</v>
      </c>
      <c r="C8" s="192">
        <v>150.98700000000002</v>
      </c>
      <c r="D8" s="192">
        <v>129.60186999999996</v>
      </c>
      <c r="E8" s="191">
        <v>158.77181000000002</v>
      </c>
      <c r="F8" s="192">
        <v>132.60667000000001</v>
      </c>
      <c r="G8" s="192">
        <v>128.90325000000001</v>
      </c>
      <c r="H8" s="192">
        <v>137.92438999999996</v>
      </c>
      <c r="I8" s="192">
        <v>194.12630999999999</v>
      </c>
      <c r="J8" s="426">
        <v>165.94900000000001</v>
      </c>
      <c r="K8" s="192">
        <v>161.279</v>
      </c>
      <c r="L8" s="192">
        <v>161.904</v>
      </c>
      <c r="M8" s="470">
        <v>186.63399999999999</v>
      </c>
      <c r="N8" s="363" t="s">
        <v>149</v>
      </c>
      <c r="O8" s="192">
        <v>675.76599999999996</v>
      </c>
      <c r="P8" s="192">
        <v>399.43430999999998</v>
      </c>
      <c r="Q8" s="426">
        <v>593.56061999999997</v>
      </c>
      <c r="R8" s="192">
        <v>595.87738000000002</v>
      </c>
      <c r="S8" s="85"/>
      <c r="T8" s="207"/>
      <c r="U8" s="85"/>
      <c r="V8" s="4"/>
      <c r="W8" s="4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</row>
    <row r="9" spans="1:37" ht="12.75" customHeight="1" x14ac:dyDescent="0.2">
      <c r="A9" s="85"/>
      <c r="B9" s="133">
        <v>0.47655350653454637</v>
      </c>
      <c r="C9" s="133">
        <v>0.24443279650911359</v>
      </c>
      <c r="D9" s="133">
        <v>0.1255133102067052</v>
      </c>
      <c r="E9" s="132">
        <v>-5.6804068718641076E-4</v>
      </c>
      <c r="F9" s="133">
        <v>-8.7668107451187249E-2</v>
      </c>
      <c r="G9" s="133">
        <v>-0.1291951679751997</v>
      </c>
      <c r="H9" s="133">
        <v>3.7122608447339722E-3</v>
      </c>
      <c r="I9" s="133">
        <v>3.1209066111476558E-2</v>
      </c>
      <c r="J9" s="428">
        <v>-1.3766973088112366E-2</v>
      </c>
      <c r="K9" s="133">
        <v>3.5534455821962574E-2</v>
      </c>
      <c r="L9" s="133">
        <v>-3.5313563944848747E-2</v>
      </c>
      <c r="M9" s="467">
        <v>-0.12435919976768206</v>
      </c>
      <c r="N9" s="195" t="s">
        <v>98</v>
      </c>
      <c r="O9" s="133">
        <v>-3.8327736441254645E-2</v>
      </c>
      <c r="P9" s="133">
        <v>-7.4303971688366666E-2</v>
      </c>
      <c r="Q9" s="428">
        <v>-4.7225701756403837E-2</v>
      </c>
      <c r="R9" s="133">
        <v>0.19277713236665117</v>
      </c>
      <c r="S9" s="4"/>
      <c r="T9" s="85"/>
      <c r="U9" s="85"/>
      <c r="V9" s="4"/>
      <c r="W9" s="4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</row>
    <row r="10" spans="1:37" ht="12.75" customHeight="1" x14ac:dyDescent="0.2">
      <c r="A10" s="85"/>
      <c r="B10" s="122">
        <v>-495.33199999999999</v>
      </c>
      <c r="C10" s="122">
        <v>-464.93200000000002</v>
      </c>
      <c r="D10" s="122">
        <v>-433.74799999999999</v>
      </c>
      <c r="E10" s="121">
        <v>-492.39099999999996</v>
      </c>
      <c r="F10" s="122">
        <v>-490.387</v>
      </c>
      <c r="G10" s="122">
        <v>-441.49700000000001</v>
      </c>
      <c r="H10" s="122">
        <v>-438.32299999999998</v>
      </c>
      <c r="I10" s="122">
        <v>-502.63199999999995</v>
      </c>
      <c r="J10" s="425">
        <v>-473.80900000000003</v>
      </c>
      <c r="K10" s="122">
        <v>-432.33299999999997</v>
      </c>
      <c r="L10" s="122">
        <v>-409.38600000000002</v>
      </c>
      <c r="M10" s="468">
        <v>-423.24099999999999</v>
      </c>
      <c r="N10" s="195" t="s">
        <v>99</v>
      </c>
      <c r="O10" s="122">
        <v>-1738.769</v>
      </c>
      <c r="P10" s="122">
        <v>-1370.2069999999999</v>
      </c>
      <c r="Q10" s="425">
        <v>-1872.8389999999999</v>
      </c>
      <c r="R10" s="122">
        <v>-1886.4029999999998</v>
      </c>
      <c r="S10" s="85"/>
      <c r="T10" s="362"/>
      <c r="V10" s="4"/>
      <c r="W10" s="4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</row>
    <row r="11" spans="1:37" ht="12.75" customHeight="1" x14ac:dyDescent="0.2">
      <c r="A11" s="85"/>
      <c r="B11" s="122">
        <v>27.994000000000028</v>
      </c>
      <c r="C11" s="122">
        <v>9.8999999999999773</v>
      </c>
      <c r="D11" s="122">
        <v>-10.016999999999999</v>
      </c>
      <c r="E11" s="121">
        <v>-1.508</v>
      </c>
      <c r="F11" s="122">
        <v>-12.94</v>
      </c>
      <c r="G11" s="122">
        <v>-28.010999999999999</v>
      </c>
      <c r="H11" s="122">
        <v>-13.019</v>
      </c>
      <c r="I11" s="122">
        <v>3.5710000000000002</v>
      </c>
      <c r="J11" s="425">
        <v>-2.9350000000000001</v>
      </c>
      <c r="K11" s="122">
        <v>-4.1539999999999999</v>
      </c>
      <c r="L11" s="122">
        <v>0.89900000000000002</v>
      </c>
      <c r="M11" s="468">
        <v>20.010999999999999</v>
      </c>
      <c r="N11" s="195" t="s">
        <v>95</v>
      </c>
      <c r="O11" s="122">
        <v>13.820999999999998</v>
      </c>
      <c r="P11" s="122">
        <v>-53.97</v>
      </c>
      <c r="Q11" s="425">
        <v>-50.399000000000001</v>
      </c>
      <c r="R11" s="122">
        <v>26.369000000000007</v>
      </c>
      <c r="S11" s="4"/>
      <c r="T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</row>
    <row r="12" spans="1:37" ht="12.75" customHeight="1" x14ac:dyDescent="0.2">
      <c r="A12" s="85"/>
      <c r="B12" s="139">
        <v>5.3492469321226206E-2</v>
      </c>
      <c r="C12" s="139">
        <v>2.0849479394817488E-2</v>
      </c>
      <c r="D12" s="139">
        <v>-2.3639998017610228E-2</v>
      </c>
      <c r="E12" s="138">
        <v>-3.0720151237667633E-3</v>
      </c>
      <c r="F12" s="139">
        <v>-2.7102484673691529E-2</v>
      </c>
      <c r="G12" s="139">
        <v>-6.7743526987612643E-2</v>
      </c>
      <c r="H12" s="139">
        <v>-3.0611045275849746E-2</v>
      </c>
      <c r="I12" s="139">
        <v>7.0544820951278448E-3</v>
      </c>
      <c r="J12" s="429">
        <v>-6.2330899561241432E-3</v>
      </c>
      <c r="K12" s="139">
        <v>-9.7015500526648913E-3</v>
      </c>
      <c r="L12" s="139">
        <v>2.1911598035511898E-3</v>
      </c>
      <c r="M12" s="469">
        <v>4.5145876386344562E-2</v>
      </c>
      <c r="N12" s="198" t="s">
        <v>100</v>
      </c>
      <c r="O12" s="139">
        <v>7.8860429421598877E-3</v>
      </c>
      <c r="P12" s="139">
        <v>-4.1003253973258609E-2</v>
      </c>
      <c r="Q12" s="429">
        <v>-2.7654682733039223E-2</v>
      </c>
      <c r="R12" s="139">
        <v>1.3785751778047778E-2</v>
      </c>
      <c r="S12" s="85"/>
      <c r="T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</row>
    <row r="13" spans="1:37" ht="12.75" customHeight="1" x14ac:dyDescent="0.2">
      <c r="A13" s="85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199"/>
      <c r="O13" s="89"/>
      <c r="P13" s="89"/>
      <c r="Q13" s="89"/>
      <c r="R13" s="89"/>
      <c r="S13" s="4"/>
      <c r="T13" s="208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</row>
    <row r="14" spans="1:37" ht="12.75" customHeight="1" x14ac:dyDescent="0.2">
      <c r="A14" s="85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199"/>
      <c r="O14" s="89"/>
      <c r="P14" s="89"/>
      <c r="Q14" s="89"/>
      <c r="R14" s="89"/>
      <c r="S14" s="85"/>
      <c r="T14" s="208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</row>
    <row r="15" spans="1:37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54"/>
      <c r="O15" s="54"/>
      <c r="P15" s="54"/>
      <c r="Q15" s="54"/>
      <c r="R15" s="54"/>
      <c r="S15" s="211"/>
      <c r="T15" s="210"/>
      <c r="U15" s="211"/>
      <c r="V15" s="211"/>
      <c r="W15" s="211"/>
      <c r="X15" s="211"/>
      <c r="Y15" s="211"/>
      <c r="Z15" s="211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7" ht="12.75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54"/>
      <c r="O16" s="358"/>
      <c r="P16" s="358"/>
      <c r="Q16" s="358"/>
      <c r="R16" s="358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</row>
    <row r="17" spans="22:28" ht="15.75" customHeight="1" x14ac:dyDescent="0.2"/>
    <row r="18" spans="22:28" ht="15.75" customHeight="1" x14ac:dyDescent="0.2"/>
    <row r="19" spans="22:28" ht="15.75" customHeight="1" x14ac:dyDescent="0.2"/>
    <row r="20" spans="22:28" ht="15.75" customHeight="1" x14ac:dyDescent="0.2"/>
    <row r="21" spans="22:28" ht="15.75" customHeight="1" x14ac:dyDescent="0.2"/>
    <row r="22" spans="22:28" ht="15.75" customHeight="1" x14ac:dyDescent="0.2"/>
    <row r="23" spans="22:28" ht="15.75" customHeight="1" x14ac:dyDescent="0.2"/>
    <row r="24" spans="22:28" ht="15.75" customHeight="1" x14ac:dyDescent="0.2"/>
    <row r="25" spans="22:28" ht="15.75" customHeight="1" x14ac:dyDescent="0.2"/>
    <row r="26" spans="22:28" ht="15.75" customHeight="1" x14ac:dyDescent="0.2"/>
    <row r="27" spans="22:28" ht="15.75" customHeight="1" x14ac:dyDescent="0.2"/>
    <row r="28" spans="22:28" ht="15.75" customHeight="1" x14ac:dyDescent="0.2"/>
    <row r="29" spans="22:28" ht="15.75" customHeight="1" x14ac:dyDescent="0.2"/>
    <row r="30" spans="22:28" ht="15.75" customHeight="1" x14ac:dyDescent="0.2"/>
    <row r="31" spans="22:28" ht="15.75" customHeight="1" x14ac:dyDescent="0.2">
      <c r="V31" s="362"/>
      <c r="AB31" s="362"/>
    </row>
    <row r="32" spans="22:2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V95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3" width="12.28515625" style="3" customWidth="1"/>
    <col min="14" max="14" width="50.7109375" style="3" customWidth="1"/>
    <col min="15" max="15" width="11.7109375" style="3" customWidth="1"/>
    <col min="16" max="16" width="11.7109375" style="3" hidden="1" customWidth="1"/>
    <col min="17" max="18" width="11.7109375" style="3" customWidth="1"/>
    <col min="19" max="19" width="11.42578125" style="3" customWidth="1"/>
    <col min="20" max="16384" width="14.42578125" style="3"/>
  </cols>
  <sheetData>
    <row r="1" spans="1:22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87"/>
      <c r="O1" s="187"/>
      <c r="P1" s="187"/>
      <c r="Q1" s="187"/>
      <c r="R1" s="187"/>
      <c r="S1" s="4"/>
    </row>
    <row r="2" spans="1:22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03" t="s">
        <v>3</v>
      </c>
      <c r="M2" s="203" t="s">
        <v>4</v>
      </c>
      <c r="N2" s="218"/>
      <c r="O2" s="7" t="s">
        <v>6</v>
      </c>
      <c r="P2" s="7" t="s">
        <v>150</v>
      </c>
      <c r="Q2" s="404" t="s">
        <v>6</v>
      </c>
      <c r="R2" s="219" t="s">
        <v>6</v>
      </c>
      <c r="S2" s="6"/>
    </row>
    <row r="3" spans="1:22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12">
        <v>2023</v>
      </c>
      <c r="M3" s="12">
        <v>2023</v>
      </c>
      <c r="N3" s="220" t="s">
        <v>144</v>
      </c>
      <c r="O3" s="258">
        <v>2023</v>
      </c>
      <c r="P3" s="258">
        <v>2022</v>
      </c>
      <c r="Q3" s="405">
        <v>2022</v>
      </c>
      <c r="R3" s="13">
        <v>2021</v>
      </c>
      <c r="S3" s="81"/>
    </row>
    <row r="4" spans="1:22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83"/>
      <c r="M4" s="83"/>
      <c r="N4" s="187"/>
      <c r="O4" s="83"/>
      <c r="P4" s="83"/>
      <c r="Q4" s="400"/>
      <c r="R4" s="83" t="s">
        <v>8</v>
      </c>
      <c r="S4" s="4"/>
    </row>
    <row r="5" spans="1:22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187"/>
      <c r="O5" s="187"/>
      <c r="P5" s="187"/>
      <c r="Q5" s="187"/>
      <c r="R5" s="187"/>
      <c r="S5" s="85"/>
    </row>
    <row r="6" spans="1:22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15"/>
      <c r="N6" s="189" t="s">
        <v>146</v>
      </c>
      <c r="O6" s="189"/>
      <c r="P6" s="189"/>
      <c r="Q6" s="424"/>
      <c r="R6" s="189"/>
      <c r="S6" s="85"/>
      <c r="U6" s="4"/>
    </row>
    <row r="7" spans="1:22" ht="12.75" customHeight="1" x14ac:dyDescent="0.2">
      <c r="A7" s="85"/>
      <c r="B7" s="122">
        <v>490.13900000000001</v>
      </c>
      <c r="C7" s="122">
        <v>476.44200000000001</v>
      </c>
      <c r="D7" s="122">
        <v>533.30399999999997</v>
      </c>
      <c r="E7" s="121">
        <v>526.32399999999996</v>
      </c>
      <c r="F7" s="122">
        <v>449.904</v>
      </c>
      <c r="G7" s="122">
        <v>486.91500000000002</v>
      </c>
      <c r="H7" s="122">
        <v>536.62400000000002</v>
      </c>
      <c r="I7" s="122">
        <v>562.03899999999999</v>
      </c>
      <c r="J7" s="425">
        <v>512.78899999999999</v>
      </c>
      <c r="K7" s="122">
        <v>522.98900000000003</v>
      </c>
      <c r="L7" s="122">
        <v>530.74199999999996</v>
      </c>
      <c r="M7" s="468">
        <v>537.47500000000002</v>
      </c>
      <c r="N7" s="200" t="s">
        <v>15</v>
      </c>
      <c r="O7" s="122">
        <v>2103.9949999999999</v>
      </c>
      <c r="P7" s="122">
        <v>1473.443</v>
      </c>
      <c r="Q7" s="425">
        <v>2035.482</v>
      </c>
      <c r="R7" s="122">
        <v>2026.2089999999998</v>
      </c>
      <c r="S7" s="85"/>
    </row>
    <row r="8" spans="1:22" ht="12.75" customHeight="1" x14ac:dyDescent="0.2">
      <c r="A8" s="182"/>
      <c r="B8" s="133">
        <v>3.5857996669287247E-2</v>
      </c>
      <c r="C8" s="133">
        <v>2.8379387602688627E-2</v>
      </c>
      <c r="D8" s="133">
        <v>7.4178812268870908E-2</v>
      </c>
      <c r="E8" s="132">
        <v>-2.2275061999015633E-2</v>
      </c>
      <c r="F8" s="133">
        <v>-8.2088958438320536E-2</v>
      </c>
      <c r="G8" s="133">
        <v>2.1981689271726612E-2</v>
      </c>
      <c r="H8" s="133">
        <v>6.2253423938316566E-3</v>
      </c>
      <c r="I8" s="133">
        <v>6.7857441423913922E-2</v>
      </c>
      <c r="J8" s="428">
        <v>0.13977426295387452</v>
      </c>
      <c r="K8" s="133">
        <v>7.4086852941478432E-2</v>
      </c>
      <c r="L8" s="133">
        <v>-1.0961119890277149E-2</v>
      </c>
      <c r="M8" s="467">
        <v>-4.3705152133570735E-2</v>
      </c>
      <c r="N8" s="195" t="s">
        <v>98</v>
      </c>
      <c r="O8" s="133">
        <v>3.3659349480859913E-2</v>
      </c>
      <c r="P8" s="133">
        <v>-1.7629351583621444E-2</v>
      </c>
      <c r="Q8" s="428">
        <v>4.5765269031972089E-3</v>
      </c>
      <c r="R8" s="133">
        <v>2.7876628973289463E-2</v>
      </c>
      <c r="S8" s="182"/>
    </row>
    <row r="9" spans="1:22" ht="12.75" customHeight="1" x14ac:dyDescent="0.2">
      <c r="A9" s="85"/>
      <c r="B9" s="122">
        <v>-433.66500000000002</v>
      </c>
      <c r="C9" s="122">
        <v>-434.55400000000003</v>
      </c>
      <c r="D9" s="122">
        <v>-435.97799999999995</v>
      </c>
      <c r="E9" s="121">
        <v>-473.43899999999996</v>
      </c>
      <c r="F9" s="122">
        <v>-421.34399999999999</v>
      </c>
      <c r="G9" s="122">
        <v>-449.803</v>
      </c>
      <c r="H9" s="122">
        <v>-430.09000000000003</v>
      </c>
      <c r="I9" s="122">
        <v>-453.39799999999997</v>
      </c>
      <c r="J9" s="425">
        <v>-458.49799999999999</v>
      </c>
      <c r="K9" s="122">
        <v>-456.43600000000004</v>
      </c>
      <c r="L9" s="122">
        <v>-437.93499999999995</v>
      </c>
      <c r="M9" s="468">
        <v>-461.47400000000005</v>
      </c>
      <c r="N9" s="195" t="s">
        <v>99</v>
      </c>
      <c r="O9" s="122">
        <v>-1814.3429999999998</v>
      </c>
      <c r="P9" s="122">
        <v>-1301.2370000000001</v>
      </c>
      <c r="Q9" s="425">
        <v>-1754.635</v>
      </c>
      <c r="R9" s="122">
        <v>-1777.636</v>
      </c>
      <c r="S9" s="85"/>
      <c r="V9" s="362"/>
    </row>
    <row r="10" spans="1:22" ht="12.75" customHeight="1" x14ac:dyDescent="0.2">
      <c r="A10" s="85"/>
      <c r="B10" s="122">
        <v>56.47399999999999</v>
      </c>
      <c r="C10" s="122">
        <v>41.887999999999977</v>
      </c>
      <c r="D10" s="122">
        <v>97.325999999999993</v>
      </c>
      <c r="E10" s="121">
        <v>52.884999999999998</v>
      </c>
      <c r="F10" s="122">
        <v>28.56</v>
      </c>
      <c r="G10" s="122">
        <v>37.112000000000002</v>
      </c>
      <c r="H10" s="122">
        <v>106.53400000000001</v>
      </c>
      <c r="I10" s="122">
        <v>108.64100000000001</v>
      </c>
      <c r="J10" s="425">
        <v>54.290999999999997</v>
      </c>
      <c r="K10" s="122">
        <v>66.552999999999997</v>
      </c>
      <c r="L10" s="122">
        <v>92.807000000000002</v>
      </c>
      <c r="M10" s="468">
        <v>76.001000000000005</v>
      </c>
      <c r="N10" s="195" t="s">
        <v>95</v>
      </c>
      <c r="O10" s="122">
        <v>289.65200000000004</v>
      </c>
      <c r="P10" s="122">
        <v>172.20600000000002</v>
      </c>
      <c r="Q10" s="425">
        <v>280.84700000000004</v>
      </c>
      <c r="R10" s="122">
        <v>248.57299999999995</v>
      </c>
      <c r="S10" s="85"/>
      <c r="U10" s="212"/>
      <c r="V10" s="362"/>
    </row>
    <row r="11" spans="1:22" ht="12.75" customHeight="1" x14ac:dyDescent="0.2">
      <c r="A11" s="182"/>
      <c r="B11" s="139">
        <v>0.11522037626061177</v>
      </c>
      <c r="C11" s="139">
        <v>8.7918361521444319E-2</v>
      </c>
      <c r="D11" s="139">
        <v>0.18249628729580128</v>
      </c>
      <c r="E11" s="138">
        <v>0.1004799325130528</v>
      </c>
      <c r="F11" s="139">
        <v>6.3480209111277067E-2</v>
      </c>
      <c r="G11" s="139">
        <v>7.6218641857408384E-2</v>
      </c>
      <c r="H11" s="139">
        <v>0.19852634246697876</v>
      </c>
      <c r="I11" s="139">
        <v>0.1932979739840118</v>
      </c>
      <c r="J11" s="429">
        <v>0.10587395595459341</v>
      </c>
      <c r="K11" s="139">
        <v>0.12725506655015686</v>
      </c>
      <c r="L11" s="139">
        <v>0.1748627393347427</v>
      </c>
      <c r="M11" s="469">
        <v>0.14140378622261501</v>
      </c>
      <c r="N11" s="198" t="s">
        <v>100</v>
      </c>
      <c r="O11" s="139">
        <v>0.13766762753713771</v>
      </c>
      <c r="P11" s="139">
        <v>0.1168732010671604</v>
      </c>
      <c r="Q11" s="429">
        <v>0.1379756735751041</v>
      </c>
      <c r="R11" s="139">
        <v>0.1226788549453684</v>
      </c>
      <c r="S11" s="182"/>
      <c r="U11" s="213"/>
      <c r="V11" s="362"/>
    </row>
    <row r="12" spans="1:22" ht="12.75" customHeight="1" x14ac:dyDescent="0.2">
      <c r="A12" s="8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199"/>
      <c r="O12" s="54"/>
      <c r="P12" s="54"/>
      <c r="Q12" s="54"/>
      <c r="R12" s="54"/>
      <c r="S12" s="85"/>
      <c r="U12" s="214"/>
      <c r="V12" s="362"/>
    </row>
    <row r="13" spans="1:22" ht="12.75" customHeight="1" x14ac:dyDescent="0.2">
      <c r="A13" s="85"/>
      <c r="B13" s="215"/>
      <c r="C13" s="215"/>
      <c r="D13" s="215"/>
      <c r="E13" s="216"/>
      <c r="F13" s="215"/>
      <c r="G13" s="215"/>
      <c r="H13" s="215"/>
      <c r="I13" s="215"/>
      <c r="J13" s="401"/>
      <c r="K13" s="215"/>
      <c r="L13" s="215"/>
      <c r="M13" s="215"/>
      <c r="N13" s="209" t="s">
        <v>115</v>
      </c>
      <c r="O13" s="215"/>
      <c r="P13" s="215"/>
      <c r="Q13" s="401"/>
      <c r="R13" s="215"/>
      <c r="S13" s="85"/>
      <c r="U13" s="214"/>
    </row>
    <row r="14" spans="1:22" ht="12.75" customHeight="1" x14ac:dyDescent="0.2">
      <c r="A14" s="85"/>
      <c r="B14" s="122">
        <v>268.51369071555303</v>
      </c>
      <c r="C14" s="122">
        <v>261.17635780002092</v>
      </c>
      <c r="D14" s="122">
        <v>323.60236817538703</v>
      </c>
      <c r="E14" s="121">
        <v>287.32953055891915</v>
      </c>
      <c r="F14" s="122">
        <v>296.70769998793099</v>
      </c>
      <c r="G14" s="122">
        <v>312.37306253129992</v>
      </c>
      <c r="H14" s="122">
        <v>357.89312632355012</v>
      </c>
      <c r="I14" s="122">
        <v>323.35742690839896</v>
      </c>
      <c r="J14" s="425">
        <v>328.62700000000001</v>
      </c>
      <c r="K14" s="122">
        <v>329.06</v>
      </c>
      <c r="L14" s="122">
        <v>338.95499999999998</v>
      </c>
      <c r="M14" s="468">
        <v>274.40499999999997</v>
      </c>
      <c r="N14" s="200" t="s">
        <v>15</v>
      </c>
      <c r="O14" s="122">
        <v>1271.047</v>
      </c>
      <c r="P14" s="122">
        <v>966.97388884278098</v>
      </c>
      <c r="Q14" s="425">
        <v>1290.33131575118</v>
      </c>
      <c r="R14" s="122">
        <v>1140.6219472498801</v>
      </c>
      <c r="S14" s="85"/>
      <c r="U14" s="214"/>
    </row>
    <row r="15" spans="1:22" ht="12.75" customHeight="1" x14ac:dyDescent="0.2">
      <c r="A15" s="182"/>
      <c r="B15" s="133"/>
      <c r="C15" s="133"/>
      <c r="D15" s="133"/>
      <c r="E15" s="132"/>
      <c r="F15" s="133">
        <v>0.1050002672014403</v>
      </c>
      <c r="G15" s="133">
        <v>0.19602350366827459</v>
      </c>
      <c r="H15" s="133">
        <v>0.10596572065127187</v>
      </c>
      <c r="I15" s="133">
        <v>0.12538876974948462</v>
      </c>
      <c r="J15" s="428">
        <v>0.10757826646685409</v>
      </c>
      <c r="K15" s="133">
        <v>5.3419899057486786E-2</v>
      </c>
      <c r="L15" s="133">
        <v>-5.2915591081873159E-2</v>
      </c>
      <c r="M15" s="467">
        <v>-0.15138797762101897</v>
      </c>
      <c r="N15" s="195" t="s">
        <v>98</v>
      </c>
      <c r="O15" s="133">
        <v>-1.4945243532242247E-2</v>
      </c>
      <c r="P15" s="133">
        <v>0.13322686329813282</v>
      </c>
      <c r="Q15" s="428">
        <v>0.13125240037881061</v>
      </c>
      <c r="R15" s="133"/>
      <c r="S15" s="182"/>
      <c r="U15" s="214"/>
    </row>
    <row r="16" spans="1:22" ht="12.75" customHeight="1" x14ac:dyDescent="0.2">
      <c r="A16" s="85"/>
      <c r="B16" s="122">
        <v>-218.01507281420601</v>
      </c>
      <c r="C16" s="122">
        <v>-225.07907603870598</v>
      </c>
      <c r="D16" s="122">
        <v>-248.11694866888399</v>
      </c>
      <c r="E16" s="121">
        <v>-239.30718901199708</v>
      </c>
      <c r="F16" s="122">
        <v>-257.11956473039101</v>
      </c>
      <c r="G16" s="122">
        <v>-273.96448309257102</v>
      </c>
      <c r="H16" s="122">
        <v>-280.35759853093299</v>
      </c>
      <c r="I16" s="122">
        <v>-282.24583797003487</v>
      </c>
      <c r="J16" s="425">
        <v>-276.351</v>
      </c>
      <c r="K16" s="122">
        <v>-268.06200000000001</v>
      </c>
      <c r="L16" s="122">
        <v>-264.07299999999998</v>
      </c>
      <c r="M16" s="468">
        <v>-250.58799999999997</v>
      </c>
      <c r="N16" s="195" t="s">
        <v>99</v>
      </c>
      <c r="O16" s="122">
        <v>-1059.0740000000001</v>
      </c>
      <c r="P16" s="122">
        <v>-811.44164635389507</v>
      </c>
      <c r="Q16" s="425">
        <v>-1093.68748432393</v>
      </c>
      <c r="R16" s="122">
        <v>-930.518286533793</v>
      </c>
      <c r="S16" s="85"/>
      <c r="U16" s="214"/>
    </row>
    <row r="17" spans="1:21" ht="12.75" customHeight="1" x14ac:dyDescent="0.2">
      <c r="A17" s="85"/>
      <c r="B17" s="122">
        <v>50.498617901347004</v>
      </c>
      <c r="C17" s="122">
        <v>36.0972817613155</v>
      </c>
      <c r="D17" s="122">
        <v>75.485419506502524</v>
      </c>
      <c r="E17" s="121">
        <v>48.022341546924963</v>
      </c>
      <c r="F17" s="122">
        <v>39.588135257540401</v>
      </c>
      <c r="G17" s="122">
        <v>38.408579438728808</v>
      </c>
      <c r="H17" s="122">
        <v>77.53552779261679</v>
      </c>
      <c r="I17" s="122">
        <v>41.111588938366992</v>
      </c>
      <c r="J17" s="425">
        <v>52.276000000000003</v>
      </c>
      <c r="K17" s="122">
        <v>60.997999999999998</v>
      </c>
      <c r="L17" s="122">
        <v>74.882000000000005</v>
      </c>
      <c r="M17" s="468">
        <v>23.817</v>
      </c>
      <c r="N17" s="195" t="s">
        <v>95</v>
      </c>
      <c r="O17" s="122">
        <v>211.97300000000001</v>
      </c>
      <c r="P17" s="122">
        <v>155.532242488886</v>
      </c>
      <c r="Q17" s="425">
        <v>196.64383142725299</v>
      </c>
      <c r="R17" s="122">
        <v>210.10366071608999</v>
      </c>
      <c r="S17" s="85"/>
      <c r="U17" s="214"/>
    </row>
    <row r="18" spans="1:21" ht="12.75" customHeight="1" x14ac:dyDescent="0.2">
      <c r="A18" s="182"/>
      <c r="B18" s="139">
        <v>0.18806719972741409</v>
      </c>
      <c r="C18" s="139">
        <v>0.13821037273578446</v>
      </c>
      <c r="D18" s="139">
        <v>0.233265967527131</v>
      </c>
      <c r="E18" s="138">
        <v>0.16713333103461711</v>
      </c>
      <c r="F18" s="139">
        <v>0.13342469797430503</v>
      </c>
      <c r="G18" s="139">
        <v>0.12295739948728854</v>
      </c>
      <c r="H18" s="139">
        <v>0.21664436137429888</v>
      </c>
      <c r="I18" s="139">
        <v>0.12713977016527017</v>
      </c>
      <c r="J18" s="429">
        <v>0.15907396531630086</v>
      </c>
      <c r="K18" s="139">
        <v>0.18537044915820822</v>
      </c>
      <c r="L18" s="139">
        <v>0.22092018114498976</v>
      </c>
      <c r="M18" s="469">
        <v>8.6795065687578582E-2</v>
      </c>
      <c r="N18" s="198" t="s">
        <v>100</v>
      </c>
      <c r="O18" s="139">
        <v>0.1667703869329773</v>
      </c>
      <c r="P18" s="139">
        <v>0.16084430436381078</v>
      </c>
      <c r="Q18" s="429">
        <v>0.15239793766671059</v>
      </c>
      <c r="R18" s="139">
        <v>0.18420096266134867</v>
      </c>
      <c r="S18" s="182"/>
      <c r="U18" s="214"/>
    </row>
    <row r="19" spans="1:21" ht="12.75" customHeight="1" x14ac:dyDescent="0.2">
      <c r="A19" s="85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199"/>
      <c r="O19" s="54"/>
      <c r="P19" s="54"/>
      <c r="Q19" s="54"/>
      <c r="R19" s="54"/>
      <c r="S19" s="85"/>
      <c r="U19" s="214"/>
    </row>
    <row r="20" spans="1:21" ht="12.75" customHeight="1" x14ac:dyDescent="0.2">
      <c r="A20" s="85"/>
      <c r="B20" s="144"/>
      <c r="C20" s="144"/>
      <c r="D20" s="144"/>
      <c r="E20" s="145"/>
      <c r="F20" s="144"/>
      <c r="G20" s="144"/>
      <c r="H20" s="144"/>
      <c r="I20" s="144"/>
      <c r="J20" s="397"/>
      <c r="K20" s="144"/>
      <c r="L20" s="144"/>
      <c r="M20" s="144"/>
      <c r="N20" s="209" t="s">
        <v>116</v>
      </c>
      <c r="O20" s="144">
        <v>0</v>
      </c>
      <c r="P20" s="144">
        <v>0</v>
      </c>
      <c r="Q20" s="397"/>
      <c r="R20" s="144"/>
      <c r="S20" s="85"/>
      <c r="U20" s="214"/>
    </row>
    <row r="21" spans="1:21" ht="12.75" customHeight="1" x14ac:dyDescent="0.2">
      <c r="A21" s="85"/>
      <c r="B21" s="122">
        <v>89.241</v>
      </c>
      <c r="C21" s="122">
        <v>87.242999999999995</v>
      </c>
      <c r="D21" s="122">
        <v>82.836999999999989</v>
      </c>
      <c r="E21" s="121">
        <v>123.53</v>
      </c>
      <c r="F21" s="122">
        <v>76.028000000000006</v>
      </c>
      <c r="G21" s="122">
        <v>77.658000000000001</v>
      </c>
      <c r="H21" s="122">
        <v>87.448999999999998</v>
      </c>
      <c r="I21" s="122">
        <v>140.928</v>
      </c>
      <c r="J21" s="425">
        <v>92.215999999999994</v>
      </c>
      <c r="K21" s="122">
        <v>97.462999999999994</v>
      </c>
      <c r="L21" s="122">
        <v>94.034000000000006</v>
      </c>
      <c r="M21" s="468">
        <v>145.83799999999999</v>
      </c>
      <c r="N21" s="200" t="s">
        <v>15</v>
      </c>
      <c r="O21" s="122">
        <v>429.55099999999993</v>
      </c>
      <c r="P21" s="122">
        <v>241.13499999999999</v>
      </c>
      <c r="Q21" s="425">
        <v>382.06299999999999</v>
      </c>
      <c r="R21" s="122">
        <v>382.851</v>
      </c>
      <c r="S21" s="85"/>
      <c r="U21" s="214"/>
    </row>
    <row r="22" spans="1:21" ht="12.75" customHeight="1" x14ac:dyDescent="0.2">
      <c r="A22" s="182"/>
      <c r="B22" s="133">
        <v>0.19600353811514948</v>
      </c>
      <c r="C22" s="133">
        <v>-6.7049501138879197E-2</v>
      </c>
      <c r="D22" s="133">
        <v>-3.6846266539543926E-2</v>
      </c>
      <c r="E22" s="132">
        <v>-0.14363357804906784</v>
      </c>
      <c r="F22" s="133">
        <v>-0.14805974832195956</v>
      </c>
      <c r="G22" s="133">
        <v>-0.10986554795227121</v>
      </c>
      <c r="H22" s="133">
        <v>5.5675603896809589E-2</v>
      </c>
      <c r="I22" s="133">
        <v>0.14084028171294416</v>
      </c>
      <c r="J22" s="428">
        <v>0.21292155521649891</v>
      </c>
      <c r="K22" s="133">
        <v>0.25502845811120545</v>
      </c>
      <c r="L22" s="133">
        <v>7.5301032601859497E-2</v>
      </c>
      <c r="M22" s="467">
        <v>3.4840485921889153E-2</v>
      </c>
      <c r="N22" s="195" t="s">
        <v>98</v>
      </c>
      <c r="O22" s="133">
        <v>0.12429363743675759</v>
      </c>
      <c r="P22" s="133">
        <v>-7.0129299208317009E-2</v>
      </c>
      <c r="Q22" s="428">
        <v>-2.0582419792556372E-3</v>
      </c>
      <c r="R22" s="133">
        <v>-3.8990019679505217E-2</v>
      </c>
      <c r="S22" s="182"/>
      <c r="U22" s="214"/>
    </row>
    <row r="23" spans="1:21" ht="12.75" customHeight="1" x14ac:dyDescent="0.2">
      <c r="A23" s="85"/>
      <c r="B23" s="122">
        <v>-64.143000000000001</v>
      </c>
      <c r="C23" s="122">
        <v>-65.102999999999994</v>
      </c>
      <c r="D23" s="122">
        <v>-56.679999999999993</v>
      </c>
      <c r="E23" s="121">
        <v>-87.73</v>
      </c>
      <c r="F23" s="122">
        <v>-63.678000000000004</v>
      </c>
      <c r="G23" s="122">
        <v>-68.138999999999996</v>
      </c>
      <c r="H23" s="122">
        <v>-58.674999999999997</v>
      </c>
      <c r="I23" s="122">
        <v>-81.852000000000004</v>
      </c>
      <c r="J23" s="425">
        <v>-74.405000000000001</v>
      </c>
      <c r="K23" s="122">
        <v>-81.606999999999999</v>
      </c>
      <c r="L23" s="122">
        <v>-70.661000000000001</v>
      </c>
      <c r="M23" s="468">
        <v>-88.585999999999984</v>
      </c>
      <c r="N23" s="195" t="s">
        <v>99</v>
      </c>
      <c r="O23" s="122">
        <v>-315.25900000000001</v>
      </c>
      <c r="P23" s="122">
        <v>-190.49200000000002</v>
      </c>
      <c r="Q23" s="425">
        <v>-272.34400000000005</v>
      </c>
      <c r="R23" s="122">
        <v>-273.65600000000001</v>
      </c>
      <c r="S23" s="85"/>
      <c r="U23" s="214"/>
    </row>
    <row r="24" spans="1:21" ht="12.75" customHeight="1" x14ac:dyDescent="0.2">
      <c r="A24" s="85"/>
      <c r="B24" s="122">
        <v>25.097999999999999</v>
      </c>
      <c r="C24" s="122">
        <v>22.14</v>
      </c>
      <c r="D24" s="122">
        <v>26.157</v>
      </c>
      <c r="E24" s="121">
        <v>35.799999999999997</v>
      </c>
      <c r="F24" s="122">
        <v>12.35</v>
      </c>
      <c r="G24" s="122">
        <v>9.5190000000000001</v>
      </c>
      <c r="H24" s="122">
        <v>28.774000000000001</v>
      </c>
      <c r="I24" s="122">
        <v>59.076000000000001</v>
      </c>
      <c r="J24" s="425">
        <v>17.811</v>
      </c>
      <c r="K24" s="122">
        <v>15.856</v>
      </c>
      <c r="L24" s="122">
        <v>23.373000000000001</v>
      </c>
      <c r="M24" s="468">
        <v>57.252000000000002</v>
      </c>
      <c r="N24" s="195" t="s">
        <v>95</v>
      </c>
      <c r="O24" s="122">
        <v>114.292</v>
      </c>
      <c r="P24" s="122">
        <v>50.643000000000001</v>
      </c>
      <c r="Q24" s="425">
        <v>109.71899999999999</v>
      </c>
      <c r="R24" s="122">
        <v>109.19499999999999</v>
      </c>
      <c r="S24" s="85"/>
      <c r="U24" s="214"/>
    </row>
    <row r="25" spans="1:21" ht="12.75" customHeight="1" x14ac:dyDescent="0.2">
      <c r="A25" s="182"/>
      <c r="B25" s="139">
        <v>0.28123844421286182</v>
      </c>
      <c r="C25" s="139">
        <v>0.25377394174890822</v>
      </c>
      <c r="D25" s="139">
        <v>0.31576469452056455</v>
      </c>
      <c r="E25" s="138">
        <v>0.28980814377074393</v>
      </c>
      <c r="F25" s="139">
        <v>0.16244015362761086</v>
      </c>
      <c r="G25" s="139">
        <v>0.12257590975817044</v>
      </c>
      <c r="H25" s="139">
        <v>0.32903749614060768</v>
      </c>
      <c r="I25" s="139">
        <v>0.41919277929155313</v>
      </c>
      <c r="J25" s="429">
        <v>0.19314435672768285</v>
      </c>
      <c r="K25" s="139">
        <v>0.16268737880016007</v>
      </c>
      <c r="L25" s="139">
        <v>0.24855903183954739</v>
      </c>
      <c r="M25" s="469">
        <v>0.39257258053456578</v>
      </c>
      <c r="N25" s="198" t="s">
        <v>100</v>
      </c>
      <c r="O25" s="139">
        <v>0.26607317873779834</v>
      </c>
      <c r="P25" s="139">
        <v>0.21001928380367846</v>
      </c>
      <c r="Q25" s="429">
        <v>0.28717515174199021</v>
      </c>
      <c r="R25" s="139">
        <v>0.28521539711271487</v>
      </c>
      <c r="S25" s="182"/>
    </row>
    <row r="26" spans="1:21" ht="12.75" customHeight="1" x14ac:dyDescent="0.2">
      <c r="A26" s="85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99"/>
      <c r="O26" s="54"/>
      <c r="P26" s="54"/>
      <c r="Q26" s="54"/>
      <c r="R26" s="54"/>
      <c r="S26" s="85"/>
      <c r="T26" s="85"/>
    </row>
    <row r="27" spans="1:21" ht="12.75" customHeight="1" x14ac:dyDescent="0.2">
      <c r="A27" s="85"/>
      <c r="B27" s="215"/>
      <c r="C27" s="215"/>
      <c r="D27" s="215"/>
      <c r="E27" s="216"/>
      <c r="F27" s="215"/>
      <c r="G27" s="215"/>
      <c r="H27" s="215"/>
      <c r="I27" s="215"/>
      <c r="J27" s="401"/>
      <c r="K27" s="215"/>
      <c r="L27" s="215"/>
      <c r="M27" s="215"/>
      <c r="N27" s="209" t="s">
        <v>147</v>
      </c>
      <c r="O27" s="215"/>
      <c r="P27" s="215"/>
      <c r="Q27" s="401"/>
      <c r="R27" s="215"/>
      <c r="S27" s="85"/>
    </row>
    <row r="28" spans="1:21" ht="12.75" customHeight="1" x14ac:dyDescent="0.2">
      <c r="A28" s="85"/>
      <c r="B28" s="122">
        <v>132.384309284447</v>
      </c>
      <c r="C28" s="122">
        <v>128.02264219997909</v>
      </c>
      <c r="D28" s="122">
        <v>126.86463182461296</v>
      </c>
      <c r="E28" s="121">
        <v>115.46446944108081</v>
      </c>
      <c r="F28" s="122">
        <v>77.168587712933686</v>
      </c>
      <c r="G28" s="122">
        <v>96.884278833283844</v>
      </c>
      <c r="H28" s="122">
        <v>91.281845294875353</v>
      </c>
      <c r="I28" s="122">
        <v>97.754312692042816</v>
      </c>
      <c r="J28" s="425">
        <v>91.945999999999984</v>
      </c>
      <c r="K28" s="122">
        <v>96.466000000000037</v>
      </c>
      <c r="L28" s="122">
        <v>97.752999999999972</v>
      </c>
      <c r="M28" s="468">
        <v>117.23200000000006</v>
      </c>
      <c r="N28" s="200" t="s">
        <v>106</v>
      </c>
      <c r="O28" s="122">
        <v>403.39700000000005</v>
      </c>
      <c r="P28" s="122">
        <v>265.33471184109288</v>
      </c>
      <c r="Q28" s="425">
        <v>363.08902453313573</v>
      </c>
      <c r="R28" s="122">
        <v>502.73605275011971</v>
      </c>
      <c r="S28" s="85"/>
    </row>
    <row r="29" spans="1:21" ht="12.75" customHeight="1" x14ac:dyDescent="0.2">
      <c r="A29" s="182"/>
      <c r="B29" s="133"/>
      <c r="C29" s="133"/>
      <c r="D29" s="133"/>
      <c r="E29" s="132"/>
      <c r="F29" s="133">
        <v>-0.41708660089674437</v>
      </c>
      <c r="G29" s="133">
        <v>-0.24322543912236433</v>
      </c>
      <c r="H29" s="133">
        <v>-0.280478380916518</v>
      </c>
      <c r="I29" s="133">
        <v>-0.15338187439621959</v>
      </c>
      <c r="J29" s="428">
        <v>0.19149517601693211</v>
      </c>
      <c r="K29" s="133">
        <v>-4.3173034709126368E-3</v>
      </c>
      <c r="L29" s="133">
        <v>7.0892023317673969E-2</v>
      </c>
      <c r="M29" s="467">
        <v>0.19925143731835293</v>
      </c>
      <c r="N29" s="195" t="s">
        <v>98</v>
      </c>
      <c r="O29" s="133">
        <v>0.11101402891120959</v>
      </c>
      <c r="P29" s="133">
        <v>-0.31486139629987175</v>
      </c>
      <c r="Q29" s="428">
        <v>-0.27777404754059731</v>
      </c>
      <c r="R29" s="133"/>
      <c r="S29" s="182"/>
    </row>
    <row r="30" spans="1:21" ht="12.75" customHeight="1" x14ac:dyDescent="0.2">
      <c r="A30" s="85"/>
      <c r="B30" s="122">
        <v>-151.50692718579401</v>
      </c>
      <c r="C30" s="122">
        <v>-144.37192396129404</v>
      </c>
      <c r="D30" s="122">
        <v>-131.18105133111595</v>
      </c>
      <c r="E30" s="121">
        <v>-146.40181098800286</v>
      </c>
      <c r="F30" s="122">
        <v>-100.54725946505158</v>
      </c>
      <c r="G30" s="122">
        <v>-107.70052677530714</v>
      </c>
      <c r="H30" s="122">
        <v>-91.0575487799087</v>
      </c>
      <c r="I30" s="122">
        <v>-89.300362626193248</v>
      </c>
      <c r="J30" s="425">
        <v>-107.74199999999999</v>
      </c>
      <c r="K30" s="122">
        <v>-106.76700000000004</v>
      </c>
      <c r="L30" s="122">
        <v>-103.20099999999998</v>
      </c>
      <c r="M30" s="468">
        <v>-122.30000000000005</v>
      </c>
      <c r="N30" s="195" t="s">
        <v>99</v>
      </c>
      <c r="O30" s="122">
        <v>-440.01000000000005</v>
      </c>
      <c r="P30" s="122">
        <v>-299.30533502026742</v>
      </c>
      <c r="Q30" s="425">
        <v>-388.60569764646067</v>
      </c>
      <c r="R30" s="122">
        <v>-573.4617134662069</v>
      </c>
      <c r="S30" s="85"/>
    </row>
    <row r="31" spans="1:21" ht="12.75" customHeight="1" x14ac:dyDescent="0.2">
      <c r="A31" s="85"/>
      <c r="B31" s="122">
        <v>-19.122617901347013</v>
      </c>
      <c r="C31" s="122">
        <v>-16.349281761315524</v>
      </c>
      <c r="D31" s="122">
        <v>-4.3164195065025304</v>
      </c>
      <c r="E31" s="121">
        <v>-30.937341546924962</v>
      </c>
      <c r="F31" s="122">
        <v>-23.378671752118041</v>
      </c>
      <c r="G31" s="122">
        <v>-10.816247942023193</v>
      </c>
      <c r="H31" s="122">
        <v>0.22429651496712211</v>
      </c>
      <c r="I31" s="122">
        <v>8.4539500658491136</v>
      </c>
      <c r="J31" s="425">
        <v>-15.796000000000006</v>
      </c>
      <c r="K31" s="122">
        <v>-10.301</v>
      </c>
      <c r="L31" s="122">
        <v>-5.448000000000004</v>
      </c>
      <c r="M31" s="468">
        <v>-5.0679999999999978</v>
      </c>
      <c r="N31" s="195" t="s">
        <v>95</v>
      </c>
      <c r="O31" s="122">
        <v>-36.613000000000014</v>
      </c>
      <c r="P31" s="122">
        <v>-33.970623179174112</v>
      </c>
      <c r="Q31" s="425">
        <v>-25.516673113324998</v>
      </c>
      <c r="R31" s="122">
        <v>-70.725660716090033</v>
      </c>
      <c r="S31" s="85"/>
      <c r="U31" s="85"/>
    </row>
    <row r="32" spans="1:21" ht="12.75" customHeight="1" x14ac:dyDescent="0.2">
      <c r="A32" s="182"/>
      <c r="B32" s="139">
        <v>-0.14444776729740139</v>
      </c>
      <c r="C32" s="139">
        <v>-0.12770617353590438</v>
      </c>
      <c r="D32" s="139">
        <v>-3.4023820858676099E-2</v>
      </c>
      <c r="E32" s="138">
        <v>-0.26793819515804956</v>
      </c>
      <c r="F32" s="139">
        <v>-0.30295580682500561</v>
      </c>
      <c r="G32" s="139">
        <v>-0.11164089852632886</v>
      </c>
      <c r="H32" s="139">
        <v>2.4571864672822772E-3</v>
      </c>
      <c r="I32" s="139">
        <v>8.648160713360796E-2</v>
      </c>
      <c r="J32" s="429">
        <v>-0.17179648924368662</v>
      </c>
      <c r="K32" s="139">
        <v>-0.10678373727530939</v>
      </c>
      <c r="L32" s="139">
        <v>-5.5732304890898546E-2</v>
      </c>
      <c r="M32" s="469">
        <v>-4.3230517264910569E-2</v>
      </c>
      <c r="N32" s="198" t="s">
        <v>100</v>
      </c>
      <c r="O32" s="139">
        <v>-9.0761706210011506E-2</v>
      </c>
      <c r="P32" s="139">
        <v>-0.12802932169507802</v>
      </c>
      <c r="Q32" s="429">
        <v>-7.0276630217987579E-2</v>
      </c>
      <c r="R32" s="139">
        <v>-0.14068149743627709</v>
      </c>
      <c r="S32" s="182"/>
      <c r="U32" s="213"/>
    </row>
    <row r="33" spans="1:22" ht="12.75" customHeight="1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199"/>
      <c r="O33" s="199"/>
      <c r="P33" s="199"/>
      <c r="Q33" s="199"/>
      <c r="R33" s="199"/>
      <c r="S33" s="217"/>
    </row>
    <row r="34" spans="1:22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526" t="s">
        <v>148</v>
      </c>
      <c r="O34" s="526"/>
      <c r="P34" s="526"/>
      <c r="Q34" s="526"/>
      <c r="R34" s="526"/>
      <c r="S34" s="89"/>
      <c r="V34" s="362"/>
    </row>
    <row r="35" spans="1:22" ht="26.2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526"/>
      <c r="O35" s="526"/>
      <c r="P35" s="526"/>
      <c r="Q35" s="526"/>
      <c r="R35" s="526"/>
      <c r="S35" s="89"/>
      <c r="V35" s="362"/>
    </row>
    <row r="36" spans="1:22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199"/>
      <c r="O36" s="199"/>
      <c r="P36" s="199"/>
      <c r="Q36" s="199"/>
      <c r="R36" s="199"/>
      <c r="S36" s="89"/>
    </row>
    <row r="37" spans="1:22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199"/>
      <c r="O37" s="199"/>
      <c r="P37" s="199"/>
      <c r="Q37" s="199"/>
      <c r="R37" s="199"/>
      <c r="S37" s="89"/>
    </row>
    <row r="38" spans="1:22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199"/>
      <c r="O38" s="199"/>
      <c r="P38" s="199"/>
      <c r="Q38" s="199"/>
      <c r="R38" s="199"/>
      <c r="S38" s="89"/>
    </row>
    <row r="39" spans="1:22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99"/>
      <c r="O39" s="199"/>
      <c r="P39" s="199"/>
      <c r="Q39" s="199"/>
      <c r="R39" s="199"/>
      <c r="S39" s="89"/>
    </row>
    <row r="40" spans="1:22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199"/>
      <c r="O40" s="199"/>
      <c r="P40" s="199"/>
      <c r="Q40" s="199"/>
      <c r="R40" s="199"/>
      <c r="S40" s="89"/>
    </row>
    <row r="41" spans="1:22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99"/>
      <c r="O41" s="199"/>
      <c r="P41" s="199"/>
      <c r="Q41" s="199"/>
      <c r="R41" s="199"/>
      <c r="S41" s="89"/>
    </row>
    <row r="42" spans="1:22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199"/>
      <c r="O42" s="199"/>
      <c r="P42" s="199"/>
      <c r="Q42" s="199"/>
      <c r="R42" s="199"/>
      <c r="S42" s="89"/>
    </row>
    <row r="43" spans="1:22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99"/>
      <c r="O43" s="199"/>
      <c r="P43" s="199"/>
      <c r="Q43" s="199"/>
      <c r="R43" s="199"/>
      <c r="S43" s="89"/>
    </row>
    <row r="44" spans="1:22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99"/>
      <c r="O44" s="199"/>
      <c r="P44" s="199"/>
      <c r="Q44" s="199"/>
      <c r="R44" s="199"/>
      <c r="S44" s="89"/>
    </row>
    <row r="45" spans="1:22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199"/>
      <c r="O45" s="199"/>
      <c r="P45" s="199"/>
      <c r="Q45" s="199"/>
      <c r="R45" s="199"/>
      <c r="S45" s="89"/>
    </row>
    <row r="46" spans="1:22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199"/>
      <c r="O46" s="199"/>
      <c r="P46" s="199"/>
      <c r="Q46" s="199"/>
      <c r="R46" s="199"/>
      <c r="S46" s="89"/>
    </row>
    <row r="47" spans="1:22" ht="12.7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199"/>
      <c r="O47" s="199"/>
      <c r="P47" s="199"/>
      <c r="Q47" s="199"/>
      <c r="R47" s="199"/>
      <c r="S47" s="89"/>
    </row>
    <row r="48" spans="1:22" ht="12.7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99"/>
      <c r="O48" s="199"/>
      <c r="P48" s="199"/>
      <c r="Q48" s="199"/>
      <c r="R48" s="199"/>
      <c r="S48" s="89"/>
    </row>
    <row r="49" spans="1:19" ht="12.7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99"/>
      <c r="O49" s="199"/>
      <c r="P49" s="199"/>
      <c r="Q49" s="199"/>
      <c r="R49" s="199"/>
      <c r="S49" s="89"/>
    </row>
    <row r="50" spans="1:19" ht="12.7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99"/>
      <c r="O50" s="199"/>
      <c r="P50" s="199"/>
      <c r="Q50" s="199"/>
      <c r="R50" s="199"/>
      <c r="S50" s="89"/>
    </row>
    <row r="51" spans="1:19" ht="12.7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99"/>
      <c r="O51" s="199"/>
      <c r="P51" s="199"/>
      <c r="Q51" s="199"/>
      <c r="R51" s="199"/>
      <c r="S51" s="89"/>
    </row>
    <row r="52" spans="1:19" ht="12.7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99"/>
      <c r="O52" s="199"/>
      <c r="P52" s="199"/>
      <c r="Q52" s="199"/>
      <c r="R52" s="199"/>
      <c r="S52" s="89"/>
    </row>
    <row r="53" spans="1:19" ht="12.7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99"/>
      <c r="O53" s="199"/>
      <c r="P53" s="199"/>
      <c r="Q53" s="199"/>
      <c r="R53" s="199"/>
      <c r="S53" s="89"/>
    </row>
    <row r="54" spans="1:19" ht="15.75" customHeight="1" x14ac:dyDescent="0.2"/>
    <row r="55" spans="1:19" ht="15.75" customHeight="1" x14ac:dyDescent="0.2"/>
    <row r="56" spans="1:19" ht="15.75" customHeight="1" x14ac:dyDescent="0.2"/>
    <row r="57" spans="1:19" ht="15.75" customHeight="1" x14ac:dyDescent="0.2"/>
    <row r="58" spans="1:19" ht="15.75" customHeight="1" x14ac:dyDescent="0.2"/>
    <row r="59" spans="1:19" ht="15.75" customHeight="1" x14ac:dyDescent="0.2"/>
    <row r="60" spans="1:19" ht="15.75" customHeight="1" x14ac:dyDescent="0.2"/>
    <row r="61" spans="1:19" ht="15.75" customHeight="1" x14ac:dyDescent="0.2"/>
    <row r="62" spans="1:19" ht="15.75" customHeight="1" x14ac:dyDescent="0.2"/>
    <row r="63" spans="1:19" ht="15.75" customHeight="1" x14ac:dyDescent="0.2"/>
    <row r="64" spans="1:1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N34:R35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10</vt:i4>
      </vt:variant>
    </vt:vector>
  </HeadingPairs>
  <TitlesOfParts>
    <vt:vector size="20" baseType="lpstr">
      <vt:lpstr>Cover</vt:lpstr>
      <vt:lpstr>1. Profit loss statement </vt:lpstr>
      <vt:lpstr>2. Balance sheet</vt:lpstr>
      <vt:lpstr>3. Cash flow</vt:lpstr>
      <vt:lpstr>4. Segments</vt:lpstr>
      <vt:lpstr>5.Nordic Marketplaces verticals</vt:lpstr>
      <vt:lpstr>6. News Media</vt:lpstr>
      <vt:lpstr>7. Delivery</vt:lpstr>
      <vt:lpstr>8. Growth &amp; Investments</vt:lpstr>
      <vt:lpstr>Nordic Marketplaces countries</vt:lpstr>
      <vt:lpstr>'1. Profit loss statement '!Print_Area</vt:lpstr>
      <vt:lpstr>'2. Balance sheet'!Print_Area</vt:lpstr>
      <vt:lpstr>'3. Cash flow'!Print_Area</vt:lpstr>
      <vt:lpstr>'4. Segments'!Print_Area</vt:lpstr>
      <vt:lpstr>'5.Nordic Marketplaces verticals'!Print_Area</vt:lpstr>
      <vt:lpstr>'6. News Media'!Print_Area</vt:lpstr>
      <vt:lpstr>'7. Delivery'!Print_Area</vt:lpstr>
      <vt:lpstr>'8. Growth &amp; Investments'!Print_Area</vt:lpstr>
      <vt:lpstr>Cover!Print_Area</vt:lpstr>
      <vt:lpstr>'Nordic Marketplaces countries'!Print_Area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Rambøl, Sigrid</cp:lastModifiedBy>
  <dcterms:created xsi:type="dcterms:W3CDTF">2021-11-17T10:59:11Z</dcterms:created>
  <dcterms:modified xsi:type="dcterms:W3CDTF">2024-02-06T16:02:36Z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35</vt:i4>
  </property>
  <property fmtid="{D5CDD505-2E9C-101B-9397-08002B2CF9AE}" pid="3" name="PeriodName">
    <vt:lpwstr>2023 Q4</vt:lpwstr>
  </property>
  <property fmtid="{D5CDD505-2E9C-101B-9397-08002B2CF9AE}" pid="4" name="ChapterId">
    <vt:i4>1571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85</vt:i4>
  </property>
  <property fmtid="{D5CDD505-2E9C-101B-9397-08002B2CF9AE}" pid="7" name="ReportName">
    <vt:lpwstr>Q4 2023 - Excel</vt:lpwstr>
  </property>
  <property fmtid="{D5CDD505-2E9C-101B-9397-08002B2CF9AE}" pid="8" name="isLinkedAndViewmode">
    <vt:bool>false</vt:bool>
  </property>
  <property fmtid="{D5CDD505-2E9C-101B-9397-08002B2CF9AE}" pid="9" name="connMeta00">
    <vt:lpwstr>uQMAAB+LCAAAAAAABAA1k4lxRDEIQ1syl4966L+HPPE3k+ysDVhIgrWIvqvP6VNtr3pnO/fddlbv3rfz9Mu2eL2J7tVB4nReSg7xq3hUB9kFyLHe1clp6/M6rO0Gia0+YHmAlypfXcWV43t8op8ASj3tVl9yZ+J1oCUWYHHmVXFKEjFkeSdCLobtbh+oedeVpHQudBK/JW5qJQIjEG58WXi7qK5+3rmo5tXVy4lIgkPB7g/8qdfoMDRRh3EXukc</vt:lpwstr>
  </property>
  <property fmtid="{D5CDD505-2E9C-101B-9397-08002B2CF9AE}" pid="10" name="connMeta01">
    <vt:lpwstr>KrRHpSQ29/RGh6foc4k92ROf4Q9Y85ihd8dEsEl6T0T0/wvB2VSBBzzL7mbiKYyWGia/uEnW3rh5CotkWvI3HspnaH/X1KWEVLN8oIUM5o5W88ulnawbmizIoyC5DlOQR+o0U/a4EBfff1jcFmvuIJ45DBlscJMCsgJalOfRck2V1XBXnalRyDRY4dsmJIAuiNnRUM5B8JPAPA1k3S8fK2jcZZpb2mcmOjK8+S5sDHtK2R6bc/U2vlpZKaKqSC2</vt:lpwstr>
  </property>
  <property fmtid="{D5CDD505-2E9C-101B-9397-08002B2CF9AE}" pid="11" name="connMeta02">
    <vt:lpwstr>fwHdM+1hrJmdemqvh8P64fiOmnRCdQXDxnbHDQgmpp5KFk5ljCOOYGJwdSanULDcnX/WgzqNqzVfUHILR7FbkDAAA=</vt:lpwstr>
  </property>
</Properties>
</file>