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Users/oonamikkola/Downloads/"/>
    </mc:Choice>
  </mc:AlternateContent>
  <xr:revisionPtr revIDLastSave="0" documentId="8_{2F61938F-DD8C-D249-93BB-B9139F651D45}" xr6:coauthVersionLast="47" xr6:coauthVersionMax="47" xr10:uidLastSave="{00000000-0000-0000-0000-000000000000}"/>
  <bookViews>
    <workbookView xWindow="-2180" yWindow="-20440" windowWidth="28720" windowHeight="17500" xr2:uid="{90DE948C-0C1F-D041-91B9-1BBE395D0338}"/>
  </bookViews>
  <sheets>
    <sheet name="Kassavirtalaskelmapohja" sheetId="1" r:id="rId1"/>
    <sheet name="Kassavirtaennustepohja"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 r="D36" i="1"/>
  <c r="D38" i="4" l="1"/>
  <c r="C38" i="4"/>
  <c r="D36" i="4"/>
  <c r="E36" i="4"/>
  <c r="F36" i="4"/>
  <c r="G36" i="4"/>
  <c r="H36" i="4"/>
  <c r="I36" i="4"/>
  <c r="J36" i="4"/>
  <c r="K36" i="4"/>
  <c r="L36" i="4"/>
  <c r="M36" i="4"/>
  <c r="N36" i="4"/>
  <c r="C36" i="4"/>
  <c r="D34" i="4"/>
  <c r="E34" i="4"/>
  <c r="F34" i="4"/>
  <c r="G34" i="4"/>
  <c r="H34" i="4"/>
  <c r="I34" i="4"/>
  <c r="J34" i="4"/>
  <c r="K34" i="4"/>
  <c r="L34" i="4"/>
  <c r="M34" i="4"/>
  <c r="N34" i="4"/>
  <c r="D23" i="4"/>
  <c r="E23" i="4"/>
  <c r="F23" i="4"/>
  <c r="G23" i="4"/>
  <c r="H23" i="4"/>
  <c r="I23" i="4"/>
  <c r="J23" i="4"/>
  <c r="K23" i="4"/>
  <c r="L23" i="4"/>
  <c r="M23" i="4"/>
  <c r="N23" i="4"/>
  <c r="C34" i="4"/>
  <c r="C23" i="4"/>
  <c r="D13" i="4"/>
  <c r="C13" i="4"/>
  <c r="C38" i="1"/>
  <c r="C36" i="1"/>
  <c r="E34" i="1"/>
  <c r="C34" i="1"/>
  <c r="C23" i="1"/>
  <c r="C13" i="1"/>
  <c r="D34" i="1" l="1"/>
  <c r="F34" i="1"/>
  <c r="G34" i="1"/>
  <c r="H34" i="1"/>
  <c r="I34" i="1"/>
  <c r="J34" i="1"/>
  <c r="K34" i="1"/>
  <c r="L34" i="1"/>
  <c r="M34" i="1"/>
  <c r="N34" i="1"/>
  <c r="D3" i="1"/>
  <c r="D23" i="1"/>
  <c r="E23" i="1"/>
  <c r="F23" i="1"/>
  <c r="G23" i="1"/>
  <c r="H23" i="1"/>
  <c r="I23" i="1"/>
  <c r="J23" i="1"/>
  <c r="K23" i="1"/>
  <c r="L23" i="1"/>
  <c r="M23" i="1"/>
  <c r="N23" i="1"/>
  <c r="D13" i="1"/>
  <c r="M13" i="4"/>
  <c r="K13" i="4"/>
  <c r="J13" i="4"/>
  <c r="H13" i="4"/>
  <c r="E13" i="4"/>
  <c r="D3" i="4"/>
  <c r="N13" i="4"/>
  <c r="L13" i="4"/>
  <c r="I13" i="4"/>
  <c r="G13" i="4"/>
  <c r="F13" i="4"/>
  <c r="E3" i="4" l="1"/>
  <c r="E3" i="1"/>
  <c r="E38" i="4" l="1"/>
  <c r="F3" i="4" s="1"/>
  <c r="E13" i="1"/>
  <c r="E36" i="1" s="1"/>
  <c r="J13" i="1"/>
  <c r="J36" i="1" s="1"/>
  <c r="F13" i="1"/>
  <c r="F36" i="1" s="1"/>
  <c r="N13" i="1"/>
  <c r="N36" i="1" s="1"/>
  <c r="L13" i="1"/>
  <c r="L36" i="1" s="1"/>
  <c r="H13" i="1"/>
  <c r="H36" i="1" s="1"/>
  <c r="I13" i="1"/>
  <c r="I36" i="1" s="1"/>
  <c r="G13" i="1"/>
  <c r="G36" i="1" s="1"/>
  <c r="M13" i="1"/>
  <c r="M36" i="1" s="1"/>
  <c r="K13" i="1"/>
  <c r="K36" i="1" s="1"/>
  <c r="F38" i="4" l="1"/>
  <c r="G3" i="4" s="1"/>
  <c r="E38" i="1"/>
  <c r="B44" i="1"/>
  <c r="G38" i="4" l="1"/>
  <c r="H3" i="4" s="1"/>
  <c r="F3" i="1"/>
  <c r="F38" i="1" s="1"/>
  <c r="H38" i="4" l="1"/>
  <c r="I3" i="4" s="1"/>
  <c r="G3" i="1"/>
  <c r="I38" i="4" l="1"/>
  <c r="J3" i="4" s="1"/>
  <c r="G38" i="1"/>
  <c r="H3" i="1" s="1"/>
  <c r="J38" i="4" l="1"/>
  <c r="K3" i="4" s="1"/>
  <c r="H38" i="1"/>
  <c r="I3" i="1" s="1"/>
  <c r="I38" i="1" s="1"/>
  <c r="J3" i="1" s="1"/>
  <c r="J38" i="1" s="1"/>
  <c r="K3" i="1" s="1"/>
  <c r="K38" i="1" s="1"/>
  <c r="K38" i="4" l="1"/>
  <c r="L3" i="4" s="1"/>
  <c r="L3" i="1"/>
  <c r="L38" i="1" s="1"/>
  <c r="L38" i="4" l="1"/>
  <c r="M3" i="4" s="1"/>
  <c r="M3" i="1"/>
  <c r="M38" i="1" s="1"/>
  <c r="M38" i="4" l="1"/>
  <c r="N3" i="4" s="1"/>
  <c r="N38" i="4" s="1"/>
  <c r="N3" i="1"/>
  <c r="N38" i="1" s="1"/>
  <c r="B46" i="1" l="1"/>
  <c r="B52"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<sst xmlns="http://schemas.openxmlformats.org/spreadsheetml/2006/main" count="92" uniqueCount="41">
  <si>
    <t>Alkusaldo</t>
  </si>
  <si>
    <t>Tammikuu</t>
  </si>
  <si>
    <t>Helmikuu</t>
  </si>
  <si>
    <t>Maaliskuu</t>
  </si>
  <si>
    <t>Huhtikuu</t>
  </si>
  <si>
    <t>Toukokuu</t>
  </si>
  <si>
    <t>Kesäkuu</t>
  </si>
  <si>
    <t>Heinäkuu</t>
  </si>
  <si>
    <t>Elokuu</t>
  </si>
  <si>
    <t>Syyskuu</t>
  </si>
  <si>
    <t>Lokakuu</t>
  </si>
  <si>
    <t>Marraskuu</t>
  </si>
  <si>
    <t>Joulukuu</t>
  </si>
  <si>
    <t>Lainojen lyhennykset</t>
  </si>
  <si>
    <t>Muut</t>
  </si>
  <si>
    <t>Loppusaldo</t>
  </si>
  <si>
    <t xml:space="preserve">Nettokassavirta </t>
  </si>
  <si>
    <r>
      <t xml:space="preserve">Kassavirtaennuste </t>
    </r>
    <r>
      <rPr>
        <b/>
        <sz val="24"/>
        <color theme="0"/>
        <rFont val="Geologica Thin"/>
      </rPr>
      <t>[kuukausi]-[kuukausi] [vvvv]</t>
    </r>
  </si>
  <si>
    <r>
      <t xml:space="preserve">Kassavirtalaskelma </t>
    </r>
    <r>
      <rPr>
        <b/>
        <sz val="24"/>
        <color theme="0"/>
        <rFont val="Geologica Thin"/>
      </rPr>
      <t>toteuma [2025]</t>
    </r>
  </si>
  <si>
    <t>Kommentit:</t>
  </si>
  <si>
    <t>Tähän voit kirjoittaa kommentteja/poikkeamia. Esim. "Odotetaan tukirahaa tammikuussa" tai "Asiakkaan X iso lasku myöhässä".</t>
  </si>
  <si>
    <t>Operatiivinen kassavirta</t>
  </si>
  <si>
    <t>Menovirrat</t>
  </si>
  <si>
    <t>Tulovirrat</t>
  </si>
  <si>
    <t>Muut liiketoiminnan tulot</t>
  </si>
  <si>
    <t>Ostot (esim materiaalit)</t>
  </si>
  <si>
    <t>Vuokrat</t>
  </si>
  <si>
    <t>Palkat ja sivukulut</t>
  </si>
  <si>
    <t>Verot</t>
  </si>
  <si>
    <t>Investointien kassavirta</t>
  </si>
  <si>
    <t>Käyttöomaisuuden myyntitulot (esim ajoneuvojen myynti)</t>
  </si>
  <si>
    <t>Investoinnit koneisiin, kalustoon yms</t>
  </si>
  <si>
    <t>Pitkäaikeiset ohjelmistolisenssit</t>
  </si>
  <si>
    <t>Sijoitukset (osakkeet, rahastot</t>
  </si>
  <si>
    <t>Uudet lainat</t>
  </si>
  <si>
    <t>Osakepääoman lisäys</t>
  </si>
  <si>
    <t>Omistajan lisäpanostukset</t>
  </si>
  <si>
    <t>Koronmaksut</t>
  </si>
  <si>
    <t>Osingot ja voitonjaot</t>
  </si>
  <si>
    <t>Rahoituksen kassavirta</t>
  </si>
  <si>
    <t>Myyntituotot (alv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</si>
</sst>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Red]\-#,##0.00\ _€"/>
  </numFmts>
  <fonts count="16">
    <font>
      <sz val="12"/>
      <color theme="1"/>
      <name val="Aptos Narrow"/>
      <family val="2"/>
      <scheme val="minor"/>
    </font>
    <font>
      <sz val="8"/>
      <name val="Aptos Narrow"/>
      <family val="2"/>
      <scheme val="minor"/>
    </font>
    <font>
      <sz val="12"/>
      <color theme="1"/>
      <name val="Geologica"/>
    </font>
    <font>
      <b/>
      <sz val="28"/>
      <color theme="0"/>
      <name val="Geologica"/>
    </font>
    <font>
      <sz val="16"/>
      <color rgb="FF1D3052"/>
      <name val="Geologica"/>
    </font>
    <font>
      <sz val="12"/>
      <color rgb="FF1D3052"/>
      <name val="Geologica"/>
    </font>
    <font>
      <sz val="12"/>
      <color rgb="FF080038"/>
      <name val="Geologica"/>
    </font>
    <font>
      <sz val="16"/>
      <color rgb="FF080038"/>
      <name val="Geologica"/>
    </font>
    <font>
      <b/>
      <sz val="12"/>
      <color rgb="FF080038"/>
      <name val="Geologica"/>
    </font>
    <font>
      <sz val="14"/>
      <color rgb="FF080038"/>
      <name val="Geologica"/>
    </font>
    <font>
      <b/>
      <sz val="14"/>
      <color rgb="FF080038"/>
      <name val="Geologica"/>
    </font>
    <font>
      <b/>
      <sz val="13"/>
      <color rgb="FF080038"/>
      <name val="Geologica"/>
    </font>
    <font>
      <sz val="13"/>
      <color rgb="FF080038"/>
      <name val="Geologica"/>
    </font>
    <font>
      <sz val="14"/>
      <color rgb="FF080038"/>
      <name val="Aptos Narrow"/>
      <family val="2"/>
      <scheme val="minor"/>
    </font>
    <font>
      <b/>
      <u/>
      <sz val="14"/>
      <color rgb="FF1961E1"/>
      <name val="Geologica"/>
    </font>
    <font>
      <b/>
      <sz val="24"/>
      <color theme="0"/>
      <name val="Geologica Thin"/>
    </font>
  </fonts>
  <fills count="5">
    <fill>
      <patternFill patternType="none"/>
    </fill>
    <fill>
      <patternFill patternType="gray125"/>
    </fill>
    <fill>
      <patternFill patternType="solid">
        <fgColor rgb="FF080038"/>
        <bgColor indexed="64"/>
      </patternFill>
    </fill>
    <fill>
      <patternFill patternType="solid">
        <fgColor rgb="FFFAFAFA"/>
        <bgColor indexed="64"/>
      </patternFill>
    </fill>
    <fill>
      <patternFill patternType="solid">
        <fgColor rgb="FFECF7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2" fillId="0" borderId="0" xfId="0" applyFont="1"/>
    <xf numFmtId="0" fontId="2" fillId="2" borderId="0" xfId="0" applyFont="1" applyFill="1"/>
    <xf numFmtId="0" fontId="2" fillId="3" borderId="0" xfId="0" applyFont="1" applyFill="1"/>
    <xf numFmtId="0" fontId="4" fillId="3" borderId="0" xfId="0" applyFont="1" applyFill="1"/>
    <xf numFmtId="0" fontId="5" fillId="3" borderId="0" xfId="0" applyFont="1" applyFill="1"/>
    <xf numFmtId="2" fontId="5" fillId="3" borderId="0" xfId="0" applyNumberFormat="1" applyFont="1" applyFill="1"/>
    <xf numFmtId="0" fontId="7" fillId="3" borderId="0" xfId="0" applyFont="1" applyFill="1"/>
    <xf numFmtId="0" fontId="6" fillId="3" borderId="0" xfId="0" applyFont="1" applyFill="1" applyAlignment="1">
      <alignment horizontal="right"/>
    </xf>
    <xf numFmtId="0" fontId="6" fillId="3" borderId="0" xfId="0" applyFont="1" applyFill="1"/>
    <xf numFmtId="2" fontId="8" fillId="3" borderId="0" xfId="0" applyNumberFormat="1" applyFont="1" applyFill="1"/>
    <xf numFmtId="2" fontId="6" fillId="3" borderId="0" xfId="0" applyNumberFormat="1" applyFont="1" applyFill="1"/>
    <xf numFmtId="0" fontId="8" fillId="3" borderId="0" xfId="0" applyFont="1" applyFill="1"/>
    <xf numFmtId="0" fontId="11" fillId="0" borderId="0" xfId="0" applyFont="1" applyAlignment="1">
      <alignment vertical="center" wrapText="1"/>
    </xf>
    <xf numFmtId="0" fontId="12" fillId="0" borderId="0" xfId="0" applyFont="1" applyAlignment="1">
      <alignment vertical="top" wrapText="1"/>
    </xf>
    <xf numFmtId="0" fontId="0" fillId="4" borderId="0" xfId="0" applyFill="1"/>
    <xf numFmtId="0" fontId="10" fillId="4" borderId="0" xfId="0" applyFont="1" applyFill="1"/>
    <xf numFmtId="0" fontId="13" fillId="4" borderId="0" xfId="0" applyFont="1" applyFill="1"/>
    <xf numFmtId="0" fontId="10" fillId="4" borderId="0" xfId="0" applyFont="1" applyFill="1" applyAlignment="1">
      <alignment vertical="center" wrapText="1"/>
    </xf>
    <xf numFmtId="0" fontId="2" fillId="4" borderId="0" xfId="0" applyFont="1" applyFill="1"/>
    <xf numFmtId="0" fontId="14" fillId="4" borderId="0" xfId="0" applyFont="1" applyFill="1"/>
    <xf numFmtId="0" fontId="6" fillId="3" borderId="1" xfId="0" applyFont="1" applyFill="1" applyBorder="1" applyAlignment="1">
      <alignment horizontal="left" vertical="top"/>
    </xf>
    <xf numFmtId="2" fontId="5" fillId="3" borderId="1" xfId="0" applyNumberFormat="1" applyFont="1" applyFill="1" applyBorder="1" applyAlignment="1">
      <alignment vertical="top" wrapText="1"/>
    </xf>
    <xf numFmtId="164" fontId="6" fillId="3" borderId="0" xfId="0" applyNumberFormat="1" applyFont="1" applyFill="1"/>
    <xf numFmtId="164" fontId="8" fillId="3" borderId="0" xfId="0" applyNumberFormat="1" applyFont="1" applyFill="1"/>
    <xf numFmtId="0" fontId="9" fillId="4" borderId="0" xfId="0" applyFont="1" applyFill="1" applyAlignment="1">
      <alignment horizontal="left" vertical="top" wrapText="1"/>
    </xf>
    <xf numFmtId="0" fontId="3" fillId="2" borderId="0" xfId="0" applyFont="1" applyFill="1" applyAlignment="1">
      <alignment horizontal="center" vertical="center"/>
    </xf>
  </cellXfs>
  <cellStyles count="1">
    <cellStyle name="Normaali" xfId="0" builtinId="0"/>
  </cellStyles>
  <dxfs count="6">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961E1"/>
      <color rgb="FFECF7FF"/>
      <color rgb="FF080038"/>
      <color rgb="FFFAFAFA"/>
      <color rgb="FFE8EDEF"/>
      <color rgb="FF1D30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680" b="1" i="0" u="none" strike="noStrike" kern="1200" spc="0" baseline="0">
                <a:solidFill>
                  <a:srgbClr val="080038"/>
                </a:solidFill>
                <a:latin typeface="Geologica" pitchFamily="2" charset="0"/>
                <a:ea typeface="+mn-ea"/>
                <a:cs typeface="+mn-cs"/>
              </a:defRPr>
            </a:pPr>
            <a:r>
              <a:rPr lang="en-US"/>
              <a:t>Kuukausittainen nettokassavirran kehitys</a:t>
            </a:r>
          </a:p>
        </c:rich>
      </c:tx>
      <c:overlay val="0"/>
      <c:spPr>
        <a:noFill/>
        <a:ln>
          <a:noFill/>
        </a:ln>
        <a:effectLst/>
      </c:spPr>
      <c:txPr>
        <a:bodyPr rot="0" spcFirstLastPara="1" vertOverflow="ellipsis" vert="horz" wrap="square" anchor="ctr" anchorCtr="1"/>
        <a:lstStyle/>
        <a:p>
          <a:pPr>
            <a:defRPr sz="1680" b="1" i="0" u="none" strike="noStrike" kern="1200" spc="0" baseline="0">
              <a:solidFill>
                <a:srgbClr val="080038"/>
              </a:solidFill>
              <a:latin typeface="Geologica" pitchFamily="2" charset="0"/>
              <a:ea typeface="+mn-ea"/>
              <a:cs typeface="+mn-cs"/>
            </a:defRPr>
          </a:pPr>
          <a:endParaRPr lang="fi-FI"/>
        </a:p>
      </c:txPr>
    </c:title>
    <c:autoTitleDeleted val="0"/>
    <c:plotArea>
      <c:layout/>
      <c:lineChart>
        <c:grouping val="standard"/>
        <c:varyColors val="0"/>
        <c:ser>
          <c:idx val="0"/>
          <c:order val="0"/>
          <c:tx>
            <c:v>Nettokassavirran kehitys kuukausittain</c:v>
          </c:tx>
          <c:spPr>
            <a:ln w="28575" cap="rnd">
              <a:solidFill>
                <a:schemeClr val="accent4"/>
              </a:solidFill>
              <a:round/>
            </a:ln>
            <a:effectLst/>
          </c:spPr>
          <c:marker>
            <c:symbol val="none"/>
          </c:marker>
          <c:cat>
            <c:strRef>
              <c:f>Kassavirtalaskelmapohja!$C$2:$N$2</c:f>
              <c:strCache>
                <c:ptCount val="12"/>
                <c:pt idx="0">
                  <c:v>Tammikuu</c:v>
                </c:pt>
                <c:pt idx="1">
                  <c:v>Helmikuu</c:v>
                </c:pt>
                <c:pt idx="2">
                  <c:v>Maaliskuu</c:v>
                </c:pt>
                <c:pt idx="3">
                  <c:v>Huhtikuu</c:v>
                </c:pt>
                <c:pt idx="4">
                  <c:v>Toukokuu</c:v>
                </c:pt>
                <c:pt idx="5">
                  <c:v>Kesäkuu</c:v>
                </c:pt>
                <c:pt idx="6">
                  <c:v>Heinäkuu</c:v>
                </c:pt>
                <c:pt idx="7">
                  <c:v>Elokuu</c:v>
                </c:pt>
                <c:pt idx="8">
                  <c:v>Syyskuu</c:v>
                </c:pt>
                <c:pt idx="9">
                  <c:v>Lokakuu</c:v>
                </c:pt>
                <c:pt idx="10">
                  <c:v>Marraskuu</c:v>
                </c:pt>
                <c:pt idx="11">
                  <c:v>Joulukuu</c:v>
                </c:pt>
              </c:strCache>
            </c:strRef>
          </c:cat>
          <c:val>
            <c:numRef>
              <c:f>Kassavirtalaskelmapohja!$C$36:$N$36</c:f>
              <c:numCache>
                <c:formatCode>0.00</c:formatCode>
                <c:ptCount val="12"/>
                <c:pt idx="0">
                  <c:v>12650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27E-D645-9074-60A9F7363B3D}"/>
            </c:ext>
          </c:extLst>
        </c:ser>
        <c:dLbls>
          <c:showLegendKey val="0"/>
          <c:showVal val="0"/>
          <c:showCatName val="0"/>
          <c:showSerName val="0"/>
          <c:showPercent val="0"/>
          <c:showBubbleSize val="0"/>
        </c:dLbls>
        <c:smooth val="0"/>
        <c:axId val="1926413359"/>
        <c:axId val="1926415071"/>
      </c:lineChart>
      <c:catAx>
        <c:axId val="1926413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rgbClr val="080038"/>
                </a:solidFill>
                <a:latin typeface="Geologica" pitchFamily="2" charset="0"/>
                <a:ea typeface="+mn-ea"/>
                <a:cs typeface="+mn-cs"/>
              </a:defRPr>
            </a:pPr>
            <a:endParaRPr lang="fi-FI"/>
          </a:p>
        </c:txPr>
        <c:crossAx val="1926415071"/>
        <c:crosses val="autoZero"/>
        <c:auto val="1"/>
        <c:lblAlgn val="ctr"/>
        <c:lblOffset val="100"/>
        <c:noMultiLvlLbl val="0"/>
      </c:catAx>
      <c:valAx>
        <c:axId val="192641507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rgbClr val="080038"/>
                </a:solidFill>
                <a:latin typeface="Geologica" pitchFamily="2" charset="0"/>
                <a:ea typeface="+mn-ea"/>
                <a:cs typeface="+mn-cs"/>
              </a:defRPr>
            </a:pPr>
            <a:endParaRPr lang="fi-FI"/>
          </a:p>
        </c:txPr>
        <c:crossAx val="19264133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AFAFA"/>
    </a:solidFill>
    <a:ln w="9525" cap="flat" cmpd="sng" algn="ctr">
      <a:solidFill>
        <a:schemeClr val="tx1">
          <a:lumMod val="15000"/>
          <a:lumOff val="85000"/>
        </a:schemeClr>
      </a:solidFill>
      <a:round/>
    </a:ln>
    <a:effectLst/>
  </c:spPr>
  <c:txPr>
    <a:bodyPr/>
    <a:lstStyle/>
    <a:p>
      <a:pPr>
        <a:defRPr sz="1400">
          <a:solidFill>
            <a:srgbClr val="080038"/>
          </a:solidFill>
          <a:latin typeface="Geologica" pitchFamily="2" charset="0"/>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12701</xdr:colOff>
      <xdr:row>55</xdr:row>
      <xdr:rowOff>12700</xdr:rowOff>
    </xdr:from>
    <xdr:to>
      <xdr:col>12</xdr:col>
      <xdr:colOff>12701</xdr:colOff>
      <xdr:row>84</xdr:row>
      <xdr:rowOff>87312</xdr:rowOff>
    </xdr:to>
    <xdr:graphicFrame macro="">
      <xdr:nvGraphicFramePr>
        <xdr:cNvPr id="3" name="Kaavio 2">
          <a:extLst>
            <a:ext uri="{FF2B5EF4-FFF2-40B4-BE49-F238E27FC236}">
              <a16:creationId xmlns:a16="http://schemas.microsoft.com/office/drawing/2014/main" id="{B3C3B985-237B-6E47-A59A-6BC7AABFD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371E0-CF05-7E47-A060-24B4D68CDB60}">
  <dimension ref="A1:O57"/>
  <sheetViews>
    <sheetView tabSelected="1" zoomScale="75" zoomScaleNormal="100" workbookViewId="0">
      <selection activeCell="C3" sqref="C3"/>
    </sheetView>
  </sheetViews>
  <sheetFormatPr baseColWidth="10" defaultColWidth="10.6640625" defaultRowHeight="16"/>
  <cols>
    <col min="1" max="1" width="7.33203125" customWidth="1"/>
    <col min="2" max="2" width="41" customWidth="1"/>
    <col min="3" max="14" width="15.83203125" customWidth="1"/>
    <col min="15" max="15" width="8.33203125" customWidth="1"/>
  </cols>
  <sheetData>
    <row r="1" spans="1:15" ht="80" customHeight="1">
      <c r="A1" s="2"/>
      <c r="B1" s="2" t="e" vm="1">
        <v>#VALUE!</v>
      </c>
      <c r="C1" s="26" t="s">
        <v>18</v>
      </c>
      <c r="D1" s="26"/>
      <c r="E1" s="26"/>
      <c r="F1" s="26"/>
      <c r="G1" s="26"/>
      <c r="H1" s="26"/>
      <c r="I1" s="26"/>
      <c r="J1" s="26"/>
      <c r="K1" s="26"/>
      <c r="L1" s="26"/>
      <c r="M1" s="26"/>
      <c r="N1" s="26"/>
      <c r="O1" s="26"/>
    </row>
    <row r="2" spans="1:15" ht="21">
      <c r="A2" s="3"/>
      <c r="B2" s="7" t="s">
        <v>0</v>
      </c>
      <c r="C2" s="8" t="s">
        <v>1</v>
      </c>
      <c r="D2" s="8" t="s">
        <v>2</v>
      </c>
      <c r="E2" s="8" t="s">
        <v>3</v>
      </c>
      <c r="F2" s="8" t="s">
        <v>4</v>
      </c>
      <c r="G2" s="8" t="s">
        <v>5</v>
      </c>
      <c r="H2" s="8" t="s">
        <v>6</v>
      </c>
      <c r="I2" s="8" t="s">
        <v>7</v>
      </c>
      <c r="J2" s="8" t="s">
        <v>8</v>
      </c>
      <c r="K2" s="8" t="s">
        <v>9</v>
      </c>
      <c r="L2" s="8" t="s">
        <v>10</v>
      </c>
      <c r="M2" s="8" t="s">
        <v>11</v>
      </c>
      <c r="N2" s="8" t="s">
        <v>12</v>
      </c>
      <c r="O2" s="9"/>
    </row>
    <row r="3" spans="1:15">
      <c r="A3" s="3"/>
      <c r="B3" s="9"/>
      <c r="C3" s="10">
        <v>5000</v>
      </c>
      <c r="D3" s="10">
        <f>C38</f>
        <v>17650</v>
      </c>
      <c r="E3" s="10">
        <f>D38</f>
        <v>17650</v>
      </c>
      <c r="F3" s="10">
        <f t="shared" ref="F3:N3" si="0">E38</f>
        <v>17650</v>
      </c>
      <c r="G3" s="10">
        <f t="shared" si="0"/>
        <v>17650</v>
      </c>
      <c r="H3" s="10">
        <f t="shared" si="0"/>
        <v>17650</v>
      </c>
      <c r="I3" s="10">
        <f t="shared" si="0"/>
        <v>17650</v>
      </c>
      <c r="J3" s="10">
        <f t="shared" si="0"/>
        <v>17650</v>
      </c>
      <c r="K3" s="10">
        <f t="shared" si="0"/>
        <v>17650</v>
      </c>
      <c r="L3" s="10">
        <f t="shared" si="0"/>
        <v>17650</v>
      </c>
      <c r="M3" s="10">
        <f t="shared" si="0"/>
        <v>17650</v>
      </c>
      <c r="N3" s="10">
        <f t="shared" si="0"/>
        <v>17650</v>
      </c>
      <c r="O3" s="9"/>
    </row>
    <row r="4" spans="1:15" ht="22" customHeight="1">
      <c r="A4" s="3"/>
      <c r="B4" s="7" t="s">
        <v>21</v>
      </c>
      <c r="C4" s="11"/>
      <c r="D4" s="11"/>
      <c r="E4" s="11"/>
      <c r="F4" s="11"/>
      <c r="G4" s="11"/>
      <c r="H4" s="11"/>
      <c r="I4" s="11"/>
      <c r="J4" s="11"/>
      <c r="K4" s="11"/>
      <c r="L4" s="11"/>
      <c r="M4" s="11"/>
      <c r="N4" s="9"/>
      <c r="O4" s="9"/>
    </row>
    <row r="5" spans="1:15" ht="22" customHeight="1">
      <c r="A5" s="3"/>
      <c r="B5" s="12" t="s">
        <v>23</v>
      </c>
      <c r="C5" s="11"/>
      <c r="D5" s="11"/>
      <c r="E5" s="11"/>
      <c r="F5" s="11"/>
      <c r="G5" s="11"/>
      <c r="H5" s="11"/>
      <c r="I5" s="11"/>
      <c r="J5" s="11"/>
      <c r="K5" s="11"/>
      <c r="L5" s="11"/>
      <c r="M5" s="11"/>
      <c r="N5" s="9"/>
      <c r="O5" s="9"/>
    </row>
    <row r="6" spans="1:15">
      <c r="A6" s="3"/>
      <c r="B6" s="9" t="s">
        <v>40</v>
      </c>
      <c r="C6" s="23">
        <v>12000</v>
      </c>
      <c r="D6" s="23"/>
      <c r="E6" s="23"/>
      <c r="F6" s="23"/>
      <c r="G6" s="23"/>
      <c r="H6" s="23"/>
      <c r="I6" s="23"/>
      <c r="J6" s="23"/>
      <c r="K6" s="23"/>
      <c r="L6" s="23"/>
      <c r="M6" s="23"/>
      <c r="N6" s="23"/>
      <c r="O6" s="9"/>
    </row>
    <row r="7" spans="1:15">
      <c r="A7" s="3"/>
      <c r="B7" s="9" t="s">
        <v>24</v>
      </c>
      <c r="C7" s="23">
        <v>0</v>
      </c>
      <c r="D7" s="23"/>
      <c r="E7" s="23"/>
      <c r="F7" s="23"/>
      <c r="G7" s="23"/>
      <c r="H7" s="23"/>
      <c r="I7" s="23"/>
      <c r="J7" s="23"/>
      <c r="K7" s="23"/>
      <c r="L7" s="23"/>
      <c r="M7" s="23"/>
      <c r="N7" s="23"/>
      <c r="O7" s="9"/>
    </row>
    <row r="8" spans="1:15">
      <c r="A8" s="3"/>
      <c r="B8" s="12" t="s">
        <v>22</v>
      </c>
      <c r="C8" s="23"/>
      <c r="D8" s="23"/>
      <c r="E8" s="23"/>
      <c r="F8" s="23"/>
      <c r="G8" s="23"/>
      <c r="H8" s="23"/>
      <c r="I8" s="23"/>
      <c r="J8" s="23"/>
      <c r="K8" s="23"/>
      <c r="L8" s="23"/>
      <c r="M8" s="23"/>
      <c r="N8" s="23"/>
      <c r="O8" s="9"/>
    </row>
    <row r="9" spans="1:15">
      <c r="A9" s="3"/>
      <c r="B9" s="9" t="s">
        <v>25</v>
      </c>
      <c r="C9" s="23">
        <v>0</v>
      </c>
      <c r="D9" s="23"/>
      <c r="E9" s="23"/>
      <c r="F9" s="23"/>
      <c r="G9" s="23"/>
      <c r="H9" s="23"/>
      <c r="I9" s="23"/>
      <c r="J9" s="23"/>
      <c r="K9" s="23"/>
      <c r="L9" s="23"/>
      <c r="M9" s="23"/>
      <c r="N9" s="23"/>
      <c r="O9" s="9"/>
    </row>
    <row r="10" spans="1:15">
      <c r="A10" s="3"/>
      <c r="B10" s="9" t="s">
        <v>26</v>
      </c>
      <c r="C10" s="23">
        <v>-500</v>
      </c>
      <c r="D10" s="23"/>
      <c r="E10" s="23"/>
      <c r="F10" s="23"/>
      <c r="G10" s="23"/>
      <c r="H10" s="23"/>
      <c r="I10" s="23"/>
      <c r="J10" s="23"/>
      <c r="K10" s="23"/>
      <c r="L10" s="23"/>
      <c r="M10" s="23"/>
      <c r="N10" s="23"/>
      <c r="O10" s="9"/>
    </row>
    <row r="11" spans="1:15">
      <c r="A11" s="3"/>
      <c r="B11" s="9" t="s">
        <v>27</v>
      </c>
      <c r="C11" s="23">
        <v>-3000</v>
      </c>
      <c r="D11" s="23"/>
      <c r="E11" s="23"/>
      <c r="F11" s="23"/>
      <c r="G11" s="23"/>
      <c r="H11" s="23"/>
      <c r="I11" s="23"/>
      <c r="J11" s="23"/>
      <c r="K11" s="23"/>
      <c r="L11" s="23"/>
      <c r="M11" s="23"/>
      <c r="N11" s="23"/>
      <c r="O11" s="9"/>
    </row>
    <row r="12" spans="1:15">
      <c r="A12" s="3"/>
      <c r="B12" s="9" t="s">
        <v>28</v>
      </c>
      <c r="C12" s="23">
        <v>0</v>
      </c>
      <c r="D12" s="23"/>
      <c r="E12" s="23"/>
      <c r="F12" s="23"/>
      <c r="G12" s="23"/>
      <c r="H12" s="23"/>
      <c r="I12" s="23"/>
      <c r="J12" s="23"/>
      <c r="K12" s="23"/>
      <c r="L12" s="23"/>
      <c r="M12" s="23"/>
      <c r="N12" s="23"/>
      <c r="O12" s="9"/>
    </row>
    <row r="13" spans="1:15">
      <c r="A13" s="3"/>
      <c r="B13" s="12" t="s">
        <v>21</v>
      </c>
      <c r="C13" s="24">
        <f>SUM(C6:C12)</f>
        <v>8500</v>
      </c>
      <c r="D13" s="24">
        <f>SUM(D6:D12)</f>
        <v>0</v>
      </c>
      <c r="E13" s="24">
        <f t="shared" ref="E13:N13" si="1">SUM(E6:E12)</f>
        <v>0</v>
      </c>
      <c r="F13" s="24">
        <f t="shared" si="1"/>
        <v>0</v>
      </c>
      <c r="G13" s="24">
        <f t="shared" si="1"/>
        <v>0</v>
      </c>
      <c r="H13" s="24">
        <f t="shared" si="1"/>
        <v>0</v>
      </c>
      <c r="I13" s="24">
        <f t="shared" si="1"/>
        <v>0</v>
      </c>
      <c r="J13" s="24">
        <f t="shared" si="1"/>
        <v>0</v>
      </c>
      <c r="K13" s="24">
        <f t="shared" si="1"/>
        <v>0</v>
      </c>
      <c r="L13" s="24">
        <f t="shared" si="1"/>
        <v>0</v>
      </c>
      <c r="M13" s="24">
        <f t="shared" si="1"/>
        <v>0</v>
      </c>
      <c r="N13" s="24">
        <f t="shared" si="1"/>
        <v>0</v>
      </c>
      <c r="O13" s="9"/>
    </row>
    <row r="14" spans="1:15">
      <c r="A14" s="3"/>
      <c r="B14" s="9"/>
      <c r="C14" s="23"/>
      <c r="D14" s="23"/>
      <c r="E14" s="23"/>
      <c r="F14" s="23"/>
      <c r="G14" s="23"/>
      <c r="H14" s="23"/>
      <c r="I14" s="23"/>
      <c r="J14" s="23"/>
      <c r="K14" s="23"/>
      <c r="L14" s="23"/>
      <c r="M14" s="23"/>
      <c r="N14" s="23"/>
      <c r="O14" s="9"/>
    </row>
    <row r="15" spans="1:15" ht="21">
      <c r="A15" s="3"/>
      <c r="B15" s="7" t="s">
        <v>29</v>
      </c>
      <c r="C15" s="23"/>
      <c r="D15" s="23"/>
      <c r="E15" s="23"/>
      <c r="F15" s="23"/>
      <c r="G15" s="23"/>
      <c r="H15" s="23"/>
      <c r="I15" s="23"/>
      <c r="J15" s="23"/>
      <c r="K15" s="23"/>
      <c r="L15" s="23"/>
      <c r="M15" s="23"/>
      <c r="N15" s="23"/>
      <c r="O15" s="9"/>
    </row>
    <row r="16" spans="1:15">
      <c r="A16" s="3"/>
      <c r="B16" s="12" t="s">
        <v>23</v>
      </c>
      <c r="C16" s="23"/>
      <c r="D16" s="23"/>
      <c r="E16" s="23"/>
      <c r="F16" s="23"/>
      <c r="G16" s="23"/>
      <c r="H16" s="23"/>
      <c r="I16" s="23"/>
      <c r="J16" s="23"/>
      <c r="K16" s="23"/>
      <c r="L16" s="23"/>
      <c r="M16" s="23"/>
      <c r="N16" s="23"/>
      <c r="O16" s="9"/>
    </row>
    <row r="17" spans="1:15">
      <c r="A17" s="3"/>
      <c r="B17" s="9" t="s">
        <v>30</v>
      </c>
      <c r="C17" s="23">
        <v>3000</v>
      </c>
      <c r="D17" s="23"/>
      <c r="E17" s="23"/>
      <c r="F17" s="23"/>
      <c r="G17" s="23"/>
      <c r="H17" s="23"/>
      <c r="I17" s="23"/>
      <c r="J17" s="23"/>
      <c r="K17" s="23"/>
      <c r="L17" s="23"/>
      <c r="M17" s="23"/>
      <c r="N17" s="23"/>
      <c r="O17" s="9"/>
    </row>
    <row r="18" spans="1:15">
      <c r="A18" s="3"/>
      <c r="B18" s="9" t="s">
        <v>14</v>
      </c>
      <c r="C18" s="23">
        <v>2500</v>
      </c>
      <c r="D18" s="23"/>
      <c r="E18" s="23"/>
      <c r="F18" s="23"/>
      <c r="G18" s="23"/>
      <c r="H18" s="23"/>
      <c r="I18" s="23"/>
      <c r="J18" s="23"/>
      <c r="K18" s="23"/>
      <c r="L18" s="23"/>
      <c r="M18" s="23"/>
      <c r="N18" s="23"/>
      <c r="O18" s="9"/>
    </row>
    <row r="19" spans="1:15">
      <c r="A19" s="3"/>
      <c r="B19" s="12" t="s">
        <v>22</v>
      </c>
      <c r="C19" s="23"/>
      <c r="D19" s="23"/>
      <c r="E19" s="23"/>
      <c r="F19" s="23"/>
      <c r="G19" s="23"/>
      <c r="H19" s="23"/>
      <c r="I19" s="23"/>
      <c r="J19" s="23"/>
      <c r="K19" s="23"/>
      <c r="L19" s="23"/>
      <c r="M19" s="23"/>
      <c r="N19" s="23"/>
      <c r="O19" s="9"/>
    </row>
    <row r="20" spans="1:15">
      <c r="A20" s="3"/>
      <c r="B20" s="9" t="s">
        <v>31</v>
      </c>
      <c r="C20" s="23">
        <v>-1000</v>
      </c>
      <c r="D20" s="23"/>
      <c r="E20" s="23"/>
      <c r="F20" s="23"/>
      <c r="G20" s="23"/>
      <c r="H20" s="23"/>
      <c r="I20" s="23"/>
      <c r="J20" s="23"/>
      <c r="K20" s="23"/>
      <c r="L20" s="23"/>
      <c r="M20" s="23"/>
      <c r="N20" s="23"/>
      <c r="O20" s="9"/>
    </row>
    <row r="21" spans="1:15">
      <c r="A21" s="3"/>
      <c r="B21" s="9" t="s">
        <v>32</v>
      </c>
      <c r="C21" s="23">
        <v>-500</v>
      </c>
      <c r="D21" s="23"/>
      <c r="E21" s="23"/>
      <c r="F21" s="23"/>
      <c r="G21" s="23"/>
      <c r="H21" s="23"/>
      <c r="I21" s="23"/>
      <c r="J21" s="23"/>
      <c r="K21" s="23"/>
      <c r="L21" s="23"/>
      <c r="M21" s="23"/>
      <c r="N21" s="23"/>
      <c r="O21" s="9"/>
    </row>
    <row r="22" spans="1:15">
      <c r="A22" s="3"/>
      <c r="B22" s="9" t="s">
        <v>33</v>
      </c>
      <c r="C22" s="23">
        <v>-50</v>
      </c>
      <c r="D22" s="23"/>
      <c r="E22" s="23"/>
      <c r="F22" s="23"/>
      <c r="G22" s="23"/>
      <c r="H22" s="23"/>
      <c r="I22" s="23"/>
      <c r="J22" s="23"/>
      <c r="K22" s="23"/>
      <c r="L22" s="23"/>
      <c r="M22" s="23"/>
      <c r="N22" s="23"/>
      <c r="O22" s="9"/>
    </row>
    <row r="23" spans="1:15">
      <c r="A23" s="3"/>
      <c r="B23" s="12" t="s">
        <v>29</v>
      </c>
      <c r="C23" s="24">
        <f>+SUM(C17:C22)</f>
        <v>3950</v>
      </c>
      <c r="D23" s="24">
        <f t="shared" ref="D23:N23" si="2">+SUM(D17:D22)</f>
        <v>0</v>
      </c>
      <c r="E23" s="24">
        <f t="shared" si="2"/>
        <v>0</v>
      </c>
      <c r="F23" s="24">
        <f t="shared" si="2"/>
        <v>0</v>
      </c>
      <c r="G23" s="24">
        <f t="shared" si="2"/>
        <v>0</v>
      </c>
      <c r="H23" s="24">
        <f t="shared" si="2"/>
        <v>0</v>
      </c>
      <c r="I23" s="24">
        <f t="shared" si="2"/>
        <v>0</v>
      </c>
      <c r="J23" s="24">
        <f t="shared" si="2"/>
        <v>0</v>
      </c>
      <c r="K23" s="24">
        <f t="shared" si="2"/>
        <v>0</v>
      </c>
      <c r="L23" s="24">
        <f t="shared" si="2"/>
        <v>0</v>
      </c>
      <c r="M23" s="24">
        <f t="shared" si="2"/>
        <v>0</v>
      </c>
      <c r="N23" s="24">
        <f t="shared" si="2"/>
        <v>0</v>
      </c>
      <c r="O23" s="9"/>
    </row>
    <row r="24" spans="1:15">
      <c r="A24" s="3"/>
      <c r="B24" s="12"/>
      <c r="C24" s="23"/>
      <c r="D24" s="23"/>
      <c r="E24" s="23"/>
      <c r="F24" s="23"/>
      <c r="G24" s="23"/>
      <c r="H24" s="23"/>
      <c r="I24" s="23"/>
      <c r="J24" s="23"/>
      <c r="K24" s="23"/>
      <c r="L24" s="23"/>
      <c r="M24" s="23"/>
      <c r="N24" s="23"/>
      <c r="O24" s="9"/>
    </row>
    <row r="25" spans="1:15" ht="21">
      <c r="A25" s="3"/>
      <c r="B25" s="7" t="s">
        <v>39</v>
      </c>
      <c r="C25" s="23"/>
      <c r="D25" s="23"/>
      <c r="E25" s="23"/>
      <c r="F25" s="23"/>
      <c r="G25" s="23"/>
      <c r="H25" s="23"/>
      <c r="I25" s="23"/>
      <c r="J25" s="23"/>
      <c r="K25" s="23"/>
      <c r="L25" s="23"/>
      <c r="M25" s="23"/>
      <c r="N25" s="23"/>
      <c r="O25" s="9"/>
    </row>
    <row r="26" spans="1:15">
      <c r="A26" s="3"/>
      <c r="B26" s="12" t="s">
        <v>23</v>
      </c>
      <c r="C26" s="23"/>
      <c r="D26" s="23"/>
      <c r="E26" s="23"/>
      <c r="F26" s="23"/>
      <c r="G26" s="23"/>
      <c r="H26" s="23"/>
      <c r="I26" s="23"/>
      <c r="J26" s="23"/>
      <c r="K26" s="23"/>
      <c r="L26" s="23"/>
      <c r="M26" s="23"/>
      <c r="N26" s="23"/>
      <c r="O26" s="9"/>
    </row>
    <row r="27" spans="1:15">
      <c r="A27" s="3"/>
      <c r="B27" s="9" t="s">
        <v>34</v>
      </c>
      <c r="C27" s="23">
        <v>100</v>
      </c>
      <c r="D27" s="23"/>
      <c r="E27" s="23"/>
      <c r="F27" s="23"/>
      <c r="G27" s="23"/>
      <c r="H27" s="23"/>
      <c r="I27" s="23"/>
      <c r="J27" s="23"/>
      <c r="K27" s="23"/>
      <c r="L27" s="23"/>
      <c r="M27" s="23"/>
      <c r="N27" s="23"/>
      <c r="O27" s="9"/>
    </row>
    <row r="28" spans="1:15">
      <c r="A28" s="3"/>
      <c r="B28" s="9" t="s">
        <v>35</v>
      </c>
      <c r="C28" s="23">
        <v>150</v>
      </c>
      <c r="D28" s="23"/>
      <c r="E28" s="23"/>
      <c r="F28" s="23"/>
      <c r="G28" s="23"/>
      <c r="H28" s="23"/>
      <c r="I28" s="23"/>
      <c r="J28" s="23"/>
      <c r="K28" s="23"/>
      <c r="L28" s="23"/>
      <c r="M28" s="23"/>
      <c r="N28" s="23"/>
      <c r="O28" s="9"/>
    </row>
    <row r="29" spans="1:15">
      <c r="A29" s="3"/>
      <c r="B29" s="9" t="s">
        <v>36</v>
      </c>
      <c r="C29" s="23">
        <v>300</v>
      </c>
      <c r="D29" s="23"/>
      <c r="E29" s="23"/>
      <c r="F29" s="23"/>
      <c r="G29" s="23"/>
      <c r="H29" s="23"/>
      <c r="I29" s="23"/>
      <c r="J29" s="23"/>
      <c r="K29" s="23"/>
      <c r="L29" s="23"/>
      <c r="M29" s="23"/>
      <c r="N29" s="23"/>
      <c r="O29" s="9"/>
    </row>
    <row r="30" spans="1:15">
      <c r="A30" s="3"/>
      <c r="B30" s="12" t="s">
        <v>22</v>
      </c>
      <c r="C30" s="23"/>
      <c r="D30" s="23"/>
      <c r="E30" s="23"/>
      <c r="F30" s="23"/>
      <c r="G30" s="23"/>
      <c r="H30" s="23"/>
      <c r="I30" s="23"/>
      <c r="J30" s="23"/>
      <c r="K30" s="23"/>
      <c r="L30" s="23"/>
      <c r="M30" s="23"/>
      <c r="N30" s="23"/>
      <c r="O30" s="9"/>
    </row>
    <row r="31" spans="1:15">
      <c r="A31" s="3"/>
      <c r="B31" s="9" t="s">
        <v>13</v>
      </c>
      <c r="C31" s="23">
        <v>-200</v>
      </c>
      <c r="D31" s="23"/>
      <c r="E31" s="23"/>
      <c r="F31" s="23"/>
      <c r="G31" s="23"/>
      <c r="H31" s="23"/>
      <c r="I31" s="23"/>
      <c r="J31" s="23"/>
      <c r="K31" s="23"/>
      <c r="L31" s="23"/>
      <c r="M31" s="23"/>
      <c r="N31" s="23"/>
      <c r="O31" s="9"/>
    </row>
    <row r="32" spans="1:15">
      <c r="A32" s="3"/>
      <c r="B32" s="9" t="s">
        <v>37</v>
      </c>
      <c r="C32" s="23">
        <v>-50</v>
      </c>
      <c r="D32" s="23"/>
      <c r="E32" s="23"/>
      <c r="F32" s="23"/>
      <c r="G32" s="23"/>
      <c r="H32" s="23"/>
      <c r="I32" s="23"/>
      <c r="J32" s="23"/>
      <c r="K32" s="23"/>
      <c r="L32" s="23"/>
      <c r="M32" s="23"/>
      <c r="N32" s="23"/>
      <c r="O32" s="9"/>
    </row>
    <row r="33" spans="1:15">
      <c r="A33" s="3"/>
      <c r="B33" s="9" t="s">
        <v>38</v>
      </c>
      <c r="C33" s="23">
        <v>-100</v>
      </c>
      <c r="D33" s="23"/>
      <c r="E33" s="23"/>
      <c r="F33" s="23"/>
      <c r="G33" s="23"/>
      <c r="H33" s="23"/>
      <c r="I33" s="23"/>
      <c r="J33" s="23"/>
      <c r="K33" s="23"/>
      <c r="L33" s="23"/>
      <c r="M33" s="23"/>
      <c r="N33" s="23"/>
      <c r="O33" s="9"/>
    </row>
    <row r="34" spans="1:15">
      <c r="A34" s="3"/>
      <c r="B34" s="12" t="s">
        <v>39</v>
      </c>
      <c r="C34" s="24">
        <f>+SUM(C27:C33)</f>
        <v>200</v>
      </c>
      <c r="D34" s="24">
        <f t="shared" ref="D34:N34" si="3">+SUM(D27:D33)</f>
        <v>0</v>
      </c>
      <c r="E34" s="24">
        <f>+SUM(E27:E33)</f>
        <v>0</v>
      </c>
      <c r="F34" s="24">
        <f t="shared" si="3"/>
        <v>0</v>
      </c>
      <c r="G34" s="24">
        <f t="shared" si="3"/>
        <v>0</v>
      </c>
      <c r="H34" s="24">
        <f t="shared" si="3"/>
        <v>0</v>
      </c>
      <c r="I34" s="24">
        <f t="shared" si="3"/>
        <v>0</v>
      </c>
      <c r="J34" s="24">
        <f t="shared" si="3"/>
        <v>0</v>
      </c>
      <c r="K34" s="24">
        <f t="shared" si="3"/>
        <v>0</v>
      </c>
      <c r="L34" s="24">
        <f t="shared" si="3"/>
        <v>0</v>
      </c>
      <c r="M34" s="24">
        <f t="shared" si="3"/>
        <v>0</v>
      </c>
      <c r="N34" s="24">
        <f t="shared" si="3"/>
        <v>0</v>
      </c>
      <c r="O34" s="9"/>
    </row>
    <row r="35" spans="1:15">
      <c r="A35" s="3"/>
      <c r="B35" s="12"/>
      <c r="C35" s="10"/>
      <c r="D35" s="10"/>
      <c r="E35" s="10"/>
      <c r="F35" s="10"/>
      <c r="G35" s="10"/>
      <c r="H35" s="10"/>
      <c r="I35" s="10"/>
      <c r="J35" s="10"/>
      <c r="K35" s="10"/>
      <c r="L35" s="10"/>
      <c r="M35" s="10"/>
      <c r="N35" s="10"/>
      <c r="O35" s="9"/>
    </row>
    <row r="36" spans="1:15">
      <c r="A36" s="3"/>
      <c r="B36" s="12" t="s">
        <v>16</v>
      </c>
      <c r="C36" s="10">
        <f>+SUM(C13,C23,C34)</f>
        <v>12650</v>
      </c>
      <c r="D36" s="10">
        <f>+SUM(D13,D23,D34)</f>
        <v>0</v>
      </c>
      <c r="E36" s="10">
        <f t="shared" ref="E36:N36" si="4">+SUM(E13,E23,E34)</f>
        <v>0</v>
      </c>
      <c r="F36" s="10">
        <f t="shared" si="4"/>
        <v>0</v>
      </c>
      <c r="G36" s="10">
        <f t="shared" si="4"/>
        <v>0</v>
      </c>
      <c r="H36" s="10">
        <f t="shared" si="4"/>
        <v>0</v>
      </c>
      <c r="I36" s="10">
        <f t="shared" si="4"/>
        <v>0</v>
      </c>
      <c r="J36" s="10">
        <f t="shared" si="4"/>
        <v>0</v>
      </c>
      <c r="K36" s="10">
        <f t="shared" si="4"/>
        <v>0</v>
      </c>
      <c r="L36" s="10">
        <f t="shared" si="4"/>
        <v>0</v>
      </c>
      <c r="M36" s="10">
        <f t="shared" si="4"/>
        <v>0</v>
      </c>
      <c r="N36" s="10">
        <f t="shared" si="4"/>
        <v>0</v>
      </c>
      <c r="O36" s="9"/>
    </row>
    <row r="37" spans="1:15">
      <c r="A37" s="3"/>
      <c r="B37" s="9"/>
      <c r="C37" s="11"/>
      <c r="D37" s="11"/>
      <c r="E37" s="11"/>
      <c r="F37" s="11"/>
      <c r="G37" s="11"/>
      <c r="H37" s="11"/>
      <c r="I37" s="11"/>
      <c r="J37" s="11"/>
      <c r="K37" s="11"/>
      <c r="L37" s="11"/>
      <c r="M37" s="11"/>
      <c r="N37" s="9"/>
      <c r="O37" s="9"/>
    </row>
    <row r="38" spans="1:15" ht="21">
      <c r="A38" s="3"/>
      <c r="B38" s="7" t="s">
        <v>15</v>
      </c>
      <c r="C38" s="10">
        <f>+C36+C3</f>
        <v>17650</v>
      </c>
      <c r="D38" s="10">
        <f>D3+D36</f>
        <v>17650</v>
      </c>
      <c r="E38" s="10">
        <f t="shared" ref="E38:N38" si="5">E3+E36</f>
        <v>17650</v>
      </c>
      <c r="F38" s="10">
        <f t="shared" si="5"/>
        <v>17650</v>
      </c>
      <c r="G38" s="10">
        <f t="shared" si="5"/>
        <v>17650</v>
      </c>
      <c r="H38" s="10">
        <f t="shared" si="5"/>
        <v>17650</v>
      </c>
      <c r="I38" s="10">
        <f t="shared" si="5"/>
        <v>17650</v>
      </c>
      <c r="J38" s="10">
        <f t="shared" si="5"/>
        <v>17650</v>
      </c>
      <c r="K38" s="10">
        <f t="shared" si="5"/>
        <v>17650</v>
      </c>
      <c r="L38" s="10">
        <f t="shared" si="5"/>
        <v>17650</v>
      </c>
      <c r="M38" s="10">
        <f t="shared" si="5"/>
        <v>17650</v>
      </c>
      <c r="N38" s="10">
        <f t="shared" si="5"/>
        <v>17650</v>
      </c>
      <c r="O38" s="12"/>
    </row>
    <row r="39" spans="1:15">
      <c r="A39" s="3"/>
      <c r="B39" s="9"/>
      <c r="C39" s="6"/>
      <c r="D39" s="6"/>
      <c r="E39" s="6"/>
      <c r="F39" s="6"/>
      <c r="G39" s="6"/>
      <c r="H39" s="6"/>
      <c r="I39" s="6"/>
      <c r="J39" s="6"/>
      <c r="K39" s="6"/>
      <c r="L39" s="6"/>
      <c r="M39" s="6"/>
      <c r="N39" s="5"/>
      <c r="O39" s="3"/>
    </row>
    <row r="40" spans="1:15" ht="21">
      <c r="A40" s="3"/>
      <c r="B40" s="4"/>
      <c r="C40" s="6"/>
      <c r="D40" s="6"/>
      <c r="E40" s="6"/>
      <c r="F40" s="6"/>
      <c r="G40" s="6"/>
      <c r="H40" s="6"/>
      <c r="I40" s="6"/>
      <c r="J40" s="6"/>
      <c r="K40" s="6"/>
      <c r="L40" s="6"/>
      <c r="M40" s="6"/>
      <c r="N40" s="5"/>
      <c r="O40" s="3"/>
    </row>
    <row r="43" spans="1:15">
      <c r="A43" s="19"/>
      <c r="B43" s="19"/>
      <c r="C43" s="19"/>
      <c r="D43" s="19"/>
      <c r="E43" s="19"/>
      <c r="F43" s="19"/>
      <c r="G43" s="19"/>
      <c r="H43" s="1"/>
      <c r="I43" s="1"/>
      <c r="J43" s="1"/>
      <c r="K43" s="1"/>
      <c r="L43" s="1"/>
      <c r="M43" s="1"/>
      <c r="N43" s="1"/>
      <c r="O43" s="1"/>
    </row>
    <row r="44" spans="1:15" ht="19">
      <c r="A44" s="15"/>
      <c r="B44" s="16" t="str">
        <f>IF(OR(C36&lt;=0,D36&lt;=0,E36&lt;=0,F36&lt;=0,G36&lt;=0,H36&lt;=0,I36&lt;=0,J36&lt;=0,K36&lt;=0,L36&lt;=0,M36&lt;=0,N36&lt;=0),
"❗️Kassavaje – tutustu laskurahoitukseen.",
"✅ Kassatilanne kunnossa – nyt on hyvä hetki varautua myös tulevaan.")</f>
        <v>❗️Kassavaje – tutustu laskurahoitukseen.</v>
      </c>
      <c r="C44" s="17"/>
      <c r="D44" s="17"/>
      <c r="E44" s="17"/>
      <c r="F44" s="17"/>
      <c r="G44" s="17"/>
    </row>
    <row r="45" spans="1:15" ht="19">
      <c r="A45" s="15"/>
      <c r="B45" s="17"/>
      <c r="C45" s="17"/>
      <c r="D45" s="17"/>
      <c r="E45" s="17"/>
      <c r="F45" s="17"/>
      <c r="G45" s="17"/>
    </row>
    <row r="46" spans="1:15" ht="16" customHeight="1">
      <c r="A46" s="15"/>
      <c r="B46" s="25" t="str">
        <f>IF(B44="❗️Kassavaje – tutustu laskurahoitukseen.",
"💡 Laskurahoituksella saat rahat myyntilaskuista heti – ilman että sinun tarvitsee odottaa asiakkaan maksua eräpäivään saakka. " &amp;
"Se ei ole laina, vaan perustuu jo tehtyyn työhön. Jos kassavirtalaskelmasi näyttää, että menot kasaantuvat pitkien maksuehtojen vuoksi ennen kuin tuloja ehtii tulla, " &amp;
"laskurahoitus voi auttaa tasapainottamaan kassaa ilman uutta velkaa.",
"💡 Luottolimiitti on valmiina käytettävissä aina tarvittaessa, mutta ei maksa mitään, jos sitä ei käytä. Sen avaaminen on maksutonta eikä sido mihinkään." &amp; "Kun limiitti on avattu valmiiksi, voit turvata kassavirran nopeasti yllättävissä tilanteissa – esimerkiksi, jos tärkeä laite rikkoutuu tai äkillinen meno osuu kohdalle.")</f>
        <v>💡 Laskurahoituksella saat rahat myyntilaskuista heti – ilman että sinun tarvitsee odottaa asiakkaan maksua eräpäivään saakka. Se ei ole laina, vaan perustuu jo tehtyyn työhön. Jos kassavirtalaskelmasi näyttää, että menot kasaantuvat pitkien maksuehtojen vuoksi ennen kuin tuloja ehtii tulla, laskurahoitus voi auttaa tasapainottamaan kassaa ilman uutta velkaa.</v>
      </c>
      <c r="C46" s="25"/>
      <c r="D46" s="25"/>
      <c r="E46" s="25"/>
      <c r="F46" s="25"/>
      <c r="G46" s="25"/>
      <c r="H46" s="14"/>
    </row>
    <row r="47" spans="1:15" ht="16" customHeight="1">
      <c r="A47" s="15"/>
      <c r="B47" s="25"/>
      <c r="C47" s="25"/>
      <c r="D47" s="25"/>
      <c r="E47" s="25"/>
      <c r="F47" s="25"/>
      <c r="G47" s="25"/>
      <c r="H47" s="14"/>
    </row>
    <row r="48" spans="1:15" ht="16" customHeight="1">
      <c r="A48" s="15"/>
      <c r="B48" s="25"/>
      <c r="C48" s="25"/>
      <c r="D48" s="25"/>
      <c r="E48" s="25"/>
      <c r="F48" s="25"/>
      <c r="G48" s="25"/>
      <c r="H48" s="14"/>
    </row>
    <row r="49" spans="1:8" ht="16" customHeight="1">
      <c r="A49" s="15"/>
      <c r="B49" s="25"/>
      <c r="C49" s="25"/>
      <c r="D49" s="25"/>
      <c r="E49" s="25"/>
      <c r="F49" s="25"/>
      <c r="G49" s="25"/>
      <c r="H49" s="14"/>
    </row>
    <row r="50" spans="1:8" ht="16" customHeight="1">
      <c r="A50" s="15"/>
      <c r="B50" s="25"/>
      <c r="C50" s="25"/>
      <c r="D50" s="25"/>
      <c r="E50" s="25"/>
      <c r="F50" s="25"/>
      <c r="G50" s="25"/>
      <c r="H50" s="14"/>
    </row>
    <row r="51" spans="1:8" ht="16" customHeight="1">
      <c r="A51" s="15"/>
      <c r="B51" s="18"/>
      <c r="C51" s="18"/>
      <c r="D51" s="18"/>
      <c r="E51" s="18"/>
      <c r="F51" s="18"/>
      <c r="G51" s="18"/>
      <c r="H51" s="13"/>
    </row>
    <row r="52" spans="1:8" ht="19">
      <c r="A52" s="15"/>
      <c r="B52" s="20" t="str">
        <f>IF(B44="❗️Kassavaje – tutustu laskurahoitukseen.",
HYPERLINK("https://www.kasvurahoitus.fi/laskurahoitus/", "Tutustu laskurahoitukseen!"),
HYPERLINK("https://www.kasvurahoitus.fi/luottolimiitti/", "Tutustu luottolimiittiin"))</f>
        <v>Tutustu laskurahoitukseen!</v>
      </c>
      <c r="C52" s="17"/>
      <c r="D52" s="17"/>
      <c r="E52" s="17"/>
      <c r="F52" s="17"/>
      <c r="G52" s="17"/>
    </row>
    <row r="53" spans="1:8" ht="16" customHeight="1">
      <c r="A53" s="15"/>
      <c r="B53" s="17"/>
      <c r="C53" s="17"/>
      <c r="D53" s="17"/>
      <c r="E53" s="17"/>
      <c r="F53" s="17"/>
      <c r="G53" s="17"/>
    </row>
    <row r="54" spans="1:8" ht="16" customHeight="1"/>
    <row r="55" spans="1:8" ht="16" customHeight="1"/>
    <row r="56" spans="1:8" ht="16" customHeight="1"/>
    <row r="57" spans="1:8" ht="16" customHeight="1"/>
  </sheetData>
  <mergeCells count="2">
    <mergeCell ref="B46:G50"/>
    <mergeCell ref="C1:O1"/>
  </mergeCells>
  <phoneticPr fontId="1" type="noConversion"/>
  <conditionalFormatting sqref="C36:N36">
    <cfRule type="cellIs" dxfId="5" priority="1" operator="lessThan">
      <formula>1</formula>
    </cfRule>
    <cfRule type="cellIs" dxfId="4" priority="2" operator="lessThan">
      <formula>0</formula>
    </cfRule>
    <cfRule type="cellIs" dxfId="3" priority="3" operator="greaterThan">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7F625-4630-0D4A-A041-5260EC785CC2}">
  <dimension ref="A1:O58"/>
  <sheetViews>
    <sheetView zoomScale="75" zoomScaleNormal="100" workbookViewId="0">
      <selection activeCell="D29" sqref="D29"/>
    </sheetView>
  </sheetViews>
  <sheetFormatPr baseColWidth="10" defaultColWidth="10.6640625" defaultRowHeight="16"/>
  <cols>
    <col min="1" max="1" width="7.33203125" customWidth="1"/>
    <col min="2" max="2" width="41" customWidth="1"/>
    <col min="3" max="14" width="20.83203125" customWidth="1"/>
    <col min="15" max="15" width="8.33203125" customWidth="1"/>
  </cols>
  <sheetData>
    <row r="1" spans="1:15" ht="80" customHeight="1">
      <c r="A1" s="2"/>
      <c r="B1" s="2" t="e" vm="1">
        <v>#VALUE!</v>
      </c>
      <c r="C1" s="26" t="s">
        <v>17</v>
      </c>
      <c r="D1" s="26"/>
      <c r="E1" s="26"/>
      <c r="F1" s="26"/>
      <c r="G1" s="26"/>
      <c r="H1" s="26"/>
      <c r="I1" s="26"/>
      <c r="J1" s="26"/>
      <c r="K1" s="26"/>
      <c r="L1" s="26"/>
      <c r="M1" s="26"/>
      <c r="N1" s="26"/>
      <c r="O1" s="26"/>
    </row>
    <row r="2" spans="1:15" ht="21">
      <c r="A2" s="3"/>
      <c r="B2" s="7" t="s">
        <v>0</v>
      </c>
      <c r="C2" s="8" t="s">
        <v>1</v>
      </c>
      <c r="D2" s="8" t="s">
        <v>2</v>
      </c>
      <c r="E2" s="8" t="s">
        <v>3</v>
      </c>
      <c r="F2" s="8" t="s">
        <v>4</v>
      </c>
      <c r="G2" s="8" t="s">
        <v>5</v>
      </c>
      <c r="H2" s="8" t="s">
        <v>6</v>
      </c>
      <c r="I2" s="8" t="s">
        <v>7</v>
      </c>
      <c r="J2" s="8" t="s">
        <v>8</v>
      </c>
      <c r="K2" s="8" t="s">
        <v>9</v>
      </c>
      <c r="L2" s="8" t="s">
        <v>10</v>
      </c>
      <c r="M2" s="8" t="s">
        <v>11</v>
      </c>
      <c r="N2" s="8" t="s">
        <v>12</v>
      </c>
      <c r="O2" s="9"/>
    </row>
    <row r="3" spans="1:15">
      <c r="A3" s="3"/>
      <c r="B3" s="9"/>
      <c r="C3" s="10">
        <v>5000</v>
      </c>
      <c r="D3" s="10">
        <f t="shared" ref="D3:N3" si="0">C38</f>
        <v>17650</v>
      </c>
      <c r="E3" s="10">
        <f t="shared" si="0"/>
        <v>17650</v>
      </c>
      <c r="F3" s="10">
        <f t="shared" si="0"/>
        <v>17650</v>
      </c>
      <c r="G3" s="10">
        <f t="shared" si="0"/>
        <v>17650</v>
      </c>
      <c r="H3" s="10">
        <f t="shared" si="0"/>
        <v>17650</v>
      </c>
      <c r="I3" s="10">
        <f t="shared" si="0"/>
        <v>17650</v>
      </c>
      <c r="J3" s="10">
        <f t="shared" si="0"/>
        <v>17650</v>
      </c>
      <c r="K3" s="10">
        <f t="shared" si="0"/>
        <v>17650</v>
      </c>
      <c r="L3" s="10">
        <f t="shared" si="0"/>
        <v>17650</v>
      </c>
      <c r="M3" s="10">
        <f t="shared" si="0"/>
        <v>17650</v>
      </c>
      <c r="N3" s="10">
        <f t="shared" si="0"/>
        <v>17650</v>
      </c>
      <c r="O3" s="9"/>
    </row>
    <row r="4" spans="1:15" ht="22" customHeight="1">
      <c r="A4" s="3"/>
      <c r="B4" s="7" t="s">
        <v>21</v>
      </c>
      <c r="C4" s="11"/>
      <c r="D4" s="11"/>
      <c r="E4" s="11"/>
      <c r="F4" s="11"/>
      <c r="G4" s="11"/>
      <c r="H4" s="11"/>
      <c r="I4" s="11"/>
      <c r="J4" s="11"/>
      <c r="K4" s="11"/>
      <c r="L4" s="11"/>
      <c r="M4" s="11"/>
      <c r="N4" s="9"/>
      <c r="O4" s="9"/>
    </row>
    <row r="5" spans="1:15">
      <c r="A5" s="3"/>
      <c r="B5" s="12" t="s">
        <v>23</v>
      </c>
      <c r="C5" s="11"/>
      <c r="D5" s="11"/>
      <c r="E5" s="11"/>
      <c r="F5" s="11"/>
      <c r="G5" s="11"/>
      <c r="H5" s="11"/>
      <c r="I5" s="11"/>
      <c r="J5" s="11"/>
      <c r="K5" s="11"/>
      <c r="L5" s="11"/>
      <c r="M5" s="11"/>
      <c r="N5" s="9"/>
      <c r="O5" s="9"/>
    </row>
    <row r="6" spans="1:15">
      <c r="A6" s="3"/>
      <c r="B6" s="9" t="s">
        <v>40</v>
      </c>
      <c r="C6" s="23">
        <v>12000</v>
      </c>
      <c r="D6" s="23"/>
      <c r="E6" s="23"/>
      <c r="F6" s="23"/>
      <c r="G6" s="23"/>
      <c r="H6" s="23"/>
      <c r="I6" s="23"/>
      <c r="J6" s="23"/>
      <c r="K6" s="23"/>
      <c r="L6" s="23"/>
      <c r="M6" s="23"/>
      <c r="N6" s="23"/>
      <c r="O6" s="9"/>
    </row>
    <row r="7" spans="1:15">
      <c r="A7" s="3"/>
      <c r="B7" s="9" t="s">
        <v>24</v>
      </c>
      <c r="C7" s="23">
        <v>0</v>
      </c>
      <c r="D7" s="23"/>
      <c r="E7" s="23"/>
      <c r="F7" s="23"/>
      <c r="G7" s="23"/>
      <c r="H7" s="23"/>
      <c r="I7" s="23"/>
      <c r="J7" s="23"/>
      <c r="K7" s="23"/>
      <c r="L7" s="23"/>
      <c r="M7" s="23"/>
      <c r="N7" s="23"/>
      <c r="O7" s="9"/>
    </row>
    <row r="8" spans="1:15">
      <c r="A8" s="3"/>
      <c r="B8" s="12" t="s">
        <v>22</v>
      </c>
      <c r="C8" s="23"/>
      <c r="D8" s="23"/>
      <c r="E8" s="23"/>
      <c r="F8" s="23"/>
      <c r="G8" s="23"/>
      <c r="H8" s="23"/>
      <c r="I8" s="23"/>
      <c r="J8" s="23"/>
      <c r="K8" s="23"/>
      <c r="L8" s="23"/>
      <c r="M8" s="23"/>
      <c r="N8" s="23"/>
      <c r="O8" s="9"/>
    </row>
    <row r="9" spans="1:15">
      <c r="A9" s="3"/>
      <c r="B9" s="9" t="s">
        <v>25</v>
      </c>
      <c r="C9" s="23">
        <v>0</v>
      </c>
      <c r="D9" s="23"/>
      <c r="E9" s="23"/>
      <c r="F9" s="23"/>
      <c r="G9" s="23"/>
      <c r="H9" s="23"/>
      <c r="I9" s="23"/>
      <c r="J9" s="23"/>
      <c r="K9" s="23"/>
      <c r="L9" s="23"/>
      <c r="M9" s="23"/>
      <c r="N9" s="23"/>
      <c r="O9" s="9"/>
    </row>
    <row r="10" spans="1:15">
      <c r="A10" s="3"/>
      <c r="B10" s="9" t="s">
        <v>26</v>
      </c>
      <c r="C10" s="23">
        <v>-500</v>
      </c>
      <c r="D10" s="23"/>
      <c r="E10" s="23"/>
      <c r="F10" s="23"/>
      <c r="G10" s="23"/>
      <c r="H10" s="23"/>
      <c r="I10" s="23"/>
      <c r="J10" s="23"/>
      <c r="K10" s="23"/>
      <c r="L10" s="23"/>
      <c r="M10" s="23"/>
      <c r="N10" s="23"/>
      <c r="O10" s="9"/>
    </row>
    <row r="11" spans="1:15">
      <c r="A11" s="3"/>
      <c r="B11" s="9" t="s">
        <v>27</v>
      </c>
      <c r="C11" s="23">
        <v>-3000</v>
      </c>
      <c r="D11" s="23"/>
      <c r="E11" s="23"/>
      <c r="F11" s="23"/>
      <c r="G11" s="23"/>
      <c r="H11" s="23"/>
      <c r="I11" s="23"/>
      <c r="J11" s="23"/>
      <c r="K11" s="23"/>
      <c r="L11" s="23"/>
      <c r="M11" s="23"/>
      <c r="N11" s="23"/>
      <c r="O11" s="9"/>
    </row>
    <row r="12" spans="1:15">
      <c r="A12" s="3"/>
      <c r="B12" s="9" t="s">
        <v>28</v>
      </c>
      <c r="C12" s="23">
        <v>0</v>
      </c>
      <c r="D12" s="23"/>
      <c r="E12" s="23"/>
      <c r="F12" s="23"/>
      <c r="G12" s="23"/>
      <c r="H12" s="23"/>
      <c r="I12" s="23"/>
      <c r="J12" s="23"/>
      <c r="K12" s="23"/>
      <c r="L12" s="23"/>
      <c r="M12" s="23"/>
      <c r="N12" s="23"/>
      <c r="O12" s="9"/>
    </row>
    <row r="13" spans="1:15">
      <c r="A13" s="3"/>
      <c r="B13" s="12" t="s">
        <v>21</v>
      </c>
      <c r="C13" s="24">
        <f>SUM(C6:C12)</f>
        <v>8500</v>
      </c>
      <c r="D13" s="24">
        <f>SUM(D6:D12)</f>
        <v>0</v>
      </c>
      <c r="E13" s="24">
        <f t="shared" ref="E13:N13" si="1">SUM(E6:E12)</f>
        <v>0</v>
      </c>
      <c r="F13" s="24">
        <f t="shared" si="1"/>
        <v>0</v>
      </c>
      <c r="G13" s="24">
        <f t="shared" si="1"/>
        <v>0</v>
      </c>
      <c r="H13" s="24">
        <f t="shared" si="1"/>
        <v>0</v>
      </c>
      <c r="I13" s="24">
        <f t="shared" si="1"/>
        <v>0</v>
      </c>
      <c r="J13" s="24">
        <f t="shared" si="1"/>
        <v>0</v>
      </c>
      <c r="K13" s="24">
        <f t="shared" si="1"/>
        <v>0</v>
      </c>
      <c r="L13" s="24">
        <f t="shared" si="1"/>
        <v>0</v>
      </c>
      <c r="M13" s="24">
        <f t="shared" si="1"/>
        <v>0</v>
      </c>
      <c r="N13" s="24">
        <f t="shared" si="1"/>
        <v>0</v>
      </c>
      <c r="O13" s="9"/>
    </row>
    <row r="14" spans="1:15">
      <c r="A14" s="3"/>
      <c r="B14" s="9"/>
      <c r="C14" s="23"/>
      <c r="D14" s="23"/>
      <c r="E14" s="23"/>
      <c r="F14" s="23"/>
      <c r="G14" s="23"/>
      <c r="H14" s="23"/>
      <c r="I14" s="23"/>
      <c r="J14" s="23"/>
      <c r="K14" s="23"/>
      <c r="L14" s="23"/>
      <c r="M14" s="23"/>
      <c r="N14" s="23"/>
      <c r="O14" s="9"/>
    </row>
    <row r="15" spans="1:15" ht="21">
      <c r="A15" s="3"/>
      <c r="B15" s="7" t="s">
        <v>29</v>
      </c>
      <c r="C15" s="23"/>
      <c r="D15" s="23"/>
      <c r="E15" s="23"/>
      <c r="F15" s="23"/>
      <c r="G15" s="23"/>
      <c r="H15" s="23"/>
      <c r="I15" s="23"/>
      <c r="J15" s="23"/>
      <c r="K15" s="23"/>
      <c r="L15" s="23"/>
      <c r="M15" s="23"/>
      <c r="N15" s="23"/>
      <c r="O15" s="9"/>
    </row>
    <row r="16" spans="1:15">
      <c r="A16" s="3"/>
      <c r="B16" s="12" t="s">
        <v>23</v>
      </c>
      <c r="C16" s="23"/>
      <c r="D16" s="23"/>
      <c r="E16" s="23"/>
      <c r="F16" s="23"/>
      <c r="G16" s="23"/>
      <c r="H16" s="23"/>
      <c r="I16" s="23"/>
      <c r="J16" s="23"/>
      <c r="K16" s="23"/>
      <c r="L16" s="23"/>
      <c r="M16" s="23"/>
      <c r="N16" s="23"/>
      <c r="O16" s="9"/>
    </row>
    <row r="17" spans="1:15">
      <c r="A17" s="3"/>
      <c r="B17" s="9" t="s">
        <v>30</v>
      </c>
      <c r="C17" s="23">
        <v>3000</v>
      </c>
      <c r="D17" s="23"/>
      <c r="E17" s="23"/>
      <c r="F17" s="23"/>
      <c r="G17" s="23"/>
      <c r="H17" s="23"/>
      <c r="I17" s="23"/>
      <c r="J17" s="23"/>
      <c r="K17" s="23"/>
      <c r="L17" s="23"/>
      <c r="M17" s="23"/>
      <c r="N17" s="23"/>
      <c r="O17" s="9"/>
    </row>
    <row r="18" spans="1:15">
      <c r="A18" s="3"/>
      <c r="B18" s="9" t="s">
        <v>14</v>
      </c>
      <c r="C18" s="23">
        <v>2500</v>
      </c>
      <c r="D18" s="23"/>
      <c r="E18" s="23"/>
      <c r="F18" s="23"/>
      <c r="G18" s="23"/>
      <c r="H18" s="23"/>
      <c r="I18" s="23"/>
      <c r="J18" s="23"/>
      <c r="K18" s="23"/>
      <c r="L18" s="23"/>
      <c r="M18" s="23"/>
      <c r="N18" s="23"/>
      <c r="O18" s="9"/>
    </row>
    <row r="19" spans="1:15">
      <c r="A19" s="3"/>
      <c r="B19" s="12" t="s">
        <v>22</v>
      </c>
      <c r="C19" s="23"/>
      <c r="D19" s="23"/>
      <c r="E19" s="23"/>
      <c r="F19" s="23"/>
      <c r="G19" s="23"/>
      <c r="H19" s="23"/>
      <c r="I19" s="23"/>
      <c r="J19" s="23"/>
      <c r="K19" s="23"/>
      <c r="L19" s="23"/>
      <c r="M19" s="23"/>
      <c r="N19" s="23"/>
      <c r="O19" s="9"/>
    </row>
    <row r="20" spans="1:15">
      <c r="A20" s="3"/>
      <c r="B20" s="9" t="s">
        <v>31</v>
      </c>
      <c r="C20" s="23">
        <v>-1000</v>
      </c>
      <c r="D20" s="23"/>
      <c r="E20" s="23"/>
      <c r="F20" s="23"/>
      <c r="G20" s="23"/>
      <c r="H20" s="23"/>
      <c r="I20" s="23"/>
      <c r="J20" s="23"/>
      <c r="K20" s="23"/>
      <c r="L20" s="23"/>
      <c r="M20" s="23"/>
      <c r="N20" s="23"/>
      <c r="O20" s="9"/>
    </row>
    <row r="21" spans="1:15">
      <c r="A21" s="3"/>
      <c r="B21" s="9" t="s">
        <v>32</v>
      </c>
      <c r="C21" s="23">
        <v>-500</v>
      </c>
      <c r="D21" s="23"/>
      <c r="E21" s="23"/>
      <c r="F21" s="23"/>
      <c r="G21" s="23"/>
      <c r="H21" s="23"/>
      <c r="I21" s="23"/>
      <c r="J21" s="23"/>
      <c r="K21" s="23"/>
      <c r="L21" s="23"/>
      <c r="M21" s="23"/>
      <c r="N21" s="23"/>
      <c r="O21" s="9"/>
    </row>
    <row r="22" spans="1:15">
      <c r="A22" s="3"/>
      <c r="B22" s="9" t="s">
        <v>33</v>
      </c>
      <c r="C22" s="23">
        <v>-50</v>
      </c>
      <c r="D22" s="23"/>
      <c r="E22" s="23"/>
      <c r="F22" s="23"/>
      <c r="G22" s="23"/>
      <c r="H22" s="23"/>
      <c r="I22" s="23"/>
      <c r="J22" s="23"/>
      <c r="K22" s="23"/>
      <c r="L22" s="23"/>
      <c r="M22" s="23"/>
      <c r="N22" s="23"/>
      <c r="O22" s="9"/>
    </row>
    <row r="23" spans="1:15">
      <c r="A23" s="3"/>
      <c r="B23" s="12" t="s">
        <v>29</v>
      </c>
      <c r="C23" s="24">
        <f>+SUM(C17:C22)</f>
        <v>3950</v>
      </c>
      <c r="D23" s="24">
        <f t="shared" ref="D23:N23" si="2">+SUM(D17:D22)</f>
        <v>0</v>
      </c>
      <c r="E23" s="24">
        <f t="shared" si="2"/>
        <v>0</v>
      </c>
      <c r="F23" s="24">
        <f t="shared" si="2"/>
        <v>0</v>
      </c>
      <c r="G23" s="24">
        <f t="shared" si="2"/>
        <v>0</v>
      </c>
      <c r="H23" s="24">
        <f t="shared" si="2"/>
        <v>0</v>
      </c>
      <c r="I23" s="24">
        <f t="shared" si="2"/>
        <v>0</v>
      </c>
      <c r="J23" s="24">
        <f t="shared" si="2"/>
        <v>0</v>
      </c>
      <c r="K23" s="24">
        <f t="shared" si="2"/>
        <v>0</v>
      </c>
      <c r="L23" s="24">
        <f t="shared" si="2"/>
        <v>0</v>
      </c>
      <c r="M23" s="24">
        <f t="shared" si="2"/>
        <v>0</v>
      </c>
      <c r="N23" s="24">
        <f t="shared" si="2"/>
        <v>0</v>
      </c>
      <c r="O23" s="9"/>
    </row>
    <row r="24" spans="1:15">
      <c r="A24" s="3"/>
      <c r="B24" s="12"/>
      <c r="C24" s="23"/>
      <c r="D24" s="23"/>
      <c r="E24" s="23"/>
      <c r="F24" s="23"/>
      <c r="G24" s="23"/>
      <c r="H24" s="23"/>
      <c r="I24" s="23"/>
      <c r="J24" s="23"/>
      <c r="K24" s="23"/>
      <c r="L24" s="23"/>
      <c r="M24" s="23"/>
      <c r="N24" s="23"/>
      <c r="O24" s="9"/>
    </row>
    <row r="25" spans="1:15" ht="21">
      <c r="A25" s="3"/>
      <c r="B25" s="7" t="s">
        <v>39</v>
      </c>
      <c r="C25" s="23"/>
      <c r="D25" s="23"/>
      <c r="E25" s="23"/>
      <c r="F25" s="23"/>
      <c r="G25" s="23"/>
      <c r="H25" s="23"/>
      <c r="I25" s="23"/>
      <c r="J25" s="23"/>
      <c r="K25" s="23"/>
      <c r="L25" s="23"/>
      <c r="M25" s="23"/>
      <c r="N25" s="23"/>
      <c r="O25" s="9"/>
    </row>
    <row r="26" spans="1:15">
      <c r="A26" s="3"/>
      <c r="B26" s="12" t="s">
        <v>23</v>
      </c>
      <c r="C26" s="23"/>
      <c r="D26" s="23"/>
      <c r="E26" s="23"/>
      <c r="F26" s="23"/>
      <c r="G26" s="23"/>
      <c r="H26" s="23"/>
      <c r="I26" s="23"/>
      <c r="J26" s="23"/>
      <c r="K26" s="23"/>
      <c r="L26" s="23"/>
      <c r="M26" s="23"/>
      <c r="N26" s="23"/>
      <c r="O26" s="9"/>
    </row>
    <row r="27" spans="1:15">
      <c r="A27" s="3"/>
      <c r="B27" s="9" t="s">
        <v>34</v>
      </c>
      <c r="C27" s="23">
        <v>100</v>
      </c>
      <c r="D27" s="23"/>
      <c r="E27" s="23"/>
      <c r="F27" s="23"/>
      <c r="G27" s="23"/>
      <c r="H27" s="23"/>
      <c r="I27" s="23"/>
      <c r="J27" s="23"/>
      <c r="K27" s="23"/>
      <c r="L27" s="23"/>
      <c r="M27" s="23"/>
      <c r="N27" s="23"/>
      <c r="O27" s="9"/>
    </row>
    <row r="28" spans="1:15">
      <c r="A28" s="3"/>
      <c r="B28" s="9" t="s">
        <v>35</v>
      </c>
      <c r="C28" s="23">
        <v>150</v>
      </c>
      <c r="D28" s="23"/>
      <c r="E28" s="23"/>
      <c r="F28" s="23"/>
      <c r="G28" s="23"/>
      <c r="H28" s="23"/>
      <c r="I28" s="23"/>
      <c r="J28" s="23"/>
      <c r="K28" s="23"/>
      <c r="L28" s="23"/>
      <c r="M28" s="23"/>
      <c r="N28" s="23"/>
      <c r="O28" s="9"/>
    </row>
    <row r="29" spans="1:15">
      <c r="A29" s="3"/>
      <c r="B29" s="9" t="s">
        <v>36</v>
      </c>
      <c r="C29" s="23">
        <v>300</v>
      </c>
      <c r="D29" s="23"/>
      <c r="E29" s="23"/>
      <c r="F29" s="23"/>
      <c r="G29" s="23"/>
      <c r="H29" s="23"/>
      <c r="I29" s="23"/>
      <c r="J29" s="23"/>
      <c r="K29" s="23"/>
      <c r="L29" s="23"/>
      <c r="M29" s="23"/>
      <c r="N29" s="23"/>
      <c r="O29" s="9"/>
    </row>
    <row r="30" spans="1:15">
      <c r="A30" s="3"/>
      <c r="B30" s="12" t="s">
        <v>22</v>
      </c>
      <c r="C30" s="23"/>
      <c r="D30" s="23"/>
      <c r="E30" s="23"/>
      <c r="F30" s="23"/>
      <c r="G30" s="23"/>
      <c r="H30" s="23"/>
      <c r="I30" s="23"/>
      <c r="J30" s="23"/>
      <c r="K30" s="23"/>
      <c r="L30" s="23"/>
      <c r="M30" s="23"/>
      <c r="N30" s="23"/>
      <c r="O30" s="9"/>
    </row>
    <row r="31" spans="1:15">
      <c r="A31" s="3"/>
      <c r="B31" s="9" t="s">
        <v>13</v>
      </c>
      <c r="C31" s="23">
        <v>-200</v>
      </c>
      <c r="D31" s="23"/>
      <c r="E31" s="23"/>
      <c r="F31" s="23"/>
      <c r="G31" s="23"/>
      <c r="H31" s="23"/>
      <c r="I31" s="23"/>
      <c r="J31" s="23"/>
      <c r="K31" s="23"/>
      <c r="L31" s="23"/>
      <c r="M31" s="23"/>
      <c r="N31" s="23"/>
      <c r="O31" s="9"/>
    </row>
    <row r="32" spans="1:15">
      <c r="A32" s="3"/>
      <c r="B32" s="9" t="s">
        <v>37</v>
      </c>
      <c r="C32" s="23">
        <v>-50</v>
      </c>
      <c r="D32" s="23"/>
      <c r="E32" s="23"/>
      <c r="F32" s="23"/>
      <c r="G32" s="23"/>
      <c r="H32" s="23"/>
      <c r="I32" s="23"/>
      <c r="J32" s="23"/>
      <c r="K32" s="23"/>
      <c r="L32" s="23"/>
      <c r="M32" s="23"/>
      <c r="N32" s="23"/>
      <c r="O32" s="9"/>
    </row>
    <row r="33" spans="1:15">
      <c r="A33" s="3"/>
      <c r="B33" s="9" t="s">
        <v>38</v>
      </c>
      <c r="C33" s="23">
        <v>-100</v>
      </c>
      <c r="D33" s="23"/>
      <c r="E33" s="23"/>
      <c r="F33" s="23"/>
      <c r="G33" s="23"/>
      <c r="H33" s="23"/>
      <c r="I33" s="23"/>
      <c r="J33" s="23"/>
      <c r="K33" s="23"/>
      <c r="L33" s="23"/>
      <c r="M33" s="23"/>
      <c r="N33" s="23"/>
      <c r="O33" s="9"/>
    </row>
    <row r="34" spans="1:15">
      <c r="A34" s="3"/>
      <c r="B34" s="12" t="s">
        <v>39</v>
      </c>
      <c r="C34" s="24">
        <f>+SUM(C27:C33)</f>
        <v>200</v>
      </c>
      <c r="D34" s="24">
        <f t="shared" ref="D34:N34" si="3">+SUM(D27:D33)</f>
        <v>0</v>
      </c>
      <c r="E34" s="24">
        <f t="shared" si="3"/>
        <v>0</v>
      </c>
      <c r="F34" s="24">
        <f t="shared" si="3"/>
        <v>0</v>
      </c>
      <c r="G34" s="24">
        <f t="shared" si="3"/>
        <v>0</v>
      </c>
      <c r="H34" s="24">
        <f t="shared" si="3"/>
        <v>0</v>
      </c>
      <c r="I34" s="24">
        <f t="shared" si="3"/>
        <v>0</v>
      </c>
      <c r="J34" s="24">
        <f t="shared" si="3"/>
        <v>0</v>
      </c>
      <c r="K34" s="24">
        <f t="shared" si="3"/>
        <v>0</v>
      </c>
      <c r="L34" s="24">
        <f t="shared" si="3"/>
        <v>0</v>
      </c>
      <c r="M34" s="24">
        <f t="shared" si="3"/>
        <v>0</v>
      </c>
      <c r="N34" s="24">
        <f t="shared" si="3"/>
        <v>0</v>
      </c>
      <c r="O34" s="9"/>
    </row>
    <row r="35" spans="1:15" ht="17" customHeight="1">
      <c r="A35" s="3"/>
      <c r="B35" s="9"/>
      <c r="C35" s="11"/>
      <c r="D35" s="11"/>
      <c r="E35" s="11"/>
      <c r="F35" s="11"/>
      <c r="G35" s="11"/>
      <c r="H35" s="11"/>
      <c r="I35" s="11"/>
      <c r="J35" s="11"/>
      <c r="K35" s="11"/>
      <c r="L35" s="11"/>
      <c r="M35" s="11"/>
      <c r="N35" s="9"/>
      <c r="O35" s="9"/>
    </row>
    <row r="36" spans="1:15">
      <c r="A36" s="3"/>
      <c r="B36" s="12" t="s">
        <v>16</v>
      </c>
      <c r="C36" s="10">
        <f>+SUM(C13,C23,C34)</f>
        <v>12650</v>
      </c>
      <c r="D36" s="10">
        <f t="shared" ref="D36:N36" si="4">+SUM(D13,D23,D34)</f>
        <v>0</v>
      </c>
      <c r="E36" s="10">
        <f t="shared" si="4"/>
        <v>0</v>
      </c>
      <c r="F36" s="10">
        <f t="shared" si="4"/>
        <v>0</v>
      </c>
      <c r="G36" s="10">
        <f t="shared" si="4"/>
        <v>0</v>
      </c>
      <c r="H36" s="10">
        <f t="shared" si="4"/>
        <v>0</v>
      </c>
      <c r="I36" s="10">
        <f t="shared" si="4"/>
        <v>0</v>
      </c>
      <c r="J36" s="10">
        <f t="shared" si="4"/>
        <v>0</v>
      </c>
      <c r="K36" s="10">
        <f t="shared" si="4"/>
        <v>0</v>
      </c>
      <c r="L36" s="10">
        <f t="shared" si="4"/>
        <v>0</v>
      </c>
      <c r="M36" s="10">
        <f t="shared" si="4"/>
        <v>0</v>
      </c>
      <c r="N36" s="10">
        <f t="shared" si="4"/>
        <v>0</v>
      </c>
      <c r="O36" s="9"/>
    </row>
    <row r="37" spans="1:15">
      <c r="A37" s="3"/>
      <c r="B37" s="9"/>
      <c r="C37" s="11"/>
      <c r="D37" s="11"/>
      <c r="E37" s="11"/>
      <c r="F37" s="11"/>
      <c r="G37" s="11"/>
      <c r="H37" s="11"/>
      <c r="I37" s="11"/>
      <c r="J37" s="11"/>
      <c r="K37" s="11"/>
      <c r="L37" s="11"/>
      <c r="M37" s="11"/>
      <c r="N37" s="9"/>
      <c r="O37" s="12"/>
    </row>
    <row r="38" spans="1:15" ht="21">
      <c r="A38" s="3"/>
      <c r="B38" s="7" t="s">
        <v>15</v>
      </c>
      <c r="C38" s="10">
        <f>+C36+C3</f>
        <v>17650</v>
      </c>
      <c r="D38" s="10">
        <f>+D36+D3</f>
        <v>17650</v>
      </c>
      <c r="E38" s="10">
        <f t="shared" ref="E38:N38" si="5">+E36+E3</f>
        <v>17650</v>
      </c>
      <c r="F38" s="10">
        <f t="shared" si="5"/>
        <v>17650</v>
      </c>
      <c r="G38" s="10">
        <f t="shared" si="5"/>
        <v>17650</v>
      </c>
      <c r="H38" s="10">
        <f t="shared" si="5"/>
        <v>17650</v>
      </c>
      <c r="I38" s="10">
        <f t="shared" si="5"/>
        <v>17650</v>
      </c>
      <c r="J38" s="10">
        <f t="shared" si="5"/>
        <v>17650</v>
      </c>
      <c r="K38" s="10">
        <f t="shared" si="5"/>
        <v>17650</v>
      </c>
      <c r="L38" s="10">
        <f t="shared" si="5"/>
        <v>17650</v>
      </c>
      <c r="M38" s="10">
        <f t="shared" si="5"/>
        <v>17650</v>
      </c>
      <c r="N38" s="10">
        <f t="shared" si="5"/>
        <v>17650</v>
      </c>
      <c r="O38" s="3"/>
    </row>
    <row r="39" spans="1:15" ht="21">
      <c r="A39" s="3"/>
      <c r="B39" s="7"/>
      <c r="C39" s="10"/>
      <c r="D39" s="10"/>
      <c r="E39" s="10"/>
      <c r="F39" s="10"/>
      <c r="G39" s="10"/>
      <c r="H39" s="10"/>
      <c r="I39" s="10"/>
      <c r="J39" s="10"/>
      <c r="K39" s="10"/>
      <c r="L39" s="10"/>
      <c r="M39" s="10"/>
      <c r="N39" s="10"/>
      <c r="O39" s="3"/>
    </row>
    <row r="40" spans="1:15" ht="136">
      <c r="A40" s="3"/>
      <c r="B40" s="21" t="s">
        <v>19</v>
      </c>
      <c r="C40" s="22" t="s">
        <v>20</v>
      </c>
      <c r="D40" s="22"/>
      <c r="E40" s="22"/>
      <c r="F40" s="22"/>
      <c r="G40" s="22"/>
      <c r="H40" s="22"/>
      <c r="I40" s="22"/>
      <c r="J40" s="22"/>
      <c r="K40" s="22"/>
      <c r="L40" s="22"/>
      <c r="M40" s="22"/>
      <c r="N40" s="22"/>
      <c r="O40" s="3"/>
    </row>
    <row r="41" spans="1:15" ht="21">
      <c r="A41" s="3"/>
      <c r="B41" s="4"/>
      <c r="C41" s="6"/>
      <c r="D41" s="6"/>
      <c r="E41" s="6"/>
      <c r="F41" s="6"/>
      <c r="G41" s="6"/>
      <c r="H41" s="6"/>
      <c r="I41" s="6"/>
      <c r="J41" s="6"/>
      <c r="K41" s="6"/>
      <c r="L41" s="6"/>
      <c r="M41" s="6"/>
      <c r="N41" s="5"/>
      <c r="O41" s="3"/>
    </row>
    <row r="44" spans="1:15">
      <c r="H44" s="1"/>
      <c r="I44" s="1"/>
      <c r="J44" s="1"/>
      <c r="K44" s="1"/>
      <c r="L44" s="1"/>
      <c r="M44" s="1"/>
      <c r="N44" s="1"/>
      <c r="O44" s="1"/>
    </row>
    <row r="47" spans="1:15" ht="16" customHeight="1">
      <c r="H47" s="14"/>
    </row>
    <row r="48" spans="1:15" ht="16" customHeight="1">
      <c r="H48" s="14"/>
    </row>
    <row r="49" spans="8:8" ht="16" customHeight="1">
      <c r="H49" s="14"/>
    </row>
    <row r="50" spans="8:8" ht="16" customHeight="1">
      <c r="H50" s="14"/>
    </row>
    <row r="51" spans="8:8" ht="16" customHeight="1">
      <c r="H51" s="14"/>
    </row>
    <row r="52" spans="8:8" ht="16" customHeight="1">
      <c r="H52" s="13"/>
    </row>
    <row r="54" spans="8:8" ht="16" customHeight="1"/>
    <row r="55" spans="8:8" ht="16" customHeight="1"/>
    <row r="56" spans="8:8" ht="16" customHeight="1"/>
    <row r="57" spans="8:8" ht="16" customHeight="1"/>
    <row r="58" spans="8:8" ht="16" customHeight="1"/>
  </sheetData>
  <mergeCells count="1">
    <mergeCell ref="C1:O1"/>
  </mergeCells>
  <conditionalFormatting sqref="C36:N36">
    <cfRule type="cellIs" dxfId="2" priority="2" operator="lessThan">
      <formula>1</formula>
    </cfRule>
    <cfRule type="cellIs" dxfId="1" priority="3" operator="lessThan">
      <formula>0</formula>
    </cfRule>
    <cfRule type="cellIs" dxfId="0" priority="4"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Laskentataulukot</vt:lpstr>
      </vt:variant>
      <vt:variant>
        <vt:i4>2</vt:i4>
      </vt:variant>
    </vt:vector>
  </HeadingPairs>
  <TitlesOfParts>
    <vt:vector size="2" baseType="lpstr">
      <vt:lpstr>Kassavirtalaskelmapohja</vt:lpstr>
      <vt:lpstr>Kassavirtaennustepohja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Oona-Maria Mikkola</dc:creator>
  <cp:lastModifiedBy>Oona-Maria Mikkola</cp:lastModifiedBy>
  <dcterms:created xsi:type="dcterms:W3CDTF">2025-06-10T10:53:17Z</dcterms:created>
  <dcterms:modified xsi:type="dcterms:W3CDTF">2025-06-13T10:55:22Z</dcterms:modified>
</cp:coreProperties>
</file>