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trolant.sharepoint.com/sites/SustainabilityTeam/Shared Documents/Reporting/2024 Reporting/2024 FS submission/"/>
    </mc:Choice>
  </mc:AlternateContent>
  <xr:revisionPtr revIDLastSave="0" documentId="8_{EDBB852E-B362-4B6E-BFFD-6ADC7C4B4897}" xr6:coauthVersionLast="47" xr6:coauthVersionMax="47" xr10:uidLastSave="{00000000-0000-0000-0000-000000000000}"/>
  <bookViews>
    <workbookView xWindow="12225" yWindow="-21600" windowWidth="26010" windowHeight="20985" xr2:uid="{EF6917CE-3635-45F8-B2C4-C3444D047C8F}"/>
  </bookViews>
  <sheets>
    <sheet name="Controlant ESG data 2024" sheetId="2" r:id="rId1"/>
  </sheets>
  <externalReferences>
    <externalReference r:id="rId2"/>
  </externalReferences>
  <definedNames>
    <definedName name="ColumnTitle1">#REF!</definedName>
    <definedName name="_xlnm.Print_Titles" localSheetId="0">'Controlant ESG data 2024'!$3:$3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2" l="1"/>
  <c r="F43" i="2"/>
  <c r="E43" i="2"/>
  <c r="F28" i="2"/>
  <c r="E28" i="2"/>
  <c r="F10" i="2"/>
  <c r="F5" i="2" s="1"/>
  <c r="E10" i="2"/>
  <c r="E5" i="2" s="1"/>
  <c r="F9" i="2"/>
  <c r="E9" i="2"/>
  <c r="E23" i="2" l="1"/>
  <c r="E22" i="2"/>
  <c r="E21" i="2"/>
  <c r="F21" i="2"/>
  <c r="F23" i="2"/>
  <c r="F22" i="2"/>
</calcChain>
</file>

<file path=xl/sharedStrings.xml><?xml version="1.0" encoding="utf-8"?>
<sst xmlns="http://schemas.openxmlformats.org/spreadsheetml/2006/main" count="326" uniqueCount="211">
  <si>
    <t xml:space="preserve">Controlant ESG data overview </t>
  </si>
  <si>
    <t>Nasdaq ESG indicator</t>
  </si>
  <si>
    <t>Unit</t>
  </si>
  <si>
    <t>Environmental indicators</t>
  </si>
  <si>
    <t>E1.</t>
  </si>
  <si>
    <t>Total GHG Emissions</t>
  </si>
  <si>
    <t>tonnes CO₂ eq</t>
  </si>
  <si>
    <t>E1.1</t>
  </si>
  <si>
    <t xml:space="preserve">Total amount, in CO2 equivalents, for Scope 1 </t>
  </si>
  <si>
    <t>E1.2</t>
  </si>
  <si>
    <t>Total amount, in CO2 equivalents, for Scope 2 (location-based)</t>
  </si>
  <si>
    <t>Total amount, in CO2 equivalents, for Scope 2 (market-based)</t>
  </si>
  <si>
    <t xml:space="preserve">Total amount, in CO2 equivalents, for Scope 1 and Scope 2 (market-based) </t>
  </si>
  <si>
    <t>E1.3</t>
  </si>
  <si>
    <t xml:space="preserve">Total amount, in CO2 equivalents, for Scope 3 </t>
  </si>
  <si>
    <t xml:space="preserve">   of which is Cat. 1 - purchased goods &amp; services</t>
  </si>
  <si>
    <t xml:space="preserve">   of which is Cat. 2 - capital goods</t>
  </si>
  <si>
    <t xml:space="preserve">   of which is Cat. 3 - fuel and energy-related activities</t>
  </si>
  <si>
    <t xml:space="preserve">   of which is Cat. 4 - upstream transportation </t>
  </si>
  <si>
    <t xml:space="preserve">   of which is Cat. 5 - waste generated in operations</t>
  </si>
  <si>
    <t xml:space="preserve">   of which is Cat. 6 - business travel </t>
  </si>
  <si>
    <t xml:space="preserve">   of which is Cat. 7 - employee commuting</t>
  </si>
  <si>
    <t xml:space="preserve">   of which is Cat. 8 - upstream leased assets</t>
  </si>
  <si>
    <t xml:space="preserve">   of which is Cat. 9 - downstream transportation and distribution</t>
  </si>
  <si>
    <t>E2.</t>
  </si>
  <si>
    <t>Emissions Intensity</t>
  </si>
  <si>
    <t>E2.1</t>
  </si>
  <si>
    <t>Total GhG emissions relative to revenues</t>
  </si>
  <si>
    <t>tonnes CO₂ eq per USD 1m revenues</t>
  </si>
  <si>
    <t>E2.2</t>
  </si>
  <si>
    <t>Total GhG emissions relative to employees</t>
  </si>
  <si>
    <t>tonnes CO₂ eq per FTE</t>
  </si>
  <si>
    <t>E2.3</t>
  </si>
  <si>
    <t>Total GhG emissions relative to square meters</t>
  </si>
  <si>
    <t>kg CO₂ eq per m²</t>
  </si>
  <si>
    <t>E3.</t>
  </si>
  <si>
    <t>Energy Consumption</t>
  </si>
  <si>
    <t>E3.1</t>
  </si>
  <si>
    <t>Total amount of energy directly consumed</t>
  </si>
  <si>
    <t>MWh</t>
  </si>
  <si>
    <t>E3.2</t>
  </si>
  <si>
    <t>Total amount of energy indirectly consumed</t>
  </si>
  <si>
    <t>1,000 tonnes</t>
  </si>
  <si>
    <t>-</t>
  </si>
  <si>
    <t>E4.</t>
  </si>
  <si>
    <t>Energy Intensity</t>
  </si>
  <si>
    <t>E4.1</t>
  </si>
  <si>
    <t>Total direct energy usage per output scaling factor</t>
  </si>
  <si>
    <t xml:space="preserve"> MWh per USD 1m revenues</t>
  </si>
  <si>
    <t>E5.</t>
  </si>
  <si>
    <t>Energy Mix</t>
  </si>
  <si>
    <t>E5.1</t>
  </si>
  <si>
    <t>Percentage: Electricity usage by generation type</t>
  </si>
  <si>
    <t>% of renewable electricity</t>
  </si>
  <si>
    <t>E5.2</t>
  </si>
  <si>
    <t>Percentage: Energy usage by generation type</t>
  </si>
  <si>
    <t>% of renewable energy</t>
  </si>
  <si>
    <t>E6.</t>
  </si>
  <si>
    <t>Water Usage</t>
  </si>
  <si>
    <t>E6.1</t>
  </si>
  <si>
    <t>Total amount of water consumed</t>
  </si>
  <si>
    <t>1,000 m³</t>
  </si>
  <si>
    <t>E7.</t>
  </si>
  <si>
    <t>Environmental Operations</t>
  </si>
  <si>
    <t>E7.1</t>
  </si>
  <si>
    <t xml:space="preserve">Does your company follow a formal Environmental Policy? </t>
  </si>
  <si>
    <t>Yes/No</t>
  </si>
  <si>
    <t>Yes</t>
  </si>
  <si>
    <t>E7.2</t>
  </si>
  <si>
    <t xml:space="preserve">Does your company follow specific waste, water, energy, and/or recycling polices? </t>
  </si>
  <si>
    <t>E7.3</t>
  </si>
  <si>
    <t xml:space="preserve">Does your company use a recognized energy management system? </t>
  </si>
  <si>
    <t>No</t>
  </si>
  <si>
    <t>E8.</t>
  </si>
  <si>
    <t>Climate Oversight / Board</t>
  </si>
  <si>
    <t xml:space="preserve">Does your Board of Directors oversee and/or manage climate-related risks? </t>
  </si>
  <si>
    <t>E9.</t>
  </si>
  <si>
    <t>Climate Oversight / Management</t>
  </si>
  <si>
    <t xml:space="preserve">Does your Senior Management Team oversee and/or manage climate-related risks? </t>
  </si>
  <si>
    <t>E10.</t>
  </si>
  <si>
    <t>Climate Risk Mitigation</t>
  </si>
  <si>
    <t>Total amount invested in climate-related product development</t>
  </si>
  <si>
    <t xml:space="preserve">% of revenue </t>
  </si>
  <si>
    <t>Social indicators</t>
  </si>
  <si>
    <t>S1.</t>
  </si>
  <si>
    <t>CEO Pay Ratio</t>
  </si>
  <si>
    <t>S1.1</t>
  </si>
  <si>
    <r>
      <t xml:space="preserve">CEO total compensation </t>
    </r>
    <r>
      <rPr>
        <sz val="9"/>
        <rFont val="Aptos Narrow"/>
        <family val="2"/>
        <scheme val="minor"/>
      </rPr>
      <t>to monthly median FTE total compensation</t>
    </r>
  </si>
  <si>
    <t>%</t>
  </si>
  <si>
    <t>4.5:1</t>
  </si>
  <si>
    <t>4.7:1</t>
  </si>
  <si>
    <t>S1.2</t>
  </si>
  <si>
    <t xml:space="preserve">Does your company report this metric in regulatory filings? </t>
  </si>
  <si>
    <t>S2.</t>
  </si>
  <si>
    <t>Gender Pay Ratio</t>
  </si>
  <si>
    <t>Gender pay gap in favor of men (Iceland only, conducted by auditor BSI)</t>
  </si>
  <si>
    <t>S3.</t>
  </si>
  <si>
    <t>Employee Turnover</t>
  </si>
  <si>
    <t>S3.1</t>
  </si>
  <si>
    <t>Year-over-year change for full-time employees</t>
  </si>
  <si>
    <t>S3.2</t>
  </si>
  <si>
    <t>Percentage: Year-over-year change for part-time employees</t>
  </si>
  <si>
    <t>S3.3</t>
  </si>
  <si>
    <t>Percentage: Year-over-year change for contractors and/or consultants</t>
  </si>
  <si>
    <t>Voluntary turnover ratio</t>
  </si>
  <si>
    <t>S4.</t>
  </si>
  <si>
    <t>Gender Diversity</t>
  </si>
  <si>
    <t>S4.1</t>
  </si>
  <si>
    <t>Total enterprise headcount held by women and men</t>
  </si>
  <si>
    <t>41/59</t>
  </si>
  <si>
    <t>42/58</t>
  </si>
  <si>
    <t>S4.2</t>
  </si>
  <si>
    <t>Executive-level positions held by women and men</t>
  </si>
  <si>
    <t>23/77</t>
  </si>
  <si>
    <t>38/62</t>
  </si>
  <si>
    <t>S4.3</t>
  </si>
  <si>
    <t>Senior leadership (SVP, VP) positions held be women and men</t>
  </si>
  <si>
    <t>39/61</t>
  </si>
  <si>
    <t>44/56</t>
  </si>
  <si>
    <t>S4.4</t>
  </si>
  <si>
    <t xml:space="preserve">People leaders (Managers) positions held by women and men </t>
  </si>
  <si>
    <t>46/54</t>
  </si>
  <si>
    <t>40/60</t>
  </si>
  <si>
    <t>S5.</t>
  </si>
  <si>
    <t>Temporary Worker Ratio</t>
  </si>
  <si>
    <t>S5.1</t>
  </si>
  <si>
    <t>Total enterprise headcount held by part-time employees</t>
  </si>
  <si>
    <t>S5.2</t>
  </si>
  <si>
    <t>Percentage: Total enterprise headcount held by contractors and/or consultants</t>
  </si>
  <si>
    <t xml:space="preserve">- </t>
  </si>
  <si>
    <t>Total contingent workers</t>
  </si>
  <si>
    <t>3.7*</t>
  </si>
  <si>
    <t>S6.</t>
  </si>
  <si>
    <t>Non-Discrimination</t>
  </si>
  <si>
    <t xml:space="preserve">Does your company follow a sexual harassment and/or non-discrimination policy? </t>
  </si>
  <si>
    <t>S7.</t>
  </si>
  <si>
    <t>Injury Rate</t>
  </si>
  <si>
    <t>Frequency of injury events relative to total workforce time</t>
  </si>
  <si>
    <t>TRIR</t>
  </si>
  <si>
    <t>S8.</t>
  </si>
  <si>
    <t>Global Health &amp; Safety</t>
  </si>
  <si>
    <t xml:space="preserve">Does your company follow an occupational health and/or global health &amp; safety policy? </t>
  </si>
  <si>
    <t>S9.</t>
  </si>
  <si>
    <t>Child &amp; Forced Labor</t>
  </si>
  <si>
    <t>S9.1</t>
  </si>
  <si>
    <t xml:space="preserve">Does your company follow a child and/or forced labor policy? </t>
  </si>
  <si>
    <t>S9.2</t>
  </si>
  <si>
    <t xml:space="preserve">If yes, does your child and/or forced labor policy cover suppliers and vendors? </t>
  </si>
  <si>
    <t>S10.</t>
  </si>
  <si>
    <t>Human Rights</t>
  </si>
  <si>
    <t>S10.1</t>
  </si>
  <si>
    <t xml:space="preserve">Does your company follow a human rights policy? </t>
  </si>
  <si>
    <t>S10.2</t>
  </si>
  <si>
    <t xml:space="preserve">If yes, does your human rights policy cover suppliers and vendors? </t>
  </si>
  <si>
    <t>Corporate governance indicators</t>
  </si>
  <si>
    <t>G1.</t>
  </si>
  <si>
    <t>Board Diversity</t>
  </si>
  <si>
    <t>G1.1</t>
  </si>
  <si>
    <t>Total board seats occupied by women and men</t>
  </si>
  <si>
    <t>G1.2</t>
  </si>
  <si>
    <t>Committee chairs occupied by women and men</t>
  </si>
  <si>
    <t>G2.</t>
  </si>
  <si>
    <t>Board Independence</t>
  </si>
  <si>
    <t>G2.1</t>
  </si>
  <si>
    <t xml:space="preserve">Does company prohibit CEO from serving as board chair? </t>
  </si>
  <si>
    <t>G2.2</t>
  </si>
  <si>
    <t>Total board seats occupied by independents</t>
  </si>
  <si>
    <t>G3.</t>
  </si>
  <si>
    <t>Incentivized Pay</t>
  </si>
  <si>
    <t xml:space="preserve">Are executives formally incentivized to perform on sustainability? </t>
  </si>
  <si>
    <t>G4.</t>
  </si>
  <si>
    <t>Collective Bargaining</t>
  </si>
  <si>
    <t>Total enterprise headcount covered by collective bargaining agreement(s)</t>
  </si>
  <si>
    <t>G5.</t>
  </si>
  <si>
    <t>Supplier Code of Conduct</t>
  </si>
  <si>
    <t>G5.1</t>
  </si>
  <si>
    <t xml:space="preserve">Are your vendors or suppliers required to follow a Code of Conduct? </t>
  </si>
  <si>
    <t>G5.2</t>
  </si>
  <si>
    <t>If yes, what percentage of your suppliers have formally certified their compliance with the code?</t>
  </si>
  <si>
    <t>G6.</t>
  </si>
  <si>
    <t>Ethics &amp; Anti-Corruption</t>
  </si>
  <si>
    <t>G6.1</t>
  </si>
  <si>
    <t xml:space="preserve">Does your company follow an Ethics and/or Anti-Corruption policy? </t>
  </si>
  <si>
    <t>G6.2</t>
  </si>
  <si>
    <t>If yes, what percentage of your workforce has formally certified its compliance with the policy?</t>
  </si>
  <si>
    <t>G7.</t>
  </si>
  <si>
    <t>Data Privacy</t>
  </si>
  <si>
    <t>G7.1</t>
  </si>
  <si>
    <t xml:space="preserve">Does your company follow a Data Privacy policy? </t>
  </si>
  <si>
    <t>G7.2</t>
  </si>
  <si>
    <t xml:space="preserve">Has your company taken steps to comply with GDPR rules? </t>
  </si>
  <si>
    <t>G8.</t>
  </si>
  <si>
    <t>ESG Reporting</t>
  </si>
  <si>
    <t>G8.1</t>
  </si>
  <si>
    <t xml:space="preserve">Does your company publish a sustainability report? </t>
  </si>
  <si>
    <t>G8.2</t>
  </si>
  <si>
    <t xml:space="preserve">Is sustainability data included in your regulatory filings? </t>
  </si>
  <si>
    <t>G9.</t>
  </si>
  <si>
    <t>Disclosure Practices</t>
  </si>
  <si>
    <t>G9.1</t>
  </si>
  <si>
    <t xml:space="preserve">Does your company provide sustainability data to sustainability reporting frameworks? </t>
  </si>
  <si>
    <t>G9.2</t>
  </si>
  <si>
    <t>Does your company focus on specific UN Sustainable Development Goals?</t>
  </si>
  <si>
    <t>Yes: 3, 4, 9, 13</t>
  </si>
  <si>
    <t>G9.3</t>
  </si>
  <si>
    <t xml:space="preserve">Does your company set targets and report progress on the UN SDGs? </t>
  </si>
  <si>
    <t>G10.</t>
  </si>
  <si>
    <t>External Assurance</t>
  </si>
  <si>
    <t>G10.1</t>
  </si>
  <si>
    <t xml:space="preserve">Are your sustainability disclosures assured or validated by a third party? </t>
  </si>
  <si>
    <t>* Restated figure due to better data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</si>
</sst>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"/>
  </numFmts>
  <fonts count="1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name val="Aptos Display"/>
      <family val="2"/>
      <scheme val="major"/>
    </font>
    <font>
      <b/>
      <sz val="9"/>
      <color rgb="FF002060"/>
      <name val="Univers"/>
      <family val="2"/>
    </font>
    <font>
      <b/>
      <sz val="9"/>
      <name val="Univers"/>
      <family val="2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 applyFont="0" applyFill="0" applyBorder="0">
      <alignment horizontal="center" vertical="top" wrapText="1"/>
    </xf>
    <xf numFmtId="0" fontId="10" fillId="0" borderId="0">
      <alignment vertical="top" wrapText="1"/>
    </xf>
    <xf numFmtId="0" fontId="18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6" fillId="0" borderId="0" applyNumberFormat="0" applyFill="0" applyProtection="0">
      <alignment horizontal="center" vertical="center" wrapText="1"/>
    </xf>
    <xf numFmtId="0" fontId="6" fillId="0" borderId="0" applyNumberFormat="0" applyFill="0" applyProtection="0">
      <alignment horizontal="left" vertical="center" wrapText="1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9" fillId="0" borderId="0" xfId="1" applyFont="1" applyFill="1" applyBorder="1">
      <alignment horizontal="center" vertical="top" wrapText="1"/>
    </xf>
    <xf numFmtId="0" fontId="11" fillId="0" borderId="0" xfId="1" applyFont="1" applyFill="1" applyBorder="1" applyAlignment="1">
      <alignment horizontal="left" vertical="top" wrapText="1"/>
    </xf>
    <xf numFmtId="0" fontId="12" fillId="0" borderId="2" xfId="1" applyFont="1" applyFill="1" applyBorder="1">
      <alignment horizontal="center" vertical="top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1" applyFont="1" applyFill="1" applyBorder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9" fillId="0" borderId="2" xfId="1" applyFont="1" applyFill="1" applyBorder="1">
      <alignment horizontal="center" vertical="top" wrapText="1"/>
    </xf>
    <xf numFmtId="0" fontId="9" fillId="0" borderId="2" xfId="1" applyFont="1" applyFill="1" applyBorder="1" applyAlignment="1">
      <alignment horizontal="left" vertical="top" wrapText="1"/>
    </xf>
    <xf numFmtId="0" fontId="12" fillId="0" borderId="5" xfId="1" applyFont="1" applyFill="1" applyBorder="1">
      <alignment horizontal="center" vertical="top" wrapText="1"/>
    </xf>
    <xf numFmtId="0" fontId="12" fillId="0" borderId="5" xfId="1" applyFont="1" applyFill="1" applyBorder="1" applyAlignment="1">
      <alignment horizontal="left" vertical="top" wrapText="1"/>
    </xf>
    <xf numFmtId="0" fontId="9" fillId="0" borderId="5" xfId="1" applyFont="1" applyFill="1" applyBorder="1">
      <alignment horizontal="center" vertical="top" wrapText="1"/>
    </xf>
    <xf numFmtId="0" fontId="9" fillId="0" borderId="5" xfId="1" applyFont="1" applyFill="1" applyBorder="1" applyAlignment="1">
      <alignment horizontal="left" vertical="top" wrapText="1"/>
    </xf>
    <xf numFmtId="0" fontId="12" fillId="0" borderId="7" xfId="1" applyFont="1" applyFill="1" applyBorder="1">
      <alignment horizontal="center" vertical="top" wrapText="1"/>
    </xf>
    <xf numFmtId="0" fontId="12" fillId="0" borderId="7" xfId="1" applyFont="1" applyFill="1" applyBorder="1" applyAlignment="1">
      <alignment horizontal="left" vertical="top" wrapText="1"/>
    </xf>
    <xf numFmtId="0" fontId="8" fillId="5" borderId="5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12" fillId="0" borderId="0" xfId="1" applyFont="1" applyFill="1" applyBorder="1">
      <alignment horizontal="center" vertical="top" wrapText="1"/>
    </xf>
    <xf numFmtId="0" fontId="14" fillId="0" borderId="0" xfId="1" applyFont="1" applyFill="1" applyBorder="1" applyAlignment="1">
      <alignment horizontal="left" vertical="top" wrapText="1"/>
    </xf>
    <xf numFmtId="0" fontId="12" fillId="0" borderId="4" xfId="1" applyFont="1" applyFill="1" applyBorder="1">
      <alignment horizontal="center" vertical="top" wrapText="1"/>
    </xf>
    <xf numFmtId="0" fontId="14" fillId="0" borderId="4" xfId="1" applyFont="1" applyFill="1" applyBorder="1" applyAlignment="1">
      <alignment horizontal="left" vertical="top" wrapText="1"/>
    </xf>
    <xf numFmtId="0" fontId="9" fillId="0" borderId="4" xfId="1" applyFont="1" applyFill="1" applyBorder="1">
      <alignment horizontal="center" vertical="top" wrapText="1"/>
    </xf>
    <xf numFmtId="0" fontId="9" fillId="0" borderId="4" xfId="1" applyFont="1" applyFill="1" applyBorder="1" applyAlignment="1">
      <alignment horizontal="left" vertical="top" wrapText="1"/>
    </xf>
    <xf numFmtId="0" fontId="12" fillId="3" borderId="5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8" fillId="5" borderId="9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0" fillId="0" borderId="0" xfId="2">
      <alignment vertical="top" wrapText="1"/>
    </xf>
    <xf numFmtId="0" fontId="10" fillId="7" borderId="0" xfId="2" applyFill="1">
      <alignment vertical="top" wrapText="1"/>
    </xf>
    <xf numFmtId="0" fontId="18" fillId="7" borderId="0" xfId="3" applyFill="1" applyAlignment="1">
      <alignment vertical="top"/>
    </xf>
    <xf numFmtId="0" fontId="18" fillId="7" borderId="0" xfId="3" applyFill="1" applyAlignment="1">
      <alignment horizontal="right" vertical="top"/>
    </xf>
    <xf numFmtId="0" fontId="3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10" fillId="3" borderId="0" xfId="2" applyFill="1">
      <alignment vertical="top" wrapText="1"/>
    </xf>
    <xf numFmtId="0" fontId="10" fillId="3" borderId="0" xfId="2" applyFill="1" applyAlignment="1">
      <alignment horizontal="right" vertical="top" wrapText="1"/>
    </xf>
    <xf numFmtId="0" fontId="5" fillId="4" borderId="0" xfId="2" applyFont="1" applyFill="1">
      <alignment vertical="top" wrapText="1"/>
    </xf>
    <xf numFmtId="0" fontId="7" fillId="4" borderId="0" xfId="5" applyFont="1" applyFill="1" applyAlignment="1">
      <alignment horizontal="left" vertical="center"/>
    </xf>
    <xf numFmtId="0" fontId="7" fillId="4" borderId="0" xfId="6" applyFont="1" applyFill="1" applyAlignment="1">
      <alignment horizontal="center" vertical="center" wrapText="1"/>
    </xf>
    <xf numFmtId="0" fontId="5" fillId="0" borderId="0" xfId="2" applyFont="1">
      <alignment vertical="top" wrapText="1"/>
    </xf>
    <xf numFmtId="0" fontId="8" fillId="5" borderId="1" xfId="5" applyFont="1" applyFill="1" applyBorder="1" applyAlignment="1">
      <alignment horizontal="left" vertical="center"/>
    </xf>
    <xf numFmtId="0" fontId="9" fillId="5" borderId="1" xfId="5" applyFont="1" applyFill="1" applyBorder="1" applyAlignment="1">
      <alignment vertical="center"/>
    </xf>
    <xf numFmtId="0" fontId="9" fillId="5" borderId="1" xfId="6" applyFont="1" applyFill="1" applyBorder="1" applyAlignment="1">
      <alignment vertical="center" wrapText="1"/>
    </xf>
    <xf numFmtId="0" fontId="9" fillId="5" borderId="0" xfId="6" applyFont="1" applyFill="1" applyAlignment="1">
      <alignment vertical="center" wrapText="1"/>
    </xf>
    <xf numFmtId="0" fontId="9" fillId="5" borderId="0" xfId="6" applyFont="1" applyFill="1" applyAlignment="1">
      <alignment horizontal="right" vertical="center" wrapText="1"/>
    </xf>
    <xf numFmtId="0" fontId="1" fillId="6" borderId="0" xfId="2" applyFont="1" applyFill="1" applyAlignment="1">
      <alignment horizontal="center" vertical="center" textRotation="90" wrapText="1"/>
    </xf>
    <xf numFmtId="0" fontId="12" fillId="0" borderId="1" xfId="2" applyFont="1" applyBorder="1" applyAlignment="1">
      <alignment horizontal="center" vertical="top"/>
    </xf>
    <xf numFmtId="164" fontId="13" fillId="6" borderId="2" xfId="2" applyNumberFormat="1" applyFont="1" applyFill="1" applyBorder="1" applyAlignment="1">
      <alignment horizontal="center" vertical="top"/>
    </xf>
    <xf numFmtId="164" fontId="9" fillId="3" borderId="3" xfId="2" applyNumberFormat="1" applyFont="1" applyFill="1" applyBorder="1" applyAlignment="1">
      <alignment horizontal="center" vertical="center"/>
    </xf>
    <xf numFmtId="165" fontId="14" fillId="6" borderId="2" xfId="2" applyNumberFormat="1" applyFont="1" applyFill="1" applyBorder="1" applyAlignment="1">
      <alignment horizontal="center" vertical="top"/>
    </xf>
    <xf numFmtId="164" fontId="12" fillId="3" borderId="3" xfId="2" applyNumberFormat="1" applyFont="1" applyFill="1" applyBorder="1" applyAlignment="1">
      <alignment horizontal="center" vertical="center"/>
    </xf>
    <xf numFmtId="165" fontId="13" fillId="6" borderId="2" xfId="2" applyNumberFormat="1" applyFont="1" applyFill="1" applyBorder="1" applyAlignment="1">
      <alignment horizontal="center" vertical="top"/>
    </xf>
    <xf numFmtId="165" fontId="9" fillId="3" borderId="2" xfId="2" applyNumberFormat="1" applyFont="1" applyFill="1" applyBorder="1" applyAlignment="1">
      <alignment horizontal="center" vertical="top"/>
    </xf>
    <xf numFmtId="164" fontId="11" fillId="3" borderId="3" xfId="2" applyNumberFormat="1" applyFont="1" applyFill="1" applyBorder="1" applyAlignment="1">
      <alignment horizontal="center" vertical="center"/>
    </xf>
    <xf numFmtId="164" fontId="15" fillId="3" borderId="3" xfId="2" applyNumberFormat="1" applyFont="1" applyFill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 wrapText="1"/>
    </xf>
    <xf numFmtId="164" fontId="15" fillId="0" borderId="4" xfId="2" applyNumberFormat="1" applyFont="1" applyBorder="1" applyAlignment="1">
      <alignment horizontal="center" vertical="center" wrapText="1"/>
    </xf>
    <xf numFmtId="165" fontId="14" fillId="6" borderId="1" xfId="2" applyNumberFormat="1" applyFont="1" applyFill="1" applyBorder="1" applyAlignment="1">
      <alignment horizontal="center" vertical="top"/>
    </xf>
    <xf numFmtId="164" fontId="15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14" fillId="6" borderId="5" xfId="2" applyFont="1" applyFill="1" applyBorder="1" applyAlignment="1">
      <alignment horizontal="center" vertical="top"/>
    </xf>
    <xf numFmtId="0" fontId="12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165" fontId="14" fillId="6" borderId="0" xfId="2" applyNumberFormat="1" applyFont="1" applyFill="1" applyAlignment="1">
      <alignment horizontal="center" vertical="center" wrapText="1"/>
    </xf>
    <xf numFmtId="164" fontId="12" fillId="0" borderId="2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65" fontId="14" fillId="6" borderId="2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top"/>
    </xf>
    <xf numFmtId="0" fontId="13" fillId="6" borderId="2" xfId="2" applyFont="1" applyFill="1" applyBorder="1" applyAlignment="1">
      <alignment horizontal="center" vertical="top"/>
    </xf>
    <xf numFmtId="164" fontId="9" fillId="0" borderId="2" xfId="2" applyNumberFormat="1" applyFont="1" applyBorder="1" applyAlignment="1">
      <alignment horizontal="center" vertical="center"/>
    </xf>
    <xf numFmtId="164" fontId="14" fillId="6" borderId="2" xfId="2" applyNumberFormat="1" applyFont="1" applyFill="1" applyBorder="1" applyAlignment="1">
      <alignment horizontal="center" vertical="top"/>
    </xf>
    <xf numFmtId="0" fontId="14" fillId="6" borderId="2" xfId="2" applyFont="1" applyFill="1" applyBorder="1" applyAlignment="1">
      <alignment horizontal="center" vertical="top"/>
    </xf>
    <xf numFmtId="0" fontId="12" fillId="3" borderId="2" xfId="2" applyFont="1" applyFill="1" applyBorder="1" applyAlignment="1">
      <alignment horizontal="center" vertical="top"/>
    </xf>
    <xf numFmtId="0" fontId="14" fillId="6" borderId="0" xfId="2" applyFont="1" applyFill="1" applyAlignment="1">
      <alignment horizontal="center" vertical="top"/>
    </xf>
    <xf numFmtId="0" fontId="12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" fillId="6" borderId="6" xfId="2" applyFont="1" applyFill="1" applyBorder="1" applyAlignment="1">
      <alignment horizontal="center" vertical="center" textRotation="90" wrapText="1"/>
    </xf>
    <xf numFmtId="0" fontId="12" fillId="0" borderId="7" xfId="2" applyFont="1" applyBorder="1" applyAlignment="1">
      <alignment horizontal="center" vertical="top" wrapText="1"/>
    </xf>
    <xf numFmtId="9" fontId="14" fillId="6" borderId="7" xfId="7" applyFont="1" applyFill="1" applyBorder="1" applyAlignment="1">
      <alignment horizontal="center" vertical="top" wrapText="1"/>
    </xf>
    <xf numFmtId="9" fontId="12" fillId="0" borderId="7" xfId="2" applyNumberFormat="1" applyFont="1" applyBorder="1" applyAlignment="1">
      <alignment horizontal="center" vertical="center" wrapText="1"/>
    </xf>
    <xf numFmtId="0" fontId="1" fillId="6" borderId="8" xfId="2" applyFont="1" applyFill="1" applyBorder="1" applyAlignment="1">
      <alignment horizontal="center" vertical="center" textRotation="90" wrapText="1"/>
    </xf>
    <xf numFmtId="0" fontId="11" fillId="5" borderId="5" xfId="2" applyFont="1" applyFill="1" applyBorder="1">
      <alignment vertical="top" wrapText="1"/>
    </xf>
    <xf numFmtId="0" fontId="11" fillId="5" borderId="5" xfId="2" applyFont="1" applyFill="1" applyBorder="1" applyAlignment="1">
      <alignment horizontal="right" vertical="center" wrapText="1"/>
    </xf>
    <xf numFmtId="0" fontId="12" fillId="6" borderId="2" xfId="2" applyFont="1" applyFill="1" applyBorder="1" applyAlignment="1">
      <alignment horizontal="center" vertical="top"/>
    </xf>
    <xf numFmtId="0" fontId="9" fillId="0" borderId="2" xfId="2" applyFont="1" applyBorder="1" applyAlignment="1">
      <alignment horizontal="right" vertical="top"/>
    </xf>
    <xf numFmtId="0" fontId="10" fillId="0" borderId="0" xfId="2" applyAlignment="1">
      <alignment horizontal="right" vertical="top" wrapText="1"/>
    </xf>
    <xf numFmtId="0" fontId="10" fillId="6" borderId="0" xfId="2" applyFill="1" applyAlignment="1">
      <alignment horizontal="center" vertical="top" wrapText="1"/>
    </xf>
    <xf numFmtId="165" fontId="14" fillId="0" borderId="2" xfId="2" applyNumberFormat="1" applyFont="1" applyBorder="1" applyAlignment="1">
      <alignment horizontal="right" vertical="top"/>
    </xf>
    <xf numFmtId="0" fontId="12" fillId="0" borderId="2" xfId="2" applyFont="1" applyBorder="1" applyAlignment="1">
      <alignment horizontal="right" vertical="top"/>
    </xf>
    <xf numFmtId="0" fontId="9" fillId="6" borderId="2" xfId="2" applyFont="1" applyFill="1" applyBorder="1" applyAlignment="1">
      <alignment horizontal="center" vertical="top"/>
    </xf>
    <xf numFmtId="165" fontId="12" fillId="6" borderId="2" xfId="2" applyNumberFormat="1" applyFont="1" applyFill="1" applyBorder="1" applyAlignment="1">
      <alignment horizontal="center" vertical="top"/>
    </xf>
    <xf numFmtId="1" fontId="12" fillId="6" borderId="2" xfId="2" applyNumberFormat="1" applyFont="1" applyFill="1" applyBorder="1" applyAlignment="1">
      <alignment horizontal="center" vertical="top"/>
    </xf>
    <xf numFmtId="1" fontId="15" fillId="0" borderId="2" xfId="2" applyNumberFormat="1" applyFont="1" applyBorder="1" applyAlignment="1">
      <alignment horizontal="right" vertical="top"/>
    </xf>
    <xf numFmtId="1" fontId="12" fillId="0" borderId="2" xfId="2" applyNumberFormat="1" applyFont="1" applyBorder="1" applyAlignment="1">
      <alignment horizontal="right" vertical="center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horizontal="right" vertical="top"/>
    </xf>
    <xf numFmtId="0" fontId="12" fillId="0" borderId="4" xfId="2" applyFont="1" applyBorder="1" applyAlignment="1">
      <alignment horizontal="center" vertical="top"/>
    </xf>
    <xf numFmtId="0" fontId="12" fillId="0" borderId="4" xfId="2" applyFont="1" applyBorder="1" applyAlignment="1">
      <alignment horizontal="right" vertical="top"/>
    </xf>
    <xf numFmtId="0" fontId="9" fillId="0" borderId="4" xfId="2" applyFont="1" applyBorder="1" applyAlignment="1">
      <alignment horizontal="center" vertical="top"/>
    </xf>
    <xf numFmtId="0" fontId="9" fillId="6" borderId="4" xfId="2" applyFont="1" applyFill="1" applyBorder="1" applyAlignment="1">
      <alignment horizontal="center" vertical="top"/>
    </xf>
    <xf numFmtId="0" fontId="9" fillId="0" borderId="4" xfId="2" applyFont="1" applyBorder="1" applyAlignment="1">
      <alignment horizontal="right" vertical="top"/>
    </xf>
    <xf numFmtId="0" fontId="12" fillId="0" borderId="5" xfId="2" applyFont="1" applyBorder="1" applyAlignment="1">
      <alignment horizontal="center" vertical="top"/>
    </xf>
    <xf numFmtId="165" fontId="12" fillId="0" borderId="5" xfId="2" applyNumberFormat="1" applyFont="1" applyBorder="1" applyAlignment="1">
      <alignment horizontal="right" vertical="top"/>
    </xf>
    <xf numFmtId="0" fontId="12" fillId="7" borderId="2" xfId="2" applyFont="1" applyFill="1" applyBorder="1" applyAlignment="1">
      <alignment horizontal="center" vertical="top"/>
    </xf>
    <xf numFmtId="165" fontId="12" fillId="0" borderId="2" xfId="2" applyNumberFormat="1" applyFont="1" applyBorder="1" applyAlignment="1">
      <alignment horizontal="right" vertical="top"/>
    </xf>
    <xf numFmtId="0" fontId="12" fillId="0" borderId="7" xfId="2" applyFont="1" applyBorder="1" applyAlignment="1">
      <alignment horizontal="center" vertical="top"/>
    </xf>
    <xf numFmtId="0" fontId="12" fillId="6" borderId="7" xfId="2" applyFont="1" applyFill="1" applyBorder="1" applyAlignment="1">
      <alignment horizontal="center" vertical="top"/>
    </xf>
    <xf numFmtId="0" fontId="12" fillId="0" borderId="7" xfId="2" applyFont="1" applyBorder="1" applyAlignment="1">
      <alignment horizontal="right" vertical="top"/>
    </xf>
    <xf numFmtId="0" fontId="17" fillId="5" borderId="9" xfId="2" applyFont="1" applyFill="1" applyBorder="1" applyAlignment="1">
      <alignment horizontal="center" vertical="top"/>
    </xf>
    <xf numFmtId="0" fontId="17" fillId="5" borderId="9" xfId="2" applyFont="1" applyFill="1" applyBorder="1" applyAlignment="1">
      <alignment horizontal="right" vertical="top"/>
    </xf>
    <xf numFmtId="0" fontId="12" fillId="3" borderId="2" xfId="2" applyFont="1" applyFill="1" applyBorder="1" applyAlignment="1">
      <alignment horizontal="right" vertical="top"/>
    </xf>
    <xf numFmtId="0" fontId="12" fillId="6" borderId="0" xfId="2" applyFont="1" applyFill="1" applyAlignment="1">
      <alignment horizontal="center" vertical="top"/>
    </xf>
    <xf numFmtId="1" fontId="12" fillId="0" borderId="2" xfId="2" applyNumberFormat="1" applyFont="1" applyBorder="1" applyAlignment="1">
      <alignment horizontal="right" vertical="top"/>
    </xf>
    <xf numFmtId="0" fontId="12" fillId="6" borderId="0" xfId="2" quotePrefix="1" applyFont="1" applyFill="1" applyAlignment="1">
      <alignment horizontal="center" vertical="top"/>
    </xf>
    <xf numFmtId="0" fontId="12" fillId="0" borderId="0" xfId="2" quotePrefix="1" applyFont="1" applyAlignment="1">
      <alignment horizontal="right" vertical="top"/>
    </xf>
    <xf numFmtId="0" fontId="9" fillId="0" borderId="0" xfId="2" applyFont="1" applyAlignment="1">
      <alignment horizontal="center" vertical="top"/>
    </xf>
    <xf numFmtId="0" fontId="9" fillId="6" borderId="0" xfId="2" applyFont="1" applyFill="1" applyAlignment="1">
      <alignment horizontal="center" vertical="top"/>
    </xf>
    <xf numFmtId="0" fontId="9" fillId="0" borderId="0" xfId="2" applyFont="1" applyAlignment="1">
      <alignment horizontal="right" vertical="top"/>
    </xf>
    <xf numFmtId="0" fontId="1" fillId="3" borderId="0" xfId="2" applyFont="1" applyFill="1" applyAlignment="1">
      <alignment vertical="center" textRotation="90" wrapText="1"/>
    </xf>
    <xf numFmtId="0" fontId="0" fillId="0" borderId="0" xfId="1" applyFont="1" applyFill="1" applyBorder="1">
      <alignment horizontal="center" vertical="top" wrapText="1"/>
    </xf>
  </cellXfs>
  <cellStyles count="9">
    <cellStyle name="Comma 2" xfId="8" xr:uid="{D279163F-72DA-4B50-BEE2-E55D46886F6B}"/>
    <cellStyle name="Heading 1 2" xfId="3" xr:uid="{B5A108F0-E7BE-4E68-AA75-562EBBB68F62}"/>
    <cellStyle name="Heading 2 2" xfId="6" xr:uid="{EE63DF07-74DE-4419-B338-D07779B149B4}"/>
    <cellStyle name="Heading 3 2" xfId="5" xr:uid="{F0E1F8B2-D046-4ACB-AD73-57828F72A76B}"/>
    <cellStyle name="Normal" xfId="0" builtinId="0"/>
    <cellStyle name="Normal 2" xfId="2" xr:uid="{A5C7E8D0-9EC9-4956-9F80-5D66A506AB5F}"/>
    <cellStyle name="Owner" xfId="1" xr:uid="{929A5E78-8E88-4064-89FC-CDB3B7C109BD}"/>
    <cellStyle name="Percent 2" xfId="7" xr:uid="{7A3A6C33-033F-441A-BAC0-9B3286D32E8D}"/>
    <cellStyle name="Title 2" xfId="4" xr:uid="{21B248AA-A566-4CEE-9DF6-561520328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trolant-my.sharepoint.com/personal/vicki_preibisch_controlant_com/Documents/Desktop/2024%20Sustainability%20docs/ESG%20data%20overview%202024.xlsx" TargetMode="External"/><Relationship Id="rId1" Type="http://schemas.openxmlformats.org/officeDocument/2006/relationships/externalLinkPath" Target="https://controlant-my.sharepoint.com/personal/vicki_preibisch_controlant_com/Documents/Desktop/2024%20Sustainability%20docs/ESG%20data%20overview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G data 2023 for OKR Q4 su (2)"/>
      <sheetName val="working version -2024"/>
      <sheetName val="ESG data 2023"/>
      <sheetName val="ESG data 2023 - FINAL "/>
      <sheetName val="2023 - with updated revenue"/>
      <sheetName val="YOYchange"/>
      <sheetName val="Injury"/>
      <sheetName val="FTE 2023"/>
      <sheetName val="2022-Þóra"/>
      <sheetName val="2023-Þóra"/>
      <sheetName val="Gender data 2022-2023"/>
      <sheetName val="E8 R&amp;D"/>
      <sheetName val="ESG data 2023 (working fil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2475-30C6-4E32-9B5E-DBC87A9B56BE}">
  <sheetPr>
    <tabColor theme="5" tint="0.79998168889431442"/>
    <pageSetUpPr fitToPage="1"/>
  </sheetPr>
  <dimension ref="A1:F107"/>
  <sheetViews>
    <sheetView showGridLines="0" tabSelected="1" topLeftCell="A2" zoomScale="70" zoomScaleNormal="70" workbookViewId="0">
      <selection activeCell="O29" sqref="O29"/>
    </sheetView>
  </sheetViews>
  <sheetFormatPr defaultColWidth="9.81640625" defaultRowHeight="14.25" customHeight="1" x14ac:dyDescent="0.35"/>
  <cols>
    <col min="1" max="1" width="3.54296875" style="30" customWidth="1"/>
    <col min="2" max="2" width="23.54296875" style="30" customWidth="1"/>
    <col min="3" max="3" width="83.26953125" style="30" customWidth="1"/>
    <col min="4" max="4" width="32.7265625" style="30" customWidth="1"/>
    <col min="5" max="5" width="13.6328125" style="30" customWidth="1"/>
    <col min="6" max="6" width="13.6328125" style="88" customWidth="1"/>
    <col min="7" max="16384" width="9.81640625" style="30"/>
  </cols>
  <sheetData>
    <row r="1" spans="1:6" ht="64" hidden="1" customHeight="1" x14ac:dyDescent="0.35">
      <c r="B1" s="31"/>
      <c r="C1" s="31"/>
      <c r="D1" s="32"/>
      <c r="E1" s="32"/>
      <c r="F1" s="33"/>
    </row>
    <row r="2" spans="1:6" ht="23.25" customHeight="1" x14ac:dyDescent="0.35">
      <c r="B2" s="34" t="s">
        <v>0</v>
      </c>
      <c r="C2" s="35"/>
      <c r="D2" s="36"/>
      <c r="E2" s="36"/>
      <c r="F2" s="37"/>
    </row>
    <row r="3" spans="1:6" s="41" customFormat="1" ht="20.25" customHeight="1" x14ac:dyDescent="0.35">
      <c r="A3" s="38"/>
      <c r="B3" s="39" t="s">
        <v>1</v>
      </c>
      <c r="C3" s="39"/>
      <c r="D3" s="40" t="s">
        <v>2</v>
      </c>
      <c r="E3" s="40">
        <v>2024</v>
      </c>
      <c r="F3" s="40">
        <v>2023</v>
      </c>
    </row>
    <row r="4" spans="1:6" s="41" customFormat="1" ht="20.25" hidden="1" customHeight="1" x14ac:dyDescent="0.35">
      <c r="B4" s="42" t="s">
        <v>3</v>
      </c>
      <c r="C4" s="43"/>
      <c r="D4" s="44"/>
      <c r="E4" s="45"/>
      <c r="F4" s="46"/>
    </row>
    <row r="5" spans="1:6" ht="14.25" customHeight="1" x14ac:dyDescent="0.35">
      <c r="A5" s="47" t="s">
        <v>3</v>
      </c>
      <c r="B5" s="1" t="s">
        <v>4</v>
      </c>
      <c r="C5" s="2" t="s">
        <v>5</v>
      </c>
      <c r="D5" s="48" t="s">
        <v>6</v>
      </c>
      <c r="E5" s="49">
        <f>E6+E8+E10</f>
        <v>1142.6210000000001</v>
      </c>
      <c r="F5" s="50">
        <f>F6+F8+F10</f>
        <v>4074.9939999999997</v>
      </c>
    </row>
    <row r="6" spans="1:6" ht="14.25" customHeight="1" x14ac:dyDescent="0.35">
      <c r="A6" s="47"/>
      <c r="B6" s="3" t="s">
        <v>7</v>
      </c>
      <c r="C6" s="4" t="s">
        <v>8</v>
      </c>
      <c r="D6" s="48" t="s">
        <v>6</v>
      </c>
      <c r="E6" s="51">
        <v>0.99399999999999999</v>
      </c>
      <c r="F6" s="52">
        <v>0.6</v>
      </c>
    </row>
    <row r="7" spans="1:6" ht="14.25" customHeight="1" x14ac:dyDescent="0.35">
      <c r="A7" s="47"/>
      <c r="B7" s="5" t="s">
        <v>9</v>
      </c>
      <c r="C7" s="6" t="s">
        <v>10</v>
      </c>
      <c r="D7" s="48" t="s">
        <v>6</v>
      </c>
      <c r="E7" s="51">
        <v>32.869999999999997</v>
      </c>
      <c r="F7" s="52">
        <v>37</v>
      </c>
    </row>
    <row r="8" spans="1:6" ht="14.25" customHeight="1" x14ac:dyDescent="0.35">
      <c r="A8" s="47"/>
      <c r="B8" s="5" t="s">
        <v>9</v>
      </c>
      <c r="C8" s="6" t="s">
        <v>11</v>
      </c>
      <c r="D8" s="48" t="s">
        <v>6</v>
      </c>
      <c r="E8" s="51">
        <v>14.79</v>
      </c>
      <c r="F8" s="52">
        <v>18.16</v>
      </c>
    </row>
    <row r="9" spans="1:6" ht="14.25" customHeight="1" x14ac:dyDescent="0.35">
      <c r="A9" s="47"/>
      <c r="B9" s="5"/>
      <c r="C9" s="6" t="s">
        <v>12</v>
      </c>
      <c r="D9" s="48" t="s">
        <v>6</v>
      </c>
      <c r="E9" s="53">
        <f>E8+E6</f>
        <v>15.783999999999999</v>
      </c>
      <c r="F9" s="54">
        <f>F8+F6</f>
        <v>18.760000000000002</v>
      </c>
    </row>
    <row r="10" spans="1:6" ht="14.25" customHeight="1" x14ac:dyDescent="0.35">
      <c r="A10" s="47"/>
      <c r="B10" s="5" t="s">
        <v>13</v>
      </c>
      <c r="C10" s="6" t="s">
        <v>14</v>
      </c>
      <c r="D10" s="48" t="s">
        <v>6</v>
      </c>
      <c r="E10" s="49">
        <f>SUM(E11:E19)</f>
        <v>1126.837</v>
      </c>
      <c r="F10" s="55">
        <f>SUM(F11:F19)</f>
        <v>4056.2339999999995</v>
      </c>
    </row>
    <row r="11" spans="1:6" ht="14.25" customHeight="1" x14ac:dyDescent="0.35">
      <c r="A11" s="47"/>
      <c r="B11" s="5"/>
      <c r="C11" s="6" t="s">
        <v>15</v>
      </c>
      <c r="D11" s="48" t="s">
        <v>6</v>
      </c>
      <c r="E11" s="51">
        <v>489.47</v>
      </c>
      <c r="F11" s="56">
        <v>2881.48</v>
      </c>
    </row>
    <row r="12" spans="1:6" ht="14.25" customHeight="1" x14ac:dyDescent="0.35">
      <c r="A12" s="47"/>
      <c r="B12" s="5"/>
      <c r="C12" s="6" t="s">
        <v>16</v>
      </c>
      <c r="D12" s="48" t="s">
        <v>6</v>
      </c>
      <c r="E12" s="51">
        <v>0</v>
      </c>
      <c r="F12" s="57">
        <v>3.06</v>
      </c>
    </row>
    <row r="13" spans="1:6" ht="14.25" customHeight="1" x14ac:dyDescent="0.35">
      <c r="A13" s="47"/>
      <c r="B13" s="5"/>
      <c r="C13" s="6" t="s">
        <v>17</v>
      </c>
      <c r="D13" s="48" t="s">
        <v>6</v>
      </c>
      <c r="E13" s="51">
        <v>7.5750000000000002</v>
      </c>
      <c r="F13" s="57">
        <v>7.85</v>
      </c>
    </row>
    <row r="14" spans="1:6" ht="14.25" customHeight="1" x14ac:dyDescent="0.35">
      <c r="A14" s="47"/>
      <c r="B14" s="5"/>
      <c r="C14" s="6" t="s">
        <v>18</v>
      </c>
      <c r="D14" s="48" t="s">
        <v>6</v>
      </c>
      <c r="E14" s="51">
        <v>0.16700000000000001</v>
      </c>
      <c r="F14" s="57">
        <v>13.96</v>
      </c>
    </row>
    <row r="15" spans="1:6" ht="14.25" customHeight="1" x14ac:dyDescent="0.35">
      <c r="A15" s="47"/>
      <c r="B15" s="5"/>
      <c r="C15" s="6" t="s">
        <v>19</v>
      </c>
      <c r="D15" s="48" t="s">
        <v>6</v>
      </c>
      <c r="E15" s="51">
        <v>13.34</v>
      </c>
      <c r="F15" s="58">
        <v>16</v>
      </c>
    </row>
    <row r="16" spans="1:6" ht="14.25" customHeight="1" x14ac:dyDescent="0.35">
      <c r="A16" s="47"/>
      <c r="B16" s="5"/>
      <c r="C16" s="6" t="s">
        <v>20</v>
      </c>
      <c r="D16" s="48" t="s">
        <v>6</v>
      </c>
      <c r="E16" s="51">
        <v>449.56</v>
      </c>
      <c r="F16" s="57">
        <v>670.77800000000002</v>
      </c>
    </row>
    <row r="17" spans="1:6" ht="14.25" customHeight="1" x14ac:dyDescent="0.35">
      <c r="A17" s="47"/>
      <c r="B17" s="5"/>
      <c r="C17" s="6" t="s">
        <v>21</v>
      </c>
      <c r="D17" s="48" t="s">
        <v>6</v>
      </c>
      <c r="E17" s="51">
        <v>124.87</v>
      </c>
      <c r="F17" s="58">
        <v>299.596</v>
      </c>
    </row>
    <row r="18" spans="1:6" ht="14.25" customHeight="1" x14ac:dyDescent="0.35">
      <c r="A18" s="47"/>
      <c r="B18" s="5"/>
      <c r="C18" s="6" t="s">
        <v>22</v>
      </c>
      <c r="D18" s="48" t="s">
        <v>6</v>
      </c>
      <c r="E18" s="51">
        <v>38.274999999999999</v>
      </c>
      <c r="F18" s="59">
        <v>40.6</v>
      </c>
    </row>
    <row r="19" spans="1:6" ht="14.25" customHeight="1" x14ac:dyDescent="0.35">
      <c r="A19" s="47"/>
      <c r="B19" s="5"/>
      <c r="C19" s="6" t="s">
        <v>23</v>
      </c>
      <c r="D19" s="48" t="s">
        <v>6</v>
      </c>
      <c r="E19" s="60">
        <v>3.58</v>
      </c>
      <c r="F19" s="61">
        <v>122.91</v>
      </c>
    </row>
    <row r="20" spans="1:6" s="41" customFormat="1" ht="14.25" customHeight="1" x14ac:dyDescent="0.35">
      <c r="A20" s="47"/>
      <c r="B20" s="7" t="s">
        <v>24</v>
      </c>
      <c r="C20" s="8" t="s">
        <v>25</v>
      </c>
      <c r="D20" s="62"/>
      <c r="E20" s="63"/>
      <c r="F20" s="64"/>
    </row>
    <row r="21" spans="1:6" ht="14.25" customHeight="1" x14ac:dyDescent="0.35">
      <c r="A21" s="47"/>
      <c r="B21" s="3" t="s">
        <v>26</v>
      </c>
      <c r="C21" s="4" t="s">
        <v>27</v>
      </c>
      <c r="D21" s="65" t="s">
        <v>28</v>
      </c>
      <c r="E21" s="66">
        <f>(E5/80611741)*1000000</f>
        <v>14.17437442518454</v>
      </c>
      <c r="F21" s="67">
        <f>(F5/184890281)*1000000</f>
        <v>22.040066021642314</v>
      </c>
    </row>
    <row r="22" spans="1:6" ht="14.25" customHeight="1" x14ac:dyDescent="0.35">
      <c r="A22" s="47"/>
      <c r="B22" s="3" t="s">
        <v>29</v>
      </c>
      <c r="C22" s="4" t="s">
        <v>30</v>
      </c>
      <c r="D22" s="62" t="s">
        <v>31</v>
      </c>
      <c r="E22" s="51">
        <f>(E5/235)</f>
        <v>4.8622170212765958</v>
      </c>
      <c r="F22" s="67">
        <f>(F5/565)</f>
        <v>7.2123787610619461</v>
      </c>
    </row>
    <row r="23" spans="1:6" ht="14.25" customHeight="1" x14ac:dyDescent="0.35">
      <c r="A23" s="47"/>
      <c r="B23" s="3" t="s">
        <v>32</v>
      </c>
      <c r="C23" s="4" t="s">
        <v>33</v>
      </c>
      <c r="D23" s="68" t="s">
        <v>34</v>
      </c>
      <c r="E23" s="69">
        <f>(E5/8288.9)*1000</f>
        <v>137.84953371376179</v>
      </c>
      <c r="F23" s="67">
        <f>(F5/9135.7)*1000</f>
        <v>446.05164355221814</v>
      </c>
    </row>
    <row r="24" spans="1:6" s="41" customFormat="1" ht="14.25" customHeight="1" x14ac:dyDescent="0.35">
      <c r="A24" s="47"/>
      <c r="B24" s="7" t="s">
        <v>35</v>
      </c>
      <c r="C24" s="8" t="s">
        <v>36</v>
      </c>
      <c r="D24" s="70"/>
      <c r="E24" s="71"/>
      <c r="F24" s="72"/>
    </row>
    <row r="25" spans="1:6" ht="14.25" customHeight="1" x14ac:dyDescent="0.35">
      <c r="A25" s="47"/>
      <c r="B25" s="3" t="s">
        <v>37</v>
      </c>
      <c r="C25" s="4" t="s">
        <v>38</v>
      </c>
      <c r="D25" s="62" t="s">
        <v>39</v>
      </c>
      <c r="E25" s="73">
        <v>2860.3</v>
      </c>
      <c r="F25" s="67">
        <v>1968.5</v>
      </c>
    </row>
    <row r="26" spans="1:6" ht="14.25" customHeight="1" x14ac:dyDescent="0.35">
      <c r="A26" s="47"/>
      <c r="B26" s="3" t="s">
        <v>40</v>
      </c>
      <c r="C26" s="4" t="s">
        <v>41</v>
      </c>
      <c r="D26" s="62" t="s">
        <v>42</v>
      </c>
      <c r="E26" s="74" t="s">
        <v>43</v>
      </c>
      <c r="F26" s="67" t="s">
        <v>43</v>
      </c>
    </row>
    <row r="27" spans="1:6" s="41" customFormat="1" ht="14.25" customHeight="1" x14ac:dyDescent="0.35">
      <c r="A27" s="47"/>
      <c r="B27" s="7" t="s">
        <v>44</v>
      </c>
      <c r="C27" s="8" t="s">
        <v>45</v>
      </c>
      <c r="D27" s="70"/>
      <c r="E27" s="71"/>
      <c r="F27" s="72"/>
    </row>
    <row r="28" spans="1:6" ht="14.25" customHeight="1" x14ac:dyDescent="0.35">
      <c r="A28" s="47"/>
      <c r="B28" s="3" t="s">
        <v>46</v>
      </c>
      <c r="C28" s="4" t="s">
        <v>47</v>
      </c>
      <c r="D28" s="75" t="s">
        <v>48</v>
      </c>
      <c r="E28" s="51">
        <f>(E25/80611741)*1000000</f>
        <v>35.482424328237748</v>
      </c>
      <c r="F28" s="67">
        <f>(F25/184890281)*1000000</f>
        <v>10.646854931222697</v>
      </c>
    </row>
    <row r="29" spans="1:6" s="41" customFormat="1" ht="14.25" customHeight="1" x14ac:dyDescent="0.35">
      <c r="A29" s="47"/>
      <c r="B29" s="7" t="s">
        <v>49</v>
      </c>
      <c r="C29" s="8" t="s">
        <v>50</v>
      </c>
      <c r="D29" s="70"/>
      <c r="E29" s="71"/>
      <c r="F29" s="72"/>
    </row>
    <row r="30" spans="1:6" s="41" customFormat="1" ht="14.25" customHeight="1" x14ac:dyDescent="0.35">
      <c r="A30" s="47"/>
      <c r="B30" s="9" t="s">
        <v>51</v>
      </c>
      <c r="C30" s="10" t="s">
        <v>52</v>
      </c>
      <c r="D30" s="62" t="s">
        <v>53</v>
      </c>
      <c r="E30" s="51">
        <v>90.42</v>
      </c>
      <c r="F30" s="67">
        <v>88.7</v>
      </c>
    </row>
    <row r="31" spans="1:6" ht="14.25" customHeight="1" x14ac:dyDescent="0.35">
      <c r="A31" s="47"/>
      <c r="B31" s="9" t="s">
        <v>54</v>
      </c>
      <c r="C31" s="10" t="s">
        <v>55</v>
      </c>
      <c r="D31" s="62" t="s">
        <v>56</v>
      </c>
      <c r="E31" s="74">
        <v>92.6</v>
      </c>
      <c r="F31" s="67">
        <v>86.9</v>
      </c>
    </row>
    <row r="32" spans="1:6" s="41" customFormat="1" ht="14.25" customHeight="1" x14ac:dyDescent="0.35">
      <c r="A32" s="47"/>
      <c r="B32" s="11" t="s">
        <v>57</v>
      </c>
      <c r="C32" s="12" t="s">
        <v>58</v>
      </c>
      <c r="D32" s="62"/>
      <c r="E32" s="74"/>
      <c r="F32" s="67"/>
    </row>
    <row r="33" spans="1:6" ht="14.25" customHeight="1" x14ac:dyDescent="0.35">
      <c r="A33" s="47"/>
      <c r="B33" s="9" t="s">
        <v>59</v>
      </c>
      <c r="C33" s="10" t="s">
        <v>60</v>
      </c>
      <c r="D33" s="62" t="s">
        <v>61</v>
      </c>
      <c r="E33" s="76" t="s">
        <v>43</v>
      </c>
      <c r="F33" s="77" t="s">
        <v>43</v>
      </c>
    </row>
    <row r="34" spans="1:6" s="41" customFormat="1" ht="14.25" customHeight="1" x14ac:dyDescent="0.35">
      <c r="A34" s="47"/>
      <c r="B34" s="11" t="s">
        <v>62</v>
      </c>
      <c r="C34" s="12" t="s">
        <v>63</v>
      </c>
      <c r="D34" s="70"/>
      <c r="E34" s="71"/>
      <c r="F34" s="78"/>
    </row>
    <row r="35" spans="1:6" ht="14.25" customHeight="1" x14ac:dyDescent="0.35">
      <c r="A35" s="47"/>
      <c r="B35" s="9" t="s">
        <v>64</v>
      </c>
      <c r="C35" s="10" t="s">
        <v>65</v>
      </c>
      <c r="D35" s="62" t="s">
        <v>66</v>
      </c>
      <c r="E35" s="74" t="s">
        <v>67</v>
      </c>
      <c r="F35" s="68" t="s">
        <v>67</v>
      </c>
    </row>
    <row r="36" spans="1:6" ht="14.25" customHeight="1" x14ac:dyDescent="0.35">
      <c r="A36" s="47"/>
      <c r="B36" s="9" t="s">
        <v>68</v>
      </c>
      <c r="C36" s="10" t="s">
        <v>69</v>
      </c>
      <c r="D36" s="62" t="s">
        <v>66</v>
      </c>
      <c r="E36" s="74" t="s">
        <v>67</v>
      </c>
      <c r="F36" s="68" t="s">
        <v>67</v>
      </c>
    </row>
    <row r="37" spans="1:6" ht="14.25" customHeight="1" x14ac:dyDescent="0.35">
      <c r="A37" s="47"/>
      <c r="B37" s="9" t="s">
        <v>70</v>
      </c>
      <c r="C37" s="10" t="s">
        <v>71</v>
      </c>
      <c r="D37" s="62" t="s">
        <v>66</v>
      </c>
      <c r="E37" s="74" t="s">
        <v>72</v>
      </c>
      <c r="F37" s="68" t="s">
        <v>72</v>
      </c>
    </row>
    <row r="38" spans="1:6" s="41" customFormat="1" ht="14.25" customHeight="1" x14ac:dyDescent="0.35">
      <c r="A38" s="47"/>
      <c r="B38" s="11" t="s">
        <v>73</v>
      </c>
      <c r="C38" s="12" t="s">
        <v>74</v>
      </c>
      <c r="D38" s="70"/>
      <c r="E38" s="71"/>
      <c r="F38" s="78"/>
    </row>
    <row r="39" spans="1:6" ht="14.25" customHeight="1" x14ac:dyDescent="0.35">
      <c r="A39" s="47"/>
      <c r="B39" s="9"/>
      <c r="C39" s="10" t="s">
        <v>75</v>
      </c>
      <c r="D39" s="62" t="s">
        <v>66</v>
      </c>
      <c r="E39" s="74" t="s">
        <v>67</v>
      </c>
      <c r="F39" s="68" t="s">
        <v>67</v>
      </c>
    </row>
    <row r="40" spans="1:6" s="41" customFormat="1" ht="14.25" customHeight="1" x14ac:dyDescent="0.35">
      <c r="A40" s="47"/>
      <c r="B40" s="11" t="s">
        <v>76</v>
      </c>
      <c r="C40" s="12" t="s">
        <v>77</v>
      </c>
      <c r="D40" s="70"/>
      <c r="E40" s="71"/>
      <c r="F40" s="78"/>
    </row>
    <row r="41" spans="1:6" ht="14.25" customHeight="1" x14ac:dyDescent="0.35">
      <c r="A41" s="47"/>
      <c r="B41" s="9"/>
      <c r="C41" s="10" t="s">
        <v>78</v>
      </c>
      <c r="D41" s="62" t="s">
        <v>66</v>
      </c>
      <c r="E41" s="74" t="s">
        <v>67</v>
      </c>
      <c r="F41" s="68" t="s">
        <v>67</v>
      </c>
    </row>
    <row r="42" spans="1:6" s="41" customFormat="1" ht="14.25" customHeight="1" x14ac:dyDescent="0.35">
      <c r="A42" s="47"/>
      <c r="B42" s="11" t="s">
        <v>79</v>
      </c>
      <c r="C42" s="12" t="s">
        <v>80</v>
      </c>
      <c r="D42" s="70"/>
      <c r="E42" s="71"/>
      <c r="F42" s="78"/>
    </row>
    <row r="43" spans="1:6" ht="15.75" customHeight="1" thickBot="1" x14ac:dyDescent="0.4">
      <c r="A43" s="79"/>
      <c r="B43" s="13"/>
      <c r="C43" s="14" t="s">
        <v>81</v>
      </c>
      <c r="D43" s="80" t="s">
        <v>82</v>
      </c>
      <c r="E43" s="81">
        <f>20900000/80611741</f>
        <v>0.25926744343606223</v>
      </c>
      <c r="F43" s="82">
        <f>19800000/184890281</f>
        <v>0.10709053982129001</v>
      </c>
    </row>
    <row r="44" spans="1:6" s="41" customFormat="1" ht="20.25" hidden="1" customHeight="1" x14ac:dyDescent="0.35">
      <c r="A44" s="83" t="s">
        <v>83</v>
      </c>
      <c r="B44" s="15" t="s">
        <v>83</v>
      </c>
      <c r="C44" s="16"/>
      <c r="D44" s="84"/>
      <c r="E44" s="84"/>
      <c r="F44" s="85"/>
    </row>
    <row r="45" spans="1:6" s="41" customFormat="1" ht="14.25" customHeight="1" x14ac:dyDescent="0.35">
      <c r="A45" s="47"/>
      <c r="B45" s="11" t="s">
        <v>84</v>
      </c>
      <c r="C45" s="12" t="s">
        <v>85</v>
      </c>
      <c r="D45" s="70"/>
      <c r="E45" s="86"/>
      <c r="F45" s="87"/>
    </row>
    <row r="46" spans="1:6" ht="14.25" customHeight="1" x14ac:dyDescent="0.35">
      <c r="A46" s="47"/>
      <c r="B46" s="9" t="s">
        <v>86</v>
      </c>
      <c r="C46" s="10" t="s">
        <v>87</v>
      </c>
      <c r="D46" s="62" t="s">
        <v>88</v>
      </c>
      <c r="E46" s="89" t="s">
        <v>89</v>
      </c>
      <c r="F46" s="90" t="s">
        <v>90</v>
      </c>
    </row>
    <row r="47" spans="1:6" ht="14.25" customHeight="1" x14ac:dyDescent="0.35">
      <c r="A47" s="47"/>
      <c r="B47" s="9" t="s">
        <v>91</v>
      </c>
      <c r="C47" s="10" t="s">
        <v>92</v>
      </c>
      <c r="D47" s="62" t="s">
        <v>66</v>
      </c>
      <c r="E47" s="86" t="s">
        <v>72</v>
      </c>
      <c r="F47" s="91" t="s">
        <v>72</v>
      </c>
    </row>
    <row r="48" spans="1:6" s="41" customFormat="1" ht="14.25" customHeight="1" x14ac:dyDescent="0.35">
      <c r="A48" s="47"/>
      <c r="B48" s="11" t="s">
        <v>93</v>
      </c>
      <c r="C48" s="12" t="s">
        <v>94</v>
      </c>
      <c r="D48" s="70"/>
      <c r="E48" s="92"/>
      <c r="F48" s="87"/>
    </row>
    <row r="49" spans="1:6" ht="14.25" customHeight="1" x14ac:dyDescent="0.35">
      <c r="A49" s="47"/>
      <c r="B49" s="9"/>
      <c r="C49" s="10" t="s">
        <v>95</v>
      </c>
      <c r="D49" s="62" t="s">
        <v>88</v>
      </c>
      <c r="E49" s="93">
        <v>2.5</v>
      </c>
      <c r="F49" s="91">
        <v>0.7</v>
      </c>
    </row>
    <row r="50" spans="1:6" s="41" customFormat="1" ht="14.25" customHeight="1" x14ac:dyDescent="0.35">
      <c r="A50" s="47"/>
      <c r="B50" s="11" t="s">
        <v>96</v>
      </c>
      <c r="C50" s="12" t="s">
        <v>97</v>
      </c>
      <c r="D50" s="70"/>
      <c r="E50" s="92"/>
      <c r="F50" s="87"/>
    </row>
    <row r="51" spans="1:6" ht="14.25" customHeight="1" x14ac:dyDescent="0.35">
      <c r="A51" s="47"/>
      <c r="B51" s="9" t="s">
        <v>98</v>
      </c>
      <c r="C51" s="10" t="s">
        <v>99</v>
      </c>
      <c r="D51" s="62" t="s">
        <v>88</v>
      </c>
      <c r="E51" s="94">
        <v>46</v>
      </c>
      <c r="F51" s="95">
        <v>32</v>
      </c>
    </row>
    <row r="52" spans="1:6" ht="14.25" hidden="1" customHeight="1" x14ac:dyDescent="0.35">
      <c r="A52" s="47"/>
      <c r="B52" s="9" t="s">
        <v>100</v>
      </c>
      <c r="C52" s="10" t="s">
        <v>101</v>
      </c>
      <c r="D52" s="62" t="s">
        <v>88</v>
      </c>
      <c r="E52" s="86"/>
      <c r="F52" s="91"/>
    </row>
    <row r="53" spans="1:6" ht="14.25" hidden="1" customHeight="1" x14ac:dyDescent="0.35">
      <c r="A53" s="47"/>
      <c r="B53" s="9" t="s">
        <v>102</v>
      </c>
      <c r="C53" s="10" t="s">
        <v>103</v>
      </c>
      <c r="D53" s="62" t="s">
        <v>88</v>
      </c>
      <c r="E53" s="86"/>
      <c r="F53" s="91"/>
    </row>
    <row r="54" spans="1:6" ht="14.25" customHeight="1" x14ac:dyDescent="0.35">
      <c r="A54" s="47"/>
      <c r="B54" s="9" t="s">
        <v>100</v>
      </c>
      <c r="C54" s="10" t="s">
        <v>104</v>
      </c>
      <c r="D54" s="62" t="s">
        <v>88</v>
      </c>
      <c r="E54" s="86">
        <v>20</v>
      </c>
      <c r="F54" s="96">
        <f>(59 / ((459 + 555) / 2)) * 100</f>
        <v>11.637080867850099</v>
      </c>
    </row>
    <row r="55" spans="1:6" s="41" customFormat="1" ht="14.25" customHeight="1" x14ac:dyDescent="0.35">
      <c r="A55" s="47"/>
      <c r="B55" s="11" t="s">
        <v>105</v>
      </c>
      <c r="C55" s="17" t="s">
        <v>106</v>
      </c>
      <c r="D55" s="70"/>
      <c r="E55" s="92"/>
      <c r="F55" s="87"/>
    </row>
    <row r="56" spans="1:6" ht="14.25" customHeight="1" x14ac:dyDescent="0.35">
      <c r="A56" s="47"/>
      <c r="B56" s="9" t="s">
        <v>107</v>
      </c>
      <c r="C56" s="18" t="s">
        <v>108</v>
      </c>
      <c r="D56" s="62" t="s">
        <v>88</v>
      </c>
      <c r="E56" s="86" t="s">
        <v>109</v>
      </c>
      <c r="F56" s="91" t="s">
        <v>110</v>
      </c>
    </row>
    <row r="57" spans="1:6" ht="14.25" customHeight="1" x14ac:dyDescent="0.35">
      <c r="A57" s="47"/>
      <c r="B57" s="19" t="s">
        <v>111</v>
      </c>
      <c r="C57" s="20" t="s">
        <v>112</v>
      </c>
      <c r="D57" s="97" t="s">
        <v>88</v>
      </c>
      <c r="E57" s="86" t="s">
        <v>113</v>
      </c>
      <c r="F57" s="98" t="s">
        <v>114</v>
      </c>
    </row>
    <row r="58" spans="1:6" ht="14.25" customHeight="1" x14ac:dyDescent="0.35">
      <c r="A58" s="47"/>
      <c r="B58" s="21" t="s">
        <v>115</v>
      </c>
      <c r="C58" s="22" t="s">
        <v>116</v>
      </c>
      <c r="D58" s="99" t="s">
        <v>88</v>
      </c>
      <c r="E58" s="86" t="s">
        <v>117</v>
      </c>
      <c r="F58" s="100" t="s">
        <v>118</v>
      </c>
    </row>
    <row r="59" spans="1:6" ht="14.25" customHeight="1" x14ac:dyDescent="0.35">
      <c r="A59" s="47"/>
      <c r="B59" s="19" t="s">
        <v>119</v>
      </c>
      <c r="C59" s="20" t="s">
        <v>120</v>
      </c>
      <c r="D59" s="97" t="s">
        <v>88</v>
      </c>
      <c r="E59" s="86" t="s">
        <v>121</v>
      </c>
      <c r="F59" s="98" t="s">
        <v>122</v>
      </c>
    </row>
    <row r="60" spans="1:6" s="41" customFormat="1" ht="14.25" customHeight="1" x14ac:dyDescent="0.35">
      <c r="A60" s="47"/>
      <c r="B60" s="23" t="s">
        <v>123</v>
      </c>
      <c r="C60" s="24" t="s">
        <v>124</v>
      </c>
      <c r="D60" s="101"/>
      <c r="E60" s="102"/>
      <c r="F60" s="103"/>
    </row>
    <row r="61" spans="1:6" ht="14.25" customHeight="1" x14ac:dyDescent="0.35">
      <c r="A61" s="47"/>
      <c r="B61" s="9" t="s">
        <v>125</v>
      </c>
      <c r="C61" s="10" t="s">
        <v>126</v>
      </c>
      <c r="D61" s="104" t="s">
        <v>88</v>
      </c>
      <c r="E61" s="93">
        <v>2</v>
      </c>
      <c r="F61" s="105">
        <v>0.78</v>
      </c>
    </row>
    <row r="62" spans="1:6" ht="14.25" hidden="1" customHeight="1" x14ac:dyDescent="0.35">
      <c r="A62" s="47"/>
      <c r="B62" s="9" t="s">
        <v>127</v>
      </c>
      <c r="C62" s="10" t="s">
        <v>128</v>
      </c>
      <c r="D62" s="62" t="s">
        <v>88</v>
      </c>
      <c r="E62" s="106"/>
      <c r="F62" s="107" t="s">
        <v>129</v>
      </c>
    </row>
    <row r="63" spans="1:6" ht="14.25" customHeight="1" x14ac:dyDescent="0.35">
      <c r="A63" s="47"/>
      <c r="B63" s="9" t="s">
        <v>127</v>
      </c>
      <c r="C63" s="10" t="s">
        <v>130</v>
      </c>
      <c r="D63" s="62" t="s">
        <v>88</v>
      </c>
      <c r="E63" s="86">
        <v>6.3</v>
      </c>
      <c r="F63" s="107" t="s">
        <v>131</v>
      </c>
    </row>
    <row r="64" spans="1:6" s="41" customFormat="1" ht="14.25" customHeight="1" x14ac:dyDescent="0.35">
      <c r="A64" s="47"/>
      <c r="B64" s="11" t="s">
        <v>132</v>
      </c>
      <c r="C64" s="12" t="s">
        <v>133</v>
      </c>
      <c r="D64" s="70"/>
      <c r="E64" s="92"/>
      <c r="F64" s="87"/>
    </row>
    <row r="65" spans="1:6" ht="14.25" customHeight="1" x14ac:dyDescent="0.35">
      <c r="A65" s="47"/>
      <c r="B65" s="9"/>
      <c r="C65" s="10" t="s">
        <v>134</v>
      </c>
      <c r="D65" s="62" t="s">
        <v>66</v>
      </c>
      <c r="E65" s="86" t="s">
        <v>67</v>
      </c>
      <c r="F65" s="91" t="s">
        <v>67</v>
      </c>
    </row>
    <row r="66" spans="1:6" s="41" customFormat="1" ht="14.25" customHeight="1" x14ac:dyDescent="0.35">
      <c r="A66" s="47"/>
      <c r="B66" s="11" t="s">
        <v>135</v>
      </c>
      <c r="C66" s="12" t="s">
        <v>136</v>
      </c>
      <c r="D66" s="70"/>
      <c r="E66" s="92"/>
      <c r="F66" s="87"/>
    </row>
    <row r="67" spans="1:6" ht="14.25" customHeight="1" x14ac:dyDescent="0.35">
      <c r="A67" s="47"/>
      <c r="B67" s="9"/>
      <c r="C67" s="25" t="s">
        <v>137</v>
      </c>
      <c r="D67" s="75" t="s">
        <v>138</v>
      </c>
      <c r="E67" s="86">
        <v>0.7</v>
      </c>
      <c r="F67" s="91">
        <v>0.9</v>
      </c>
    </row>
    <row r="68" spans="1:6" s="41" customFormat="1" ht="14.25" customHeight="1" x14ac:dyDescent="0.35">
      <c r="A68" s="47"/>
      <c r="B68" s="11" t="s">
        <v>139</v>
      </c>
      <c r="C68" s="12" t="s">
        <v>140</v>
      </c>
      <c r="D68" s="70"/>
      <c r="E68" s="92"/>
      <c r="F68" s="87"/>
    </row>
    <row r="69" spans="1:6" ht="14.25" customHeight="1" x14ac:dyDescent="0.35">
      <c r="A69" s="47"/>
      <c r="B69" s="9"/>
      <c r="C69" s="10" t="s">
        <v>141</v>
      </c>
      <c r="D69" s="62" t="s">
        <v>66</v>
      </c>
      <c r="E69" s="86" t="s">
        <v>67</v>
      </c>
      <c r="F69" s="91" t="s">
        <v>67</v>
      </c>
    </row>
    <row r="70" spans="1:6" s="41" customFormat="1" ht="14.25" customHeight="1" x14ac:dyDescent="0.35">
      <c r="A70" s="47"/>
      <c r="B70" s="11" t="s">
        <v>142</v>
      </c>
      <c r="C70" s="12" t="s">
        <v>143</v>
      </c>
      <c r="D70" s="70"/>
      <c r="E70" s="92"/>
      <c r="F70" s="87"/>
    </row>
    <row r="71" spans="1:6" ht="14.25" customHeight="1" x14ac:dyDescent="0.35">
      <c r="A71" s="47"/>
      <c r="B71" s="9" t="s">
        <v>144</v>
      </c>
      <c r="C71" s="10" t="s">
        <v>145</v>
      </c>
      <c r="D71" s="62" t="s">
        <v>66</v>
      </c>
      <c r="E71" s="86" t="s">
        <v>67</v>
      </c>
      <c r="F71" s="91" t="s">
        <v>67</v>
      </c>
    </row>
    <row r="72" spans="1:6" ht="14.25" customHeight="1" x14ac:dyDescent="0.35">
      <c r="A72" s="47"/>
      <c r="B72" s="9" t="s">
        <v>146</v>
      </c>
      <c r="C72" s="26" t="s">
        <v>147</v>
      </c>
      <c r="D72" s="97" t="s">
        <v>66</v>
      </c>
      <c r="E72" s="86" t="s">
        <v>67</v>
      </c>
      <c r="F72" s="98" t="s">
        <v>67</v>
      </c>
    </row>
    <row r="73" spans="1:6" s="41" customFormat="1" ht="14.25" customHeight="1" x14ac:dyDescent="0.35">
      <c r="A73" s="47"/>
      <c r="B73" s="11" t="s">
        <v>148</v>
      </c>
      <c r="C73" s="8" t="s">
        <v>149</v>
      </c>
      <c r="D73" s="70"/>
      <c r="E73" s="92"/>
      <c r="F73" s="87"/>
    </row>
    <row r="74" spans="1:6" ht="14.25" customHeight="1" x14ac:dyDescent="0.35">
      <c r="A74" s="47"/>
      <c r="B74" s="9" t="s">
        <v>150</v>
      </c>
      <c r="C74" s="10" t="s">
        <v>151</v>
      </c>
      <c r="D74" s="62" t="s">
        <v>66</v>
      </c>
      <c r="E74" s="86" t="s">
        <v>67</v>
      </c>
      <c r="F74" s="91" t="s">
        <v>67</v>
      </c>
    </row>
    <row r="75" spans="1:6" ht="14.25" customHeight="1" thickBot="1" x14ac:dyDescent="0.4">
      <c r="A75" s="79"/>
      <c r="B75" s="13" t="s">
        <v>152</v>
      </c>
      <c r="C75" s="14" t="s">
        <v>153</v>
      </c>
      <c r="D75" s="108" t="s">
        <v>66</v>
      </c>
      <c r="E75" s="109" t="s">
        <v>67</v>
      </c>
      <c r="F75" s="110" t="s">
        <v>67</v>
      </c>
    </row>
    <row r="76" spans="1:6" ht="20.25" hidden="1" customHeight="1" x14ac:dyDescent="0.35">
      <c r="A76" s="83" t="s">
        <v>154</v>
      </c>
      <c r="B76" s="27" t="s">
        <v>154</v>
      </c>
      <c r="C76" s="27"/>
      <c r="D76" s="111"/>
      <c r="E76" s="111"/>
      <c r="F76" s="112"/>
    </row>
    <row r="77" spans="1:6" s="41" customFormat="1" ht="14.25" customHeight="1" x14ac:dyDescent="0.35">
      <c r="A77" s="47"/>
      <c r="B77" s="11" t="s">
        <v>155</v>
      </c>
      <c r="C77" s="12" t="s">
        <v>156</v>
      </c>
      <c r="D77" s="70"/>
      <c r="E77" s="92"/>
      <c r="F77" s="87"/>
    </row>
    <row r="78" spans="1:6" ht="14.25" customHeight="1" x14ac:dyDescent="0.35">
      <c r="A78" s="47"/>
      <c r="B78" s="9" t="s">
        <v>157</v>
      </c>
      <c r="C78" s="10" t="s">
        <v>158</v>
      </c>
      <c r="D78" s="62" t="s">
        <v>88</v>
      </c>
      <c r="E78" s="86" t="s">
        <v>122</v>
      </c>
      <c r="F78" s="91" t="s">
        <v>122</v>
      </c>
    </row>
    <row r="79" spans="1:6" ht="14.25" customHeight="1" x14ac:dyDescent="0.35">
      <c r="A79" s="47"/>
      <c r="B79" s="9" t="s">
        <v>159</v>
      </c>
      <c r="C79" s="26" t="s">
        <v>160</v>
      </c>
      <c r="D79" s="97" t="s">
        <v>88</v>
      </c>
      <c r="E79" s="114" t="s">
        <v>43</v>
      </c>
      <c r="F79" s="91" t="s">
        <v>43</v>
      </c>
    </row>
    <row r="80" spans="1:6" s="41" customFormat="1" ht="14.25" customHeight="1" x14ac:dyDescent="0.35">
      <c r="A80" s="47"/>
      <c r="B80" s="11" t="s">
        <v>161</v>
      </c>
      <c r="C80" s="8" t="s">
        <v>162</v>
      </c>
      <c r="D80" s="70"/>
      <c r="E80" s="92"/>
      <c r="F80" s="87"/>
    </row>
    <row r="81" spans="1:6" ht="14.25" customHeight="1" x14ac:dyDescent="0.35">
      <c r="A81" s="47"/>
      <c r="B81" s="9" t="s">
        <v>163</v>
      </c>
      <c r="C81" s="10" t="s">
        <v>164</v>
      </c>
      <c r="D81" s="62" t="s">
        <v>66</v>
      </c>
      <c r="E81" s="86" t="s">
        <v>67</v>
      </c>
      <c r="F81" s="91" t="s">
        <v>67</v>
      </c>
    </row>
    <row r="82" spans="1:6" ht="14.25" customHeight="1" x14ac:dyDescent="0.35">
      <c r="A82" s="47"/>
      <c r="B82" s="9" t="s">
        <v>165</v>
      </c>
      <c r="C82" s="10" t="s">
        <v>166</v>
      </c>
      <c r="D82" s="62" t="s">
        <v>88</v>
      </c>
      <c r="E82" s="94">
        <v>80</v>
      </c>
      <c r="F82" s="115">
        <v>100</v>
      </c>
    </row>
    <row r="83" spans="1:6" s="41" customFormat="1" ht="14.25" customHeight="1" x14ac:dyDescent="0.35">
      <c r="A83" s="47"/>
      <c r="B83" s="11" t="s">
        <v>167</v>
      </c>
      <c r="C83" s="12" t="s">
        <v>168</v>
      </c>
      <c r="D83" s="70"/>
      <c r="E83" s="92"/>
      <c r="F83" s="87"/>
    </row>
    <row r="84" spans="1:6" ht="14.25" customHeight="1" x14ac:dyDescent="0.35">
      <c r="A84" s="47"/>
      <c r="B84" s="9"/>
      <c r="C84" s="10" t="s">
        <v>169</v>
      </c>
      <c r="D84" s="62" t="s">
        <v>66</v>
      </c>
      <c r="E84" s="86" t="s">
        <v>72</v>
      </c>
      <c r="F84" s="91" t="s">
        <v>72</v>
      </c>
    </row>
    <row r="85" spans="1:6" s="41" customFormat="1" ht="14.25" customHeight="1" x14ac:dyDescent="0.35">
      <c r="A85" s="47"/>
      <c r="B85" s="11" t="s">
        <v>170</v>
      </c>
      <c r="C85" s="12" t="s">
        <v>171</v>
      </c>
      <c r="D85" s="70"/>
      <c r="E85" s="92"/>
      <c r="F85" s="87"/>
    </row>
    <row r="86" spans="1:6" ht="14.25" customHeight="1" x14ac:dyDescent="0.35">
      <c r="A86" s="47"/>
      <c r="B86" s="9"/>
      <c r="C86" s="10" t="s">
        <v>172</v>
      </c>
      <c r="D86" s="62" t="s">
        <v>88</v>
      </c>
      <c r="E86" s="86">
        <v>74</v>
      </c>
      <c r="F86" s="91">
        <v>95</v>
      </c>
    </row>
    <row r="87" spans="1:6" s="41" customFormat="1" ht="14.25" customHeight="1" x14ac:dyDescent="0.35">
      <c r="A87" s="47"/>
      <c r="B87" s="11" t="s">
        <v>173</v>
      </c>
      <c r="C87" s="12" t="s">
        <v>174</v>
      </c>
      <c r="D87" s="70"/>
      <c r="E87" s="92"/>
      <c r="F87" s="87"/>
    </row>
    <row r="88" spans="1:6" ht="14.25" customHeight="1" x14ac:dyDescent="0.35">
      <c r="A88" s="47"/>
      <c r="B88" s="9" t="s">
        <v>175</v>
      </c>
      <c r="C88" s="10" t="s">
        <v>176</v>
      </c>
      <c r="D88" s="62" t="s">
        <v>66</v>
      </c>
      <c r="E88" s="86" t="s">
        <v>67</v>
      </c>
      <c r="F88" s="91" t="s">
        <v>67</v>
      </c>
    </row>
    <row r="89" spans="1:6" ht="14.25" customHeight="1" x14ac:dyDescent="0.35">
      <c r="A89" s="47"/>
      <c r="B89" s="9" t="s">
        <v>177</v>
      </c>
      <c r="C89" s="26" t="s">
        <v>178</v>
      </c>
      <c r="D89" s="97" t="s">
        <v>88</v>
      </c>
      <c r="E89" s="116" t="s">
        <v>43</v>
      </c>
      <c r="F89" s="117" t="s">
        <v>43</v>
      </c>
    </row>
    <row r="90" spans="1:6" s="41" customFormat="1" ht="14.25" customHeight="1" x14ac:dyDescent="0.35">
      <c r="A90" s="47"/>
      <c r="B90" s="11" t="s">
        <v>179</v>
      </c>
      <c r="C90" s="8" t="s">
        <v>180</v>
      </c>
      <c r="D90" s="70"/>
      <c r="E90" s="92"/>
      <c r="F90" s="87"/>
    </row>
    <row r="91" spans="1:6" ht="14.25" customHeight="1" x14ac:dyDescent="0.35">
      <c r="A91" s="47"/>
      <c r="B91" s="9" t="s">
        <v>181</v>
      </c>
      <c r="C91" s="10" t="s">
        <v>182</v>
      </c>
      <c r="D91" s="62" t="s">
        <v>66</v>
      </c>
      <c r="E91" s="86" t="s">
        <v>67</v>
      </c>
      <c r="F91" s="91" t="s">
        <v>67</v>
      </c>
    </row>
    <row r="92" spans="1:6" ht="14.25" customHeight="1" x14ac:dyDescent="0.35">
      <c r="A92" s="47"/>
      <c r="B92" s="9" t="s">
        <v>183</v>
      </c>
      <c r="C92" s="10" t="s">
        <v>184</v>
      </c>
      <c r="D92" s="62" t="s">
        <v>88</v>
      </c>
      <c r="E92" s="86">
        <v>93</v>
      </c>
      <c r="F92" s="115">
        <v>76</v>
      </c>
    </row>
    <row r="93" spans="1:6" s="41" customFormat="1" ht="14.25" customHeight="1" x14ac:dyDescent="0.35">
      <c r="A93" s="47"/>
      <c r="B93" s="11" t="s">
        <v>185</v>
      </c>
      <c r="C93" s="12" t="s">
        <v>186</v>
      </c>
      <c r="D93" s="70"/>
      <c r="E93" s="92"/>
      <c r="F93" s="87"/>
    </row>
    <row r="94" spans="1:6" ht="14.25" customHeight="1" x14ac:dyDescent="0.35">
      <c r="A94" s="47"/>
      <c r="B94" s="9" t="s">
        <v>187</v>
      </c>
      <c r="C94" s="10" t="s">
        <v>188</v>
      </c>
      <c r="D94" s="62" t="s">
        <v>66</v>
      </c>
      <c r="E94" s="86" t="s">
        <v>67</v>
      </c>
      <c r="F94" s="91" t="s">
        <v>67</v>
      </c>
    </row>
    <row r="95" spans="1:6" ht="14.25" customHeight="1" x14ac:dyDescent="0.35">
      <c r="A95" s="47"/>
      <c r="B95" s="9" t="s">
        <v>189</v>
      </c>
      <c r="C95" s="10" t="s">
        <v>190</v>
      </c>
      <c r="D95" s="62" t="s">
        <v>66</v>
      </c>
      <c r="E95" s="86" t="s">
        <v>67</v>
      </c>
      <c r="F95" s="91" t="s">
        <v>67</v>
      </c>
    </row>
    <row r="96" spans="1:6" s="41" customFormat="1" ht="14.25" customHeight="1" x14ac:dyDescent="0.35">
      <c r="A96" s="47"/>
      <c r="B96" s="11" t="s">
        <v>191</v>
      </c>
      <c r="C96" s="28" t="s">
        <v>192</v>
      </c>
      <c r="D96" s="118"/>
      <c r="E96" s="119"/>
      <c r="F96" s="120"/>
    </row>
    <row r="97" spans="1:6" ht="14.25" customHeight="1" x14ac:dyDescent="0.35">
      <c r="A97" s="47"/>
      <c r="B97" s="9" t="s">
        <v>193</v>
      </c>
      <c r="C97" s="4" t="s">
        <v>194</v>
      </c>
      <c r="D97" s="62" t="s">
        <v>66</v>
      </c>
      <c r="E97" s="86" t="s">
        <v>67</v>
      </c>
      <c r="F97" s="113" t="s">
        <v>67</v>
      </c>
    </row>
    <row r="98" spans="1:6" ht="14.25" customHeight="1" x14ac:dyDescent="0.35">
      <c r="A98" s="47"/>
      <c r="B98" s="9" t="s">
        <v>195</v>
      </c>
      <c r="C98" s="26" t="s">
        <v>196</v>
      </c>
      <c r="D98" s="97" t="s">
        <v>66</v>
      </c>
      <c r="E98" s="114" t="s">
        <v>67</v>
      </c>
      <c r="F98" s="98" t="s">
        <v>67</v>
      </c>
    </row>
    <row r="99" spans="1:6" s="41" customFormat="1" ht="14.25" customHeight="1" x14ac:dyDescent="0.35">
      <c r="A99" s="47"/>
      <c r="B99" s="11" t="s">
        <v>197</v>
      </c>
      <c r="C99" s="8" t="s">
        <v>198</v>
      </c>
      <c r="D99" s="70"/>
      <c r="E99" s="92"/>
      <c r="F99" s="87"/>
    </row>
    <row r="100" spans="1:6" ht="14.25" customHeight="1" x14ac:dyDescent="0.35">
      <c r="A100" s="47"/>
      <c r="B100" s="9" t="s">
        <v>199</v>
      </c>
      <c r="C100" s="10" t="s">
        <v>200</v>
      </c>
      <c r="D100" s="62" t="s">
        <v>66</v>
      </c>
      <c r="E100" s="86" t="s">
        <v>67</v>
      </c>
      <c r="F100" s="91" t="s">
        <v>67</v>
      </c>
    </row>
    <row r="101" spans="1:6" ht="14.25" customHeight="1" x14ac:dyDescent="0.35">
      <c r="A101" s="47"/>
      <c r="B101" s="9" t="s">
        <v>201</v>
      </c>
      <c r="C101" s="10" t="s">
        <v>202</v>
      </c>
      <c r="D101" s="62" t="s">
        <v>66</v>
      </c>
      <c r="E101" s="86" t="s">
        <v>203</v>
      </c>
      <c r="F101" s="91" t="s">
        <v>203</v>
      </c>
    </row>
    <row r="102" spans="1:6" ht="14.25" customHeight="1" x14ac:dyDescent="0.35">
      <c r="A102" s="47"/>
      <c r="B102" s="9" t="s">
        <v>204</v>
      </c>
      <c r="C102" s="10" t="s">
        <v>205</v>
      </c>
      <c r="D102" s="62" t="s">
        <v>66</v>
      </c>
      <c r="E102" s="86" t="s">
        <v>67</v>
      </c>
      <c r="F102" s="91" t="s">
        <v>67</v>
      </c>
    </row>
    <row r="103" spans="1:6" s="41" customFormat="1" ht="14.25" customHeight="1" x14ac:dyDescent="0.35">
      <c r="A103" s="47"/>
      <c r="B103" s="1" t="s">
        <v>206</v>
      </c>
      <c r="C103" s="28" t="s">
        <v>207</v>
      </c>
      <c r="D103" s="70"/>
      <c r="E103" s="92"/>
      <c r="F103" s="87"/>
    </row>
    <row r="104" spans="1:6" ht="14.25" customHeight="1" thickBot="1" x14ac:dyDescent="0.4">
      <c r="A104" s="79"/>
      <c r="B104" s="13" t="s">
        <v>208</v>
      </c>
      <c r="C104" s="14" t="s">
        <v>209</v>
      </c>
      <c r="D104" s="108" t="s">
        <v>66</v>
      </c>
      <c r="E104" s="109" t="s">
        <v>72</v>
      </c>
      <c r="F104" s="110" t="s">
        <v>72</v>
      </c>
    </row>
    <row r="105" spans="1:6" ht="13.5" customHeight="1" x14ac:dyDescent="0.35">
      <c r="A105" s="121"/>
      <c r="B105" s="29" t="s">
        <v>210</v>
      </c>
      <c r="C105" s="29"/>
      <c r="D105" s="29"/>
      <c r="E105" s="29"/>
      <c r="F105" s="29"/>
    </row>
    <row r="106" spans="1:6" ht="14.5" x14ac:dyDescent="0.35">
      <c r="A106" s="121"/>
      <c r="B106" s="122"/>
      <c r="C106" s="122"/>
    </row>
    <row r="107" spans="1:6" ht="14.25" customHeight="1" x14ac:dyDescent="0.35">
      <c r="A107" s="121"/>
    </row>
  </sheetData>
  <mergeCells count="6">
    <mergeCell ref="B2:C2"/>
    <mergeCell ref="A5:A43"/>
    <mergeCell ref="A44:A75"/>
    <mergeCell ref="A76:A104"/>
    <mergeCell ref="B76:C76"/>
    <mergeCell ref="B105:F105"/>
  </mergeCells>
  <dataValidations count="3">
    <dataValidation allowBlank="1" showInputMessage="1" showErrorMessage="1" prompt="Enter Company Name in this cell" sqref="D1:F1" xr:uid="{C6B1A520-168A-4D79-A9EE-6BAF065414A6}"/>
    <dataValidation allowBlank="1" showInputMessage="1" showErrorMessage="1" prompt="Title of this worksheet is in this cell" sqref="B2" xr:uid="{B6792606-F140-4A05-A9B6-E3E2E8A5AC57}"/>
    <dataValidation allowBlank="1" showInputMessage="1" showErrorMessage="1" prompt="Enter Owner name in this column under this heading" sqref="B3:B4 C3" xr:uid="{8292028B-A8F6-4223-9B6A-37E14C196E22}"/>
  </dataValidations>
  <printOptions horizontalCentered="1" verticalCentered="1"/>
  <pageMargins left="0.75" right="0.75" top="1" bottom="0.86" header="0.5" footer="0.5"/>
  <pageSetup fitToWidth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528DC3BCCF5479942881D94702824" ma:contentTypeVersion="15" ma:contentTypeDescription="Create a new document." ma:contentTypeScope="" ma:versionID="fddb1ec668c20871ae4d3ab1a19115c5">
  <xsd:schema xmlns:xsd="http://www.w3.org/2001/XMLSchema" xmlns:xs="http://www.w3.org/2001/XMLSchema" xmlns:p="http://schemas.microsoft.com/office/2006/metadata/properties" xmlns:ns2="63498960-c670-46e0-ba1e-37d76ff4c9c4" xmlns:ns3="58255862-46db-4fc0-9672-08e4e1222973" targetNamespace="http://schemas.microsoft.com/office/2006/metadata/properties" ma:root="true" ma:fieldsID="cac985deaaa98b683c9510dd67ade18d" ns2:_="" ns3:_="">
    <xsd:import namespace="63498960-c670-46e0-ba1e-37d76ff4c9c4"/>
    <xsd:import namespace="58255862-46db-4fc0-9672-08e4e12229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98960-c670-46e0-ba1e-37d76ff4c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09eb3c-41a1-4d4b-9606-74c8378f78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55862-46db-4fc0-9672-08e4e122297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a18241c-e191-48ad-b9a2-97b7ddb05e43}" ma:internalName="TaxCatchAll" ma:showField="CatchAllData" ma:web="58255862-46db-4fc0-9672-08e4e1222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55862-46db-4fc0-9672-08e4e1222973" xsi:nil="true"/>
    <lcf76f155ced4ddcb4097134ff3c332f xmlns="63498960-c670-46e0-ba1e-37d76ff4c9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BE09DF-C98D-4BB2-B217-E295D52AA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98960-c670-46e0-ba1e-37d76ff4c9c4"/>
    <ds:schemaRef ds:uri="58255862-46db-4fc0-9672-08e4e12229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F75F13-4DF4-406B-9005-5D3E7A65B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359DDB-DC59-4E13-A810-B8CD7680F49E}">
  <ds:schemaRefs>
    <ds:schemaRef ds:uri="http://schemas.microsoft.com/office/2006/documentManagement/types"/>
    <ds:schemaRef ds:uri="http://purl.org/dc/elements/1.1/"/>
    <ds:schemaRef ds:uri="63498960-c670-46e0-ba1e-37d76ff4c9c4"/>
    <ds:schemaRef ds:uri="http://purl.org/dc/terms/"/>
    <ds:schemaRef ds:uri="58255862-46db-4fc0-9672-08e4e122297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Controlant ESG data 2024</vt:lpstr>
      <vt:lpstr>'Controlant ESG data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Preibisch</dc:creator>
  <cp:lastModifiedBy>Vicki Preibisch</cp:lastModifiedBy>
  <dcterms:created xsi:type="dcterms:W3CDTF">2025-06-19T15:14:48Z</dcterms:created>
  <dcterms:modified xsi:type="dcterms:W3CDTF">2025-06-19T15:20:01Z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0x0101006EA528DC3BCCF5479942881D94702824</vt:lpwstr>
  </property>
  <property fmtid="{D5CDD505-2E9C-101B-9397-08002B2CF9AE}" pid="3" name="MediaServiceImageTags">
    <vt:lpwstr/>
  </property>
</Properties>
</file>