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015601\Downloads\"/>
    </mc:Choice>
  </mc:AlternateContent>
  <xr:revisionPtr revIDLastSave="0" documentId="13_ncr:1_{46A88905-5732-4188-84DF-D71AA8E1F6F3}" xr6:coauthVersionLast="47" xr6:coauthVersionMax="47" xr10:uidLastSave="{00000000-0000-0000-0000-000000000000}"/>
  <workbookProtection workbookAlgorithmName="SHA-512" workbookHashValue="YBtdIFL1nflKhezCq5WhIvT38GOwPOMuJ35Vbnd2fWtBfVLRiXB+CMniPV38bvfjej3p2ErhEF6enFm7ISkFOQ==" workbookSaltValue="lOShZAxY5jPeGP03YC4iDw==" workbookSpinCount="100000" lockStructure="1"/>
  <bookViews>
    <workbookView xWindow="-110" yWindow="-110" windowWidth="19420" windowHeight="11500" xr2:uid="{E7B3799D-2F8A-493D-8017-4224ED25D462}"/>
  </bookViews>
  <sheets>
    <sheet name="Laskuri" sheetId="1" r:id="rId1"/>
    <sheet name="Moottori" sheetId="2" state="hidden" r:id="rId2"/>
    <sheet name="Ilmestymiskerta-alennu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5" i="2"/>
  <c r="C4" i="2"/>
  <c r="C3" i="2"/>
  <c r="C2" i="2"/>
  <c r="E22" i="1"/>
  <c r="S18" i="1"/>
  <c r="I26" i="1"/>
  <c r="I27" i="1"/>
  <c r="I28" i="1"/>
  <c r="I25" i="1"/>
  <c r="P3" i="2" l="1"/>
  <c r="F4" i="3"/>
  <c r="G4" i="3" s="1"/>
  <c r="P4" i="2" l="1"/>
  <c r="P5" i="2" s="1"/>
  <c r="P21" i="1" s="1"/>
  <c r="P20" i="1"/>
  <c r="J9" i="2"/>
  <c r="J14" i="2" s="1"/>
  <c r="J19" i="2" s="1"/>
  <c r="J8" i="2"/>
  <c r="J13" i="2" s="1"/>
  <c r="J18" i="2" s="1"/>
  <c r="M11" i="2"/>
  <c r="M16" i="2" s="1"/>
  <c r="M21" i="2" s="1"/>
  <c r="J11" i="2"/>
  <c r="J10" i="2"/>
  <c r="J15" i="2" s="1"/>
  <c r="J20" i="2" s="1"/>
  <c r="M9" i="2"/>
  <c r="M8" i="2"/>
  <c r="M10" i="2"/>
  <c r="M15" i="2" s="1"/>
  <c r="M20" i="2" s="1"/>
  <c r="J16" i="2" l="1"/>
  <c r="J21" i="2" s="1"/>
  <c r="J23" i="2" s="1"/>
  <c r="J25" i="2" s="1"/>
  <c r="M14" i="2"/>
  <c r="M19" i="2" s="1"/>
  <c r="M13" i="2"/>
  <c r="M18" i="2" s="1"/>
  <c r="G19" i="1"/>
  <c r="G20" i="1"/>
  <c r="G17" i="1"/>
  <c r="G18" i="1"/>
  <c r="M23" i="2" l="1"/>
  <c r="M25" i="2" s="1"/>
  <c r="J27" i="2" l="1"/>
  <c r="E30" i="1" s="1"/>
</calcChain>
</file>

<file path=xl/sharedStrings.xml><?xml version="1.0" encoding="utf-8"?>
<sst xmlns="http://schemas.openxmlformats.org/spreadsheetml/2006/main" count="126" uniqueCount="64">
  <si>
    <t>Lehtien hintalaskuri 1.4.2026 alkaen</t>
  </si>
  <si>
    <t>Hinnat ovat voimassa toistaiseksi. Hinnat ovat suuntaa antavia, lopullinen hinta laskutuksessa todellisen painon ja eräkoon mukaisesti.</t>
  </si>
  <si>
    <t>Jakelupalvelu:</t>
  </si>
  <si>
    <t>kertaa vuodessa</t>
  </si>
  <si>
    <t>Kappalepaino:</t>
  </si>
  <si>
    <t>grammaa</t>
  </si>
  <si>
    <t>19193 Economy Lehti</t>
  </si>
  <si>
    <t>19241 Aikakauslehti Pro</t>
  </si>
  <si>
    <t>12840 Lehti</t>
  </si>
  <si>
    <t>Lisäpalvelut:</t>
  </si>
  <si>
    <t>19258 Käsinlajittelu</t>
  </si>
  <si>
    <t>19532 Koodivirhe</t>
  </si>
  <si>
    <t>Valitse</t>
  </si>
  <si>
    <t>17014 Lehden lisäkäsittelymaksu</t>
  </si>
  <si>
    <t>Lähetyserän hinta:</t>
  </si>
  <si>
    <t>Päivitetty 4.3.2026</t>
  </si>
  <si>
    <t>Ilm.ker.</t>
  </si>
  <si>
    <t xml:space="preserve">   Summa</t>
  </si>
  <si>
    <t>Ilmestymiskerrat</t>
  </si>
  <si>
    <t>Alennus</t>
  </si>
  <si>
    <t>kpl</t>
  </si>
  <si>
    <t>Aikakauslehti Pro- ja Economy Lehti -palvelun hinta sisältää lehden ilmestymiskertojen mukaisen alennuksen (ilmestymiskerrat alkaen 7 kertaa vuodessa).</t>
  </si>
  <si>
    <t>B-vyöhykkeelle</t>
  </si>
  <si>
    <t>C-vyöhykkeelle</t>
  </si>
  <si>
    <t>A-vyöhykkeelle</t>
  </si>
  <si>
    <t>12840 Lehti, valtakunnalliset hinnat</t>
  </si>
  <si>
    <t>Yksikköpaino enintään</t>
  </si>
  <si>
    <t>€/kpl</t>
  </si>
  <si>
    <t>alkaen</t>
  </si>
  <si>
    <t>Alue</t>
  </si>
  <si>
    <t>Alue A</t>
  </si>
  <si>
    <t>Alue B</t>
  </si>
  <si>
    <t>Alue C</t>
  </si>
  <si>
    <t>Yksittäisen lähetyksen paino enintään 350 g</t>
  </si>
  <si>
    <t>Aikakauslehti Pro ja Economy Lehti</t>
  </si>
  <si>
    <t>Erän hinta</t>
  </si>
  <si>
    <t>Kpl-hinta:</t>
  </si>
  <si>
    <t>Kpl-hinta</t>
  </si>
  <si>
    <t>Lisäkäsittelymaksu valittu/ei valittu</t>
  </si>
  <si>
    <t>19531 Taittaminen (vain Economy Lehti)</t>
  </si>
  <si>
    <t>A-vyöhyke</t>
  </si>
  <si>
    <t>B-vyöhyke</t>
  </si>
  <si>
    <t>C-vyöhyke</t>
  </si>
  <si>
    <t>Ilmestymiskerta-alella</t>
  </si>
  <si>
    <t>Economy Lehti kpl-hinta</t>
  </si>
  <si>
    <t>Aikakauslehti Pro kpl-hinta</t>
  </si>
  <si>
    <t>Lisäpalveluilla</t>
  </si>
  <si>
    <t>Vyöhykekohtaisesti</t>
  </si>
  <si>
    <t>huom.prosentin pitää olla negativiivinen, koska muuten laskennan kaava tekee alesta ylennyksen</t>
  </si>
  <si>
    <t>Hinta laskuriin</t>
  </si>
  <si>
    <t>Älä koske</t>
  </si>
  <si>
    <t>Aikakauslehti Pro ja Economy Lehti laskenta</t>
  </si>
  <si>
    <t>Lehti laskenta</t>
  </si>
  <si>
    <t>Hinta €/kpl</t>
  </si>
  <si>
    <t>vain Economy lehti käyttää tätä</t>
  </si>
  <si>
    <t>vain Lehti käyttää tätä</t>
  </si>
  <si>
    <t>Eräkoko:</t>
  </si>
  <si>
    <t>Eräkoko yhteensä:</t>
  </si>
  <si>
    <t>Ilmestymiskerrat:</t>
  </si>
  <si>
    <t>AH-vyöhykkeelle</t>
  </si>
  <si>
    <t>AH-vyöhyke</t>
  </si>
  <si>
    <t xml:space="preserve">Manner-Suomessa on käytössä A-, B- ja C-alueet. Ahvenanmaan oma AH-alue hinnoitellaan C-alueen mukaisesti. </t>
  </si>
  <si>
    <t>Hinta</t>
  </si>
  <si>
    <t>Aikkari Pro pitää aina olla kalliimpi kuin Economy Lehti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</si>
</sst>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General\ &quot;g&quot;"/>
    <numFmt numFmtId="165" formatCode="#,##0.0000"/>
    <numFmt numFmtId="166" formatCode="0.0000"/>
    <numFmt numFmtId="167" formatCode="#,##0.0000\ &quot;€&quot;"/>
    <numFmt numFmtId="168" formatCode="#,##0.00\ &quot;€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F3E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E5"/>
      </patternFill>
    </fill>
    <fill>
      <patternFill patternType="solid">
        <fgColor rgb="FFFF8000"/>
        <bgColor indexed="64"/>
      </patternFill>
    </fill>
  </fills>
  <borders count="21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9" fontId="0" fillId="0" borderId="0" xfId="0" applyNumberFormat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3" fontId="0" fillId="0" borderId="4" xfId="0" applyNumberFormat="1" applyBorder="1" applyAlignment="1">
      <alignment horizontal="left"/>
    </xf>
    <xf numFmtId="10" fontId="0" fillId="0" borderId="5" xfId="1" applyNumberFormat="1" applyFont="1" applyBorder="1" applyAlignment="1">
      <alignment horizontal="left"/>
    </xf>
    <xf numFmtId="10" fontId="0" fillId="0" borderId="0" xfId="0" applyNumberFormat="1"/>
    <xf numFmtId="14" fontId="6" fillId="0" borderId="0" xfId="0" applyNumberFormat="1" applyFont="1" applyAlignment="1">
      <alignment horizontal="left"/>
    </xf>
    <xf numFmtId="0" fontId="2" fillId="0" borderId="0" xfId="0" applyFont="1"/>
    <xf numFmtId="0" fontId="7" fillId="0" borderId="0" xfId="0" applyFont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164" fontId="0" fillId="0" borderId="7" xfId="0" applyNumberFormat="1" applyBorder="1" applyAlignment="1">
      <alignment horizontal="left" vertical="center"/>
    </xf>
    <xf numFmtId="165" fontId="0" fillId="2" borderId="7" xfId="0" applyNumberFormat="1" applyFill="1" applyBorder="1" applyAlignment="1">
      <alignment horizontal="right" vertical="center"/>
    </xf>
    <xf numFmtId="1" fontId="8" fillId="5" borderId="6" xfId="0" applyNumberFormat="1" applyFont="1" applyFill="1" applyBorder="1" applyAlignment="1">
      <alignment horizontal="right" vertical="center" wrapText="1" shrinkToFit="1"/>
    </xf>
    <xf numFmtId="3" fontId="2" fillId="0" borderId="6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vertical="center"/>
    </xf>
    <xf numFmtId="166" fontId="9" fillId="5" borderId="9" xfId="0" applyNumberFormat="1" applyFont="1" applyFill="1" applyBorder="1" applyAlignment="1">
      <alignment horizontal="right" vertical="center" wrapText="1" shrinkToFit="1"/>
    </xf>
    <xf numFmtId="0" fontId="0" fillId="0" borderId="9" xfId="0" applyBorder="1" applyAlignment="1">
      <alignment horizontal="right" vertical="center"/>
    </xf>
    <xf numFmtId="166" fontId="9" fillId="5" borderId="7" xfId="0" applyNumberFormat="1" applyFont="1" applyFill="1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/>
    </xf>
    <xf numFmtId="0" fontId="0" fillId="0" borderId="8" xfId="0" applyBorder="1"/>
    <xf numFmtId="3" fontId="0" fillId="0" borderId="0" xfId="0" applyNumberFormat="1"/>
    <xf numFmtId="0" fontId="2" fillId="0" borderId="6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166" fontId="0" fillId="0" borderId="0" xfId="0" applyNumberFormat="1"/>
    <xf numFmtId="166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3" xfId="0" applyFont="1" applyBorder="1"/>
    <xf numFmtId="166" fontId="0" fillId="0" borderId="14" xfId="0" applyNumberFormat="1" applyBorder="1"/>
    <xf numFmtId="4" fontId="2" fillId="0" borderId="14" xfId="0" applyNumberFormat="1" applyFont="1" applyBorder="1"/>
    <xf numFmtId="0" fontId="0" fillId="0" borderId="15" xfId="0" applyBorder="1"/>
    <xf numFmtId="168" fontId="0" fillId="0" borderId="16" xfId="0" applyNumberFormat="1" applyBorder="1"/>
    <xf numFmtId="0" fontId="0" fillId="0" borderId="16" xfId="0" applyBorder="1"/>
    <xf numFmtId="0" fontId="0" fillId="0" borderId="17" xfId="0" applyBorder="1"/>
    <xf numFmtId="168" fontId="0" fillId="0" borderId="17" xfId="0" applyNumberFormat="1" applyBorder="1"/>
    <xf numFmtId="0" fontId="2" fillId="0" borderId="15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6" borderId="0" xfId="0" applyFill="1" applyAlignment="1">
      <alignment vertical="center"/>
    </xf>
    <xf numFmtId="0" fontId="11" fillId="0" borderId="0" xfId="0" applyFont="1" applyAlignment="1">
      <alignment vertical="center"/>
    </xf>
    <xf numFmtId="4" fontId="2" fillId="0" borderId="0" xfId="0" applyNumberFormat="1" applyFo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0" xfId="0" applyFont="1" applyAlignment="1">
      <alignment horizontal="right" vertical="center" indent="2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right" vertical="center" indent="2"/>
    </xf>
    <xf numFmtId="0" fontId="4" fillId="0" borderId="0" xfId="0" applyFont="1" applyAlignment="1">
      <alignment horizontal="left" vertical="center" indent="1"/>
    </xf>
    <xf numFmtId="166" fontId="0" fillId="0" borderId="0" xfId="0" applyNumberForma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12" fillId="6" borderId="16" xfId="0" applyFont="1" applyFill="1" applyBorder="1" applyAlignment="1">
      <alignment horizontal="right" vertical="center" indent="1"/>
    </xf>
    <xf numFmtId="8" fontId="12" fillId="6" borderId="16" xfId="0" applyNumberFormat="1" applyFont="1" applyFill="1" applyBorder="1" applyAlignment="1">
      <alignment vertical="center"/>
    </xf>
    <xf numFmtId="0" fontId="13" fillId="6" borderId="16" xfId="0" applyFont="1" applyFill="1" applyBorder="1" applyAlignment="1">
      <alignment vertical="center"/>
    </xf>
    <xf numFmtId="0" fontId="13" fillId="6" borderId="1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0" fillId="0" borderId="0" xfId="0" applyFont="1" applyAlignment="1">
      <alignment horizontal="right" vertical="center" indent="1"/>
    </xf>
    <xf numFmtId="167" fontId="10" fillId="0" borderId="0" xfId="0" applyNumberFormat="1" applyFont="1" applyAlignment="1">
      <alignment vertical="center"/>
    </xf>
    <xf numFmtId="0" fontId="9" fillId="6" borderId="17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0" xfId="0" applyNumberFormat="1"/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000"/>
      <color rgb="FFFDF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FAC6B-B8CF-4A59-A01D-7A2E996BF937}">
  <dimension ref="B1:T48"/>
  <sheetViews>
    <sheetView showGridLines="0" tabSelected="1" topLeftCell="E11" zoomScaleNormal="100" workbookViewId="0">
      <selection activeCell="I12" sqref="I12"/>
    </sheetView>
  </sheetViews>
  <sheetFormatPr defaultRowHeight="14.5" x14ac:dyDescent="0.35"/>
  <cols>
    <col min="1" max="2" width="8.7265625" style="1"/>
    <col min="3" max="4" width="8.7265625" style="1" customWidth="1"/>
    <col min="5" max="5" width="24.81640625" style="1" customWidth="1"/>
    <col min="6" max="6" width="8.7265625" style="1"/>
    <col min="7" max="7" width="8.81640625" style="1" bestFit="1" customWidth="1"/>
    <col min="8" max="9" width="8.7265625" style="1"/>
    <col min="10" max="12" width="8.7265625" style="1" customWidth="1"/>
    <col min="13" max="13" width="9.36328125" style="1" bestFit="1" customWidth="1"/>
    <col min="14" max="15" width="8.7265625" style="1"/>
    <col min="16" max="16" width="22.81640625" style="1" customWidth="1"/>
    <col min="17" max="16384" width="8.7265625" style="1"/>
  </cols>
  <sheetData>
    <row r="1" spans="2:20" s="49" customFormat="1" x14ac:dyDescent="0.35"/>
    <row r="2" spans="2:20" s="49" customFormat="1" x14ac:dyDescent="0.35"/>
    <row r="4" spans="2:20" ht="23.5" x14ac:dyDescent="0.35">
      <c r="B4" s="47" t="s">
        <v>0</v>
      </c>
    </row>
    <row r="6" spans="2:20" ht="16" x14ac:dyDescent="0.35">
      <c r="B6" s="46" t="s">
        <v>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2:20" ht="16" x14ac:dyDescent="0.3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2:20" ht="16" x14ac:dyDescent="0.35">
      <c r="B8" s="46" t="s">
        <v>21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2:20" ht="16" x14ac:dyDescent="0.35">
      <c r="B9" s="46" t="s">
        <v>61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2:20" ht="16.5" thickBot="1" x14ac:dyDescent="0.4">
      <c r="B10" s="46"/>
      <c r="C10" s="46"/>
      <c r="D10" s="46"/>
      <c r="E10" s="46"/>
      <c r="F10" s="46"/>
      <c r="G10" s="46"/>
      <c r="H10" s="46"/>
      <c r="I10" s="46"/>
      <c r="J10" s="46"/>
      <c r="K10" s="46"/>
      <c r="M10" s="46"/>
      <c r="N10" s="46"/>
      <c r="O10" s="46"/>
      <c r="P10" s="46"/>
      <c r="Q10" s="46"/>
    </row>
    <row r="11" spans="2:20" ht="16.5" thickBot="1" x14ac:dyDescent="0.4">
      <c r="B11" s="52"/>
      <c r="C11" s="53"/>
      <c r="D11" s="53"/>
      <c r="E11" s="53"/>
      <c r="F11" s="53"/>
      <c r="G11" s="53"/>
      <c r="H11" s="53"/>
      <c r="I11" s="53"/>
      <c r="J11" s="53"/>
      <c r="K11" s="54"/>
      <c r="M11" s="52"/>
      <c r="N11" s="53"/>
      <c r="O11" s="53"/>
      <c r="P11" s="53"/>
      <c r="Q11" s="53"/>
      <c r="R11" s="71"/>
      <c r="S11" s="71"/>
      <c r="T11" s="72"/>
    </row>
    <row r="12" spans="2:20" ht="22" customHeight="1" thickBot="1" x14ac:dyDescent="0.4">
      <c r="B12" s="55"/>
      <c r="C12" s="46"/>
      <c r="D12" s="56" t="s">
        <v>2</v>
      </c>
      <c r="E12" s="80" t="s">
        <v>12</v>
      </c>
      <c r="F12" s="81"/>
      <c r="G12" s="82"/>
      <c r="H12" s="46"/>
      <c r="I12" s="46"/>
      <c r="J12" s="46"/>
      <c r="K12" s="57"/>
      <c r="L12" s="46"/>
      <c r="M12" s="55"/>
      <c r="N12" s="46"/>
      <c r="O12" s="56" t="s">
        <v>2</v>
      </c>
      <c r="P12" s="46" t="s">
        <v>8</v>
      </c>
      <c r="Q12" s="46"/>
      <c r="T12" s="64"/>
    </row>
    <row r="13" spans="2:20" ht="16.5" thickBot="1" x14ac:dyDescent="0.4">
      <c r="B13" s="58"/>
      <c r="C13" s="46"/>
      <c r="D13" s="59"/>
      <c r="E13" s="46"/>
      <c r="F13" s="46"/>
      <c r="G13" s="46"/>
      <c r="H13" s="46"/>
      <c r="I13" s="46"/>
      <c r="J13" s="46"/>
      <c r="K13" s="57"/>
      <c r="L13" s="46"/>
      <c r="M13" s="58"/>
      <c r="N13" s="46"/>
      <c r="O13" s="59"/>
      <c r="P13" s="46"/>
      <c r="Q13" s="46"/>
      <c r="T13" s="64"/>
    </row>
    <row r="14" spans="2:20" ht="22" customHeight="1" thickBot="1" x14ac:dyDescent="0.4">
      <c r="B14" s="55"/>
      <c r="C14" s="46"/>
      <c r="D14" s="56" t="s">
        <v>58</v>
      </c>
      <c r="E14" s="76">
        <v>0</v>
      </c>
      <c r="F14" s="60" t="s">
        <v>3</v>
      </c>
      <c r="G14" s="46"/>
      <c r="H14" s="46"/>
      <c r="I14" s="46"/>
      <c r="J14" s="46"/>
      <c r="K14" s="57"/>
      <c r="L14" s="46"/>
      <c r="M14" s="55"/>
      <c r="N14" s="46"/>
      <c r="O14" s="56" t="s">
        <v>56</v>
      </c>
      <c r="P14" s="77">
        <v>0</v>
      </c>
      <c r="Q14" s="60" t="s">
        <v>20</v>
      </c>
      <c r="T14" s="64"/>
    </row>
    <row r="15" spans="2:20" ht="22" customHeight="1" thickBot="1" x14ac:dyDescent="0.4">
      <c r="B15" s="55"/>
      <c r="C15" s="46"/>
      <c r="D15" s="56" t="s">
        <v>4</v>
      </c>
      <c r="E15" s="76">
        <v>0</v>
      </c>
      <c r="F15" s="60" t="s">
        <v>5</v>
      </c>
      <c r="G15" s="46"/>
      <c r="H15" s="46"/>
      <c r="I15" s="46"/>
      <c r="J15" s="46"/>
      <c r="K15" s="57"/>
      <c r="L15" s="46"/>
      <c r="M15" s="55"/>
      <c r="N15" s="46"/>
      <c r="O15" s="56" t="s">
        <v>4</v>
      </c>
      <c r="P15" s="76">
        <v>0</v>
      </c>
      <c r="Q15" s="60" t="s">
        <v>5</v>
      </c>
      <c r="T15" s="64"/>
    </row>
    <row r="16" spans="2:20" ht="16.5" thickBot="1" x14ac:dyDescent="0.4">
      <c r="B16" s="58"/>
      <c r="C16" s="46"/>
      <c r="D16" s="59"/>
      <c r="E16" s="46"/>
      <c r="F16" s="46"/>
      <c r="G16" s="46"/>
      <c r="H16" s="46"/>
      <c r="I16" s="46"/>
      <c r="J16" s="46"/>
      <c r="K16" s="57"/>
      <c r="L16" s="46"/>
      <c r="M16" s="58"/>
      <c r="N16" s="46"/>
      <c r="O16" s="59"/>
      <c r="P16" s="46"/>
      <c r="Q16" s="46"/>
      <c r="T16" s="64"/>
    </row>
    <row r="17" spans="2:20" ht="22" customHeight="1" thickBot="1" x14ac:dyDescent="0.4">
      <c r="B17" s="55"/>
      <c r="C17" s="46"/>
      <c r="D17" s="56" t="s">
        <v>24</v>
      </c>
      <c r="E17" s="77">
        <v>0</v>
      </c>
      <c r="F17" s="60" t="s">
        <v>20</v>
      </c>
      <c r="G17" s="61" t="str">
        <f>IF($E$12="19193 Economy Lehti",Moottori!J8,IF($E$12="19241 Aikakauslehti Pro",Moottori!M8,""))</f>
        <v/>
      </c>
      <c r="H17" s="1" t="s">
        <v>27</v>
      </c>
      <c r="I17" s="46"/>
      <c r="J17" s="46"/>
      <c r="K17" s="57"/>
      <c r="L17" s="46"/>
      <c r="M17" s="55"/>
      <c r="N17" s="46"/>
      <c r="O17" s="56" t="s">
        <v>9</v>
      </c>
      <c r="T17" s="64"/>
    </row>
    <row r="18" spans="2:20" ht="22" customHeight="1" thickBot="1" x14ac:dyDescent="0.4">
      <c r="B18" s="55"/>
      <c r="C18" s="46"/>
      <c r="D18" s="56" t="s">
        <v>22</v>
      </c>
      <c r="E18" s="77">
        <v>0</v>
      </c>
      <c r="F18" s="60" t="s">
        <v>20</v>
      </c>
      <c r="G18" s="61" t="str">
        <f>IF($E$12="19193 Economy Lehti",Moottori!J9,IF($E$12="19241 Aikakauslehti Pro",Moottori!M9,""))</f>
        <v/>
      </c>
      <c r="H18" s="1" t="s">
        <v>27</v>
      </c>
      <c r="I18" s="46"/>
      <c r="J18" s="46"/>
      <c r="K18" s="57"/>
      <c r="L18" s="46"/>
      <c r="M18" s="58"/>
      <c r="N18" s="46"/>
      <c r="O18" s="78" t="b">
        <v>0</v>
      </c>
      <c r="P18" s="46" t="s">
        <v>13</v>
      </c>
      <c r="Q18" s="46"/>
      <c r="S18" s="61">
        <f>Moottori!B7</f>
        <v>0.20899999999999999</v>
      </c>
      <c r="T18" s="64" t="s">
        <v>27</v>
      </c>
    </row>
    <row r="19" spans="2:20" ht="22" customHeight="1" thickBot="1" x14ac:dyDescent="0.4">
      <c r="B19" s="55"/>
      <c r="C19" s="46"/>
      <c r="D19" s="56" t="s">
        <v>23</v>
      </c>
      <c r="E19" s="77">
        <v>0</v>
      </c>
      <c r="F19" s="60" t="s">
        <v>20</v>
      </c>
      <c r="G19" s="61" t="str">
        <f>IF($E$12="19193 Economy Lehti",Moottori!J10,IF($E$12="19241 Aikakauslehti Pro",Moottori!M10,""))</f>
        <v/>
      </c>
      <c r="H19" s="1" t="s">
        <v>27</v>
      </c>
      <c r="I19" s="46"/>
      <c r="J19" s="46"/>
      <c r="K19" s="57"/>
      <c r="L19" s="46"/>
      <c r="M19" s="55"/>
      <c r="T19" s="64"/>
    </row>
    <row r="20" spans="2:20" ht="22" customHeight="1" thickBot="1" x14ac:dyDescent="0.4">
      <c r="B20" s="58"/>
      <c r="C20" s="46"/>
      <c r="D20" s="56" t="s">
        <v>59</v>
      </c>
      <c r="E20" s="77">
        <v>0</v>
      </c>
      <c r="F20" s="60" t="s">
        <v>20</v>
      </c>
      <c r="G20" s="61" t="str">
        <f>IF($E$12="19193 Economy Lehti",Moottori!J11,IF($E$12="19241 Aikakauslehti Pro",Moottori!M11,""))</f>
        <v/>
      </c>
      <c r="H20" s="1" t="s">
        <v>27</v>
      </c>
      <c r="I20" s="46"/>
      <c r="J20" s="46"/>
      <c r="K20" s="57"/>
      <c r="L20" s="46"/>
      <c r="M20" s="58"/>
      <c r="O20" s="73" t="s">
        <v>36</v>
      </c>
      <c r="P20" s="74">
        <f>Moottori!P3</f>
        <v>2.0438999999999998</v>
      </c>
      <c r="Q20" s="46"/>
      <c r="T20" s="64"/>
    </row>
    <row r="21" spans="2:20" ht="21.5" thickBot="1" x14ac:dyDescent="0.4">
      <c r="B21" s="58"/>
      <c r="C21" s="46"/>
      <c r="D21" s="46"/>
      <c r="E21" s="46"/>
      <c r="F21" s="46"/>
      <c r="G21" s="46"/>
      <c r="H21" s="46"/>
      <c r="I21" s="46"/>
      <c r="J21" s="46"/>
      <c r="K21" s="57"/>
      <c r="L21" s="46"/>
      <c r="M21" s="65"/>
      <c r="N21" s="69"/>
      <c r="O21" s="67" t="s">
        <v>14</v>
      </c>
      <c r="P21" s="68">
        <f>Moottori!P5</f>
        <v>0</v>
      </c>
      <c r="Q21" s="69"/>
      <c r="R21" s="66"/>
      <c r="S21" s="66"/>
      <c r="T21" s="75"/>
    </row>
    <row r="22" spans="2:20" ht="16" x14ac:dyDescent="0.35">
      <c r="B22" s="55"/>
      <c r="C22" s="46"/>
      <c r="D22" s="56" t="s">
        <v>57</v>
      </c>
      <c r="E22" s="62">
        <f>SUM(E17,E18,E19,E20)</f>
        <v>0</v>
      </c>
      <c r="F22" s="63" t="s">
        <v>20</v>
      </c>
      <c r="G22" s="46"/>
      <c r="H22" s="46"/>
      <c r="I22" s="46"/>
      <c r="J22" s="46"/>
      <c r="K22" s="57"/>
      <c r="L22" s="46"/>
      <c r="N22" s="46"/>
      <c r="Q22" s="46"/>
    </row>
    <row r="23" spans="2:20" ht="16" x14ac:dyDescent="0.35">
      <c r="B23" s="58"/>
      <c r="C23" s="46"/>
      <c r="D23" s="46"/>
      <c r="E23" s="46"/>
      <c r="F23" s="46"/>
      <c r="G23" s="46"/>
      <c r="H23" s="46"/>
      <c r="I23" s="46"/>
      <c r="J23" s="46"/>
      <c r="K23" s="57"/>
      <c r="L23" s="46"/>
      <c r="M23" s="46"/>
      <c r="N23" s="46"/>
      <c r="O23" s="46"/>
      <c r="P23" s="46"/>
      <c r="Q23" s="46"/>
    </row>
    <row r="24" spans="2:20" ht="22" customHeight="1" x14ac:dyDescent="0.35">
      <c r="B24" s="55"/>
      <c r="D24" s="56" t="s">
        <v>9</v>
      </c>
      <c r="G24" s="46"/>
      <c r="H24" s="46"/>
      <c r="I24" s="46"/>
      <c r="J24" s="46"/>
      <c r="K24" s="57"/>
      <c r="L24" s="46"/>
      <c r="M24" s="46"/>
      <c r="N24" s="46"/>
      <c r="O24" s="46"/>
      <c r="P24" s="46"/>
      <c r="Q24" s="46"/>
    </row>
    <row r="25" spans="2:20" ht="22" customHeight="1" x14ac:dyDescent="0.35">
      <c r="B25" s="58"/>
      <c r="C25" s="46"/>
      <c r="D25" s="78" t="b">
        <v>0</v>
      </c>
      <c r="E25" s="46" t="s">
        <v>13</v>
      </c>
      <c r="G25" s="46"/>
      <c r="H25" s="46"/>
      <c r="I25" s="61">
        <f>Moottori!B2</f>
        <v>0.20899999999999999</v>
      </c>
      <c r="J25" s="1" t="s">
        <v>27</v>
      </c>
      <c r="K25" s="64"/>
      <c r="M25" s="46"/>
      <c r="N25" s="46"/>
      <c r="O25" s="46"/>
      <c r="P25" s="46"/>
      <c r="Q25" s="46"/>
    </row>
    <row r="26" spans="2:20" ht="22" customHeight="1" x14ac:dyDescent="0.35">
      <c r="B26" s="58"/>
      <c r="C26" s="46"/>
      <c r="D26" s="78" t="b">
        <v>0</v>
      </c>
      <c r="E26" s="46" t="s">
        <v>10</v>
      </c>
      <c r="G26" s="46"/>
      <c r="H26" s="46"/>
      <c r="I26" s="61">
        <f>Moottori!B3</f>
        <v>0.10349999999999999</v>
      </c>
      <c r="J26" s="1" t="s">
        <v>27</v>
      </c>
      <c r="K26" s="64"/>
      <c r="M26" s="46"/>
      <c r="N26" s="46"/>
      <c r="O26" s="46"/>
      <c r="P26" s="46"/>
      <c r="Q26" s="46"/>
    </row>
    <row r="27" spans="2:20" ht="22" customHeight="1" x14ac:dyDescent="0.35">
      <c r="B27" s="58"/>
      <c r="C27" s="46"/>
      <c r="D27" s="78" t="b">
        <v>0</v>
      </c>
      <c r="E27" s="46" t="s">
        <v>11</v>
      </c>
      <c r="G27" s="46"/>
      <c r="H27" s="46"/>
      <c r="I27" s="61">
        <f>Moottori!B4</f>
        <v>0.10349999999999999</v>
      </c>
      <c r="J27" s="1" t="s">
        <v>27</v>
      </c>
      <c r="K27" s="64"/>
      <c r="M27" s="46"/>
      <c r="N27" s="46"/>
      <c r="O27" s="46"/>
      <c r="P27" s="46"/>
      <c r="Q27" s="46"/>
    </row>
    <row r="28" spans="2:20" ht="18.5" x14ac:dyDescent="0.35">
      <c r="B28" s="58"/>
      <c r="C28" s="46"/>
      <c r="D28" s="78" t="b">
        <v>0</v>
      </c>
      <c r="E28" s="46" t="s">
        <v>39</v>
      </c>
      <c r="F28" s="46"/>
      <c r="G28" s="46"/>
      <c r="H28" s="46"/>
      <c r="I28" s="61">
        <f>Moottori!B5</f>
        <v>2.6499999999999999E-2</v>
      </c>
      <c r="J28" s="1" t="s">
        <v>27</v>
      </c>
      <c r="K28" s="64"/>
      <c r="M28" s="48"/>
      <c r="N28" s="46"/>
      <c r="O28" s="46"/>
      <c r="P28" s="46"/>
      <c r="Q28" s="46"/>
    </row>
    <row r="29" spans="2:20" ht="22" customHeight="1" x14ac:dyDescent="0.35">
      <c r="B29" s="58"/>
      <c r="C29" s="46"/>
      <c r="D29" s="46"/>
      <c r="E29" s="46"/>
      <c r="F29" s="46"/>
      <c r="G29" s="46"/>
      <c r="H29" s="46"/>
      <c r="I29" s="46"/>
      <c r="J29" s="46"/>
      <c r="K29" s="57"/>
      <c r="L29" s="46"/>
      <c r="M29" s="46"/>
      <c r="N29" s="46"/>
      <c r="O29" s="46"/>
      <c r="P29" s="46"/>
      <c r="Q29" s="46"/>
    </row>
    <row r="30" spans="2:20" ht="21.5" thickBot="1" x14ac:dyDescent="0.4">
      <c r="B30" s="65"/>
      <c r="C30" s="66"/>
      <c r="D30" s="67" t="s">
        <v>14</v>
      </c>
      <c r="E30" s="68">
        <f>Moottori!J27</f>
        <v>0</v>
      </c>
      <c r="F30" s="69"/>
      <c r="G30" s="69"/>
      <c r="H30" s="69"/>
      <c r="I30" s="69"/>
      <c r="J30" s="69"/>
      <c r="K30" s="70"/>
      <c r="L30" s="46"/>
      <c r="M30" s="46"/>
      <c r="N30" s="46"/>
      <c r="O30" s="46"/>
      <c r="P30" s="46"/>
      <c r="Q30" s="46"/>
    </row>
    <row r="31" spans="2:20" ht="16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2:20" x14ac:dyDescent="0.35">
      <c r="D32" s="50"/>
    </row>
    <row r="35" s="49" customFormat="1" x14ac:dyDescent="0.35"/>
    <row r="36" s="49" customFormat="1" x14ac:dyDescent="0.35"/>
    <row r="37" s="49" customFormat="1" x14ac:dyDescent="0.35"/>
    <row r="38" s="49" customFormat="1" x14ac:dyDescent="0.35"/>
    <row r="39" s="49" customFormat="1" x14ac:dyDescent="0.35"/>
    <row r="40" s="49" customFormat="1" x14ac:dyDescent="0.35"/>
    <row r="41" s="49" customFormat="1" x14ac:dyDescent="0.35"/>
    <row r="42" s="49" customFormat="1" x14ac:dyDescent="0.35"/>
    <row r="43" s="49" customFormat="1" x14ac:dyDescent="0.35"/>
    <row r="44" s="49" customFormat="1" x14ac:dyDescent="0.35"/>
    <row r="45" s="49" customFormat="1" x14ac:dyDescent="0.35"/>
    <row r="46" s="49" customFormat="1" x14ac:dyDescent="0.35"/>
    <row r="47" s="49" customFormat="1" x14ac:dyDescent="0.35"/>
    <row r="48" s="49" customFormat="1" x14ac:dyDescent="0.35"/>
  </sheetData>
  <sheetProtection algorithmName="SHA-512" hashValue="AkDTd6egF+xAZuFKhzboMsqaB0zQbBmL5yFUpjHATbwxHkicbMx/kNAcafb7N8vyCcYZ+4s6LtLEUE1zXyG0Eg==" saltValue="nrQ1Z3iNR3NxMB5vdnXB/A==" spinCount="100000" sheet="1" objects="1" scenarios="1"/>
  <mergeCells count="1">
    <mergeCell ref="E12:G12"/>
  </mergeCells>
  <pageMargins left="0.7" right="0.7" top="0.75" bottom="0.75" header="0.3" footer="0.3"/>
  <pageSetup orientation="portrait" r:id="rId1"/>
  <headerFooter>
    <oddFooter xml:space="preserve">&amp;L_x000D_&amp;1#&amp;"Aptos"&amp;10&amp;K000000 INTERNAL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F8A48E-4671-4E54-A18D-5EC52182E160}">
          <x14:formula1>
            <xm:f>Moottori!$I$3:$I$5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3C11-0CAA-4E70-AC53-D39279CE7986}">
  <dimension ref="A1:P40"/>
  <sheetViews>
    <sheetView topLeftCell="D1" workbookViewId="0">
      <selection activeCell="P4" sqref="P4"/>
    </sheetView>
  </sheetViews>
  <sheetFormatPr defaultRowHeight="14.5" x14ac:dyDescent="0.35"/>
  <cols>
    <col min="1" max="1" width="51.26953125" bestFit="1" customWidth="1"/>
    <col min="2" max="5" width="10.08984375" customWidth="1"/>
    <col min="6" max="6" width="11.36328125" customWidth="1"/>
    <col min="7" max="7" width="10.7265625" customWidth="1"/>
    <col min="9" max="9" width="11.81640625" customWidth="1"/>
    <col min="10" max="10" width="14" customWidth="1"/>
    <col min="12" max="12" width="11.08984375" customWidth="1"/>
    <col min="13" max="13" width="12.7265625" customWidth="1"/>
    <col min="15" max="15" width="31.08984375" bestFit="1" customWidth="1"/>
    <col min="16" max="16" width="17.81640625" customWidth="1"/>
  </cols>
  <sheetData>
    <row r="1" spans="1:16" ht="21.5" thickBot="1" x14ac:dyDescent="0.55000000000000004">
      <c r="A1" s="9">
        <v>46113</v>
      </c>
      <c r="B1" t="s">
        <v>53</v>
      </c>
      <c r="C1" s="31" t="s">
        <v>50</v>
      </c>
      <c r="I1" t="s">
        <v>51</v>
      </c>
      <c r="O1" t="s">
        <v>52</v>
      </c>
    </row>
    <row r="2" spans="1:16" x14ac:dyDescent="0.35">
      <c r="A2" s="10" t="s">
        <v>13</v>
      </c>
      <c r="B2" s="28">
        <v>0.20899999999999999</v>
      </c>
      <c r="C2" s="29">
        <f>IF(Laskuri!D25,Moottori!B2*Laskuri!$E$22,0)</f>
        <v>0</v>
      </c>
      <c r="I2" s="32" t="s">
        <v>2</v>
      </c>
      <c r="J2" s="33"/>
      <c r="K2" s="33"/>
      <c r="L2" s="33"/>
      <c r="M2" s="34"/>
      <c r="O2" s="32" t="s">
        <v>8</v>
      </c>
      <c r="P2" s="34"/>
    </row>
    <row r="3" spans="1:16" x14ac:dyDescent="0.35">
      <c r="A3" s="10" t="s">
        <v>10</v>
      </c>
      <c r="B3">
        <v>0.10349999999999999</v>
      </c>
      <c r="C3" s="29">
        <f>IF(Laskuri!D26,Moottori!B3*Laskuri!$E$22,0)</f>
        <v>0</v>
      </c>
      <c r="I3" s="35" t="s">
        <v>12</v>
      </c>
      <c r="M3" s="36"/>
      <c r="O3" s="35" t="s">
        <v>37</v>
      </c>
      <c r="P3" s="38">
        <f>_xlfn.XLOOKUP(Laskuri!P15,Moottori!A12:A20,Moottori!B12:B20,"0",1)</f>
        <v>2.0438999999999998</v>
      </c>
    </row>
    <row r="4" spans="1:16" x14ac:dyDescent="0.35">
      <c r="A4" s="10" t="s">
        <v>11</v>
      </c>
      <c r="B4">
        <v>0.10349999999999999</v>
      </c>
      <c r="C4" s="29">
        <f>IF(Laskuri!D27,Moottori!B4*Laskuri!$E$22,0)</f>
        <v>0</v>
      </c>
      <c r="I4" s="35" t="s">
        <v>7</v>
      </c>
      <c r="M4" s="36"/>
      <c r="O4" s="35" t="s">
        <v>38</v>
      </c>
      <c r="P4" s="38">
        <f>(P3*Laskuri!P14)+C7</f>
        <v>0</v>
      </c>
    </row>
    <row r="5" spans="1:16" ht="15" thickBot="1" x14ac:dyDescent="0.4">
      <c r="A5" s="10" t="s">
        <v>39</v>
      </c>
      <c r="B5">
        <v>2.6499999999999999E-2</v>
      </c>
      <c r="C5" s="29">
        <f>IF(Laskuri!D28,Moottori!B5*Laskuri!$E$22,0)</f>
        <v>0</v>
      </c>
      <c r="D5" t="s">
        <v>54</v>
      </c>
      <c r="I5" s="35" t="s">
        <v>6</v>
      </c>
      <c r="M5" s="36"/>
      <c r="O5" s="40" t="s">
        <v>35</v>
      </c>
      <c r="P5" s="44">
        <f>P4</f>
        <v>0</v>
      </c>
    </row>
    <row r="6" spans="1:16" x14ac:dyDescent="0.35">
      <c r="C6" s="30"/>
      <c r="I6" s="35"/>
      <c r="M6" s="36"/>
    </row>
    <row r="7" spans="1:16" x14ac:dyDescent="0.35">
      <c r="A7" s="10" t="s">
        <v>13</v>
      </c>
      <c r="B7" s="28">
        <v>0.20899999999999999</v>
      </c>
      <c r="C7" s="30">
        <f>IF(Laskuri!O18,Moottori!B7*Laskuri!$P$14,0)</f>
        <v>0</v>
      </c>
      <c r="D7" t="s">
        <v>55</v>
      </c>
      <c r="I7" s="37" t="s">
        <v>44</v>
      </c>
      <c r="L7" s="10" t="s">
        <v>45</v>
      </c>
      <c r="M7" s="36"/>
    </row>
    <row r="8" spans="1:16" x14ac:dyDescent="0.35">
      <c r="I8" s="35" t="s">
        <v>40</v>
      </c>
      <c r="J8" s="28" t="e">
        <f>_xlfn.XLOOKUP(Laskuri!$E$22,Moottori!B35:F35,Moottori!B36:F36,,-1)</f>
        <v>#N/A</v>
      </c>
      <c r="L8" t="s">
        <v>40</v>
      </c>
      <c r="M8" s="38" t="e">
        <f>_xlfn.XLOOKUP(Laskuri!$E$22,$B$25:$D$25,B26:D26,,-1)</f>
        <v>#N/A</v>
      </c>
    </row>
    <row r="9" spans="1:16" ht="23.5" x14ac:dyDescent="0.55000000000000004">
      <c r="A9" s="11" t="s">
        <v>25</v>
      </c>
      <c r="I9" s="35" t="s">
        <v>41</v>
      </c>
      <c r="J9" s="28" t="e">
        <f>_xlfn.XLOOKUP(Laskuri!$E$22,Moottori!B35:F35,Moottori!B37:F37,,-1)</f>
        <v>#N/A</v>
      </c>
      <c r="L9" t="s">
        <v>41</v>
      </c>
      <c r="M9" s="38" t="e">
        <f>_xlfn.XLOOKUP(Laskuri!$E$22,$B$25:$D$25,B27:D27,,-1)</f>
        <v>#N/A</v>
      </c>
    </row>
    <row r="10" spans="1:16" x14ac:dyDescent="0.35">
      <c r="I10" s="35" t="s">
        <v>42</v>
      </c>
      <c r="J10" s="28" t="e">
        <f>_xlfn.XLOOKUP(Laskuri!E$22,Moottori!B35:F35,Moottori!B38:F38,,-1)</f>
        <v>#N/A</v>
      </c>
      <c r="L10" t="s">
        <v>42</v>
      </c>
      <c r="M10" s="38" t="e">
        <f>_xlfn.XLOOKUP(Laskuri!$E$22,$B$25:$D$25,B28:D28,,-1)</f>
        <v>#N/A</v>
      </c>
    </row>
    <row r="11" spans="1:16" ht="15" thickBot="1" x14ac:dyDescent="0.4">
      <c r="A11" s="12" t="s">
        <v>26</v>
      </c>
      <c r="B11" s="13" t="s">
        <v>27</v>
      </c>
      <c r="I11" s="35" t="s">
        <v>60</v>
      </c>
      <c r="J11" s="28" t="e">
        <f>_xlfn.XLOOKUP(Laskuri!$E$22,B35:F35,B38:F38,,-1)</f>
        <v>#N/A</v>
      </c>
      <c r="L11" t="s">
        <v>60</v>
      </c>
      <c r="M11" s="38" t="e">
        <f>_xlfn.XLOOKUP(Laskuri!$E$22,$B$25:$D$25,B28:D28,,-1)</f>
        <v>#N/A</v>
      </c>
    </row>
    <row r="12" spans="1:16" ht="15" thickTop="1" x14ac:dyDescent="0.35">
      <c r="A12" s="14">
        <v>100</v>
      </c>
      <c r="B12" s="15">
        <v>2.0438999999999998</v>
      </c>
      <c r="I12" s="37" t="s">
        <v>47</v>
      </c>
      <c r="L12" s="10" t="s">
        <v>47</v>
      </c>
      <c r="M12" s="36"/>
    </row>
    <row r="13" spans="1:16" x14ac:dyDescent="0.35">
      <c r="A13" s="14">
        <v>150</v>
      </c>
      <c r="B13" s="15">
        <v>2.3098000000000001</v>
      </c>
      <c r="I13" s="35" t="s">
        <v>40</v>
      </c>
      <c r="J13" s="79" t="e">
        <f>J8*Laskuri!E17</f>
        <v>#N/A</v>
      </c>
      <c r="L13" t="s">
        <v>40</v>
      </c>
      <c r="M13" s="36" t="e">
        <f>M8*Laskuri!E17</f>
        <v>#N/A</v>
      </c>
    </row>
    <row r="14" spans="1:16" x14ac:dyDescent="0.35">
      <c r="A14" s="14">
        <v>200</v>
      </c>
      <c r="B14" s="15">
        <v>2.6606999999999998</v>
      </c>
      <c r="I14" s="35" t="s">
        <v>41</v>
      </c>
      <c r="J14" s="79" t="e">
        <f>J9*Laskuri!E18</f>
        <v>#N/A</v>
      </c>
      <c r="L14" t="s">
        <v>41</v>
      </c>
      <c r="M14" s="36" t="e">
        <f>M9*Laskuri!E18</f>
        <v>#N/A</v>
      </c>
    </row>
    <row r="15" spans="1:16" x14ac:dyDescent="0.35">
      <c r="A15" s="14">
        <v>250</v>
      </c>
      <c r="B15" s="15">
        <v>3.0063</v>
      </c>
      <c r="E15" s="79"/>
      <c r="I15" s="35" t="s">
        <v>42</v>
      </c>
      <c r="J15" s="79" t="e">
        <f>J10*Laskuri!E19</f>
        <v>#N/A</v>
      </c>
      <c r="L15" t="s">
        <v>42</v>
      </c>
      <c r="M15" s="36" t="e">
        <f>M10*Laskuri!E19</f>
        <v>#N/A</v>
      </c>
    </row>
    <row r="16" spans="1:16" x14ac:dyDescent="0.35">
      <c r="A16" s="14">
        <v>300</v>
      </c>
      <c r="B16" s="15">
        <v>3.3879999999999999</v>
      </c>
      <c r="E16" s="79"/>
      <c r="I16" s="35" t="s">
        <v>60</v>
      </c>
      <c r="J16" s="79" t="e">
        <f>J11*Laskuri!E20</f>
        <v>#N/A</v>
      </c>
      <c r="L16" t="s">
        <v>60</v>
      </c>
      <c r="M16" s="36" t="e">
        <f>M11*Laskuri!E20</f>
        <v>#N/A</v>
      </c>
    </row>
    <row r="17" spans="1:15" x14ac:dyDescent="0.35">
      <c r="A17" s="14">
        <v>350</v>
      </c>
      <c r="B17" s="15">
        <v>3.8760000000000003</v>
      </c>
      <c r="I17" s="37" t="s">
        <v>43</v>
      </c>
      <c r="L17" s="10" t="s">
        <v>43</v>
      </c>
      <c r="M17" s="36"/>
    </row>
    <row r="18" spans="1:15" x14ac:dyDescent="0.35">
      <c r="A18" s="14">
        <v>500</v>
      </c>
      <c r="B18" s="15">
        <v>4.5861999999999998</v>
      </c>
      <c r="I18" s="35" t="s">
        <v>40</v>
      </c>
      <c r="J18" t="e">
        <f>ROUND(J13*(1+'Ilmestymiskerta-alennus'!$G$4),4)</f>
        <v>#N/A</v>
      </c>
      <c r="L18" t="s">
        <v>40</v>
      </c>
      <c r="M18" s="36" t="e">
        <f>ROUND(M13*(1+'Ilmestymiskerta-alennus'!$G$4),4)</f>
        <v>#N/A</v>
      </c>
    </row>
    <row r="19" spans="1:15" x14ac:dyDescent="0.35">
      <c r="A19" s="14">
        <v>750</v>
      </c>
      <c r="B19" s="15">
        <v>6.0536000000000003</v>
      </c>
      <c r="I19" s="35" t="s">
        <v>41</v>
      </c>
      <c r="J19" t="e">
        <f>ROUND(J14*(1+'Ilmestymiskerta-alennus'!$G$4),4)</f>
        <v>#N/A</v>
      </c>
      <c r="L19" t="s">
        <v>41</v>
      </c>
      <c r="M19" s="36" t="e">
        <f>ROUND(M14*(1+'Ilmestymiskerta-alennus'!$G$4),4)</f>
        <v>#N/A</v>
      </c>
    </row>
    <row r="20" spans="1:15" x14ac:dyDescent="0.35">
      <c r="A20" s="14">
        <v>1000</v>
      </c>
      <c r="B20" s="15">
        <v>8.4755000000000003</v>
      </c>
      <c r="I20" s="35" t="s">
        <v>42</v>
      </c>
      <c r="J20" t="e">
        <f>ROUND(J15*(1+'Ilmestymiskerta-alennus'!$G$4),4)</f>
        <v>#N/A</v>
      </c>
      <c r="L20" t="s">
        <v>42</v>
      </c>
      <c r="M20" s="36" t="e">
        <f>ROUND(M15*(1+'Ilmestymiskerta-alennus'!$G$4),4)</f>
        <v>#N/A</v>
      </c>
    </row>
    <row r="21" spans="1:15" x14ac:dyDescent="0.35">
      <c r="I21" s="35" t="s">
        <v>60</v>
      </c>
      <c r="J21" t="e">
        <f>ROUND(J16*(1+'Ilmestymiskerta-alennus'!$G$4),4)</f>
        <v>#N/A</v>
      </c>
      <c r="L21" t="s">
        <v>60</v>
      </c>
      <c r="M21" s="36" t="e">
        <f>ROUND(M16*(1+'Ilmestymiskerta-alennus'!$G$4),4)</f>
        <v>#N/A</v>
      </c>
    </row>
    <row r="22" spans="1:15" x14ac:dyDescent="0.35">
      <c r="I22" s="37" t="s">
        <v>46</v>
      </c>
      <c r="L22" s="10" t="s">
        <v>46</v>
      </c>
      <c r="M22" s="36"/>
    </row>
    <row r="23" spans="1:15" ht="23.5" x14ac:dyDescent="0.55000000000000004">
      <c r="A23" s="11" t="s">
        <v>7</v>
      </c>
      <c r="I23" s="35" t="s">
        <v>62</v>
      </c>
      <c r="J23" s="28" t="e">
        <f>SUM(J18:J21,C2:C5)</f>
        <v>#N/A</v>
      </c>
      <c r="L23" t="s">
        <v>62</v>
      </c>
      <c r="M23" s="38" t="e">
        <f>SUM(M18:M21,C2:C4)</f>
        <v>#N/A</v>
      </c>
    </row>
    <row r="24" spans="1:15" x14ac:dyDescent="0.35">
      <c r="B24" t="s">
        <v>28</v>
      </c>
      <c r="I24" s="35"/>
      <c r="M24" s="38"/>
    </row>
    <row r="25" spans="1:15" ht="15" thickBot="1" x14ac:dyDescent="0.4">
      <c r="A25" s="12" t="s">
        <v>29</v>
      </c>
      <c r="B25" s="16">
        <v>15000</v>
      </c>
      <c r="C25" s="17">
        <v>25000</v>
      </c>
      <c r="D25" s="16">
        <v>50000</v>
      </c>
      <c r="I25" s="37" t="s">
        <v>35</v>
      </c>
      <c r="J25" s="51" t="e">
        <f>J23</f>
        <v>#N/A</v>
      </c>
      <c r="L25" s="10" t="s">
        <v>35</v>
      </c>
      <c r="M25" s="39" t="e">
        <f>M23</f>
        <v>#N/A</v>
      </c>
      <c r="N25" t="s">
        <v>63</v>
      </c>
      <c r="O25" s="79"/>
    </row>
    <row r="26" spans="1:15" ht="15" thickTop="1" x14ac:dyDescent="0.35">
      <c r="A26" s="18" t="s">
        <v>30</v>
      </c>
      <c r="B26" s="19">
        <v>0.80430000000000001</v>
      </c>
      <c r="C26" s="20">
        <v>0.73260000000000003</v>
      </c>
      <c r="D26" s="19">
        <v>0.66120000000000001</v>
      </c>
      <c r="I26" s="35"/>
      <c r="M26" s="36"/>
    </row>
    <row r="27" spans="1:15" ht="15" thickBot="1" x14ac:dyDescent="0.4">
      <c r="A27" s="18" t="s">
        <v>31</v>
      </c>
      <c r="B27" s="21">
        <v>0.80430000000000001</v>
      </c>
      <c r="C27" s="22">
        <v>0.73260000000000003</v>
      </c>
      <c r="D27" s="21">
        <v>0.66120000000000001</v>
      </c>
      <c r="I27" s="45" t="s">
        <v>49</v>
      </c>
      <c r="J27" s="41">
        <f>IFERROR(IF(Laskuri!E12="19193 Economy Lehti",Moottori!J25,IF(Laskuri!E12="19241 Aikakauslehti Pro",Moottori!M25,)),"Aikakauslehti Pro -palvelu vain yli 15 000 eräkoon lähetyksiin")</f>
        <v>0</v>
      </c>
      <c r="K27" s="42"/>
      <c r="L27" s="42"/>
      <c r="M27" s="43"/>
    </row>
    <row r="28" spans="1:15" x14ac:dyDescent="0.35">
      <c r="A28" s="18" t="s">
        <v>32</v>
      </c>
      <c r="B28" s="19">
        <v>1.7695000000000001</v>
      </c>
      <c r="C28" s="20">
        <v>1.6115999999999999</v>
      </c>
      <c r="D28" s="19">
        <v>1.4545999999999999</v>
      </c>
    </row>
    <row r="29" spans="1:15" x14ac:dyDescent="0.35">
      <c r="A29" s="23"/>
    </row>
    <row r="30" spans="1:15" x14ac:dyDescent="0.35">
      <c r="A30" t="s">
        <v>33</v>
      </c>
      <c r="C30" s="24"/>
    </row>
    <row r="33" spans="1:6" ht="23.5" x14ac:dyDescent="0.55000000000000004">
      <c r="A33" s="11" t="s">
        <v>6</v>
      </c>
    </row>
    <row r="34" spans="1:6" x14ac:dyDescent="0.35">
      <c r="B34" t="s">
        <v>28</v>
      </c>
    </row>
    <row r="35" spans="1:6" ht="15" thickBot="1" x14ac:dyDescent="0.4">
      <c r="A35" s="25" t="s">
        <v>29</v>
      </c>
      <c r="B35" s="16">
        <v>1</v>
      </c>
      <c r="C35" s="17">
        <v>5000</v>
      </c>
      <c r="D35" s="16">
        <v>15000</v>
      </c>
      <c r="E35" s="17">
        <v>25000</v>
      </c>
      <c r="F35" s="16">
        <v>50000</v>
      </c>
    </row>
    <row r="36" spans="1:6" ht="15" thickTop="1" x14ac:dyDescent="0.35">
      <c r="A36" s="1" t="s">
        <v>30</v>
      </c>
      <c r="B36" s="19">
        <v>0.88109999999999999</v>
      </c>
      <c r="C36" s="20">
        <v>0.79720000000000002</v>
      </c>
      <c r="D36" s="19">
        <v>0.76600000000000001</v>
      </c>
      <c r="E36" s="26">
        <v>0.69769999999999999</v>
      </c>
      <c r="F36" s="19">
        <v>0.62970000000000004</v>
      </c>
    </row>
    <row r="37" spans="1:6" x14ac:dyDescent="0.35">
      <c r="A37" s="18" t="s">
        <v>31</v>
      </c>
      <c r="B37" s="21">
        <v>0.88109999999999999</v>
      </c>
      <c r="C37" s="22">
        <v>0.79720000000000002</v>
      </c>
      <c r="D37" s="21">
        <v>0.76600000000000001</v>
      </c>
      <c r="E37" s="26">
        <v>0.69769999999999999</v>
      </c>
      <c r="F37" s="21">
        <v>0.62970000000000004</v>
      </c>
    </row>
    <row r="38" spans="1:6" x14ac:dyDescent="0.35">
      <c r="A38" s="27" t="s">
        <v>32</v>
      </c>
      <c r="B38" s="19">
        <v>1.9383999999999999</v>
      </c>
      <c r="C38" s="20">
        <v>1.7538</v>
      </c>
      <c r="D38" s="19">
        <v>1.6852</v>
      </c>
      <c r="E38" s="26">
        <v>1.5348999999999999</v>
      </c>
      <c r="F38" s="19">
        <v>1.3853</v>
      </c>
    </row>
    <row r="40" spans="1:6" x14ac:dyDescent="0.35">
      <c r="A40" t="s">
        <v>33</v>
      </c>
    </row>
  </sheetData>
  <sheetProtection algorithmName="SHA-512" hashValue="9a3sXAXjRy+crGwyNqmxzS7J79Txuizm3myTM67oJt7Uzxeladt5cWkWsIes+82Uuh2l4+Lb+CSbePxvK7SfzQ==" saltValue="dIR5W3Z8h99Q7G80bKNc6A==" spinCount="100000" sheet="1" objects="1" scenarios="1"/>
  <pageMargins left="0.7" right="0.7" top="0.75" bottom="0.75" header="0.3" footer="0.3"/>
  <headerFooter>
    <oddFooter xml:space="preserve">&amp;L_x000D_&amp;1#&amp;"Aptos"&amp;10&amp;K000000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C802-A742-45C5-88A9-C84C4A23E499}">
  <dimension ref="A1:H367"/>
  <sheetViews>
    <sheetView workbookViewId="0">
      <selection activeCell="G4" sqref="G4"/>
    </sheetView>
  </sheetViews>
  <sheetFormatPr defaultRowHeight="14.5" x14ac:dyDescent="0.35"/>
  <cols>
    <col min="6" max="6" width="18.54296875" customWidth="1"/>
    <col min="7" max="7" width="12.1796875" customWidth="1"/>
  </cols>
  <sheetData>
    <row r="1" spans="1:8" x14ac:dyDescent="0.35">
      <c r="A1" s="2" t="s">
        <v>15</v>
      </c>
    </row>
    <row r="2" spans="1:8" x14ac:dyDescent="0.35">
      <c r="A2" t="s">
        <v>16</v>
      </c>
      <c r="B2" t="s">
        <v>17</v>
      </c>
      <c r="F2" t="s">
        <v>34</v>
      </c>
    </row>
    <row r="3" spans="1:8" x14ac:dyDescent="0.35">
      <c r="A3">
        <v>1</v>
      </c>
      <c r="B3" s="3">
        <v>0</v>
      </c>
      <c r="F3" s="4" t="s">
        <v>18</v>
      </c>
      <c r="G3" s="5" t="s">
        <v>19</v>
      </c>
    </row>
    <row r="4" spans="1:8" x14ac:dyDescent="0.35">
      <c r="A4">
        <v>2</v>
      </c>
      <c r="B4" s="3">
        <v>0</v>
      </c>
      <c r="F4" s="6">
        <f>Laskuri!E14</f>
        <v>0</v>
      </c>
      <c r="G4" s="7" t="e">
        <f>_xlfn.XLOOKUP(F4,A3:A367,B3:B367)</f>
        <v>#N/A</v>
      </c>
      <c r="H4" t="s">
        <v>48</v>
      </c>
    </row>
    <row r="5" spans="1:8" x14ac:dyDescent="0.35">
      <c r="A5">
        <v>3</v>
      </c>
      <c r="B5" s="3">
        <v>0</v>
      </c>
    </row>
    <row r="6" spans="1:8" x14ac:dyDescent="0.35">
      <c r="A6">
        <v>4</v>
      </c>
      <c r="B6" s="3">
        <v>0</v>
      </c>
    </row>
    <row r="7" spans="1:8" x14ac:dyDescent="0.35">
      <c r="A7">
        <v>5</v>
      </c>
      <c r="B7" s="3">
        <v>0</v>
      </c>
    </row>
    <row r="8" spans="1:8" x14ac:dyDescent="0.35">
      <c r="A8">
        <v>6</v>
      </c>
      <c r="B8" s="3">
        <v>0</v>
      </c>
    </row>
    <row r="9" spans="1:8" x14ac:dyDescent="0.35">
      <c r="A9">
        <v>7</v>
      </c>
      <c r="B9" s="3">
        <v>-0.01</v>
      </c>
    </row>
    <row r="10" spans="1:8" x14ac:dyDescent="0.35">
      <c r="A10">
        <v>8</v>
      </c>
      <c r="B10" s="3">
        <v>-0.02</v>
      </c>
    </row>
    <row r="11" spans="1:8" x14ac:dyDescent="0.35">
      <c r="A11">
        <v>9</v>
      </c>
      <c r="B11" s="8">
        <v>-2.5000000000000001E-2</v>
      </c>
    </row>
    <row r="12" spans="1:8" x14ac:dyDescent="0.35">
      <c r="A12">
        <v>10</v>
      </c>
      <c r="B12" s="8">
        <v>-7.4999999999999997E-2</v>
      </c>
    </row>
    <row r="13" spans="1:8" x14ac:dyDescent="0.35">
      <c r="A13">
        <v>11</v>
      </c>
      <c r="B13" s="8">
        <v>-0.125</v>
      </c>
    </row>
    <row r="14" spans="1:8" x14ac:dyDescent="0.35">
      <c r="A14">
        <v>12</v>
      </c>
      <c r="B14" s="3">
        <v>-0.19</v>
      </c>
    </row>
    <row r="15" spans="1:8" x14ac:dyDescent="0.35">
      <c r="A15">
        <v>13</v>
      </c>
      <c r="B15" s="8">
        <v>-0.1915</v>
      </c>
    </row>
    <row r="16" spans="1:8" x14ac:dyDescent="0.35">
      <c r="A16">
        <v>14</v>
      </c>
      <c r="B16" s="8">
        <v>-0.193</v>
      </c>
    </row>
    <row r="17" spans="1:2" x14ac:dyDescent="0.35">
      <c r="A17">
        <v>15</v>
      </c>
      <c r="B17" s="8">
        <v>-0.19450000000000001</v>
      </c>
    </row>
    <row r="18" spans="1:2" x14ac:dyDescent="0.35">
      <c r="A18">
        <v>16</v>
      </c>
      <c r="B18" s="8">
        <v>-0.19600000000000001</v>
      </c>
    </row>
    <row r="19" spans="1:2" x14ac:dyDescent="0.35">
      <c r="A19">
        <v>17</v>
      </c>
      <c r="B19" s="8">
        <v>-0.19750000000000001</v>
      </c>
    </row>
    <row r="20" spans="1:2" x14ac:dyDescent="0.35">
      <c r="A20">
        <v>18</v>
      </c>
      <c r="B20" s="8">
        <v>-0.19900000000000001</v>
      </c>
    </row>
    <row r="21" spans="1:2" x14ac:dyDescent="0.35">
      <c r="A21">
        <v>19</v>
      </c>
      <c r="B21" s="8">
        <v>-0.20050000000000001</v>
      </c>
    </row>
    <row r="22" spans="1:2" x14ac:dyDescent="0.35">
      <c r="A22">
        <v>20</v>
      </c>
      <c r="B22" s="8">
        <v>-0.20200000000000001</v>
      </c>
    </row>
    <row r="23" spans="1:2" x14ac:dyDescent="0.35">
      <c r="A23">
        <v>21</v>
      </c>
      <c r="B23" s="8">
        <v>-0.20349999999999999</v>
      </c>
    </row>
    <row r="24" spans="1:2" x14ac:dyDescent="0.35">
      <c r="A24">
        <v>22</v>
      </c>
      <c r="B24" s="8">
        <v>-0.20499999999999999</v>
      </c>
    </row>
    <row r="25" spans="1:2" x14ac:dyDescent="0.35">
      <c r="A25">
        <v>23</v>
      </c>
      <c r="B25" s="8">
        <v>-0.20699999999999999</v>
      </c>
    </row>
    <row r="26" spans="1:2" x14ac:dyDescent="0.35">
      <c r="A26">
        <v>24</v>
      </c>
      <c r="B26" s="3">
        <v>-0.25</v>
      </c>
    </row>
    <row r="27" spans="1:2" x14ac:dyDescent="0.35">
      <c r="A27">
        <v>25</v>
      </c>
      <c r="B27" s="8">
        <v>-0.2515</v>
      </c>
    </row>
    <row r="28" spans="1:2" x14ac:dyDescent="0.35">
      <c r="A28">
        <v>26</v>
      </c>
      <c r="B28" s="8">
        <v>-0.253</v>
      </c>
    </row>
    <row r="29" spans="1:2" x14ac:dyDescent="0.35">
      <c r="A29">
        <v>27</v>
      </c>
      <c r="B29" s="8">
        <v>-0.2545</v>
      </c>
    </row>
    <row r="30" spans="1:2" x14ac:dyDescent="0.35">
      <c r="A30">
        <v>28</v>
      </c>
      <c r="B30" s="8">
        <v>-0.25600000000000001</v>
      </c>
    </row>
    <row r="31" spans="1:2" x14ac:dyDescent="0.35">
      <c r="A31">
        <v>29</v>
      </c>
      <c r="B31" s="8">
        <v>-0.25750000000000001</v>
      </c>
    </row>
    <row r="32" spans="1:2" x14ac:dyDescent="0.35">
      <c r="A32">
        <v>30</v>
      </c>
      <c r="B32" s="8">
        <v>-0.25900000000000001</v>
      </c>
    </row>
    <row r="33" spans="1:2" x14ac:dyDescent="0.35">
      <c r="A33">
        <v>31</v>
      </c>
      <c r="B33" s="8">
        <v>-0.26050000000000001</v>
      </c>
    </row>
    <row r="34" spans="1:2" x14ac:dyDescent="0.35">
      <c r="A34">
        <v>32</v>
      </c>
      <c r="B34" s="8">
        <v>-0.26200000000000001</v>
      </c>
    </row>
    <row r="35" spans="1:2" x14ac:dyDescent="0.35">
      <c r="A35">
        <v>33</v>
      </c>
      <c r="B35" s="8">
        <v>-0.26350000000000001</v>
      </c>
    </row>
    <row r="36" spans="1:2" x14ac:dyDescent="0.35">
      <c r="A36">
        <v>34</v>
      </c>
      <c r="B36" s="8">
        <v>-0.26500000000000001</v>
      </c>
    </row>
    <row r="37" spans="1:2" x14ac:dyDescent="0.35">
      <c r="A37">
        <v>35</v>
      </c>
      <c r="B37" s="8">
        <v>-0.26650000000000001</v>
      </c>
    </row>
    <row r="38" spans="1:2" x14ac:dyDescent="0.35">
      <c r="A38">
        <v>36</v>
      </c>
      <c r="B38" s="8">
        <v>-0.26800000000000002</v>
      </c>
    </row>
    <row r="39" spans="1:2" x14ac:dyDescent="0.35">
      <c r="A39">
        <v>37</v>
      </c>
      <c r="B39" s="3">
        <v>-0.27</v>
      </c>
    </row>
    <row r="40" spans="1:2" x14ac:dyDescent="0.35">
      <c r="A40">
        <v>38</v>
      </c>
      <c r="B40" s="8">
        <v>-0.27200000000000002</v>
      </c>
    </row>
    <row r="41" spans="1:2" x14ac:dyDescent="0.35">
      <c r="A41">
        <v>39</v>
      </c>
      <c r="B41" s="8">
        <v>-0.27400000000000002</v>
      </c>
    </row>
    <row r="42" spans="1:2" x14ac:dyDescent="0.35">
      <c r="A42">
        <v>40</v>
      </c>
      <c r="B42" s="8">
        <v>-0.27600000000000002</v>
      </c>
    </row>
    <row r="43" spans="1:2" x14ac:dyDescent="0.35">
      <c r="A43">
        <v>41</v>
      </c>
      <c r="B43" s="8">
        <v>-0.27800000000000002</v>
      </c>
    </row>
    <row r="44" spans="1:2" x14ac:dyDescent="0.35">
      <c r="A44">
        <v>42</v>
      </c>
      <c r="B44" s="3">
        <v>-0.28000000000000003</v>
      </c>
    </row>
    <row r="45" spans="1:2" x14ac:dyDescent="0.35">
      <c r="A45">
        <v>43</v>
      </c>
      <c r="B45" s="8">
        <v>-0.28199999999999997</v>
      </c>
    </row>
    <row r="46" spans="1:2" x14ac:dyDescent="0.35">
      <c r="A46">
        <v>44</v>
      </c>
      <c r="B46" s="8">
        <v>-0.28399999999999997</v>
      </c>
    </row>
    <row r="47" spans="1:2" x14ac:dyDescent="0.35">
      <c r="A47">
        <v>45</v>
      </c>
      <c r="B47" s="8">
        <v>-0.28599999999999998</v>
      </c>
    </row>
    <row r="48" spans="1:2" x14ac:dyDescent="0.35">
      <c r="A48">
        <v>46</v>
      </c>
      <c r="B48" s="8">
        <v>-0.28799999999999998</v>
      </c>
    </row>
    <row r="49" spans="1:2" x14ac:dyDescent="0.35">
      <c r="A49">
        <v>47</v>
      </c>
      <c r="B49" s="3">
        <v>-0.28999999999999998</v>
      </c>
    </row>
    <row r="50" spans="1:2" x14ac:dyDescent="0.35">
      <c r="A50">
        <v>48</v>
      </c>
      <c r="B50" s="3">
        <v>-0.35</v>
      </c>
    </row>
    <row r="51" spans="1:2" x14ac:dyDescent="0.35">
      <c r="A51">
        <v>49</v>
      </c>
      <c r="B51" s="8">
        <v>-0.35249999999999998</v>
      </c>
    </row>
    <row r="52" spans="1:2" x14ac:dyDescent="0.35">
      <c r="A52">
        <v>50</v>
      </c>
      <c r="B52" s="8">
        <v>-0.35499999999999998</v>
      </c>
    </row>
    <row r="53" spans="1:2" x14ac:dyDescent="0.35">
      <c r="A53">
        <v>51</v>
      </c>
      <c r="B53" s="8">
        <v>-0.35749999999999998</v>
      </c>
    </row>
    <row r="54" spans="1:2" x14ac:dyDescent="0.35">
      <c r="A54">
        <v>52</v>
      </c>
      <c r="B54" s="3">
        <v>-0.36</v>
      </c>
    </row>
    <row r="55" spans="1:2" x14ac:dyDescent="0.35">
      <c r="A55">
        <v>53</v>
      </c>
      <c r="B55" s="8">
        <v>-0.36499999999999999</v>
      </c>
    </row>
    <row r="56" spans="1:2" x14ac:dyDescent="0.35">
      <c r="A56">
        <v>54</v>
      </c>
      <c r="B56" s="3">
        <v>-0.37</v>
      </c>
    </row>
    <row r="57" spans="1:2" x14ac:dyDescent="0.35">
      <c r="A57">
        <v>55</v>
      </c>
      <c r="B57" s="3">
        <v>-0.37</v>
      </c>
    </row>
    <row r="58" spans="1:2" x14ac:dyDescent="0.35">
      <c r="A58">
        <v>56</v>
      </c>
      <c r="B58" s="3">
        <v>-0.37</v>
      </c>
    </row>
    <row r="59" spans="1:2" x14ac:dyDescent="0.35">
      <c r="A59">
        <v>57</v>
      </c>
      <c r="B59" s="3">
        <v>-0.37</v>
      </c>
    </row>
    <row r="60" spans="1:2" x14ac:dyDescent="0.35">
      <c r="A60">
        <v>58</v>
      </c>
      <c r="B60" s="3">
        <v>-0.37</v>
      </c>
    </row>
    <row r="61" spans="1:2" x14ac:dyDescent="0.35">
      <c r="A61">
        <v>59</v>
      </c>
      <c r="B61" s="3">
        <v>-0.37</v>
      </c>
    </row>
    <row r="62" spans="1:2" x14ac:dyDescent="0.35">
      <c r="A62">
        <v>60</v>
      </c>
      <c r="B62" s="3">
        <v>-0.37</v>
      </c>
    </row>
    <row r="63" spans="1:2" x14ac:dyDescent="0.35">
      <c r="A63">
        <v>61</v>
      </c>
      <c r="B63" s="3">
        <v>-0.37</v>
      </c>
    </row>
    <row r="64" spans="1:2" x14ac:dyDescent="0.35">
      <c r="A64">
        <v>62</v>
      </c>
      <c r="B64" s="3">
        <v>-0.37</v>
      </c>
    </row>
    <row r="65" spans="1:2" x14ac:dyDescent="0.35">
      <c r="A65">
        <v>63</v>
      </c>
      <c r="B65" s="3">
        <v>-0.37</v>
      </c>
    </row>
    <row r="66" spans="1:2" x14ac:dyDescent="0.35">
      <c r="A66">
        <v>64</v>
      </c>
      <c r="B66" s="3">
        <v>-0.37</v>
      </c>
    </row>
    <row r="67" spans="1:2" x14ac:dyDescent="0.35">
      <c r="A67">
        <v>65</v>
      </c>
      <c r="B67" s="3">
        <v>-0.37</v>
      </c>
    </row>
    <row r="68" spans="1:2" x14ac:dyDescent="0.35">
      <c r="A68">
        <v>66</v>
      </c>
      <c r="B68" s="3">
        <v>-0.37</v>
      </c>
    </row>
    <row r="69" spans="1:2" x14ac:dyDescent="0.35">
      <c r="A69">
        <v>67</v>
      </c>
      <c r="B69" s="3">
        <v>-0.37</v>
      </c>
    </row>
    <row r="70" spans="1:2" x14ac:dyDescent="0.35">
      <c r="A70">
        <v>68</v>
      </c>
      <c r="B70" s="3">
        <v>-0.37</v>
      </c>
    </row>
    <row r="71" spans="1:2" x14ac:dyDescent="0.35">
      <c r="A71">
        <v>69</v>
      </c>
      <c r="B71" s="3">
        <v>-0.37</v>
      </c>
    </row>
    <row r="72" spans="1:2" x14ac:dyDescent="0.35">
      <c r="A72">
        <v>70</v>
      </c>
      <c r="B72" s="3">
        <v>-0.37</v>
      </c>
    </row>
    <row r="73" spans="1:2" x14ac:dyDescent="0.35">
      <c r="A73">
        <v>71</v>
      </c>
      <c r="B73" s="3">
        <v>-0.37</v>
      </c>
    </row>
    <row r="74" spans="1:2" x14ac:dyDescent="0.35">
      <c r="A74">
        <v>72</v>
      </c>
      <c r="B74" s="3">
        <v>-0.37</v>
      </c>
    </row>
    <row r="75" spans="1:2" x14ac:dyDescent="0.35">
      <c r="A75">
        <v>73</v>
      </c>
      <c r="B75" s="3">
        <v>-0.37</v>
      </c>
    </row>
    <row r="76" spans="1:2" x14ac:dyDescent="0.35">
      <c r="A76">
        <v>74</v>
      </c>
      <c r="B76" s="3">
        <v>-0.37</v>
      </c>
    </row>
    <row r="77" spans="1:2" x14ac:dyDescent="0.35">
      <c r="A77">
        <v>75</v>
      </c>
      <c r="B77" s="3">
        <v>-0.37</v>
      </c>
    </row>
    <row r="78" spans="1:2" x14ac:dyDescent="0.35">
      <c r="A78">
        <v>76</v>
      </c>
      <c r="B78" s="3">
        <v>-0.37</v>
      </c>
    </row>
    <row r="79" spans="1:2" x14ac:dyDescent="0.35">
      <c r="A79">
        <v>77</v>
      </c>
      <c r="B79" s="3">
        <v>-0.37</v>
      </c>
    </row>
    <row r="80" spans="1:2" x14ac:dyDescent="0.35">
      <c r="A80">
        <v>78</v>
      </c>
      <c r="B80" s="3">
        <v>-0.37</v>
      </c>
    </row>
    <row r="81" spans="1:2" x14ac:dyDescent="0.35">
      <c r="A81">
        <v>79</v>
      </c>
      <c r="B81" s="3">
        <v>-0.37</v>
      </c>
    </row>
    <row r="82" spans="1:2" x14ac:dyDescent="0.35">
      <c r="A82">
        <v>80</v>
      </c>
      <c r="B82" s="3">
        <v>-0.37</v>
      </c>
    </row>
    <row r="83" spans="1:2" x14ac:dyDescent="0.35">
      <c r="A83">
        <v>81</v>
      </c>
      <c r="B83" s="3">
        <v>-0.37</v>
      </c>
    </row>
    <row r="84" spans="1:2" x14ac:dyDescent="0.35">
      <c r="A84">
        <v>82</v>
      </c>
      <c r="B84" s="3">
        <v>-0.37</v>
      </c>
    </row>
    <row r="85" spans="1:2" x14ac:dyDescent="0.35">
      <c r="A85">
        <v>83</v>
      </c>
      <c r="B85" s="3">
        <v>-0.37</v>
      </c>
    </row>
    <row r="86" spans="1:2" x14ac:dyDescent="0.35">
      <c r="A86">
        <v>84</v>
      </c>
      <c r="B86" s="3">
        <v>-0.37</v>
      </c>
    </row>
    <row r="87" spans="1:2" x14ac:dyDescent="0.35">
      <c r="A87">
        <v>85</v>
      </c>
      <c r="B87" s="3">
        <v>-0.37</v>
      </c>
    </row>
    <row r="88" spans="1:2" x14ac:dyDescent="0.35">
      <c r="A88">
        <v>86</v>
      </c>
      <c r="B88" s="3">
        <v>-0.37</v>
      </c>
    </row>
    <row r="89" spans="1:2" x14ac:dyDescent="0.35">
      <c r="A89">
        <v>87</v>
      </c>
      <c r="B89" s="3">
        <v>-0.37</v>
      </c>
    </row>
    <row r="90" spans="1:2" x14ac:dyDescent="0.35">
      <c r="A90">
        <v>88</v>
      </c>
      <c r="B90" s="3">
        <v>-0.37</v>
      </c>
    </row>
    <row r="91" spans="1:2" x14ac:dyDescent="0.35">
      <c r="A91">
        <v>89</v>
      </c>
      <c r="B91" s="3">
        <v>-0.37</v>
      </c>
    </row>
    <row r="92" spans="1:2" x14ac:dyDescent="0.35">
      <c r="A92">
        <v>90</v>
      </c>
      <c r="B92" s="3">
        <v>-0.37</v>
      </c>
    </row>
    <row r="93" spans="1:2" x14ac:dyDescent="0.35">
      <c r="A93">
        <v>91</v>
      </c>
      <c r="B93" s="3">
        <v>-0.37</v>
      </c>
    </row>
    <row r="94" spans="1:2" x14ac:dyDescent="0.35">
      <c r="A94">
        <v>92</v>
      </c>
      <c r="B94" s="3">
        <v>-0.37</v>
      </c>
    </row>
    <row r="95" spans="1:2" x14ac:dyDescent="0.35">
      <c r="A95">
        <v>93</v>
      </c>
      <c r="B95" s="3">
        <v>-0.37</v>
      </c>
    </row>
    <row r="96" spans="1:2" x14ac:dyDescent="0.35">
      <c r="A96">
        <v>94</v>
      </c>
      <c r="B96" s="3">
        <v>-0.37</v>
      </c>
    </row>
    <row r="97" spans="1:2" x14ac:dyDescent="0.35">
      <c r="A97">
        <v>95</v>
      </c>
      <c r="B97" s="3">
        <v>-0.37</v>
      </c>
    </row>
    <row r="98" spans="1:2" x14ac:dyDescent="0.35">
      <c r="A98">
        <v>96</v>
      </c>
      <c r="B98" s="3">
        <v>-0.37</v>
      </c>
    </row>
    <row r="99" spans="1:2" x14ac:dyDescent="0.35">
      <c r="A99">
        <v>97</v>
      </c>
      <c r="B99" s="3">
        <v>-0.37</v>
      </c>
    </row>
    <row r="100" spans="1:2" x14ac:dyDescent="0.35">
      <c r="A100">
        <v>98</v>
      </c>
      <c r="B100" s="3">
        <v>-0.37</v>
      </c>
    </row>
    <row r="101" spans="1:2" x14ac:dyDescent="0.35">
      <c r="A101">
        <v>99</v>
      </c>
      <c r="B101" s="3">
        <v>-0.37</v>
      </c>
    </row>
    <row r="102" spans="1:2" x14ac:dyDescent="0.35">
      <c r="A102">
        <v>100</v>
      </c>
      <c r="B102" s="3">
        <v>-0.37</v>
      </c>
    </row>
    <row r="103" spans="1:2" x14ac:dyDescent="0.35">
      <c r="A103">
        <v>101</v>
      </c>
      <c r="B103" s="3">
        <v>-0.37</v>
      </c>
    </row>
    <row r="104" spans="1:2" x14ac:dyDescent="0.35">
      <c r="A104">
        <v>102</v>
      </c>
      <c r="B104" s="3">
        <v>-0.37</v>
      </c>
    </row>
    <row r="105" spans="1:2" x14ac:dyDescent="0.35">
      <c r="A105">
        <v>103</v>
      </c>
      <c r="B105" s="3">
        <v>-0.37</v>
      </c>
    </row>
    <row r="106" spans="1:2" x14ac:dyDescent="0.35">
      <c r="A106">
        <v>104</v>
      </c>
      <c r="B106" s="3">
        <v>-0.37</v>
      </c>
    </row>
    <row r="107" spans="1:2" x14ac:dyDescent="0.35">
      <c r="A107">
        <v>105</v>
      </c>
      <c r="B107" s="3">
        <v>-0.37</v>
      </c>
    </row>
    <row r="108" spans="1:2" x14ac:dyDescent="0.35">
      <c r="A108">
        <v>106</v>
      </c>
      <c r="B108" s="3">
        <v>-0.37</v>
      </c>
    </row>
    <row r="109" spans="1:2" x14ac:dyDescent="0.35">
      <c r="A109">
        <v>107</v>
      </c>
      <c r="B109" s="3">
        <v>-0.37</v>
      </c>
    </row>
    <row r="110" spans="1:2" x14ac:dyDescent="0.35">
      <c r="A110">
        <v>108</v>
      </c>
      <c r="B110" s="3">
        <v>-0.37</v>
      </c>
    </row>
    <row r="111" spans="1:2" x14ac:dyDescent="0.35">
      <c r="A111">
        <v>109</v>
      </c>
      <c r="B111" s="3">
        <v>-0.37</v>
      </c>
    </row>
    <row r="112" spans="1:2" x14ac:dyDescent="0.35">
      <c r="A112">
        <v>110</v>
      </c>
      <c r="B112" s="3">
        <v>-0.37</v>
      </c>
    </row>
    <row r="113" spans="1:2" x14ac:dyDescent="0.35">
      <c r="A113">
        <v>111</v>
      </c>
      <c r="B113" s="3">
        <v>-0.37</v>
      </c>
    </row>
    <row r="114" spans="1:2" x14ac:dyDescent="0.35">
      <c r="A114">
        <v>112</v>
      </c>
      <c r="B114" s="3">
        <v>-0.37</v>
      </c>
    </row>
    <row r="115" spans="1:2" x14ac:dyDescent="0.35">
      <c r="A115">
        <v>113</v>
      </c>
      <c r="B115" s="3">
        <v>-0.37</v>
      </c>
    </row>
    <row r="116" spans="1:2" x14ac:dyDescent="0.35">
      <c r="A116">
        <v>114</v>
      </c>
      <c r="B116" s="3">
        <v>-0.37</v>
      </c>
    </row>
    <row r="117" spans="1:2" x14ac:dyDescent="0.35">
      <c r="A117">
        <v>115</v>
      </c>
      <c r="B117" s="3">
        <v>-0.37</v>
      </c>
    </row>
    <row r="118" spans="1:2" x14ac:dyDescent="0.35">
      <c r="A118">
        <v>116</v>
      </c>
      <c r="B118" s="3">
        <v>-0.37</v>
      </c>
    </row>
    <row r="119" spans="1:2" x14ac:dyDescent="0.35">
      <c r="A119">
        <v>117</v>
      </c>
      <c r="B119" s="3">
        <v>-0.37</v>
      </c>
    </row>
    <row r="120" spans="1:2" x14ac:dyDescent="0.35">
      <c r="A120">
        <v>118</v>
      </c>
      <c r="B120" s="3">
        <v>-0.37</v>
      </c>
    </row>
    <row r="121" spans="1:2" x14ac:dyDescent="0.35">
      <c r="A121">
        <v>119</v>
      </c>
      <c r="B121" s="3">
        <v>-0.37</v>
      </c>
    </row>
    <row r="122" spans="1:2" x14ac:dyDescent="0.35">
      <c r="A122">
        <v>120</v>
      </c>
      <c r="B122" s="3">
        <v>-0.37</v>
      </c>
    </row>
    <row r="123" spans="1:2" x14ac:dyDescent="0.35">
      <c r="A123">
        <v>121</v>
      </c>
      <c r="B123" s="3">
        <v>-0.37</v>
      </c>
    </row>
    <row r="124" spans="1:2" x14ac:dyDescent="0.35">
      <c r="A124">
        <v>122</v>
      </c>
      <c r="B124" s="3">
        <v>-0.37</v>
      </c>
    </row>
    <row r="125" spans="1:2" x14ac:dyDescent="0.35">
      <c r="A125">
        <v>123</v>
      </c>
      <c r="B125" s="3">
        <v>-0.37</v>
      </c>
    </row>
    <row r="126" spans="1:2" x14ac:dyDescent="0.35">
      <c r="A126">
        <v>124</v>
      </c>
      <c r="B126" s="3">
        <v>-0.37</v>
      </c>
    </row>
    <row r="127" spans="1:2" x14ac:dyDescent="0.35">
      <c r="A127">
        <v>125</v>
      </c>
      <c r="B127" s="3">
        <v>-0.37</v>
      </c>
    </row>
    <row r="128" spans="1:2" x14ac:dyDescent="0.35">
      <c r="A128">
        <v>126</v>
      </c>
      <c r="B128" s="3">
        <v>-0.37</v>
      </c>
    </row>
    <row r="129" spans="1:2" x14ac:dyDescent="0.35">
      <c r="A129">
        <v>127</v>
      </c>
      <c r="B129" s="3">
        <v>-0.37</v>
      </c>
    </row>
    <row r="130" spans="1:2" x14ac:dyDescent="0.35">
      <c r="A130">
        <v>128</v>
      </c>
      <c r="B130" s="3">
        <v>-0.37</v>
      </c>
    </row>
    <row r="131" spans="1:2" x14ac:dyDescent="0.35">
      <c r="A131">
        <v>129</v>
      </c>
      <c r="B131" s="3">
        <v>-0.37</v>
      </c>
    </row>
    <row r="132" spans="1:2" x14ac:dyDescent="0.35">
      <c r="A132">
        <v>130</v>
      </c>
      <c r="B132" s="3">
        <v>-0.37</v>
      </c>
    </row>
    <row r="133" spans="1:2" x14ac:dyDescent="0.35">
      <c r="A133">
        <v>131</v>
      </c>
      <c r="B133" s="3">
        <v>-0.37</v>
      </c>
    </row>
    <row r="134" spans="1:2" x14ac:dyDescent="0.35">
      <c r="A134">
        <v>132</v>
      </c>
      <c r="B134" s="3">
        <v>-0.37</v>
      </c>
    </row>
    <row r="135" spans="1:2" x14ac:dyDescent="0.35">
      <c r="A135">
        <v>133</v>
      </c>
      <c r="B135" s="3">
        <v>-0.37</v>
      </c>
    </row>
    <row r="136" spans="1:2" x14ac:dyDescent="0.35">
      <c r="A136">
        <v>134</v>
      </c>
      <c r="B136" s="3">
        <v>-0.37</v>
      </c>
    </row>
    <row r="137" spans="1:2" x14ac:dyDescent="0.35">
      <c r="A137">
        <v>135</v>
      </c>
      <c r="B137" s="3">
        <v>-0.37</v>
      </c>
    </row>
    <row r="138" spans="1:2" x14ac:dyDescent="0.35">
      <c r="A138">
        <v>136</v>
      </c>
      <c r="B138" s="3">
        <v>-0.37</v>
      </c>
    </row>
    <row r="139" spans="1:2" x14ac:dyDescent="0.35">
      <c r="A139">
        <v>137</v>
      </c>
      <c r="B139" s="3">
        <v>-0.37</v>
      </c>
    </row>
    <row r="140" spans="1:2" x14ac:dyDescent="0.35">
      <c r="A140">
        <v>138</v>
      </c>
      <c r="B140" s="3">
        <v>-0.37</v>
      </c>
    </row>
    <row r="141" spans="1:2" x14ac:dyDescent="0.35">
      <c r="A141">
        <v>139</v>
      </c>
      <c r="B141" s="3">
        <v>-0.37</v>
      </c>
    </row>
    <row r="142" spans="1:2" x14ac:dyDescent="0.35">
      <c r="A142">
        <v>140</v>
      </c>
      <c r="B142" s="3">
        <v>-0.37</v>
      </c>
    </row>
    <row r="143" spans="1:2" x14ac:dyDescent="0.35">
      <c r="A143">
        <v>141</v>
      </c>
      <c r="B143" s="3">
        <v>-0.37</v>
      </c>
    </row>
    <row r="144" spans="1:2" x14ac:dyDescent="0.35">
      <c r="A144">
        <v>142</v>
      </c>
      <c r="B144" s="3">
        <v>-0.37</v>
      </c>
    </row>
    <row r="145" spans="1:2" x14ac:dyDescent="0.35">
      <c r="A145">
        <v>143</v>
      </c>
      <c r="B145" s="3">
        <v>-0.37</v>
      </c>
    </row>
    <row r="146" spans="1:2" x14ac:dyDescent="0.35">
      <c r="A146">
        <v>144</v>
      </c>
      <c r="B146" s="3">
        <v>-0.37</v>
      </c>
    </row>
    <row r="147" spans="1:2" x14ac:dyDescent="0.35">
      <c r="A147">
        <v>145</v>
      </c>
      <c r="B147" s="3">
        <v>-0.37</v>
      </c>
    </row>
    <row r="148" spans="1:2" x14ac:dyDescent="0.35">
      <c r="A148">
        <v>146</v>
      </c>
      <c r="B148" s="3">
        <v>-0.37</v>
      </c>
    </row>
    <row r="149" spans="1:2" x14ac:dyDescent="0.35">
      <c r="A149">
        <v>147</v>
      </c>
      <c r="B149" s="3">
        <v>-0.37</v>
      </c>
    </row>
    <row r="150" spans="1:2" x14ac:dyDescent="0.35">
      <c r="A150">
        <v>148</v>
      </c>
      <c r="B150" s="3">
        <v>-0.37</v>
      </c>
    </row>
    <row r="151" spans="1:2" x14ac:dyDescent="0.35">
      <c r="A151">
        <v>149</v>
      </c>
      <c r="B151" s="3">
        <v>-0.37</v>
      </c>
    </row>
    <row r="152" spans="1:2" x14ac:dyDescent="0.35">
      <c r="A152">
        <v>150</v>
      </c>
      <c r="B152" s="3">
        <v>-0.37</v>
      </c>
    </row>
    <row r="153" spans="1:2" x14ac:dyDescent="0.35">
      <c r="A153">
        <v>151</v>
      </c>
      <c r="B153" s="3">
        <v>-0.37</v>
      </c>
    </row>
    <row r="154" spans="1:2" x14ac:dyDescent="0.35">
      <c r="A154">
        <v>152</v>
      </c>
      <c r="B154" s="3">
        <v>-0.37</v>
      </c>
    </row>
    <row r="155" spans="1:2" x14ac:dyDescent="0.35">
      <c r="A155">
        <v>153</v>
      </c>
      <c r="B155" s="3">
        <v>-0.37</v>
      </c>
    </row>
    <row r="156" spans="1:2" x14ac:dyDescent="0.35">
      <c r="A156">
        <v>154</v>
      </c>
      <c r="B156" s="3">
        <v>-0.37</v>
      </c>
    </row>
    <row r="157" spans="1:2" x14ac:dyDescent="0.35">
      <c r="A157">
        <v>155</v>
      </c>
      <c r="B157" s="3">
        <v>-0.37</v>
      </c>
    </row>
    <row r="158" spans="1:2" x14ac:dyDescent="0.35">
      <c r="A158">
        <v>156</v>
      </c>
      <c r="B158" s="3">
        <v>-0.37</v>
      </c>
    </row>
    <row r="159" spans="1:2" x14ac:dyDescent="0.35">
      <c r="A159">
        <v>157</v>
      </c>
      <c r="B159" s="3">
        <v>-0.37</v>
      </c>
    </row>
    <row r="160" spans="1:2" x14ac:dyDescent="0.35">
      <c r="A160">
        <v>158</v>
      </c>
      <c r="B160" s="3">
        <v>-0.37</v>
      </c>
    </row>
    <row r="161" spans="1:2" x14ac:dyDescent="0.35">
      <c r="A161">
        <v>159</v>
      </c>
      <c r="B161" s="3">
        <v>-0.37</v>
      </c>
    </row>
    <row r="162" spans="1:2" x14ac:dyDescent="0.35">
      <c r="A162">
        <v>160</v>
      </c>
      <c r="B162" s="3">
        <v>-0.37</v>
      </c>
    </row>
    <row r="163" spans="1:2" x14ac:dyDescent="0.35">
      <c r="A163">
        <v>161</v>
      </c>
      <c r="B163" s="3">
        <v>-0.37</v>
      </c>
    </row>
    <row r="164" spans="1:2" x14ac:dyDescent="0.35">
      <c r="A164">
        <v>162</v>
      </c>
      <c r="B164" s="3">
        <v>-0.37</v>
      </c>
    </row>
    <row r="165" spans="1:2" x14ac:dyDescent="0.35">
      <c r="A165">
        <v>163</v>
      </c>
      <c r="B165" s="3">
        <v>-0.37</v>
      </c>
    </row>
    <row r="166" spans="1:2" x14ac:dyDescent="0.35">
      <c r="A166">
        <v>164</v>
      </c>
      <c r="B166" s="3">
        <v>-0.37</v>
      </c>
    </row>
    <row r="167" spans="1:2" x14ac:dyDescent="0.35">
      <c r="A167">
        <v>165</v>
      </c>
      <c r="B167" s="3">
        <v>-0.37</v>
      </c>
    </row>
    <row r="168" spans="1:2" x14ac:dyDescent="0.35">
      <c r="A168">
        <v>166</v>
      </c>
      <c r="B168" s="3">
        <v>-0.37</v>
      </c>
    </row>
    <row r="169" spans="1:2" x14ac:dyDescent="0.35">
      <c r="A169">
        <v>167</v>
      </c>
      <c r="B169" s="3">
        <v>-0.37</v>
      </c>
    </row>
    <row r="170" spans="1:2" x14ac:dyDescent="0.35">
      <c r="A170">
        <v>168</v>
      </c>
      <c r="B170" s="3">
        <v>-0.37</v>
      </c>
    </row>
    <row r="171" spans="1:2" x14ac:dyDescent="0.35">
      <c r="A171">
        <v>169</v>
      </c>
      <c r="B171" s="3">
        <v>-0.37</v>
      </c>
    </row>
    <row r="172" spans="1:2" x14ac:dyDescent="0.35">
      <c r="A172">
        <v>170</v>
      </c>
      <c r="B172" s="3">
        <v>-0.37</v>
      </c>
    </row>
    <row r="173" spans="1:2" x14ac:dyDescent="0.35">
      <c r="A173">
        <v>171</v>
      </c>
      <c r="B173" s="3">
        <v>-0.37</v>
      </c>
    </row>
    <row r="174" spans="1:2" x14ac:dyDescent="0.35">
      <c r="A174">
        <v>172</v>
      </c>
      <c r="B174" s="3">
        <v>-0.37</v>
      </c>
    </row>
    <row r="175" spans="1:2" x14ac:dyDescent="0.35">
      <c r="A175">
        <v>173</v>
      </c>
      <c r="B175" s="3">
        <v>-0.37</v>
      </c>
    </row>
    <row r="176" spans="1:2" x14ac:dyDescent="0.35">
      <c r="A176">
        <v>174</v>
      </c>
      <c r="B176" s="3">
        <v>-0.37</v>
      </c>
    </row>
    <row r="177" spans="1:2" x14ac:dyDescent="0.35">
      <c r="A177">
        <v>175</v>
      </c>
      <c r="B177" s="3">
        <v>-0.37</v>
      </c>
    </row>
    <row r="178" spans="1:2" x14ac:dyDescent="0.35">
      <c r="A178">
        <v>176</v>
      </c>
      <c r="B178" s="3">
        <v>-0.37</v>
      </c>
    </row>
    <row r="179" spans="1:2" x14ac:dyDescent="0.35">
      <c r="A179">
        <v>177</v>
      </c>
      <c r="B179" s="3">
        <v>-0.37</v>
      </c>
    </row>
    <row r="180" spans="1:2" x14ac:dyDescent="0.35">
      <c r="A180">
        <v>178</v>
      </c>
      <c r="B180" s="3">
        <v>-0.37</v>
      </c>
    </row>
    <row r="181" spans="1:2" x14ac:dyDescent="0.35">
      <c r="A181">
        <v>179</v>
      </c>
      <c r="B181" s="3">
        <v>-0.37</v>
      </c>
    </row>
    <row r="182" spans="1:2" x14ac:dyDescent="0.35">
      <c r="A182">
        <v>180</v>
      </c>
      <c r="B182" s="3">
        <v>-0.37</v>
      </c>
    </row>
    <row r="183" spans="1:2" x14ac:dyDescent="0.35">
      <c r="A183">
        <v>181</v>
      </c>
      <c r="B183" s="3">
        <v>-0.37</v>
      </c>
    </row>
    <row r="184" spans="1:2" x14ac:dyDescent="0.35">
      <c r="A184">
        <v>182</v>
      </c>
      <c r="B184" s="3">
        <v>-0.37</v>
      </c>
    </row>
    <row r="185" spans="1:2" x14ac:dyDescent="0.35">
      <c r="A185">
        <v>183</v>
      </c>
      <c r="B185" s="3">
        <v>-0.37</v>
      </c>
    </row>
    <row r="186" spans="1:2" x14ac:dyDescent="0.35">
      <c r="A186">
        <v>184</v>
      </c>
      <c r="B186" s="3">
        <v>-0.37</v>
      </c>
    </row>
    <row r="187" spans="1:2" x14ac:dyDescent="0.35">
      <c r="A187">
        <v>185</v>
      </c>
      <c r="B187" s="3">
        <v>-0.37</v>
      </c>
    </row>
    <row r="188" spans="1:2" x14ac:dyDescent="0.35">
      <c r="A188">
        <v>186</v>
      </c>
      <c r="B188" s="3">
        <v>-0.37</v>
      </c>
    </row>
    <row r="189" spans="1:2" x14ac:dyDescent="0.35">
      <c r="A189">
        <v>187</v>
      </c>
      <c r="B189" s="3">
        <v>-0.37</v>
      </c>
    </row>
    <row r="190" spans="1:2" x14ac:dyDescent="0.35">
      <c r="A190">
        <v>188</v>
      </c>
      <c r="B190" s="3">
        <v>-0.37</v>
      </c>
    </row>
    <row r="191" spans="1:2" x14ac:dyDescent="0.35">
      <c r="A191">
        <v>189</v>
      </c>
      <c r="B191" s="3">
        <v>-0.37</v>
      </c>
    </row>
    <row r="192" spans="1:2" x14ac:dyDescent="0.35">
      <c r="A192">
        <v>190</v>
      </c>
      <c r="B192" s="3">
        <v>-0.37</v>
      </c>
    </row>
    <row r="193" spans="1:2" x14ac:dyDescent="0.35">
      <c r="A193">
        <v>191</v>
      </c>
      <c r="B193" s="3">
        <v>-0.37</v>
      </c>
    </row>
    <row r="194" spans="1:2" x14ac:dyDescent="0.35">
      <c r="A194">
        <v>192</v>
      </c>
      <c r="B194" s="3">
        <v>-0.37</v>
      </c>
    </row>
    <row r="195" spans="1:2" x14ac:dyDescent="0.35">
      <c r="A195">
        <v>193</v>
      </c>
      <c r="B195" s="3">
        <v>-0.37</v>
      </c>
    </row>
    <row r="196" spans="1:2" x14ac:dyDescent="0.35">
      <c r="A196">
        <v>194</v>
      </c>
      <c r="B196" s="3">
        <v>-0.37</v>
      </c>
    </row>
    <row r="197" spans="1:2" x14ac:dyDescent="0.35">
      <c r="A197">
        <v>195</v>
      </c>
      <c r="B197" s="3">
        <v>-0.37</v>
      </c>
    </row>
    <row r="198" spans="1:2" x14ac:dyDescent="0.35">
      <c r="A198">
        <v>196</v>
      </c>
      <c r="B198" s="3">
        <v>-0.37</v>
      </c>
    </row>
    <row r="199" spans="1:2" x14ac:dyDescent="0.35">
      <c r="A199">
        <v>197</v>
      </c>
      <c r="B199" s="3">
        <v>-0.37</v>
      </c>
    </row>
    <row r="200" spans="1:2" x14ac:dyDescent="0.35">
      <c r="A200">
        <v>198</v>
      </c>
      <c r="B200" s="3">
        <v>-0.37</v>
      </c>
    </row>
    <row r="201" spans="1:2" x14ac:dyDescent="0.35">
      <c r="A201">
        <v>199</v>
      </c>
      <c r="B201" s="3">
        <v>-0.37</v>
      </c>
    </row>
    <row r="202" spans="1:2" x14ac:dyDescent="0.35">
      <c r="A202">
        <v>200</v>
      </c>
      <c r="B202" s="3">
        <v>-0.37</v>
      </c>
    </row>
    <row r="203" spans="1:2" x14ac:dyDescent="0.35">
      <c r="A203">
        <v>201</v>
      </c>
      <c r="B203" s="3">
        <v>-0.37</v>
      </c>
    </row>
    <row r="204" spans="1:2" x14ac:dyDescent="0.35">
      <c r="A204">
        <v>202</v>
      </c>
      <c r="B204" s="3">
        <v>-0.37</v>
      </c>
    </row>
    <row r="205" spans="1:2" x14ac:dyDescent="0.35">
      <c r="A205">
        <v>203</v>
      </c>
      <c r="B205" s="3">
        <v>-0.37</v>
      </c>
    </row>
    <row r="206" spans="1:2" x14ac:dyDescent="0.35">
      <c r="A206">
        <v>204</v>
      </c>
      <c r="B206" s="3">
        <v>-0.37</v>
      </c>
    </row>
    <row r="207" spans="1:2" x14ac:dyDescent="0.35">
      <c r="A207">
        <v>205</v>
      </c>
      <c r="B207" s="3">
        <v>-0.37</v>
      </c>
    </row>
    <row r="208" spans="1:2" x14ac:dyDescent="0.35">
      <c r="A208">
        <v>206</v>
      </c>
      <c r="B208" s="3">
        <v>-0.37</v>
      </c>
    </row>
    <row r="209" spans="1:2" x14ac:dyDescent="0.35">
      <c r="A209">
        <v>207</v>
      </c>
      <c r="B209" s="3">
        <v>-0.37</v>
      </c>
    </row>
    <row r="210" spans="1:2" x14ac:dyDescent="0.35">
      <c r="A210">
        <v>208</v>
      </c>
      <c r="B210" s="3">
        <v>-0.37</v>
      </c>
    </row>
    <row r="211" spans="1:2" x14ac:dyDescent="0.35">
      <c r="A211">
        <v>209</v>
      </c>
      <c r="B211" s="3">
        <v>-0.37</v>
      </c>
    </row>
    <row r="212" spans="1:2" x14ac:dyDescent="0.35">
      <c r="A212">
        <v>210</v>
      </c>
      <c r="B212" s="3">
        <v>-0.37</v>
      </c>
    </row>
    <row r="213" spans="1:2" x14ac:dyDescent="0.35">
      <c r="A213">
        <v>211</v>
      </c>
      <c r="B213" s="3">
        <v>-0.37</v>
      </c>
    </row>
    <row r="214" spans="1:2" x14ac:dyDescent="0.35">
      <c r="A214">
        <v>212</v>
      </c>
      <c r="B214" s="3">
        <v>-0.37</v>
      </c>
    </row>
    <row r="215" spans="1:2" x14ac:dyDescent="0.35">
      <c r="A215">
        <v>213</v>
      </c>
      <c r="B215" s="3">
        <v>-0.37</v>
      </c>
    </row>
    <row r="216" spans="1:2" x14ac:dyDescent="0.35">
      <c r="A216">
        <v>214</v>
      </c>
      <c r="B216" s="3">
        <v>-0.37</v>
      </c>
    </row>
    <row r="217" spans="1:2" x14ac:dyDescent="0.35">
      <c r="A217">
        <v>215</v>
      </c>
      <c r="B217" s="3">
        <v>-0.37</v>
      </c>
    </row>
    <row r="218" spans="1:2" x14ac:dyDescent="0.35">
      <c r="A218">
        <v>216</v>
      </c>
      <c r="B218" s="3">
        <v>-0.37</v>
      </c>
    </row>
    <row r="219" spans="1:2" x14ac:dyDescent="0.35">
      <c r="A219">
        <v>217</v>
      </c>
      <c r="B219" s="3">
        <v>-0.37</v>
      </c>
    </row>
    <row r="220" spans="1:2" x14ac:dyDescent="0.35">
      <c r="A220">
        <v>218</v>
      </c>
      <c r="B220" s="3">
        <v>-0.37</v>
      </c>
    </row>
    <row r="221" spans="1:2" x14ac:dyDescent="0.35">
      <c r="A221">
        <v>219</v>
      </c>
      <c r="B221" s="3">
        <v>-0.37</v>
      </c>
    </row>
    <row r="222" spans="1:2" x14ac:dyDescent="0.35">
      <c r="A222">
        <v>220</v>
      </c>
      <c r="B222" s="3">
        <v>-0.37</v>
      </c>
    </row>
    <row r="223" spans="1:2" x14ac:dyDescent="0.35">
      <c r="A223">
        <v>221</v>
      </c>
      <c r="B223" s="3">
        <v>-0.37</v>
      </c>
    </row>
    <row r="224" spans="1:2" x14ac:dyDescent="0.35">
      <c r="A224">
        <v>222</v>
      </c>
      <c r="B224" s="3">
        <v>-0.37</v>
      </c>
    </row>
    <row r="225" spans="1:2" x14ac:dyDescent="0.35">
      <c r="A225">
        <v>223</v>
      </c>
      <c r="B225" s="3">
        <v>-0.37</v>
      </c>
    </row>
    <row r="226" spans="1:2" x14ac:dyDescent="0.35">
      <c r="A226">
        <v>224</v>
      </c>
      <c r="B226" s="3">
        <v>-0.37</v>
      </c>
    </row>
    <row r="227" spans="1:2" x14ac:dyDescent="0.35">
      <c r="A227">
        <v>225</v>
      </c>
      <c r="B227" s="3">
        <v>-0.37</v>
      </c>
    </row>
    <row r="228" spans="1:2" x14ac:dyDescent="0.35">
      <c r="A228">
        <v>226</v>
      </c>
      <c r="B228" s="3">
        <v>-0.37</v>
      </c>
    </row>
    <row r="229" spans="1:2" x14ac:dyDescent="0.35">
      <c r="A229">
        <v>227</v>
      </c>
      <c r="B229" s="3">
        <v>-0.37</v>
      </c>
    </row>
    <row r="230" spans="1:2" x14ac:dyDescent="0.35">
      <c r="A230">
        <v>228</v>
      </c>
      <c r="B230" s="3">
        <v>-0.37</v>
      </c>
    </row>
    <row r="231" spans="1:2" x14ac:dyDescent="0.35">
      <c r="A231">
        <v>229</v>
      </c>
      <c r="B231" s="3">
        <v>-0.37</v>
      </c>
    </row>
    <row r="232" spans="1:2" x14ac:dyDescent="0.35">
      <c r="A232">
        <v>230</v>
      </c>
      <c r="B232" s="3">
        <v>-0.37</v>
      </c>
    </row>
    <row r="233" spans="1:2" x14ac:dyDescent="0.35">
      <c r="A233">
        <v>231</v>
      </c>
      <c r="B233" s="3">
        <v>-0.37</v>
      </c>
    </row>
    <row r="234" spans="1:2" x14ac:dyDescent="0.35">
      <c r="A234">
        <v>232</v>
      </c>
      <c r="B234" s="3">
        <v>-0.37</v>
      </c>
    </row>
    <row r="235" spans="1:2" x14ac:dyDescent="0.35">
      <c r="A235">
        <v>233</v>
      </c>
      <c r="B235" s="3">
        <v>-0.37</v>
      </c>
    </row>
    <row r="236" spans="1:2" x14ac:dyDescent="0.35">
      <c r="A236">
        <v>234</v>
      </c>
      <c r="B236" s="3">
        <v>-0.37</v>
      </c>
    </row>
    <row r="237" spans="1:2" x14ac:dyDescent="0.35">
      <c r="A237">
        <v>235</v>
      </c>
      <c r="B237" s="3">
        <v>-0.37</v>
      </c>
    </row>
    <row r="238" spans="1:2" x14ac:dyDescent="0.35">
      <c r="A238">
        <v>236</v>
      </c>
      <c r="B238" s="3">
        <v>-0.37</v>
      </c>
    </row>
    <row r="239" spans="1:2" x14ac:dyDescent="0.35">
      <c r="A239">
        <v>237</v>
      </c>
      <c r="B239" s="3">
        <v>-0.37</v>
      </c>
    </row>
    <row r="240" spans="1:2" x14ac:dyDescent="0.35">
      <c r="A240">
        <v>238</v>
      </c>
      <c r="B240" s="3">
        <v>-0.37</v>
      </c>
    </row>
    <row r="241" spans="1:2" x14ac:dyDescent="0.35">
      <c r="A241">
        <v>239</v>
      </c>
      <c r="B241" s="3">
        <v>-0.37</v>
      </c>
    </row>
    <row r="242" spans="1:2" x14ac:dyDescent="0.35">
      <c r="A242">
        <v>240</v>
      </c>
      <c r="B242" s="3">
        <v>-0.37</v>
      </c>
    </row>
    <row r="243" spans="1:2" x14ac:dyDescent="0.35">
      <c r="A243">
        <v>241</v>
      </c>
      <c r="B243" s="3">
        <v>-0.37</v>
      </c>
    </row>
    <row r="244" spans="1:2" x14ac:dyDescent="0.35">
      <c r="A244">
        <v>242</v>
      </c>
      <c r="B244" s="3">
        <v>-0.37</v>
      </c>
    </row>
    <row r="245" spans="1:2" x14ac:dyDescent="0.35">
      <c r="A245">
        <v>243</v>
      </c>
      <c r="B245" s="3">
        <v>-0.37</v>
      </c>
    </row>
    <row r="246" spans="1:2" x14ac:dyDescent="0.35">
      <c r="A246">
        <v>244</v>
      </c>
      <c r="B246" s="3">
        <v>-0.37</v>
      </c>
    </row>
    <row r="247" spans="1:2" x14ac:dyDescent="0.35">
      <c r="A247">
        <v>245</v>
      </c>
      <c r="B247" s="3">
        <v>-0.37</v>
      </c>
    </row>
    <row r="248" spans="1:2" x14ac:dyDescent="0.35">
      <c r="A248">
        <v>246</v>
      </c>
      <c r="B248" s="3">
        <v>-0.37</v>
      </c>
    </row>
    <row r="249" spans="1:2" x14ac:dyDescent="0.35">
      <c r="A249">
        <v>247</v>
      </c>
      <c r="B249" s="3">
        <v>-0.37</v>
      </c>
    </row>
    <row r="250" spans="1:2" x14ac:dyDescent="0.35">
      <c r="A250">
        <v>248</v>
      </c>
      <c r="B250" s="3">
        <v>-0.37</v>
      </c>
    </row>
    <row r="251" spans="1:2" x14ac:dyDescent="0.35">
      <c r="A251">
        <v>249</v>
      </c>
      <c r="B251" s="3">
        <v>-0.37</v>
      </c>
    </row>
    <row r="252" spans="1:2" x14ac:dyDescent="0.35">
      <c r="A252">
        <v>250</v>
      </c>
      <c r="B252" s="3">
        <v>-0.37</v>
      </c>
    </row>
    <row r="253" spans="1:2" x14ac:dyDescent="0.35">
      <c r="A253">
        <v>251</v>
      </c>
      <c r="B253" s="3">
        <v>-0.37</v>
      </c>
    </row>
    <row r="254" spans="1:2" x14ac:dyDescent="0.35">
      <c r="A254">
        <v>252</v>
      </c>
      <c r="B254" s="3">
        <v>-0.37</v>
      </c>
    </row>
    <row r="255" spans="1:2" x14ac:dyDescent="0.35">
      <c r="A255">
        <v>253</v>
      </c>
      <c r="B255" s="3">
        <v>-0.37</v>
      </c>
    </row>
    <row r="256" spans="1:2" x14ac:dyDescent="0.35">
      <c r="A256">
        <v>254</v>
      </c>
      <c r="B256" s="3">
        <v>-0.37</v>
      </c>
    </row>
    <row r="257" spans="1:2" x14ac:dyDescent="0.35">
      <c r="A257">
        <v>255</v>
      </c>
      <c r="B257" s="3">
        <v>-0.37</v>
      </c>
    </row>
    <row r="258" spans="1:2" x14ac:dyDescent="0.35">
      <c r="A258">
        <v>256</v>
      </c>
      <c r="B258" s="3">
        <v>-0.37</v>
      </c>
    </row>
    <row r="259" spans="1:2" x14ac:dyDescent="0.35">
      <c r="A259">
        <v>257</v>
      </c>
      <c r="B259" s="3">
        <v>-0.37</v>
      </c>
    </row>
    <row r="260" spans="1:2" x14ac:dyDescent="0.35">
      <c r="A260">
        <v>258</v>
      </c>
      <c r="B260" s="3">
        <v>-0.37</v>
      </c>
    </row>
    <row r="261" spans="1:2" x14ac:dyDescent="0.35">
      <c r="A261">
        <v>259</v>
      </c>
      <c r="B261" s="3">
        <v>-0.37</v>
      </c>
    </row>
    <row r="262" spans="1:2" x14ac:dyDescent="0.35">
      <c r="A262">
        <v>260</v>
      </c>
      <c r="B262" s="3">
        <v>-0.37</v>
      </c>
    </row>
    <row r="263" spans="1:2" x14ac:dyDescent="0.35">
      <c r="A263">
        <v>261</v>
      </c>
      <c r="B263" s="3">
        <v>-0.37</v>
      </c>
    </row>
    <row r="264" spans="1:2" x14ac:dyDescent="0.35">
      <c r="A264">
        <v>262</v>
      </c>
      <c r="B264" s="3">
        <v>-0.37</v>
      </c>
    </row>
    <row r="265" spans="1:2" x14ac:dyDescent="0.35">
      <c r="A265">
        <v>263</v>
      </c>
      <c r="B265" s="3">
        <v>-0.37</v>
      </c>
    </row>
    <row r="266" spans="1:2" x14ac:dyDescent="0.35">
      <c r="A266">
        <v>264</v>
      </c>
      <c r="B266" s="3">
        <v>-0.37</v>
      </c>
    </row>
    <row r="267" spans="1:2" x14ac:dyDescent="0.35">
      <c r="A267">
        <v>265</v>
      </c>
      <c r="B267" s="3">
        <v>-0.37</v>
      </c>
    </row>
    <row r="268" spans="1:2" x14ac:dyDescent="0.35">
      <c r="A268">
        <v>266</v>
      </c>
      <c r="B268" s="3">
        <v>-0.37</v>
      </c>
    </row>
    <row r="269" spans="1:2" x14ac:dyDescent="0.35">
      <c r="A269">
        <v>267</v>
      </c>
      <c r="B269" s="3">
        <v>-0.37</v>
      </c>
    </row>
    <row r="270" spans="1:2" x14ac:dyDescent="0.35">
      <c r="A270">
        <v>268</v>
      </c>
      <c r="B270" s="3">
        <v>-0.37</v>
      </c>
    </row>
    <row r="271" spans="1:2" x14ac:dyDescent="0.35">
      <c r="A271">
        <v>269</v>
      </c>
      <c r="B271" s="3">
        <v>-0.37</v>
      </c>
    </row>
    <row r="272" spans="1:2" x14ac:dyDescent="0.35">
      <c r="A272">
        <v>270</v>
      </c>
      <c r="B272" s="3">
        <v>-0.37</v>
      </c>
    </row>
    <row r="273" spans="1:2" x14ac:dyDescent="0.35">
      <c r="A273">
        <v>271</v>
      </c>
      <c r="B273" s="3">
        <v>-0.37</v>
      </c>
    </row>
    <row r="274" spans="1:2" x14ac:dyDescent="0.35">
      <c r="A274">
        <v>272</v>
      </c>
      <c r="B274" s="3">
        <v>-0.37</v>
      </c>
    </row>
    <row r="275" spans="1:2" x14ac:dyDescent="0.35">
      <c r="A275">
        <v>273</v>
      </c>
      <c r="B275" s="3">
        <v>-0.37</v>
      </c>
    </row>
    <row r="276" spans="1:2" x14ac:dyDescent="0.35">
      <c r="A276">
        <v>274</v>
      </c>
      <c r="B276" s="3">
        <v>-0.37</v>
      </c>
    </row>
    <row r="277" spans="1:2" x14ac:dyDescent="0.35">
      <c r="A277">
        <v>275</v>
      </c>
      <c r="B277" s="3">
        <v>-0.37</v>
      </c>
    </row>
    <row r="278" spans="1:2" x14ac:dyDescent="0.35">
      <c r="A278">
        <v>276</v>
      </c>
      <c r="B278" s="3">
        <v>-0.37</v>
      </c>
    </row>
    <row r="279" spans="1:2" x14ac:dyDescent="0.35">
      <c r="A279">
        <v>277</v>
      </c>
      <c r="B279" s="3">
        <v>-0.37</v>
      </c>
    </row>
    <row r="280" spans="1:2" x14ac:dyDescent="0.35">
      <c r="A280">
        <v>278</v>
      </c>
      <c r="B280" s="3">
        <v>-0.37</v>
      </c>
    </row>
    <row r="281" spans="1:2" x14ac:dyDescent="0.35">
      <c r="A281">
        <v>279</v>
      </c>
      <c r="B281" s="3">
        <v>-0.37</v>
      </c>
    </row>
    <row r="282" spans="1:2" x14ac:dyDescent="0.35">
      <c r="A282">
        <v>280</v>
      </c>
      <c r="B282" s="3">
        <v>-0.37</v>
      </c>
    </row>
    <row r="283" spans="1:2" x14ac:dyDescent="0.35">
      <c r="A283">
        <v>281</v>
      </c>
      <c r="B283" s="3">
        <v>-0.37</v>
      </c>
    </row>
    <row r="284" spans="1:2" x14ac:dyDescent="0.35">
      <c r="A284">
        <v>282</v>
      </c>
      <c r="B284" s="3">
        <v>-0.37</v>
      </c>
    </row>
    <row r="285" spans="1:2" x14ac:dyDescent="0.35">
      <c r="A285">
        <v>283</v>
      </c>
      <c r="B285" s="3">
        <v>-0.37</v>
      </c>
    </row>
    <row r="286" spans="1:2" x14ac:dyDescent="0.35">
      <c r="A286">
        <v>284</v>
      </c>
      <c r="B286" s="3">
        <v>-0.37</v>
      </c>
    </row>
    <row r="287" spans="1:2" x14ac:dyDescent="0.35">
      <c r="A287">
        <v>285</v>
      </c>
      <c r="B287" s="3">
        <v>-0.37</v>
      </c>
    </row>
    <row r="288" spans="1:2" x14ac:dyDescent="0.35">
      <c r="A288">
        <v>286</v>
      </c>
      <c r="B288" s="3">
        <v>-0.37</v>
      </c>
    </row>
    <row r="289" spans="1:2" x14ac:dyDescent="0.35">
      <c r="A289">
        <v>287</v>
      </c>
      <c r="B289" s="3">
        <v>-0.37</v>
      </c>
    </row>
    <row r="290" spans="1:2" x14ac:dyDescent="0.35">
      <c r="A290">
        <v>288</v>
      </c>
      <c r="B290" s="3">
        <v>-0.37</v>
      </c>
    </row>
    <row r="291" spans="1:2" x14ac:dyDescent="0.35">
      <c r="A291">
        <v>289</v>
      </c>
      <c r="B291" s="3">
        <v>-0.37</v>
      </c>
    </row>
    <row r="292" spans="1:2" x14ac:dyDescent="0.35">
      <c r="A292">
        <v>290</v>
      </c>
      <c r="B292" s="3">
        <v>-0.37</v>
      </c>
    </row>
    <row r="293" spans="1:2" x14ac:dyDescent="0.35">
      <c r="A293">
        <v>291</v>
      </c>
      <c r="B293" s="3">
        <v>-0.37</v>
      </c>
    </row>
    <row r="294" spans="1:2" x14ac:dyDescent="0.35">
      <c r="A294">
        <v>292</v>
      </c>
      <c r="B294" s="3">
        <v>-0.37</v>
      </c>
    </row>
    <row r="295" spans="1:2" x14ac:dyDescent="0.35">
      <c r="A295">
        <v>293</v>
      </c>
      <c r="B295" s="3">
        <v>-0.37</v>
      </c>
    </row>
    <row r="296" spans="1:2" x14ac:dyDescent="0.35">
      <c r="A296">
        <v>294</v>
      </c>
      <c r="B296" s="3">
        <v>-0.37</v>
      </c>
    </row>
    <row r="297" spans="1:2" x14ac:dyDescent="0.35">
      <c r="A297">
        <v>295</v>
      </c>
      <c r="B297" s="3">
        <v>-0.37</v>
      </c>
    </row>
    <row r="298" spans="1:2" x14ac:dyDescent="0.35">
      <c r="A298">
        <v>296</v>
      </c>
      <c r="B298" s="3">
        <v>-0.37</v>
      </c>
    </row>
    <row r="299" spans="1:2" x14ac:dyDescent="0.35">
      <c r="A299">
        <v>297</v>
      </c>
      <c r="B299" s="3">
        <v>-0.37</v>
      </c>
    </row>
    <row r="300" spans="1:2" x14ac:dyDescent="0.35">
      <c r="A300">
        <v>298</v>
      </c>
      <c r="B300" s="3">
        <v>-0.37</v>
      </c>
    </row>
    <row r="301" spans="1:2" x14ac:dyDescent="0.35">
      <c r="A301">
        <v>299</v>
      </c>
      <c r="B301" s="3">
        <v>-0.37</v>
      </c>
    </row>
    <row r="302" spans="1:2" x14ac:dyDescent="0.35">
      <c r="A302">
        <v>300</v>
      </c>
      <c r="B302" s="3">
        <v>-0.37</v>
      </c>
    </row>
    <row r="303" spans="1:2" x14ac:dyDescent="0.35">
      <c r="A303">
        <v>301</v>
      </c>
      <c r="B303" s="3">
        <v>-0.37</v>
      </c>
    </row>
    <row r="304" spans="1:2" x14ac:dyDescent="0.35">
      <c r="A304">
        <v>302</v>
      </c>
      <c r="B304" s="3">
        <v>-0.37</v>
      </c>
    </row>
    <row r="305" spans="1:2" x14ac:dyDescent="0.35">
      <c r="A305">
        <v>303</v>
      </c>
      <c r="B305" s="3">
        <v>-0.37</v>
      </c>
    </row>
    <row r="306" spans="1:2" x14ac:dyDescent="0.35">
      <c r="A306">
        <v>304</v>
      </c>
      <c r="B306" s="3">
        <v>-0.37</v>
      </c>
    </row>
    <row r="307" spans="1:2" x14ac:dyDescent="0.35">
      <c r="A307">
        <v>305</v>
      </c>
      <c r="B307" s="3">
        <v>-0.37</v>
      </c>
    </row>
    <row r="308" spans="1:2" x14ac:dyDescent="0.35">
      <c r="A308">
        <v>306</v>
      </c>
      <c r="B308" s="3">
        <v>-0.37</v>
      </c>
    </row>
    <row r="309" spans="1:2" x14ac:dyDescent="0.35">
      <c r="A309">
        <v>307</v>
      </c>
      <c r="B309" s="3">
        <v>-0.37</v>
      </c>
    </row>
    <row r="310" spans="1:2" x14ac:dyDescent="0.35">
      <c r="A310">
        <v>308</v>
      </c>
      <c r="B310" s="3">
        <v>-0.37</v>
      </c>
    </row>
    <row r="311" spans="1:2" x14ac:dyDescent="0.35">
      <c r="A311">
        <v>309</v>
      </c>
      <c r="B311" s="3">
        <v>-0.37</v>
      </c>
    </row>
    <row r="312" spans="1:2" x14ac:dyDescent="0.35">
      <c r="A312">
        <v>310</v>
      </c>
      <c r="B312" s="3">
        <v>-0.37</v>
      </c>
    </row>
    <row r="313" spans="1:2" x14ac:dyDescent="0.35">
      <c r="A313">
        <v>311</v>
      </c>
      <c r="B313" s="3">
        <v>-0.37</v>
      </c>
    </row>
    <row r="314" spans="1:2" x14ac:dyDescent="0.35">
      <c r="A314">
        <v>312</v>
      </c>
      <c r="B314" s="3">
        <v>-0.37</v>
      </c>
    </row>
    <row r="315" spans="1:2" x14ac:dyDescent="0.35">
      <c r="A315">
        <v>313</v>
      </c>
      <c r="B315" s="3">
        <v>-0.37</v>
      </c>
    </row>
    <row r="316" spans="1:2" x14ac:dyDescent="0.35">
      <c r="A316">
        <v>314</v>
      </c>
      <c r="B316" s="3">
        <v>-0.37</v>
      </c>
    </row>
    <row r="317" spans="1:2" x14ac:dyDescent="0.35">
      <c r="A317">
        <v>315</v>
      </c>
      <c r="B317" s="3">
        <v>-0.37</v>
      </c>
    </row>
    <row r="318" spans="1:2" x14ac:dyDescent="0.35">
      <c r="A318">
        <v>316</v>
      </c>
      <c r="B318" s="3">
        <v>-0.37</v>
      </c>
    </row>
    <row r="319" spans="1:2" x14ac:dyDescent="0.35">
      <c r="A319">
        <v>317</v>
      </c>
      <c r="B319" s="3">
        <v>-0.37</v>
      </c>
    </row>
    <row r="320" spans="1:2" x14ac:dyDescent="0.35">
      <c r="A320">
        <v>318</v>
      </c>
      <c r="B320" s="3">
        <v>-0.37</v>
      </c>
    </row>
    <row r="321" spans="1:2" x14ac:dyDescent="0.35">
      <c r="A321">
        <v>319</v>
      </c>
      <c r="B321" s="3">
        <v>-0.37</v>
      </c>
    </row>
    <row r="322" spans="1:2" x14ac:dyDescent="0.35">
      <c r="A322">
        <v>320</v>
      </c>
      <c r="B322" s="3">
        <v>-0.37</v>
      </c>
    </row>
    <row r="323" spans="1:2" x14ac:dyDescent="0.35">
      <c r="A323">
        <v>321</v>
      </c>
      <c r="B323" s="3">
        <v>-0.37</v>
      </c>
    </row>
    <row r="324" spans="1:2" x14ac:dyDescent="0.35">
      <c r="A324">
        <v>322</v>
      </c>
      <c r="B324" s="3">
        <v>-0.37</v>
      </c>
    </row>
    <row r="325" spans="1:2" x14ac:dyDescent="0.35">
      <c r="A325">
        <v>323</v>
      </c>
      <c r="B325" s="3">
        <v>-0.37</v>
      </c>
    </row>
    <row r="326" spans="1:2" x14ac:dyDescent="0.35">
      <c r="A326">
        <v>324</v>
      </c>
      <c r="B326" s="3">
        <v>-0.37</v>
      </c>
    </row>
    <row r="327" spans="1:2" x14ac:dyDescent="0.35">
      <c r="A327">
        <v>325</v>
      </c>
      <c r="B327" s="3">
        <v>-0.37</v>
      </c>
    </row>
    <row r="328" spans="1:2" x14ac:dyDescent="0.35">
      <c r="A328">
        <v>326</v>
      </c>
      <c r="B328" s="3">
        <v>-0.37</v>
      </c>
    </row>
    <row r="329" spans="1:2" x14ac:dyDescent="0.35">
      <c r="A329">
        <v>327</v>
      </c>
      <c r="B329" s="3">
        <v>-0.37</v>
      </c>
    </row>
    <row r="330" spans="1:2" x14ac:dyDescent="0.35">
      <c r="A330">
        <v>328</v>
      </c>
      <c r="B330" s="3">
        <v>-0.37</v>
      </c>
    </row>
    <row r="331" spans="1:2" x14ac:dyDescent="0.35">
      <c r="A331">
        <v>329</v>
      </c>
      <c r="B331" s="3">
        <v>-0.37</v>
      </c>
    </row>
    <row r="332" spans="1:2" x14ac:dyDescent="0.35">
      <c r="A332">
        <v>330</v>
      </c>
      <c r="B332" s="3">
        <v>-0.37</v>
      </c>
    </row>
    <row r="333" spans="1:2" x14ac:dyDescent="0.35">
      <c r="A333">
        <v>331</v>
      </c>
      <c r="B333" s="3">
        <v>-0.37</v>
      </c>
    </row>
    <row r="334" spans="1:2" x14ac:dyDescent="0.35">
      <c r="A334">
        <v>332</v>
      </c>
      <c r="B334" s="3">
        <v>-0.37</v>
      </c>
    </row>
    <row r="335" spans="1:2" x14ac:dyDescent="0.35">
      <c r="A335">
        <v>333</v>
      </c>
      <c r="B335" s="3">
        <v>-0.37</v>
      </c>
    </row>
    <row r="336" spans="1:2" x14ac:dyDescent="0.35">
      <c r="A336">
        <v>334</v>
      </c>
      <c r="B336" s="3">
        <v>-0.37</v>
      </c>
    </row>
    <row r="337" spans="1:2" x14ac:dyDescent="0.35">
      <c r="A337">
        <v>335</v>
      </c>
      <c r="B337" s="3">
        <v>-0.37</v>
      </c>
    </row>
    <row r="338" spans="1:2" x14ac:dyDescent="0.35">
      <c r="A338">
        <v>336</v>
      </c>
      <c r="B338" s="3">
        <v>-0.37</v>
      </c>
    </row>
    <row r="339" spans="1:2" x14ac:dyDescent="0.35">
      <c r="A339">
        <v>337</v>
      </c>
      <c r="B339" s="3">
        <v>-0.37</v>
      </c>
    </row>
    <row r="340" spans="1:2" x14ac:dyDescent="0.35">
      <c r="A340">
        <v>338</v>
      </c>
      <c r="B340" s="3">
        <v>-0.37</v>
      </c>
    </row>
    <row r="341" spans="1:2" x14ac:dyDescent="0.35">
      <c r="A341">
        <v>339</v>
      </c>
      <c r="B341" s="3">
        <v>-0.37</v>
      </c>
    </row>
    <row r="342" spans="1:2" x14ac:dyDescent="0.35">
      <c r="A342">
        <v>340</v>
      </c>
      <c r="B342" s="3">
        <v>-0.37</v>
      </c>
    </row>
    <row r="343" spans="1:2" x14ac:dyDescent="0.35">
      <c r="A343">
        <v>341</v>
      </c>
      <c r="B343" s="3">
        <v>-0.37</v>
      </c>
    </row>
    <row r="344" spans="1:2" x14ac:dyDescent="0.35">
      <c r="A344">
        <v>342</v>
      </c>
      <c r="B344" s="3">
        <v>-0.37</v>
      </c>
    </row>
    <row r="345" spans="1:2" x14ac:dyDescent="0.35">
      <c r="A345">
        <v>343</v>
      </c>
      <c r="B345" s="3">
        <v>-0.37</v>
      </c>
    </row>
    <row r="346" spans="1:2" x14ac:dyDescent="0.35">
      <c r="A346">
        <v>344</v>
      </c>
      <c r="B346" s="3">
        <v>-0.37</v>
      </c>
    </row>
    <row r="347" spans="1:2" x14ac:dyDescent="0.35">
      <c r="A347">
        <v>345</v>
      </c>
      <c r="B347" s="3">
        <v>-0.37</v>
      </c>
    </row>
    <row r="348" spans="1:2" x14ac:dyDescent="0.35">
      <c r="A348">
        <v>346</v>
      </c>
      <c r="B348" s="3">
        <v>-0.37</v>
      </c>
    </row>
    <row r="349" spans="1:2" x14ac:dyDescent="0.35">
      <c r="A349">
        <v>347</v>
      </c>
      <c r="B349" s="3">
        <v>-0.37</v>
      </c>
    </row>
    <row r="350" spans="1:2" x14ac:dyDescent="0.35">
      <c r="A350">
        <v>348</v>
      </c>
      <c r="B350" s="3">
        <v>-0.37</v>
      </c>
    </row>
    <row r="351" spans="1:2" x14ac:dyDescent="0.35">
      <c r="A351">
        <v>349</v>
      </c>
      <c r="B351" s="3">
        <v>-0.37</v>
      </c>
    </row>
    <row r="352" spans="1:2" x14ac:dyDescent="0.35">
      <c r="A352">
        <v>350</v>
      </c>
      <c r="B352" s="3">
        <v>-0.37</v>
      </c>
    </row>
    <row r="353" spans="1:2" x14ac:dyDescent="0.35">
      <c r="A353">
        <v>351</v>
      </c>
      <c r="B353" s="3">
        <v>-0.37</v>
      </c>
    </row>
    <row r="354" spans="1:2" x14ac:dyDescent="0.35">
      <c r="A354">
        <v>352</v>
      </c>
      <c r="B354" s="3">
        <v>-0.37</v>
      </c>
    </row>
    <row r="355" spans="1:2" x14ac:dyDescent="0.35">
      <c r="A355">
        <v>353</v>
      </c>
      <c r="B355" s="3">
        <v>-0.37</v>
      </c>
    </row>
    <row r="356" spans="1:2" x14ac:dyDescent="0.35">
      <c r="A356">
        <v>354</v>
      </c>
      <c r="B356" s="3">
        <v>-0.37</v>
      </c>
    </row>
    <row r="357" spans="1:2" x14ac:dyDescent="0.35">
      <c r="A357">
        <v>355</v>
      </c>
      <c r="B357" s="3">
        <v>-0.37</v>
      </c>
    </row>
    <row r="358" spans="1:2" x14ac:dyDescent="0.35">
      <c r="A358">
        <v>356</v>
      </c>
      <c r="B358" s="3">
        <v>-0.37</v>
      </c>
    </row>
    <row r="359" spans="1:2" x14ac:dyDescent="0.35">
      <c r="A359">
        <v>357</v>
      </c>
      <c r="B359" s="3">
        <v>-0.37</v>
      </c>
    </row>
    <row r="360" spans="1:2" x14ac:dyDescent="0.35">
      <c r="A360">
        <v>358</v>
      </c>
      <c r="B360" s="3">
        <v>-0.37</v>
      </c>
    </row>
    <row r="361" spans="1:2" x14ac:dyDescent="0.35">
      <c r="A361">
        <v>359</v>
      </c>
      <c r="B361" s="3">
        <v>-0.37</v>
      </c>
    </row>
    <row r="362" spans="1:2" x14ac:dyDescent="0.35">
      <c r="A362">
        <v>360</v>
      </c>
      <c r="B362" s="3">
        <v>-0.37</v>
      </c>
    </row>
    <row r="363" spans="1:2" x14ac:dyDescent="0.35">
      <c r="A363">
        <v>361</v>
      </c>
      <c r="B363" s="3">
        <v>-0.37</v>
      </c>
    </row>
    <row r="364" spans="1:2" x14ac:dyDescent="0.35">
      <c r="A364">
        <v>362</v>
      </c>
      <c r="B364" s="3">
        <v>-0.37</v>
      </c>
    </row>
    <row r="365" spans="1:2" x14ac:dyDescent="0.35">
      <c r="A365">
        <v>363</v>
      </c>
      <c r="B365" s="3">
        <v>-0.37</v>
      </c>
    </row>
    <row r="366" spans="1:2" x14ac:dyDescent="0.35">
      <c r="A366">
        <v>364</v>
      </c>
      <c r="B366" s="3">
        <v>-0.37</v>
      </c>
    </row>
    <row r="367" spans="1:2" x14ac:dyDescent="0.35">
      <c r="A367">
        <v>365</v>
      </c>
      <c r="B367" s="3">
        <v>-0.37</v>
      </c>
    </row>
  </sheetData>
  <sheetProtection algorithmName="SHA-512" hashValue="KWtEAirIMeRQn3lsfLOr/kCBLCvJr9mdpg23Cb1i2m5mIAZ0PiPZfIlHv2OMS/4r2aby0XtrtipOYtUimsIUTA==" saltValue="vXiA3PIN8IBUq8GcORvPuQ==" spinCount="100000" sheet="1" objects="1" scenarios="1"/>
  <pageMargins left="0.7" right="0.7" top="0.75" bottom="0.75" header="0.3" footer="0.3"/>
  <headerFooter>
    <oddFooter xml:space="preserve">&amp;L_x000D_&amp;1#&amp;"Aptos"&amp;10&amp;K000000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79382DC7813854CBDD65AB9B50E6C52" ma:contentTypeVersion="12" ma:contentTypeDescription="Luo uusi asiakirja." ma:contentTypeScope="" ma:versionID="eb38b9ec4e63bec4ea4087826ea41d90">
  <xsd:schema xmlns:xsd="http://www.w3.org/2001/XMLSchema" xmlns:xs="http://www.w3.org/2001/XMLSchema" xmlns:p="http://schemas.microsoft.com/office/2006/metadata/properties" xmlns:ns2="b18b9f8c-0b41-4c50-bf09-fa49cb9d575f" xmlns:ns3="6d20909c-e961-476f-8222-407af20c638a" targetNamespace="http://schemas.microsoft.com/office/2006/metadata/properties" ma:root="true" ma:fieldsID="b539ee70893e3e7e6d100b4318523af2" ns2:_="" ns3:_="">
    <xsd:import namespace="b18b9f8c-0b41-4c50-bf09-fa49cb9d575f"/>
    <xsd:import namespace="6d20909c-e961-476f-8222-407af20c6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9f8c-0b41-4c50-bf09-fa49cb9d57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d6ee0183-fab6-42d6-9863-28035ad3d1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0909c-e961-476f-8222-407af20c63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4f1c4e-8535-43c4-8d8c-8c69a64b4b6c}" ma:internalName="TaxCatchAll" ma:showField="CatchAllData" ma:web="6d20909c-e961-476f-8222-407af20c6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8b9f8c-0b41-4c50-bf09-fa49cb9d575f">
      <Terms xmlns="http://schemas.microsoft.com/office/infopath/2007/PartnerControls"/>
    </lcf76f155ced4ddcb4097134ff3c332f>
    <TaxCatchAll xmlns="6d20909c-e961-476f-8222-407af20c638a" xsi:nil="true"/>
  </documentManagement>
</p:properties>
</file>

<file path=customXml/itemProps1.xml><?xml version="1.0" encoding="utf-8"?>
<ds:datastoreItem xmlns:ds="http://schemas.openxmlformats.org/officeDocument/2006/customXml" ds:itemID="{2083E8E2-8CE4-4F19-9ECA-6FBE0B8F6721}"/>
</file>

<file path=customXml/itemProps2.xml><?xml version="1.0" encoding="utf-8"?>
<ds:datastoreItem xmlns:ds="http://schemas.openxmlformats.org/officeDocument/2006/customXml" ds:itemID="{6EE7D6C4-9FED-47B3-AB9A-0DD04460D1CE}"/>
</file>

<file path=customXml/itemProps3.xml><?xml version="1.0" encoding="utf-8"?>
<ds:datastoreItem xmlns:ds="http://schemas.openxmlformats.org/officeDocument/2006/customXml" ds:itemID="{E41FC398-2824-407D-A4DE-BED387017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Laskuri</vt:lpstr>
      <vt:lpstr>Moottori</vt:lpstr>
      <vt:lpstr>Ilmestymiskerta-alennus</vt:lpstr>
    </vt:vector>
  </TitlesOfParts>
  <Company>Posti Group Oyj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Willström Amanda</dc:creator>
  <cp:lastModifiedBy>Willström Amanda</cp:lastModifiedBy>
  <dcterms:created xsi:type="dcterms:W3CDTF">2026-03-20T09:57:38Z</dcterms:created>
  <dcterms:modified xsi:type="dcterms:W3CDTF">2026-05-11T08:59:33Z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444451-a52a-48aa-a46b-f55f7246fc83_Enabled">
    <vt:lpwstr>true</vt:lpwstr>
  </property>
  <property fmtid="{D5CDD505-2E9C-101B-9397-08002B2CF9AE}" pid="3" name="MSIP_Label_fd444451-a52a-48aa-a46b-f55f7246fc83_SetDate">
    <vt:lpwstr>2026-03-20T11:14:32Z</vt:lpwstr>
  </property>
  <property fmtid="{D5CDD505-2E9C-101B-9397-08002B2CF9AE}" pid="4" name="MSIP_Label_fd444451-a52a-48aa-a46b-f55f7246fc83_Method">
    <vt:lpwstr>Standard</vt:lpwstr>
  </property>
  <property fmtid="{D5CDD505-2E9C-101B-9397-08002B2CF9AE}" pid="5" name="MSIP_Label_fd444451-a52a-48aa-a46b-f55f7246fc83_Name">
    <vt:lpwstr>Internal - Prod</vt:lpwstr>
  </property>
  <property fmtid="{D5CDD505-2E9C-101B-9397-08002B2CF9AE}" pid="6" name="MSIP_Label_fd444451-a52a-48aa-a46b-f55f7246fc83_SiteId">
    <vt:lpwstr>88d417d8-95eb-427b-8828-c46c9129de97</vt:lpwstr>
  </property>
  <property fmtid="{D5CDD505-2E9C-101B-9397-08002B2CF9AE}" pid="7" name="MSIP_Label_fd444451-a52a-48aa-a46b-f55f7246fc83_ActionId">
    <vt:lpwstr>63b021bc-ca3c-42c9-80c4-c352140b1180</vt:lpwstr>
  </property>
  <property fmtid="{D5CDD505-2E9C-101B-9397-08002B2CF9AE}" pid="8" name="MSIP_Label_fd444451-a52a-48aa-a46b-f55f7246fc83_ContentBits">
    <vt:lpwstr>2</vt:lpwstr>
  </property>
  <property fmtid="{D5CDD505-2E9C-101B-9397-08002B2CF9AE}" pid="9" name="MSIP_Label_fd444451-a52a-48aa-a46b-f55f7246fc83_Tag">
    <vt:lpwstr>10, 3, 0, 1</vt:lpwstr>
  </property>
  <property fmtid="{D5CDD505-2E9C-101B-9397-08002B2CF9AE}" pid="10" name="ContentTypeId">
    <vt:lpwstr>0x010100179382DC7813854CBDD65AB9B50E6C52</vt:lpwstr>
  </property>
</Properties>
</file>