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tables/table1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15"/>
  <workbookPr filterPrivacy="1"/>
  <xr:revisionPtr revIDLastSave="107" documentId="8_{85E32393-0974-4741-9D93-1A0C524A1AF7}" xr6:coauthVersionLast="47" xr6:coauthVersionMax="47" xr10:uidLastSave="{7049BD55-2A33-435B-BE1D-5154CD77FA3E}"/>
  <bookViews>
    <workbookView xWindow="-120" yWindow="-120" windowWidth="29040" windowHeight="15840" firstSheet="3" activeTab="3" xr2:uid="{00000000-000D-0000-FFFF-FFFF00000000}"/>
  </bookViews>
  <sheets>
    <sheet name="Start" sheetId="5" r:id="rId1"/>
    <sheet name="Utgifter" sheetId="1" r:id="rId2"/>
    <sheet name="Inntekter" sheetId="2" r:id="rId3"/>
    <sheet name="Fortjeneste og tap – sammendrag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11" i="1"/>
  <c r="D8" i="1"/>
  <c r="D10" i="1"/>
  <c r="D1" i="3"/>
  <c r="B1" i="3"/>
  <c r="D1" i="2"/>
  <c r="B1" i="2"/>
  <c r="C31" i="1" l="1"/>
  <c r="D31" i="1"/>
  <c r="G24" i="1"/>
  <c r="H24" i="1"/>
  <c r="C25" i="1"/>
  <c r="D25" i="1"/>
  <c r="G19" i="1"/>
  <c r="H19" i="1"/>
  <c r="C19" i="1"/>
  <c r="D19" i="1"/>
  <c r="G11" i="1"/>
  <c r="H11" i="1"/>
  <c r="C11" i="1"/>
  <c r="H4" i="1" l="1"/>
  <c r="G4" i="1"/>
  <c r="C6" i="3" s="1"/>
  <c r="F7" i="2"/>
  <c r="F8" i="2"/>
  <c r="F9" i="2"/>
  <c r="F13" i="2"/>
  <c r="F14" i="2"/>
  <c r="F15" i="2"/>
  <c r="F19" i="2"/>
  <c r="F20" i="2"/>
  <c r="F21" i="2"/>
  <c r="F25" i="2"/>
  <c r="F26" i="2"/>
  <c r="F27" i="2"/>
  <c r="F28" i="2"/>
  <c r="G7" i="2"/>
  <c r="G8" i="2"/>
  <c r="G9" i="2"/>
  <c r="G13" i="2"/>
  <c r="G14" i="2"/>
  <c r="G15" i="2"/>
  <c r="G19" i="2"/>
  <c r="G20" i="2"/>
  <c r="G21" i="2"/>
  <c r="G25" i="2"/>
  <c r="G26" i="2"/>
  <c r="G27" i="2"/>
  <c r="G28" i="2"/>
  <c r="G29" i="2" l="1"/>
  <c r="F22" i="2"/>
  <c r="F29" i="2"/>
  <c r="G22" i="2"/>
  <c r="G16" i="2"/>
  <c r="F16" i="2"/>
  <c r="F10" i="2"/>
  <c r="G10" i="2"/>
  <c r="D6" i="3"/>
  <c r="G4" i="2" l="1"/>
  <c r="C5" i="3"/>
  <c r="C8" i="3" s="1"/>
  <c r="F4" i="2"/>
  <c r="D5" i="3" s="1"/>
  <c r="D8" i="3" s="1"/>
</calcChain>
</file>

<file path=xl/sharedStrings.xml><?xml version="1.0" encoding="utf-8"?>
<sst xmlns="http://schemas.openxmlformats.org/spreadsheetml/2006/main" count="136" uniqueCount="86">
  <si>
    <t>OM DENNE MALEN</t>
  </si>
  <si>
    <t>Bruk denne Arrangementsbudsjett-arbeidsboken til å spore påløpte utgifter og inntekter i løpet av et arrangement.</t>
  </si>
  <si>
    <t>Fyll ut arrangementsnavn og skriv inn detaljer i tabellene i Utgifter- og Inntekter-regnearket.</t>
  </si>
  <si>
    <t>Totale utgifter og Totale inntekter beregnes automatisk.</t>
  </si>
  <si>
    <t>Fortjeneste og tap-sammendrag og diagram oppdateres automatisk i regnearket Fortjeneste-/tapssammendrag.</t>
  </si>
  <si>
    <t>Obs! </t>
  </si>
  <si>
    <t xml:space="preserve">Flere instruksjoner finnes i kolonne A i hvert regneark. Denne teksten er med hensikt skjult. Hvis du vil fjerne teksten, velger du kolonne A og deretter SLETT. </t>
  </si>
  <si>
    <t>Hvis du vil finne ut mer om tabeller, trykker du på SKIFT og deretter på F10 i en tabell. Deretter velger du alternativet for TABELL og ALTERNATIV TEKST</t>
  </si>
  <si>
    <t>Skriv inn beregnede og faktiske utgifter for hver kategori i de respektive tabellene i dette regnearket, og arrangementsnavn i celle D1 for å tilpasse tittelen for dette og andre regneark. Undertittelen på dette regnearket vises i celle H1. Du finner nyttige instruksjoner om hvordan du bruker dette regnearket, i cellene i denne kolonnen. Neste instruksjon finnes i celle A3.</t>
  </si>
  <si>
    <t>Arrangementsbudsjett for</t>
  </si>
  <si>
    <t>Arrangementnavn</t>
  </si>
  <si>
    <t>UTGIFTER</t>
  </si>
  <si>
    <t>Totale utgifter-etiketten er i cellen til høyre, Beregnet-etiketten i celle G3 og Faktisk-etiketten er i H3.</t>
  </si>
  <si>
    <t>TOTALE UTGIFTER</t>
  </si>
  <si>
    <t>Beregnet</t>
  </si>
  <si>
    <t>Faktisk</t>
  </si>
  <si>
    <t>Totalt beregnede utgifter i celle G4 og totalt faktiske utgifter i H4 beregnes automatisk. Neste instruksjon finnes i celle A6.</t>
  </si>
  <si>
    <t>Skriv inn stedsutgifter i tabellen som starter i cellen til høyre, og forfriskningsutgifter i tabellen som starter i celle F6. Neste instruksjon er i celle A13.</t>
  </si>
  <si>
    <t>Sted</t>
  </si>
  <si>
    <t>Kolonne1</t>
  </si>
  <si>
    <t>Artist</t>
  </si>
  <si>
    <t>Leie lokale</t>
  </si>
  <si>
    <t>Honorar</t>
  </si>
  <si>
    <t>Personell</t>
  </si>
  <si>
    <t>Raider</t>
  </si>
  <si>
    <t>Utstyr</t>
  </si>
  <si>
    <t>Hotell</t>
  </si>
  <si>
    <t>Vektere</t>
  </si>
  <si>
    <t>Transport</t>
  </si>
  <si>
    <t>Totalt</t>
  </si>
  <si>
    <t>Skriv inn dekorasjonsutgifter i tabellen som starter i cellen til høyre, og programutgifter i tabellen som starter i celle F13. Neste instruksjon finnes i celle A21.</t>
  </si>
  <si>
    <t>Varekjøp</t>
  </si>
  <si>
    <t>Månedlige faste kostnader</t>
  </si>
  <si>
    <t>Øl</t>
  </si>
  <si>
    <t>Lønn inkl sosiale kostnader</t>
  </si>
  <si>
    <t>Cider</t>
  </si>
  <si>
    <t>Lisenser</t>
  </si>
  <si>
    <t>Mineralvann</t>
  </si>
  <si>
    <t>Forsikringspremier</t>
  </si>
  <si>
    <t>Kaffe/</t>
  </si>
  <si>
    <t>Regnskapshonorar</t>
  </si>
  <si>
    <t>Spisevarer</t>
  </si>
  <si>
    <t>Annet</t>
  </si>
  <si>
    <t>Skriv inn publisitetsutgifter i tabellen som starter i cellen til høyre, og premieutgifter i tabellen som starter i celle F21. Neste instruksjon finnes i celle A27.</t>
  </si>
  <si>
    <t>Promotering</t>
  </si>
  <si>
    <t>Diverse</t>
  </si>
  <si>
    <t>Grafikkarbeid</t>
  </si>
  <si>
    <t>Kopiering/utskrift</t>
  </si>
  <si>
    <t>Publisering</t>
  </si>
  <si>
    <t>Skriv inn diverse utgifter i tabell fra cellen til høyre.</t>
  </si>
  <si>
    <t>Skriv inn beregnede og faktiske inntekter fra hver kategori i de respektive tabellene i dette regnearket. Tittelen på dette regnearket oppdateres automatisk i cellen til høyre. Undertittelen er i celle G1. Du finner nyttige instruksjoner om hvordan du bruker dette regnearket, i cellene i denne kolonnen. Neste instruksjon finnes i celle A3.</t>
  </si>
  <si>
    <t>INNTEKTER</t>
  </si>
  <si>
    <t>Totale inntekter-etiketten er i cellen til høyre, Beregnet-etiketten i celle F3 og Faktisk-etiketten er i G3.</t>
  </si>
  <si>
    <t>TOTALE INNTEKTER</t>
  </si>
  <si>
    <t>Totalt beregnede inntekter beregnes automatisk i celle F4 og totalt faktiske inntekter i G4.</t>
  </si>
  <si>
    <t>Adgang-etiketten finnes i cellen til høyre.</t>
  </si>
  <si>
    <t>Billettsalg</t>
  </si>
  <si>
    <t>Skriv inn beregnet og faktisk antall gjester med billettsatser i tabellen som begynner i cellen til høyre. Beregnede og faktiske inntekter fra adgang beregnes automatisk. Neste instruksjon finnes i celle A11.</t>
  </si>
  <si>
    <t>BEREGNET ANT.</t>
  </si>
  <si>
    <t>Faktisk ant.</t>
  </si>
  <si>
    <t>Type</t>
  </si>
  <si>
    <t>Pris</t>
  </si>
  <si>
    <t>Beregnet inntekt</t>
  </si>
  <si>
    <t>Faktisk inntekt</t>
  </si>
  <si>
    <t>Medlemmer</t>
  </si>
  <si>
    <t>Ikke medlemmer</t>
  </si>
  <si>
    <t>Andre</t>
  </si>
  <si>
    <t>Etiketten for annonser i programmet finnes i cellen til høyre.</t>
  </si>
  <si>
    <t>Varesalg</t>
  </si>
  <si>
    <t>Skriv inn beregnet og faktisk antall annonser i programmet og annonsesatser i tabellen som begynner i cellen til høyre. Beregnede og faktiske inntekter fra annonser beregnes automatisk. Neste instruksjon er i celle A17.</t>
  </si>
  <si>
    <t>Vin</t>
  </si>
  <si>
    <t>Etikett for utstillere eller leverandører er i cellen til høyre.</t>
  </si>
  <si>
    <t>Skriv inn beregnet og faktisk antall utstillere og leverandører og standsatser i tabellen som begynner i cellen til høyre. Beregnede og faktiske inntekter beregnes automatisk. Neste instruksjon finnes i celle A23.</t>
  </si>
  <si>
    <t>Etiketten for salg av elementer finnes i cellen til høyre.</t>
  </si>
  <si>
    <t>Skriv inn beregnet og faktisk antall elementer solgt og elementsatser i tabellen som begynner i cellen til høyre. Beregnede og faktiske inntekter beregnes automatisk.</t>
  </si>
  <si>
    <t>Fortjeneste og tap-sammendrag og diagram som viser totale inntekter og utgifter, oppdateres automatisk i dette regnearket. Tittelen på dette regnearket oppdateres automatisk i cellen til høyre. Undertittelen er i celle G1 og G2. Du finner nyttige instruksjoner om hvordan du bruker dette regnearket, i cellene i denne kolonnen. Neste instruksjon finnes i celle A3.</t>
  </si>
  <si>
    <t xml:space="preserve">FORTJENESTE </t>
  </si>
  <si>
    <t>Tapssammendrag</t>
  </si>
  <si>
    <t>Stolpediagram som sammenligner beregnede inntekter og utgifter og faktiske inntekter og utgifter, er i celle E3.</t>
  </si>
  <si>
    <t>Stolpediagram som viser sammenligning av estimerte inntekter og utgifter og faktiske inntekter og utgifter, er i denne cellen.</t>
  </si>
  <si>
    <t>Sammendragstabellen som starter i cellen til høyre, oppdateres automatisk Neste instruksjon er i celle A8.</t>
  </si>
  <si>
    <t xml:space="preserve"> Totalt</t>
  </si>
  <si>
    <t>Totale inntekter</t>
  </si>
  <si>
    <t>Totale utgifter</t>
  </si>
  <si>
    <t>Beregnet total fortjeneste og tap beregnes automatisk i celle C8 og faktisk total fortjeneste eller tap i celle D8.</t>
  </si>
  <si>
    <t>Total fortjeneste
(eller tap)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</si>
</sst>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8" formatCode="&quot;kr&quot;\ #,##0.00;[Red]\-&quot;kr&quot;\ #,##0.00"/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  <numFmt numFmtId="166" formatCode=";;;"/>
    <numFmt numFmtId="167" formatCode="&quot;kr&quot;\ #,##0.00"/>
  </numFmts>
  <fonts count="42">
    <font>
      <sz val="10"/>
      <name val="Arial"/>
      <family val="2"/>
    </font>
    <font>
      <sz val="11"/>
      <color theme="1"/>
      <name val="Lucida Sans"/>
      <family val="2"/>
      <scheme val="minor"/>
    </font>
    <font>
      <sz val="8"/>
      <name val="Arial"/>
      <family val="2"/>
    </font>
    <font>
      <sz val="10"/>
      <name val="Lucida Sans"/>
      <family val="2"/>
      <scheme val="minor"/>
    </font>
    <font>
      <sz val="9"/>
      <name val="Lucida Sans"/>
      <family val="2"/>
      <scheme val="minor"/>
    </font>
    <font>
      <b/>
      <sz val="10"/>
      <name val="Century Gothic"/>
      <family val="2"/>
      <scheme val="major"/>
    </font>
    <font>
      <b/>
      <sz val="18"/>
      <color theme="0"/>
      <name val="Century Gothic"/>
      <family val="2"/>
      <scheme val="major"/>
    </font>
    <font>
      <sz val="10"/>
      <color theme="0"/>
      <name val="Century Gothic"/>
      <family val="2"/>
      <scheme val="major"/>
    </font>
    <font>
      <sz val="9"/>
      <color theme="0"/>
      <name val="Lucida Sans"/>
      <family val="2"/>
      <scheme val="minor"/>
    </font>
    <font>
      <sz val="11"/>
      <name val="Lucida Sans"/>
      <family val="2"/>
      <scheme val="minor"/>
    </font>
    <font>
      <sz val="12"/>
      <name val="Lucida Sans"/>
      <family val="2"/>
      <scheme val="minor"/>
    </font>
    <font>
      <b/>
      <sz val="12"/>
      <color theme="0"/>
      <name val="Lucida Sans"/>
      <family val="2"/>
      <scheme val="minor"/>
    </font>
    <font>
      <b/>
      <sz val="9"/>
      <color theme="1"/>
      <name val="Lucida Sans"/>
      <family val="2"/>
      <scheme val="minor"/>
    </font>
    <font>
      <sz val="9"/>
      <color theme="1"/>
      <name val="Lucida Sans"/>
      <family val="2"/>
      <scheme val="minor"/>
    </font>
    <font>
      <sz val="10"/>
      <color theme="1"/>
      <name val="Lucida Sans"/>
      <family val="2"/>
      <scheme val="minor"/>
    </font>
    <font>
      <sz val="10"/>
      <name val="Arial"/>
      <family val="2"/>
    </font>
    <font>
      <b/>
      <sz val="12"/>
      <color theme="0"/>
      <name val="Century Gothic"/>
      <family val="2"/>
      <scheme val="major"/>
    </font>
    <font>
      <b/>
      <sz val="22"/>
      <color theme="4"/>
      <name val="Century Gothic"/>
      <family val="2"/>
      <scheme val="major"/>
    </font>
    <font>
      <sz val="22"/>
      <color theme="4"/>
      <name val="Century Gothic"/>
      <family val="2"/>
      <scheme val="major"/>
    </font>
    <font>
      <b/>
      <sz val="12"/>
      <color theme="4"/>
      <name val="Lucida Sans"/>
      <family val="2"/>
      <scheme val="minor"/>
    </font>
    <font>
      <b/>
      <sz val="12"/>
      <color theme="4"/>
      <name val="Century Gothic"/>
      <family val="2"/>
      <scheme val="major"/>
    </font>
    <font>
      <b/>
      <sz val="13"/>
      <color theme="3"/>
      <name val="Lucida Sans"/>
      <family val="2"/>
      <scheme val="minor"/>
    </font>
    <font>
      <b/>
      <sz val="16"/>
      <color theme="0"/>
      <name val="Century Gothic"/>
      <family val="2"/>
      <scheme val="major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Lucida Sans"/>
      <family val="2"/>
      <scheme val="minor"/>
    </font>
    <font>
      <sz val="11"/>
      <color theme="1"/>
      <name val="Calibri"/>
      <family val="2"/>
    </font>
    <font>
      <sz val="10"/>
      <color theme="1"/>
      <name val="Century Gothic"/>
      <family val="2"/>
      <scheme val="major"/>
    </font>
    <font>
      <b/>
      <sz val="15"/>
      <color theme="3"/>
      <name val="Lucida Sans"/>
      <family val="2"/>
      <scheme val="minor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22"/>
      </patternFill>
    </fill>
    <fill>
      <patternFill patternType="solid">
        <fgColor theme="4" tint="-0.249977111117893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22"/>
      </patternFill>
    </fill>
    <fill>
      <patternFill patternType="solid">
        <fgColor theme="5" tint="-0.249977111117893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7" fillId="4" borderId="0" applyNumberFormat="0" applyBorder="0" applyAlignment="0" applyProtection="0"/>
    <xf numFmtId="0" fontId="15" fillId="0" borderId="0"/>
    <xf numFmtId="0" fontId="21" fillId="0" borderId="1" applyNumberFormat="0" applyFill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" applyNumberFormat="0" applyAlignment="0" applyProtection="0"/>
    <xf numFmtId="0" fontId="34" fillId="14" borderId="5" applyNumberFormat="0" applyAlignment="0" applyProtection="0"/>
    <xf numFmtId="0" fontId="35" fillId="14" borderId="4" applyNumberFormat="0" applyAlignment="0" applyProtection="0"/>
    <xf numFmtId="0" fontId="36" fillId="0" borderId="6" applyNumberFormat="0" applyFill="0" applyAlignment="0" applyProtection="0"/>
    <xf numFmtId="0" fontId="37" fillId="15" borderId="7" applyNumberFormat="0" applyAlignment="0" applyProtection="0"/>
    <xf numFmtId="0" fontId="38" fillId="0" borderId="0" applyNumberFormat="0" applyFill="0" applyBorder="0" applyAlignment="0" applyProtection="0"/>
    <xf numFmtId="0" fontId="15" fillId="16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0" fillId="0" borderId="0" xfId="0" applyFont="1"/>
    <xf numFmtId="0" fontId="14" fillId="0" borderId="0" xfId="0" applyFont="1"/>
    <xf numFmtId="0" fontId="1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4" fillId="0" borderId="0" xfId="0" applyFont="1" applyAlignment="1">
      <alignment horizontal="righ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indent="1"/>
    </xf>
    <xf numFmtId="0" fontId="3" fillId="0" borderId="0" xfId="0" applyFont="1" applyAlignment="1">
      <alignment horizontal="left" indent="1"/>
    </xf>
    <xf numFmtId="0" fontId="12" fillId="6" borderId="0" xfId="0" applyFont="1" applyFill="1" applyAlignment="1">
      <alignment vertical="center"/>
    </xf>
    <xf numFmtId="0" fontId="14" fillId="5" borderId="0" xfId="0" applyFont="1" applyFill="1" applyAlignment="1">
      <alignment horizontal="right" indent="1"/>
    </xf>
    <xf numFmtId="0" fontId="5" fillId="5" borderId="0" xfId="2" applyFont="1" applyFill="1" applyAlignment="1">
      <alignment horizontal="right" indent="1"/>
    </xf>
    <xf numFmtId="0" fontId="6" fillId="8" borderId="0" xfId="0" applyFont="1" applyFill="1" applyAlignment="1">
      <alignment horizontal="left" vertical="center" indent="1"/>
    </xf>
    <xf numFmtId="0" fontId="7" fillId="8" borderId="0" xfId="0" applyFont="1" applyFill="1" applyAlignment="1">
      <alignment vertical="center"/>
    </xf>
    <xf numFmtId="0" fontId="6" fillId="8" borderId="0" xfId="0" applyFont="1" applyFill="1" applyAlignment="1">
      <alignment horizontal="right" vertical="center" indent="1"/>
    </xf>
    <xf numFmtId="0" fontId="3" fillId="5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18" fillId="4" borderId="0" xfId="0" applyFont="1" applyFill="1" applyAlignment="1">
      <alignment vertical="center"/>
    </xf>
    <xf numFmtId="0" fontId="17" fillId="4" borderId="0" xfId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indent="1"/>
    </xf>
    <xf numFmtId="0" fontId="15" fillId="0" borderId="0" xfId="0" applyFont="1" applyAlignment="1">
      <alignment horizontal="right" vertical="center" indent="1"/>
    </xf>
    <xf numFmtId="0" fontId="0" fillId="0" borderId="0" xfId="0" applyAlignment="1">
      <alignment vertical="center"/>
    </xf>
    <xf numFmtId="0" fontId="20" fillId="4" borderId="0" xfId="0" applyFont="1" applyFill="1" applyAlignment="1">
      <alignment horizontal="right" vertical="top" indent="1"/>
    </xf>
    <xf numFmtId="0" fontId="17" fillId="4" borderId="0" xfId="1" applyAlignment="1">
      <alignment horizontal="right" vertical="top" indent="1"/>
    </xf>
    <xf numFmtId="0" fontId="18" fillId="4" borderId="0" xfId="0" applyFont="1" applyFill="1"/>
    <xf numFmtId="0" fontId="17" fillId="4" borderId="0" xfId="1" applyAlignment="1">
      <alignment horizontal="right" indent="1"/>
    </xf>
    <xf numFmtId="0" fontId="10" fillId="0" borderId="0" xfId="0" applyFont="1" applyAlignment="1">
      <alignment horizontal="right" vertical="center" indent="2"/>
    </xf>
    <xf numFmtId="0" fontId="10" fillId="0" borderId="0" xfId="0" applyFont="1" applyAlignment="1">
      <alignment horizontal="right" vertical="center" indent="1"/>
    </xf>
    <xf numFmtId="0" fontId="9" fillId="0" borderId="0" xfId="0" applyFont="1" applyAlignment="1">
      <alignment vertical="center"/>
    </xf>
    <xf numFmtId="0" fontId="9" fillId="4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 indent="1"/>
    </xf>
    <xf numFmtId="0" fontId="17" fillId="4" borderId="0" xfId="1" applyAlignment="1">
      <alignment vertical="center"/>
    </xf>
    <xf numFmtId="0" fontId="17" fillId="4" borderId="0" xfId="1" applyAlignment="1">
      <alignment horizontal="left"/>
    </xf>
    <xf numFmtId="0" fontId="16" fillId="7" borderId="0" xfId="0" applyFont="1" applyFill="1" applyAlignment="1">
      <alignment horizontal="right" vertical="center" indent="2"/>
    </xf>
    <xf numFmtId="0" fontId="16" fillId="7" borderId="0" xfId="0" applyFont="1" applyFill="1" applyAlignment="1">
      <alignment horizontal="right" vertical="center" indent="1"/>
    </xf>
    <xf numFmtId="0" fontId="19" fillId="0" borderId="0" xfId="0" applyFont="1"/>
    <xf numFmtId="0" fontId="23" fillId="0" borderId="0" xfId="0" applyFont="1" applyAlignment="1">
      <alignment wrapText="1"/>
    </xf>
    <xf numFmtId="0" fontId="22" fillId="9" borderId="0" xfId="3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5" fillId="0" borderId="0" xfId="0" applyFont="1"/>
    <xf numFmtId="0" fontId="3" fillId="5" borderId="0" xfId="0" applyFont="1" applyFill="1" applyAlignment="1">
      <alignment horizontal="right" vertical="center"/>
    </xf>
    <xf numFmtId="0" fontId="13" fillId="0" borderId="0" xfId="0" applyFont="1" applyAlignment="1">
      <alignment horizontal="right" vertical="center" indent="1"/>
    </xf>
    <xf numFmtId="0" fontId="26" fillId="0" borderId="0" xfId="0" applyFont="1" applyAlignment="1">
      <alignment vertical="center"/>
    </xf>
    <xf numFmtId="166" fontId="11" fillId="7" borderId="0" xfId="0" applyNumberFormat="1" applyFont="1" applyFill="1" applyAlignment="1">
      <alignment vertical="center"/>
    </xf>
    <xf numFmtId="0" fontId="23" fillId="0" borderId="0" xfId="0" applyFont="1" applyAlignment="1">
      <alignment vertical="top" wrapText="1"/>
    </xf>
    <xf numFmtId="0" fontId="27" fillId="8" borderId="0" xfId="0" applyFont="1" applyFill="1" applyAlignment="1">
      <alignment horizontal="center" vertical="center"/>
    </xf>
    <xf numFmtId="8" fontId="9" fillId="0" borderId="0" xfId="0" applyNumberFormat="1" applyFont="1" applyAlignment="1">
      <alignment horizontal="right" vertical="center" indent="2"/>
    </xf>
    <xf numFmtId="8" fontId="9" fillId="0" borderId="0" xfId="0" applyNumberFormat="1" applyFont="1" applyAlignment="1">
      <alignment horizontal="right" vertical="center" indent="1"/>
    </xf>
    <xf numFmtId="8" fontId="9" fillId="4" borderId="0" xfId="0" applyNumberFormat="1" applyFont="1" applyFill="1" applyAlignment="1">
      <alignment horizontal="right" vertical="center" indent="2"/>
    </xf>
    <xf numFmtId="8" fontId="9" fillId="4" borderId="0" xfId="0" applyNumberFormat="1" applyFont="1" applyFill="1" applyAlignment="1">
      <alignment horizontal="right" vertical="center" indent="1"/>
    </xf>
    <xf numFmtId="8" fontId="11" fillId="2" borderId="0" xfId="0" applyNumberFormat="1" applyFont="1" applyFill="1" applyAlignment="1">
      <alignment horizontal="right" vertical="center" indent="2"/>
    </xf>
    <xf numFmtId="8" fontId="11" fillId="2" borderId="0" xfId="0" applyNumberFormat="1" applyFont="1" applyFill="1" applyAlignment="1">
      <alignment horizontal="right" vertical="center" indent="1"/>
    </xf>
    <xf numFmtId="8" fontId="12" fillId="6" borderId="0" xfId="0" applyNumberFormat="1" applyFont="1" applyFill="1" applyAlignment="1">
      <alignment horizontal="right" vertical="center" indent="1"/>
    </xf>
    <xf numFmtId="8" fontId="0" fillId="0" borderId="0" xfId="0" applyNumberFormat="1" applyAlignment="1">
      <alignment horizontal="right" vertical="center" indent="1"/>
    </xf>
    <xf numFmtId="8" fontId="15" fillId="0" borderId="0" xfId="0" applyNumberFormat="1" applyFont="1" applyAlignment="1">
      <alignment horizontal="right" vertical="center" indent="1"/>
    </xf>
    <xf numFmtId="8" fontId="0" fillId="0" borderId="0" xfId="0" applyNumberFormat="1" applyAlignment="1">
      <alignment vertical="center"/>
    </xf>
    <xf numFmtId="8" fontId="3" fillId="0" borderId="0" xfId="0" applyNumberFormat="1" applyFont="1" applyAlignment="1">
      <alignment horizontal="right" indent="1"/>
    </xf>
    <xf numFmtId="8" fontId="0" fillId="0" borderId="0" xfId="0" applyNumberFormat="1" applyAlignment="1">
      <alignment horizontal="right" indent="1"/>
    </xf>
    <xf numFmtId="8" fontId="13" fillId="0" borderId="0" xfId="0" applyNumberFormat="1" applyFont="1" applyAlignment="1">
      <alignment horizontal="right" indent="1"/>
    </xf>
    <xf numFmtId="8" fontId="13" fillId="0" borderId="0" xfId="0" applyNumberFormat="1" applyFont="1" applyAlignment="1">
      <alignment horizontal="right" vertical="center" indent="1"/>
    </xf>
    <xf numFmtId="8" fontId="4" fillId="0" borderId="0" xfId="0" applyNumberFormat="1" applyFont="1" applyAlignment="1">
      <alignment horizontal="right" vertical="center" indent="1"/>
    </xf>
    <xf numFmtId="0" fontId="14" fillId="5" borderId="0" xfId="0" applyFont="1" applyFill="1" applyAlignment="1">
      <alignment vertical="center"/>
    </xf>
    <xf numFmtId="167" fontId="3" fillId="0" borderId="0" xfId="0" applyNumberFormat="1" applyFont="1" applyAlignment="1">
      <alignment horizontal="right" indent="1"/>
    </xf>
    <xf numFmtId="0" fontId="16" fillId="7" borderId="0" xfId="0" applyFont="1" applyFill="1" applyAlignment="1">
      <alignment horizontal="center" vertical="center"/>
    </xf>
    <xf numFmtId="0" fontId="17" fillId="4" borderId="0" xfId="1" applyAlignment="1">
      <alignment horizontal="left" vertical="center" indent="3"/>
    </xf>
    <xf numFmtId="0" fontId="17" fillId="4" borderId="0" xfId="1" applyAlignment="1">
      <alignment horizontal="left" indent="2"/>
    </xf>
  </cellXfs>
  <cellStyles count="48">
    <cellStyle name="20 % – uthevingsfarge 1" xfId="25" builtinId="30" customBuiltin="1"/>
    <cellStyle name="20 % – uthevingsfarge 2" xfId="29" builtinId="34" customBuiltin="1"/>
    <cellStyle name="20 % – uthevingsfarge 3" xfId="33" builtinId="38" customBuiltin="1"/>
    <cellStyle name="20 % – uthevingsfarge 4" xfId="37" builtinId="42" customBuiltin="1"/>
    <cellStyle name="20 % – uthevingsfarge 5" xfId="41" builtinId="46" customBuiltin="1"/>
    <cellStyle name="20 % – uthevingsfarge 6" xfId="45" builtinId="50" customBuiltin="1"/>
    <cellStyle name="40 % – uthevingsfarge 1" xfId="26" builtinId="31" customBuiltin="1"/>
    <cellStyle name="40 % – uthevingsfarge 2" xfId="30" builtinId="35" customBuiltin="1"/>
    <cellStyle name="40 % – uthevingsfarge 3" xfId="34" builtinId="39" customBuiltin="1"/>
    <cellStyle name="40 % – uthevingsfarge 4" xfId="38" builtinId="43" customBuiltin="1"/>
    <cellStyle name="40 % – uthevingsfarge 5" xfId="42" builtinId="47" customBuiltin="1"/>
    <cellStyle name="40 % – uthevingsfarge 6" xfId="46" builtinId="51" customBuiltin="1"/>
    <cellStyle name="60 % – uthevingsfarge 1" xfId="27" builtinId="32" customBuiltin="1"/>
    <cellStyle name="60 % – uthevingsfarge 2" xfId="31" builtinId="36" customBuiltin="1"/>
    <cellStyle name="60 % – uthevingsfarge 3" xfId="35" builtinId="40" customBuiltin="1"/>
    <cellStyle name="60 % – uthevingsfarge 4" xfId="39" builtinId="44" customBuiltin="1"/>
    <cellStyle name="60 % – uthevingsfarge 5" xfId="43" builtinId="48" customBuiltin="1"/>
    <cellStyle name="60 % – uthevingsfarge 6" xfId="47" builtinId="52" customBuiltin="1"/>
    <cellStyle name="Beregning" xfId="17" builtinId="22" customBuiltin="1"/>
    <cellStyle name="Dårlig" xfId="13" builtinId="27" customBuiltin="1"/>
    <cellStyle name="Forklarende tekst" xfId="22" builtinId="53" customBuiltin="1"/>
    <cellStyle name="God" xfId="12" builtinId="26" customBuiltin="1"/>
    <cellStyle name="Inndata" xfId="15" builtinId="20" customBuiltin="1"/>
    <cellStyle name="Koblet celle" xfId="18" builtinId="24" customBuiltin="1"/>
    <cellStyle name="Komma" xfId="4" builtinId="3" customBuiltin="1"/>
    <cellStyle name="Kontrollcelle" xfId="19" builtinId="23" customBuiltin="1"/>
    <cellStyle name="Merknad" xfId="21" builtinId="10" customBuiltin="1"/>
    <cellStyle name="Normal" xfId="0" builtinId="0" customBuiltin="1"/>
    <cellStyle name="Normal 2" xfId="2" xr:uid="{00000000-0005-0000-0000-000001000000}"/>
    <cellStyle name="Nøytral" xfId="14" builtinId="28" customBuiltin="1"/>
    <cellStyle name="Overskrift 1" xfId="9" builtinId="16" customBuiltin="1"/>
    <cellStyle name="Overskrift 2" xfId="3" builtinId="17" customBuiltin="1"/>
    <cellStyle name="Overskrift 3" xfId="10" builtinId="18" customBuiltin="1"/>
    <cellStyle name="Overskrift 4" xfId="11" builtinId="19" customBuiltin="1"/>
    <cellStyle name="Prosent" xfId="8" builtinId="5" customBuiltin="1"/>
    <cellStyle name="Tittel" xfId="1" builtinId="15" customBuiltin="1"/>
    <cellStyle name="Totalt" xfId="23" builtinId="25" customBuiltin="1"/>
    <cellStyle name="Tusenskille [0]" xfId="5" builtinId="6" customBuiltin="1"/>
    <cellStyle name="Utdata" xfId="16" builtinId="21" customBuiltin="1"/>
    <cellStyle name="Uthevingsfarge1" xfId="24" builtinId="29" customBuiltin="1"/>
    <cellStyle name="Uthevingsfarge2" xfId="28" builtinId="33" customBuiltin="1"/>
    <cellStyle name="Uthevingsfarge3" xfId="32" builtinId="37" customBuiltin="1"/>
    <cellStyle name="Uthevingsfarge4" xfId="36" builtinId="41" customBuiltin="1"/>
    <cellStyle name="Uthevingsfarge5" xfId="40" builtinId="45" customBuiltin="1"/>
    <cellStyle name="Uthevingsfarge6" xfId="44" builtinId="49" customBuiltin="1"/>
    <cellStyle name="Valuta" xfId="6" builtinId="4" customBuiltin="1"/>
    <cellStyle name="Valuta [0]" xfId="7" builtinId="7" customBuiltin="1"/>
    <cellStyle name="Varseltekst" xfId="20" builtinId="11" customBuiltin="1"/>
  </cellStyles>
  <dxfs count="123">
    <dxf>
      <numFmt numFmtId="12" formatCode="&quot;kr&quot;\ #,##0.00;[Red]\-&quot;kr&quot;\ #,##0.00"/>
    </dxf>
    <dxf>
      <numFmt numFmtId="12" formatCode="&quot;kr&quot;\ #,##0.00;[Red]\-&quot;kr&quot;\ #,##0.00"/>
    </dxf>
    <dxf>
      <fill>
        <patternFill patternType="solid">
          <fgColor indexed="22"/>
          <bgColor theme="5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numFmt numFmtId="12" formatCode="&quot;kr&quot;\ #,##0.00;[Red]\-&quot;kr&quot;\ #,##0.00"/>
    </dxf>
    <dxf>
      <numFmt numFmtId="12" formatCode="&quot;kr&quot;\ #,##0.00;[Red]\-&quot;kr&quot;\ #,##0.00"/>
      <alignment horizontal="general" vertical="center" textRotation="0" wrapText="0" indent="0" justifyLastLine="0" shrinkToFit="0" readingOrder="0"/>
    </dxf>
    <dxf>
      <numFmt numFmtId="12" formatCode="&quot;kr&quot;\ #,##0.00;[Red]\-&quot;kr&quot;\ #,##0.00"/>
    </dxf>
    <dxf>
      <numFmt numFmtId="12" formatCode="&quot;kr&quot;\ #,##0.00;[Red]\-&quot;kr&quot;\ #,##0.00"/>
      <alignment horizontal="general" vertical="center" textRotation="0" wrapText="0" indent="0" justifyLastLine="0" shrinkToFit="0" readingOrder="0"/>
    </dxf>
    <dxf>
      <numFmt numFmtId="12" formatCode="&quot;kr&quot;\ #,##0.00;[Red]\-&quot;kr&quot;\ #,##0.0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2" formatCode="&quot;kr&quot;\ #,##0.00;[Red]\-&quot;kr&quot;\ #,##0.00"/>
    </dxf>
    <dxf>
      <numFmt numFmtId="12" formatCode="&quot;kr&quot;\ #,##0.00;[Red]\-&quot;kr&quot;\ #,##0.00"/>
      <alignment horizontal="general" vertical="center" textRotation="0" wrapText="0" indent="0" justifyLastLine="0" shrinkToFit="0" readingOrder="0"/>
    </dxf>
    <dxf>
      <numFmt numFmtId="12" formatCode="&quot;kr&quot;\ #,##0.00;[Red]\-&quot;kr&quot;\ #,##0.00"/>
    </dxf>
    <dxf>
      <numFmt numFmtId="12" formatCode="&quot;kr&quot;\ #,##0.00;[Red]\-&quot;kr&quot;\ #,##0.00"/>
      <alignment horizontal="general" vertical="center" textRotation="0" wrapText="0" indent="0" justifyLastLine="0" shrinkToFit="0" readingOrder="0"/>
    </dxf>
    <dxf>
      <numFmt numFmtId="12" formatCode="&quot;kr&quot;\ #,##0.00;[Red]\-&quot;kr&quot;\ #,##0.0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2" formatCode="&quot;kr&quot;\ #,##0.00;[Red]\-&quot;kr&quot;\ #,##0.00"/>
      <alignment horizontal="right" vertical="center" textRotation="0" wrapText="0" relativeIndent="1" justifyLastLine="0" shrinkToFit="0" readingOrder="0"/>
    </dxf>
    <dxf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numFmt numFmtId="12" formatCode="&quot;kr&quot;\ #,##0.00;[Red]\-&quot;kr&quot;\ #,##0.00"/>
      <alignment horizontal="right" vertical="center" textRotation="0" wrapText="0" relativeIndent="1" justifyLastLine="0" shrinkToFit="0" readingOrder="0"/>
    </dxf>
    <dxf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numFmt numFmtId="12" formatCode="&quot;kr&quot;\ #,##0.00;[Red]\-&quot;kr&quot;\ #,##0.00"/>
      <alignment horizontal="right" vertical="center" textRotation="0" wrapText="0" relative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relative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relative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relative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relativeIndent="1" justifyLastLine="0" shrinkToFit="0" readingOrder="0"/>
    </dxf>
    <dxf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1" justifyLastLine="0" shrinkToFit="0" readingOrder="0"/>
    </dxf>
    <dxf>
      <alignment horizontal="right" textRotation="0" wrapText="0" relativeIndent="1" justifyLastLine="0" shrinkToFit="0" readingOrder="0"/>
    </dxf>
    <dxf>
      <alignment horizontal="right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  <numFmt numFmtId="12" formatCode="&quot;kr&quot;\ #,##0.00;[Red]\-&quot;kr&quot;\ #,##0.00"/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kr&quot;\ #,##0.00;[Red]\-&quot;kr&quot;\ #,##0.0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  <numFmt numFmtId="12" formatCode="&quot;kr&quot;\ #,##0.00;[Red]\-&quot;kr&quot;\ #,##0.00"/>
      <alignment horizontal="right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kr&quot;\ #,##0.00;[Red]\-&quot;kr&quot;\ #,##0.0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kr&quot;\ #,##0.00;[Red]\-&quot;kr&quot;\ #,##0.0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kr&quot;\ #,##0.00;[Red]\-&quot;kr&quot;\ #,##0.0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numFmt numFmtId="12" formatCode="&quot;kr&quot;\ #,##0.00;[Red]\-&quot;kr&quot;\ #,##0.00"/>
    </dxf>
    <dxf>
      <numFmt numFmtId="12" formatCode="&quot;kr&quot;\ #,##0.00;[Red]\-&quot;kr&quot;\ #,##0.00"/>
      <alignment horizontal="right" vertical="bottom" textRotation="0" wrapText="0" indent="1" justifyLastLine="0" shrinkToFit="0" readingOrder="0"/>
    </dxf>
    <dxf>
      <numFmt numFmtId="12" formatCode="&quot;kr&quot;\ #,##0.00;[Red]\-&quot;kr&quot;\ #,##0.00"/>
    </dxf>
    <dxf>
      <numFmt numFmtId="12" formatCode="&quot;kr&quot;\ #,##0.00;[Red]\-&quot;kr&quot;\ #,##0.00"/>
      <alignment horizontal="righ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numFmt numFmtId="12" formatCode="&quot;kr&quot;\ #,##0.00;[Red]\-&quot;kr&quot;\ #,##0.00"/>
      <fill>
        <patternFill patternType="none">
          <fgColor indexed="64"/>
          <bgColor auto="1"/>
        </patternFill>
      </fill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&quot;kr&quot;\ #,##0.00;[Red]\-&quot;kr&quot;\ #,##0.0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numFmt numFmtId="12" formatCode="&quot;kr&quot;\ #,##0.00;[Red]\-&quot;kr&quot;\ #,##0.00"/>
      <fill>
        <patternFill patternType="none">
          <fgColor indexed="64"/>
          <bgColor auto="1"/>
        </patternFill>
      </fill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&quot;kr&quot;\ #,##0.00;[Red]\-&quot;kr&quot;\ #,##0.0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solid">
          <fgColor indexed="64"/>
          <bgColor theme="5"/>
        </patternFill>
      </fill>
      <alignment vertical="center" textRotation="0" wrapText="0" indent="0" justifyLastLine="0" shrinkToFit="0" readingOrder="0"/>
    </dxf>
    <dxf>
      <font>
        <color theme="0"/>
      </font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/>
        </patternFill>
      </fill>
      <border>
        <horizontal style="medium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medium">
          <color theme="0"/>
        </top>
      </border>
    </dxf>
    <dxf>
      <font>
        <b/>
        <i val="0"/>
        <color theme="1"/>
      </font>
      <fill>
        <patternFill>
          <bgColor theme="5"/>
        </patternFill>
      </fill>
      <border>
        <bottom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StyleLight1 2" pivot="0" count="7" xr9:uid="{00000000-0011-0000-FFFF-FFFF00000000}">
      <tableStyleElement type="wholeTable" dxfId="122"/>
      <tableStyleElement type="headerRow" dxfId="121"/>
      <tableStyleElement type="totalRow" dxfId="120"/>
      <tableStyleElement type="firstColumn" dxfId="119"/>
      <tableStyleElement type="lastColumn" dxfId="118"/>
      <tableStyleElement type="firstRowStripe" size="7" dxfId="117"/>
      <tableStyleElement type="firstColumnStripe" dxfId="1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B50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'Fortjeneste og tap – sammendrag'!$B$5</c:f>
              <c:strCache>
                <c:ptCount val="1"/>
                <c:pt idx="0">
                  <c:v>Totale inntekter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'Fortjeneste og tap – sammendrag'!$C$4:$D$4</c:f>
              <c:strCache>
                <c:ptCount val="2"/>
                <c:pt idx="0">
                  <c:v>Beregnet</c:v>
                </c:pt>
                <c:pt idx="1">
                  <c:v>Faktisk</c:v>
                </c:pt>
              </c:strCache>
            </c:strRef>
          </c:cat>
          <c:val>
            <c:numRef>
              <c:f>'Fortjeneste og tap – sammendrag'!$C$5:$D$5</c:f>
              <c:numCache>
                <c:formatCode>"kr"#,##0.00_);[Red]\("kr"#,##0.00\)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6-4D9B-AD98-D1F682920A3A}"/>
            </c:ext>
          </c:extLst>
        </c:ser>
        <c:ser>
          <c:idx val="1"/>
          <c:order val="1"/>
          <c:tx>
            <c:strRef>
              <c:f>'Fortjeneste og tap – sammendrag'!$B$6</c:f>
              <c:strCache>
                <c:ptCount val="1"/>
                <c:pt idx="0">
                  <c:v>Totale utgifter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'Fortjeneste og tap – sammendrag'!$C$4:$D$4</c:f>
              <c:strCache>
                <c:ptCount val="2"/>
                <c:pt idx="0">
                  <c:v>Beregnet</c:v>
                </c:pt>
                <c:pt idx="1">
                  <c:v>Faktisk</c:v>
                </c:pt>
              </c:strCache>
            </c:strRef>
          </c:cat>
          <c:val>
            <c:numRef>
              <c:f>'Fortjeneste og tap – sammendrag'!$C$6:$D$6</c:f>
              <c:numCache>
                <c:formatCode>"kr"#,##0.00_);[Red]\("kr"#,##0.00\)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6-4D9B-AD98-D1F682920A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45310464"/>
        <c:axId val="145313152"/>
      </c:barChart>
      <c:catAx>
        <c:axId val="1453104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313152"/>
        <c:crosses val="autoZero"/>
        <c:auto val="1"/>
        <c:lblAlgn val="ctr"/>
        <c:lblOffset val="100"/>
        <c:noMultiLvlLbl val="0"/>
      </c:catAx>
      <c:valAx>
        <c:axId val="14531315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4531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5487650733041618"/>
          <c:y val="0.16423794343902004"/>
          <c:w val="0.46967222936806879"/>
          <c:h val="8.896632266864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ucida Sans"/>
              <a:ea typeface="Lucida Sans"/>
              <a:cs typeface="Lucida San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76198</xdr:colOff>
      <xdr:row>1</xdr:row>
      <xdr:rowOff>104773</xdr:rowOff>
    </xdr:from>
    <xdr:to>
      <xdr:col>7</xdr:col>
      <xdr:colOff>28575</xdr:colOff>
      <xdr:row>11</xdr:row>
      <xdr:rowOff>152400</xdr:rowOff>
    </xdr:to>
    <xdr:graphicFrame macro="">
      <xdr:nvGraphicFramePr>
        <xdr:cNvPr id="3073" name="Diagram 1" descr="Stolpediagram som viser sammenligning av estimerte inntekter og utgifter og faktiske inntekter og utgifter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iteExpenses" displayName="SiteExpenses" ref="B6:E11" totalsRowCount="1" headerRowDxfId="114" dataDxfId="113" totalsRowDxfId="112">
  <autoFilter ref="B6:E10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Sted" totalsRowLabel="Totalt" dataDxfId="110" totalsRowDxfId="111"/>
    <tableColumn id="2" xr3:uid="{00000000-0010-0000-0000-000002000000}" name="Beregnet" totalsRowFunction="sum" dataDxfId="108" totalsRowDxfId="109"/>
    <tableColumn id="3" xr3:uid="{00000000-0010-0000-0000-000003000000}" name="Faktisk" totalsRowFunction="sum" dataDxfId="106" totalsRowDxfId="107">
      <calculatedColumnFormula>SiteExpenses[[#This Row],[Beregnet]]</calculatedColumnFormula>
    </tableColumn>
    <tableColumn id="4" xr3:uid="{945D744A-B233-4E5B-8F38-E98A30BF8555}" name="Kolonne1" dataDxfId="104" totalsRowDxfId="105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Skriv inn beregnede og faktiske områdeutgifter i denne tabellen. Totalsummen beregnes automatisk på slutten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ExhibitorsAndVendors" displayName="ExhibitorsAndVendors" ref="B18:G22" totalsRowCount="1">
  <autoFilter ref="B18:G21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900-000001000000}" name="BEREGNET ANT." totalsRowLabel="Totalt" totalsRowDxfId="23"/>
    <tableColumn id="2" xr3:uid="{00000000-0010-0000-0900-000002000000}" name="Faktisk ant." totalsRowDxfId="22"/>
    <tableColumn id="3" xr3:uid="{00000000-0010-0000-0900-000003000000}" name="Type" totalsRowDxfId="21"/>
    <tableColumn id="4" xr3:uid="{00000000-0010-0000-0900-000004000000}" name="Pris" dataDxfId="19" totalsRowDxfId="20"/>
    <tableColumn id="5" xr3:uid="{00000000-0010-0000-0900-000005000000}" name="Beregnet inntekt" totalsRowFunction="sum" dataDxfId="17" totalsRowDxfId="18">
      <calculatedColumnFormula>B19*E19</calculatedColumnFormula>
    </tableColumn>
    <tableColumn id="6" xr3:uid="{00000000-0010-0000-0900-000006000000}" name="Faktisk inntekt" totalsRowFunction="sum" dataDxfId="15" totalsRowDxfId="16">
      <calculatedColumnFormula>C19*E19</calculatedColumnFormula>
    </tableColumn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Summary="Skriv inn beregnet og faktisk antall utstillere og leverandører, standtype og pris i denne tabellen. Beregnet og faktisk inntekt fra utstillere for hver standtype og totalsummer beregnes automatisk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SaleOfItems" displayName="SaleOfItems" ref="B24:G29" totalsRowCount="1">
  <autoFilter ref="B24:G28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A00-000001000000}" name="BEREGNET ANT." totalsRowLabel="Totalt" totalsRowDxfId="14"/>
    <tableColumn id="2" xr3:uid="{00000000-0010-0000-0A00-000002000000}" name="Faktisk ant." totalsRowDxfId="13"/>
    <tableColumn id="3" xr3:uid="{00000000-0010-0000-0A00-000003000000}" name="Type" totalsRowDxfId="12"/>
    <tableColumn id="4" xr3:uid="{00000000-0010-0000-0A00-000004000000}" name="Pris" dataDxfId="10" totalsRowDxfId="11"/>
    <tableColumn id="5" xr3:uid="{00000000-0010-0000-0A00-000005000000}" name="Beregnet inntekt" totalsRowFunction="sum" dataDxfId="8" totalsRowDxfId="9">
      <calculatedColumnFormula>B25*E25</calculatedColumnFormula>
    </tableColumn>
    <tableColumn id="6" xr3:uid="{00000000-0010-0000-0A00-000006000000}" name="Faktisk inntekt" totalsRowFunction="sum" dataDxfId="6" totalsRowDxfId="7">
      <calculatedColumnFormula>C25*E25</calculatedColumnFormula>
    </tableColumn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Summary="Skriv inn beregnet og faktisk antall solgte varer, type og pris i denne tabellen. Beregnet og faktisk inntekt fra salg av varer og totalsummer beregnes automatisk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053438-C393-4A6F-85EB-6141CE2E580F}" name="Sammendrag" displayName="Sammendrag" ref="B4:D6" totalsRowShown="0" headerRowDxfId="2">
  <autoFilter ref="B4:D6" xr:uid="{E2E1E93F-962E-4908-B5FF-C49FFDD203EC}">
    <filterColumn colId="0" hiddenButton="1"/>
    <filterColumn colId="1" hiddenButton="1"/>
    <filterColumn colId="2" hiddenButton="1"/>
  </autoFilter>
  <tableColumns count="3">
    <tableColumn id="1" xr3:uid="{F67213F1-F34B-417E-9245-0F02F8ACA01B}" name=" Totalt"/>
    <tableColumn id="2" xr3:uid="{B31A4B15-FE6A-45D0-A35F-8DEBCAB99AF7}" name="Beregnet" dataDxfId="1">
      <calculatedColumnFormula>Utgifter!G3</calculatedColumnFormula>
    </tableColumn>
    <tableColumn id="3" xr3:uid="{D633F0A4-A59C-4679-9F1C-8D364B0C972E}" name="Faktisk" dataDxfId="0">
      <calculatedColumnFormula>Utgifter!H3</calculatedColumn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Totale beregnede og faktiske inntekter og utgifter oppdateres automatisk i denne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RefreshmentsExpenses" displayName="RefreshmentsExpenses" ref="F6:H11" totalsRowCount="1">
  <autoFilter ref="F6:H10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100-000001000000}" name="Artist" totalsRowLabel="Totalt" totalsRowDxfId="103"/>
    <tableColumn id="2" xr3:uid="{00000000-0010-0000-0100-000002000000}" name="Beregnet" totalsRowFunction="sum" dataDxfId="101" totalsRowDxfId="102"/>
    <tableColumn id="3" xr3:uid="{00000000-0010-0000-0100-000003000000}" name="Faktisk" totalsRowFunction="count" dataDxfId="99" totalsRowDxfId="100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Skriv inn beregnede og faktiske utgifter for forfriskninger i denne tabellen. Totalsummen beregnes automatisk på slutte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DecorationsExpenses" displayName="DecorationsExpenses" ref="B13:D19" totalsRowCount="1" headerRowDxfId="98" dataDxfId="97" totalsRowDxfId="96">
  <autoFilter ref="B13:D18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Varekjøp" totalsRowLabel="Totalt" dataDxfId="94" totalsRowDxfId="95"/>
    <tableColumn id="2" xr3:uid="{00000000-0010-0000-0200-000002000000}" name="Beregnet" totalsRowFunction="sum" dataDxfId="92" totalsRowDxfId="93"/>
    <tableColumn id="3" xr3:uid="{00000000-0010-0000-0200-000003000000}" name="Faktisk" totalsRowFunction="sum" dataDxfId="90" totalsRowDxfId="91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Skriv inn beregnede og faktiske dekorasjonsutgifter i denne tabellen. Totalsummen beregnes automatisk på slutten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ProgramExpenses" displayName="ProgramExpenses" ref="F13:H19" totalsRowCount="1" headerRowDxfId="89" dataDxfId="88" totalsRowDxfId="87">
  <autoFilter ref="F13:H18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300-000001000000}" name="Månedlige faste kostnader" totalsRowLabel="Totalt" dataDxfId="85" totalsRowDxfId="86"/>
    <tableColumn id="2" xr3:uid="{00000000-0010-0000-0300-000002000000}" name="Beregnet" totalsRowFunction="sum" dataDxfId="83" totalsRowDxfId="84"/>
    <tableColumn id="3" xr3:uid="{00000000-0010-0000-0300-000003000000}" name="Faktisk" totalsRowFunction="count" dataDxfId="81" totalsRowDxfId="82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Skriv inn beregnede og faktiske programutgifter i denne tabellen. Totalsummen beregnes automatisk på slutten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PublicityExpenses" displayName="PublicityExpenses" ref="B21:D25" totalsRowCount="1" headerRowDxfId="80" dataDxfId="79" totalsRowDxfId="78">
  <autoFilter ref="B21:D24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400-000001000000}" name="Promotering" totalsRowLabel="Totalt" dataDxfId="76" totalsRowDxfId="77"/>
    <tableColumn id="2" xr3:uid="{00000000-0010-0000-0400-000002000000}" name="Beregnet" totalsRowFunction="sum" dataDxfId="74" totalsRowDxfId="75"/>
    <tableColumn id="3" xr3:uid="{00000000-0010-0000-0400-000003000000}" name="Faktisk" totalsRowFunction="count" dataDxfId="72" totalsRowDxfId="73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Skriv inn beregnede og faktiske reklameutgifter i denne tabellen. Totalsummen beregnes automatisk på slutten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PrizesExpenses" displayName="PrizesExpenses" ref="F21:H24" totalsRowCount="1" headerRowDxfId="71" dataDxfId="70" totalsRowDxfId="69">
  <autoFilter ref="F21:H23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500-000001000000}" name="Diverse" totalsRowLabel="Totalt" dataDxfId="67" totalsRowDxfId="68"/>
    <tableColumn id="2" xr3:uid="{00000000-0010-0000-0500-000002000000}" name="Beregnet" totalsRowFunction="sum" dataDxfId="65" totalsRowDxfId="66"/>
    <tableColumn id="3" xr3:uid="{00000000-0010-0000-0500-000003000000}" name="Faktisk" totalsRowFunction="count" dataDxfId="63" totalsRowDxfId="64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Skriv inn beregnede og faktiske premieutgifter i denne tabellen. Totalsummen beregnes automatisk på slutten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MiscellaneousExpenses" displayName="MiscellaneousExpenses" ref="B27:D31" totalsRowCount="1" headerRowDxfId="62" dataDxfId="61" totalsRowDxfId="60">
  <autoFilter ref="B27:D30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600-000001000000}" name="Diverse" totalsRowLabel="Totalt" dataDxfId="58" totalsRowDxfId="59"/>
    <tableColumn id="2" xr3:uid="{00000000-0010-0000-0600-000002000000}" name="Beregnet" totalsRowFunction="sum" dataDxfId="56" totalsRowDxfId="57"/>
    <tableColumn id="3" xr3:uid="{00000000-0010-0000-0600-000003000000}" name="Faktisk" totalsRowFunction="count" dataDxfId="54" totalsRowDxfId="55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Skriv inn beregnede og faktiske diverseutgifter i denne tabellen. Totalsummen beregnes automatisk på slutten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Besøkende" displayName="Besøkende" ref="B6:G10" totalsRowCount="1" headerRowDxfId="52" dataDxfId="51" totalsRowDxfId="50">
  <autoFilter ref="B6:G9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700-000001000000}" name="BEREGNET ANT." totalsRowLabel="Totalt" totalsRowDxfId="49"/>
    <tableColumn id="2" xr3:uid="{00000000-0010-0000-0700-000002000000}" name="Faktisk ant." dataDxfId="47" totalsRowDxfId="48"/>
    <tableColumn id="3" xr3:uid="{00000000-0010-0000-0700-000003000000}" name="Type" dataDxfId="45" totalsRowDxfId="46"/>
    <tableColumn id="4" xr3:uid="{00000000-0010-0000-0700-000004000000}" name="Pris" dataDxfId="43" totalsRowDxfId="44"/>
    <tableColumn id="6" xr3:uid="{00000000-0010-0000-0700-000006000000}" name="Beregnet inntekt" totalsRowFunction="sum" dataDxfId="41" totalsRowDxfId="42">
      <calculatedColumnFormula>B7*E7</calculatedColumnFormula>
    </tableColumn>
    <tableColumn id="7" xr3:uid="{00000000-0010-0000-0700-000007000000}" name="Faktisk inntekt" totalsRowFunction="sum" dataDxfId="39" totalsRowDxfId="40">
      <calculatedColumnFormula>C7*E7</calculatedColumnFormula>
    </tableColumn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Summary="Skriv inn beregnet og faktisk antall besøkende, type og pris i denne tabellen. Beregnet og faktisk inntekt fra besøkende og totalsummer beregnes automatisk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AdsInProgram" displayName="AdsInProgram" ref="B12:G16" totalsRowCount="1" headerRowDxfId="38" dataDxfId="37" totalsRowDxfId="36">
  <autoFilter ref="B12:G15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800-000001000000}" name="BEREGNET ANT." totalsRowLabel="Totalt" dataDxfId="34" totalsRowDxfId="35"/>
    <tableColumn id="2" xr3:uid="{00000000-0010-0000-0800-000002000000}" name="Faktisk ant." dataDxfId="32" totalsRowDxfId="33"/>
    <tableColumn id="3" xr3:uid="{00000000-0010-0000-0800-000003000000}" name="Type" dataDxfId="30" totalsRowDxfId="31"/>
    <tableColumn id="4" xr3:uid="{00000000-0010-0000-0800-000004000000}" name="Pris" dataDxfId="28" totalsRowDxfId="29"/>
    <tableColumn id="5" xr3:uid="{00000000-0010-0000-0800-000005000000}" name="Beregnet inntekt" totalsRowFunction="sum" dataDxfId="26" totalsRowDxfId="27">
      <calculatedColumnFormula>B13*E13</calculatedColumnFormula>
    </tableColumn>
    <tableColumn id="6" xr3:uid="{00000000-0010-0000-0800-000006000000}" name="Faktisk inntekt" totalsRowFunction="sum" dataDxfId="24" totalsRowDxfId="25">
      <calculatedColumnFormula>C13*E13</calculatedColumnFormula>
    </tableColumn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Summary="Skriv inn beregnet og faktisk antall annonser, type og pris i denne tabellen. Beregnet og faktisk inntekt fra annonser og totalsummer beregnes automatisk"/>
    </ext>
  </extLst>
</table>
</file>

<file path=xl/theme/theme1.xml><?xml version="1.0" encoding="utf-8"?>
<a:theme xmlns:a="http://schemas.openxmlformats.org/drawingml/2006/main" name="Office Theme">
  <a:themeElements>
    <a:clrScheme name="Custom 13">
      <a:dk1>
        <a:srgbClr val="111111"/>
      </a:dk1>
      <a:lt1>
        <a:srgbClr val="FFFFFF"/>
      </a:lt1>
      <a:dk2>
        <a:srgbClr val="2D3047"/>
      </a:dk2>
      <a:lt2>
        <a:srgbClr val="FFFFFF"/>
      </a:lt2>
      <a:accent1>
        <a:srgbClr val="B50745"/>
      </a:accent1>
      <a:accent2>
        <a:srgbClr val="1C9AAA"/>
      </a:accent2>
      <a:accent3>
        <a:srgbClr val="E0C93A"/>
      </a:accent3>
      <a:accent4>
        <a:srgbClr val="B50745"/>
      </a:accent4>
      <a:accent5>
        <a:srgbClr val="1C9AAA"/>
      </a:accent5>
      <a:accent6>
        <a:srgbClr val="E0C93A"/>
      </a:accent6>
      <a:hlink>
        <a:srgbClr val="4CD0E2"/>
      </a:hlink>
      <a:folHlink>
        <a:srgbClr val="4CD0E2"/>
      </a:folHlink>
    </a:clrScheme>
    <a:fontScheme name="Custom 2">
      <a:majorFont>
        <a:latin typeface="Century Gothic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200B4-02BC-4B65-B20F-7C842CD422DD}">
  <sheetPr>
    <tabColor theme="8" tint="-0.499984740745262"/>
  </sheetPr>
  <dimension ref="B1:B8"/>
  <sheetViews>
    <sheetView showGridLines="0" zoomScaleNormal="100" workbookViewId="0"/>
  </sheetViews>
  <sheetFormatPr defaultColWidth="9.140625" defaultRowHeight="12.75"/>
  <cols>
    <col min="1" max="1" width="2.7109375" customWidth="1"/>
    <col min="2" max="2" width="101.28515625" customWidth="1"/>
    <col min="3" max="3" width="2.7109375" customWidth="1"/>
  </cols>
  <sheetData>
    <row r="1" spans="2:2" s="29" customFormat="1" ht="30" customHeight="1">
      <c r="B1" s="46" t="s">
        <v>0</v>
      </c>
    </row>
    <row r="2" spans="2:2" ht="42" customHeight="1">
      <c r="B2" s="45" t="s">
        <v>1</v>
      </c>
    </row>
    <row r="3" spans="2:2" ht="30" customHeight="1">
      <c r="B3" s="45" t="s">
        <v>2</v>
      </c>
    </row>
    <row r="4" spans="2:2" ht="30" customHeight="1">
      <c r="B4" s="45" t="s">
        <v>3</v>
      </c>
    </row>
    <row r="5" spans="2:2" ht="30" customHeight="1">
      <c r="B5" s="45" t="s">
        <v>4</v>
      </c>
    </row>
    <row r="6" spans="2:2" ht="30" customHeight="1">
      <c r="B6" s="47" t="s">
        <v>5</v>
      </c>
    </row>
    <row r="7" spans="2:2" ht="60" customHeight="1">
      <c r="B7" s="53" t="s">
        <v>6</v>
      </c>
    </row>
    <row r="8" spans="2:2" ht="39.950000000000003" customHeight="1">
      <c r="B8" s="45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H31"/>
  <sheetViews>
    <sheetView showGridLines="0" zoomScaleNormal="100" workbookViewId="0">
      <selection activeCell="D7" sqref="D7"/>
    </sheetView>
  </sheetViews>
  <sheetFormatPr defaultColWidth="9.140625" defaultRowHeight="12.75"/>
  <cols>
    <col min="1" max="1" width="2.7109375" style="5" customWidth="1"/>
    <col min="2" max="2" width="40.85546875" style="1" customWidth="1"/>
    <col min="3" max="3" width="16.28515625" style="1" customWidth="1"/>
    <col min="4" max="4" width="22.7109375" style="1" customWidth="1"/>
    <col min="5" max="5" width="3.42578125" style="1" customWidth="1"/>
    <col min="6" max="6" width="40.85546875" style="1" customWidth="1"/>
    <col min="7" max="7" width="23" style="1" customWidth="1"/>
    <col min="8" max="8" width="22.7109375" style="1" customWidth="1"/>
    <col min="9" max="9" width="2.7109375" style="1" customWidth="1"/>
    <col min="10" max="16384" width="9.140625" style="1"/>
  </cols>
  <sheetData>
    <row r="1" spans="1:8" ht="45.75" customHeight="1">
      <c r="A1" s="51" t="s">
        <v>8</v>
      </c>
      <c r="B1" s="73" t="s">
        <v>9</v>
      </c>
      <c r="C1" s="73"/>
      <c r="D1" s="40" t="s">
        <v>10</v>
      </c>
      <c r="E1" s="40"/>
      <c r="F1" s="23"/>
      <c r="G1" s="23"/>
      <c r="H1" s="24" t="s">
        <v>11</v>
      </c>
    </row>
    <row r="2" spans="1:8" ht="6.75" customHeight="1">
      <c r="B2" s="15"/>
      <c r="C2" s="15"/>
      <c r="D2" s="15"/>
      <c r="E2" s="16"/>
      <c r="F2" s="16"/>
      <c r="G2" s="16"/>
      <c r="H2" s="17"/>
    </row>
    <row r="3" spans="1:8" s="10" customFormat="1" ht="15" customHeight="1">
      <c r="A3" s="51" t="s">
        <v>12</v>
      </c>
      <c r="B3" s="72" t="s">
        <v>13</v>
      </c>
      <c r="C3" s="13"/>
      <c r="D3" s="13"/>
      <c r="E3" s="13"/>
      <c r="F3" s="13"/>
      <c r="G3" s="14" t="s">
        <v>14</v>
      </c>
      <c r="H3" s="14" t="s">
        <v>15</v>
      </c>
    </row>
    <row r="4" spans="1:8" ht="24" customHeight="1">
      <c r="A4" s="51" t="s">
        <v>16</v>
      </c>
      <c r="B4" s="72"/>
      <c r="C4" s="12"/>
      <c r="D4" s="12"/>
      <c r="E4" s="12"/>
      <c r="F4" s="12"/>
      <c r="G4" s="61">
        <f>SUM(C11,C19,C25,C31,G11,G19,G24)</f>
        <v>0</v>
      </c>
      <c r="H4" s="61">
        <f>SUM(D11,D19,D25,D31,H11,H19,H24)</f>
        <v>0</v>
      </c>
    </row>
    <row r="5" spans="1:8" ht="15" customHeight="1">
      <c r="B5" s="6"/>
      <c r="C5" s="8"/>
      <c r="D5" s="8"/>
      <c r="E5" s="5"/>
      <c r="F5" s="5"/>
      <c r="G5" s="5"/>
      <c r="H5" s="5"/>
    </row>
    <row r="6" spans="1:8" s="9" customFormat="1" ht="20.100000000000001" customHeight="1">
      <c r="A6" s="51" t="s">
        <v>17</v>
      </c>
      <c r="B6" s="18" t="s">
        <v>18</v>
      </c>
      <c r="C6" s="49" t="s">
        <v>14</v>
      </c>
      <c r="D6" s="49" t="s">
        <v>15</v>
      </c>
      <c r="E6" s="70" t="s">
        <v>19</v>
      </c>
      <c r="F6" s="19" t="s">
        <v>20</v>
      </c>
      <c r="G6" s="27" t="s">
        <v>14</v>
      </c>
      <c r="H6" s="27" t="s">
        <v>15</v>
      </c>
    </row>
    <row r="7" spans="1:8" ht="15.95" customHeight="1">
      <c r="B7" s="11" t="s">
        <v>21</v>
      </c>
      <c r="C7" s="65"/>
      <c r="D7" s="71"/>
      <c r="E7" s="5"/>
      <c r="F7" s="7" t="s">
        <v>22</v>
      </c>
      <c r="G7" s="66"/>
      <c r="H7" s="66"/>
    </row>
    <row r="8" spans="1:8" ht="15.95" customHeight="1">
      <c r="B8" s="11" t="s">
        <v>23</v>
      </c>
      <c r="C8" s="65"/>
      <c r="D8" s="65">
        <f>SiteExpenses[[#This Row],[Beregnet]]</f>
        <v>0</v>
      </c>
      <c r="E8" s="5"/>
      <c r="F8" s="7" t="s">
        <v>24</v>
      </c>
      <c r="G8" s="66"/>
      <c r="H8" s="66"/>
    </row>
    <row r="9" spans="1:8" ht="15.95" customHeight="1">
      <c r="B9" s="11" t="s">
        <v>25</v>
      </c>
      <c r="C9" s="65"/>
      <c r="D9" s="65">
        <f>SiteExpenses[[#This Row],[Beregnet]]</f>
        <v>0</v>
      </c>
      <c r="E9" s="5"/>
      <c r="F9" s="7" t="s">
        <v>26</v>
      </c>
      <c r="G9" s="66"/>
      <c r="H9" s="66"/>
    </row>
    <row r="10" spans="1:8" ht="15.95" customHeight="1">
      <c r="B10" s="11" t="s">
        <v>27</v>
      </c>
      <c r="C10" s="65"/>
      <c r="D10" s="65">
        <f>SiteExpenses[[#This Row],[Beregnet]]</f>
        <v>0</v>
      </c>
      <c r="E10" s="5"/>
      <c r="F10" s="7" t="s">
        <v>28</v>
      </c>
      <c r="G10" s="66"/>
      <c r="H10" s="66"/>
    </row>
    <row r="11" spans="1:8" ht="15.95" customHeight="1">
      <c r="B11" s="11" t="s">
        <v>29</v>
      </c>
      <c r="C11" s="65">
        <f>SUBTOTAL(109,SiteExpenses[Beregnet])</f>
        <v>0</v>
      </c>
      <c r="D11" s="65">
        <f>SUBTOTAL(109,SiteExpenses[Faktisk])</f>
        <v>0</v>
      </c>
      <c r="F11" s="7" t="s">
        <v>29</v>
      </c>
      <c r="G11" s="66">
        <f>SUBTOTAL(109,RefreshmentsExpenses[Beregnet])</f>
        <v>0</v>
      </c>
      <c r="H11" s="66">
        <f>SUBTOTAL(103,RefreshmentsExpenses[Faktisk])</f>
        <v>0</v>
      </c>
    </row>
    <row r="12" spans="1:8" ht="15" customHeight="1">
      <c r="B12" s="6"/>
      <c r="C12" s="8"/>
      <c r="D12" s="8"/>
      <c r="E12" s="5"/>
      <c r="F12" s="5"/>
      <c r="G12" s="5"/>
      <c r="H12" s="5"/>
    </row>
    <row r="13" spans="1:8" ht="20.100000000000001" customHeight="1">
      <c r="A13" s="5" t="s">
        <v>30</v>
      </c>
      <c r="B13" s="20" t="s">
        <v>31</v>
      </c>
      <c r="C13" s="50" t="s">
        <v>14</v>
      </c>
      <c r="D13" s="50" t="s">
        <v>15</v>
      </c>
      <c r="E13" s="5"/>
      <c r="F13" s="20" t="s">
        <v>32</v>
      </c>
      <c r="G13" s="50" t="s">
        <v>14</v>
      </c>
      <c r="H13" s="50" t="s">
        <v>15</v>
      </c>
    </row>
    <row r="14" spans="1:8" ht="15.95" customHeight="1">
      <c r="B14" s="20" t="s">
        <v>33</v>
      </c>
      <c r="C14" s="68"/>
      <c r="D14" s="68"/>
      <c r="E14" s="5"/>
      <c r="F14" s="20" t="s">
        <v>34</v>
      </c>
      <c r="G14" s="67"/>
      <c r="H14" s="67"/>
    </row>
    <row r="15" spans="1:8" ht="15.95" customHeight="1">
      <c r="B15" s="20" t="s">
        <v>35</v>
      </c>
      <c r="C15" s="68"/>
      <c r="D15" s="68"/>
      <c r="E15" s="5"/>
      <c r="F15" s="20" t="s">
        <v>36</v>
      </c>
      <c r="G15" s="67"/>
      <c r="H15" s="67"/>
    </row>
    <row r="16" spans="1:8" ht="15.95" customHeight="1">
      <c r="B16" s="20" t="s">
        <v>37</v>
      </c>
      <c r="C16" s="68"/>
      <c r="D16" s="68"/>
      <c r="E16" s="5"/>
      <c r="F16" s="20" t="s">
        <v>38</v>
      </c>
      <c r="G16" s="67"/>
      <c r="H16" s="67"/>
    </row>
    <row r="17" spans="1:8" ht="15.95" customHeight="1">
      <c r="B17" s="20" t="s">
        <v>39</v>
      </c>
      <c r="C17" s="68"/>
      <c r="D17" s="68"/>
      <c r="E17" s="5"/>
      <c r="F17" s="20" t="s">
        <v>40</v>
      </c>
      <c r="G17" s="67"/>
      <c r="H17" s="67"/>
    </row>
    <row r="18" spans="1:8" ht="15.95" customHeight="1">
      <c r="B18" s="20" t="s">
        <v>41</v>
      </c>
      <c r="C18" s="68"/>
      <c r="D18" s="68"/>
      <c r="E18" s="5"/>
      <c r="F18" s="20" t="s">
        <v>42</v>
      </c>
      <c r="G18" s="67"/>
      <c r="H18" s="67"/>
    </row>
    <row r="19" spans="1:8" ht="15.95" customHeight="1">
      <c r="B19" s="20" t="s">
        <v>29</v>
      </c>
      <c r="C19" s="68">
        <f>SUBTOTAL(109,DecorationsExpenses[Beregnet])</f>
        <v>0</v>
      </c>
      <c r="D19" s="68">
        <f>SUBTOTAL(109,DecorationsExpenses[Faktisk])</f>
        <v>0</v>
      </c>
      <c r="E19" s="5"/>
      <c r="F19" s="20" t="s">
        <v>29</v>
      </c>
      <c r="G19" s="67">
        <f>SUBTOTAL(109,ProgramExpenses[Beregnet])</f>
        <v>0</v>
      </c>
      <c r="H19" s="67">
        <f>SUBTOTAL(103,ProgramExpenses[Faktisk])</f>
        <v>0</v>
      </c>
    </row>
    <row r="20" spans="1:8" ht="15" customHeight="1">
      <c r="B20" s="21"/>
      <c r="C20" s="39"/>
      <c r="D20" s="39"/>
      <c r="E20" s="5"/>
      <c r="F20" s="21"/>
      <c r="G20" s="5"/>
      <c r="H20" s="5"/>
    </row>
    <row r="21" spans="1:8" ht="20.100000000000001" customHeight="1">
      <c r="A21" s="51" t="s">
        <v>43</v>
      </c>
      <c r="B21" s="20" t="s">
        <v>44</v>
      </c>
      <c r="C21" s="50" t="s">
        <v>14</v>
      </c>
      <c r="D21" s="50" t="s">
        <v>15</v>
      </c>
      <c r="E21" s="5"/>
      <c r="F21" s="20" t="s">
        <v>45</v>
      </c>
      <c r="G21" s="50" t="s">
        <v>14</v>
      </c>
      <c r="H21" s="50" t="s">
        <v>15</v>
      </c>
    </row>
    <row r="22" spans="1:8" ht="15.95" customHeight="1">
      <c r="B22" s="20" t="s">
        <v>46</v>
      </c>
      <c r="C22" s="68"/>
      <c r="D22" s="68"/>
      <c r="E22" s="5"/>
      <c r="F22" s="20"/>
      <c r="G22" s="67"/>
      <c r="H22" s="67"/>
    </row>
    <row r="23" spans="1:8" ht="15.95" customHeight="1">
      <c r="B23" s="20" t="s">
        <v>47</v>
      </c>
      <c r="C23" s="68"/>
      <c r="D23" s="68"/>
      <c r="E23" s="5"/>
      <c r="F23" s="20"/>
      <c r="G23" s="67"/>
      <c r="H23" s="67"/>
    </row>
    <row r="24" spans="1:8" ht="15.95" customHeight="1">
      <c r="B24" s="20" t="s">
        <v>48</v>
      </c>
      <c r="C24" s="68"/>
      <c r="D24" s="68"/>
      <c r="E24" s="5"/>
      <c r="F24" s="20" t="s">
        <v>29</v>
      </c>
      <c r="G24" s="67">
        <f>SUBTOTAL(109,PrizesExpenses[Beregnet])</f>
        <v>0</v>
      </c>
      <c r="H24" s="67">
        <f>SUBTOTAL(103,PrizesExpenses[Faktisk])</f>
        <v>0</v>
      </c>
    </row>
    <row r="25" spans="1:8" ht="15.95" customHeight="1">
      <c r="B25" s="20" t="s">
        <v>29</v>
      </c>
      <c r="C25" s="68">
        <f>SUBTOTAL(109,PublicityExpenses[Beregnet])</f>
        <v>0</v>
      </c>
      <c r="D25" s="68">
        <f>SUBTOTAL(103,PublicityExpenses[Faktisk])</f>
        <v>0</v>
      </c>
      <c r="E25" s="5"/>
      <c r="F25" s="5"/>
      <c r="G25" s="5"/>
      <c r="H25" s="5"/>
    </row>
    <row r="26" spans="1:8" ht="15" customHeight="1">
      <c r="B26" s="21"/>
      <c r="C26" s="39"/>
      <c r="D26" s="39"/>
      <c r="E26" s="5"/>
      <c r="F26" s="5"/>
      <c r="G26" s="5"/>
      <c r="H26" s="5"/>
    </row>
    <row r="27" spans="1:8" ht="20.100000000000001" customHeight="1">
      <c r="A27" s="51" t="s">
        <v>49</v>
      </c>
      <c r="B27" s="20" t="s">
        <v>45</v>
      </c>
      <c r="C27" s="50" t="s">
        <v>14</v>
      </c>
      <c r="D27" s="50" t="s">
        <v>15</v>
      </c>
      <c r="E27" s="5"/>
      <c r="F27" s="5"/>
      <c r="G27" s="5"/>
      <c r="H27" s="5"/>
    </row>
    <row r="28" spans="1:8" ht="15.95" customHeight="1">
      <c r="B28" s="20"/>
      <c r="C28" s="68"/>
      <c r="D28" s="68"/>
      <c r="E28" s="5"/>
      <c r="F28" s="5"/>
      <c r="G28" s="5"/>
      <c r="H28" s="5"/>
    </row>
    <row r="29" spans="1:8" ht="15.95" customHeight="1">
      <c r="B29" s="20"/>
      <c r="C29" s="68"/>
      <c r="D29" s="68"/>
      <c r="E29" s="5"/>
      <c r="F29" s="5"/>
      <c r="G29" s="5"/>
      <c r="H29" s="5"/>
    </row>
    <row r="30" spans="1:8" ht="15.95" customHeight="1">
      <c r="B30" s="20"/>
      <c r="C30" s="68"/>
      <c r="D30" s="68"/>
      <c r="E30" s="5"/>
      <c r="F30" s="5"/>
      <c r="G30" s="5"/>
      <c r="H30" s="5"/>
    </row>
    <row r="31" spans="1:8" ht="15.95" customHeight="1">
      <c r="B31" s="22" t="s">
        <v>29</v>
      </c>
      <c r="C31" s="69">
        <f>SUBTOTAL(109,MiscellaneousExpenses[Beregnet])</f>
        <v>0</v>
      </c>
      <c r="D31" s="69">
        <f>SUBTOTAL(103,MiscellaneousExpenses[Faktisk])</f>
        <v>0</v>
      </c>
    </row>
  </sheetData>
  <mergeCells count="2">
    <mergeCell ref="B3:B4"/>
    <mergeCell ref="B1:C1"/>
  </mergeCells>
  <phoneticPr fontId="2" type="noConversion"/>
  <conditionalFormatting sqref="A1:A1048576">
    <cfRule type="notContainsBlanks" dxfId="115" priority="1">
      <formula>LEN(TRIM(A1))&gt;0</formula>
    </cfRule>
  </conditionalFormatting>
  <printOptions horizontalCentered="1"/>
  <pageMargins left="0.75" right="0.75" top="1" bottom="1" header="0.5" footer="0.5"/>
  <pageSetup paperSize="9" scale="75" fitToHeight="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H29"/>
  <sheetViews>
    <sheetView showGridLines="0" zoomScaleNormal="100" zoomScaleSheetLayoutView="75" workbookViewId="0">
      <selection activeCell="M13" sqref="M13"/>
    </sheetView>
  </sheetViews>
  <sheetFormatPr defaultColWidth="9.140625" defaultRowHeight="12.75"/>
  <cols>
    <col min="1" max="1" width="2.7109375" style="5" customWidth="1"/>
    <col min="2" max="2" width="38.140625" style="1" customWidth="1"/>
    <col min="3" max="3" width="19.140625" style="1" customWidth="1"/>
    <col min="4" max="7" width="23.140625" style="1" customWidth="1"/>
    <col min="8" max="8" width="2.7109375" style="1" customWidth="1"/>
    <col min="9" max="16384" width="9.140625" style="1"/>
  </cols>
  <sheetData>
    <row r="1" spans="1:8" ht="45.75" customHeight="1">
      <c r="A1" s="5" t="s">
        <v>50</v>
      </c>
      <c r="B1" s="73" t="str">
        <f>Utgifter!B1</f>
        <v>Arrangementsbudsjett for</v>
      </c>
      <c r="C1" s="73"/>
      <c r="D1" s="40" t="str">
        <f>Utgifter!D1</f>
        <v>Arrangementnavn</v>
      </c>
      <c r="E1" s="23"/>
      <c r="F1" s="23"/>
      <c r="G1" s="24" t="s">
        <v>51</v>
      </c>
    </row>
    <row r="2" spans="1:8" ht="6.75" customHeight="1">
      <c r="B2" s="15"/>
      <c r="C2" s="15"/>
      <c r="D2" s="15"/>
      <c r="E2" s="16"/>
      <c r="F2" s="16"/>
      <c r="G2" s="16"/>
      <c r="H2" s="17"/>
    </row>
    <row r="3" spans="1:8" s="10" customFormat="1" ht="15" customHeight="1">
      <c r="A3" s="51" t="s">
        <v>52</v>
      </c>
      <c r="B3" s="72" t="s">
        <v>53</v>
      </c>
      <c r="C3" s="13"/>
      <c r="D3" s="13"/>
      <c r="E3" s="13"/>
      <c r="F3" s="14" t="s">
        <v>14</v>
      </c>
      <c r="G3" s="14" t="s">
        <v>15</v>
      </c>
    </row>
    <row r="4" spans="1:8" ht="24" customHeight="1">
      <c r="A4" s="51" t="s">
        <v>54</v>
      </c>
      <c r="B4" s="72"/>
      <c r="C4" s="12"/>
      <c r="D4" s="12"/>
      <c r="E4" s="12"/>
      <c r="F4" s="61">
        <f>SUM(Besøkende[[#Totals],[Beregnet inntekt]],AdsInProgram[[#Totals],[Beregnet inntekt]],ExhibitorsAndVendors[[#Totals],[Beregnet inntekt]],SaleOfItems[[#Totals],[Beregnet inntekt]])</f>
        <v>0</v>
      </c>
      <c r="G4" s="61">
        <f>SUM(Besøkende[[#Totals],[Faktisk inntekt]],AdsInProgram[[#Totals],[Faktisk inntekt]],ExhibitorsAndVendors[[#Totals],[Faktisk inntekt]],SaleOfItems[[#Totals],[Faktisk inntekt]])</f>
        <v>0</v>
      </c>
    </row>
    <row r="5" spans="1:8" ht="35.1" customHeight="1">
      <c r="A5" s="51" t="s">
        <v>55</v>
      </c>
      <c r="B5" s="44" t="s">
        <v>56</v>
      </c>
      <c r="C5" s="25"/>
      <c r="D5" s="25"/>
      <c r="E5" s="25"/>
      <c r="F5" s="25"/>
      <c r="G5" s="25"/>
    </row>
    <row r="6" spans="1:8" ht="20.100000000000001" customHeight="1">
      <c r="A6" s="51" t="s">
        <v>57</v>
      </c>
      <c r="B6" s="27" t="s">
        <v>58</v>
      </c>
      <c r="C6" s="27" t="s">
        <v>59</v>
      </c>
      <c r="D6" s="27" t="s">
        <v>60</v>
      </c>
      <c r="E6" s="27" t="s">
        <v>61</v>
      </c>
      <c r="F6" s="27" t="s">
        <v>62</v>
      </c>
      <c r="G6" s="27" t="s">
        <v>63</v>
      </c>
    </row>
    <row r="7" spans="1:8" ht="15.95" customHeight="1">
      <c r="B7" s="27"/>
      <c r="C7" s="27"/>
      <c r="D7" s="27" t="s">
        <v>64</v>
      </c>
      <c r="E7" s="62"/>
      <c r="F7" s="62">
        <f>B7*E7</f>
        <v>0</v>
      </c>
      <c r="G7" s="62">
        <f>C7*E7</f>
        <v>0</v>
      </c>
    </row>
    <row r="8" spans="1:8" ht="15.95" customHeight="1">
      <c r="B8" s="27"/>
      <c r="C8" s="27"/>
      <c r="D8" s="27" t="s">
        <v>65</v>
      </c>
      <c r="E8" s="62"/>
      <c r="F8" s="62">
        <f>B8*E8</f>
        <v>0</v>
      </c>
      <c r="G8" s="62">
        <f>C8*E8</f>
        <v>0</v>
      </c>
    </row>
    <row r="9" spans="1:8" ht="15.75" customHeight="1">
      <c r="B9" s="27"/>
      <c r="C9" s="27"/>
      <c r="D9" s="27" t="s">
        <v>66</v>
      </c>
      <c r="E9" s="62"/>
      <c r="F9" s="62">
        <f>B9*E9</f>
        <v>0</v>
      </c>
      <c r="G9" s="62">
        <f>C9*E9</f>
        <v>0</v>
      </c>
    </row>
    <row r="10" spans="1:8" ht="15.95" customHeight="1">
      <c r="B10" s="28" t="s">
        <v>29</v>
      </c>
      <c r="C10" s="28"/>
      <c r="D10" s="28"/>
      <c r="E10" s="28"/>
      <c r="F10" s="63">
        <f>SUBTOTAL(109,Besøkende[Beregnet inntekt])</f>
        <v>0</v>
      </c>
      <c r="G10" s="63">
        <f>SUBTOTAL(109,Besøkende[Faktisk inntekt])</f>
        <v>0</v>
      </c>
    </row>
    <row r="11" spans="1:8" ht="35.1" customHeight="1">
      <c r="A11" s="51" t="s">
        <v>67</v>
      </c>
      <c r="B11" s="44" t="s">
        <v>68</v>
      </c>
      <c r="C11" s="25"/>
      <c r="D11" s="25"/>
      <c r="E11" s="25"/>
      <c r="F11" s="25"/>
      <c r="G11" s="25"/>
    </row>
    <row r="12" spans="1:8" ht="20.100000000000001" customHeight="1">
      <c r="A12" s="51" t="s">
        <v>69</v>
      </c>
      <c r="B12" s="27" t="s">
        <v>58</v>
      </c>
      <c r="C12" s="27" t="s">
        <v>59</v>
      </c>
      <c r="D12" s="27" t="s">
        <v>60</v>
      </c>
      <c r="E12" s="27" t="s">
        <v>61</v>
      </c>
      <c r="F12" s="27" t="s">
        <v>62</v>
      </c>
      <c r="G12" s="27" t="s">
        <v>63</v>
      </c>
    </row>
    <row r="13" spans="1:8" ht="15.95" customHeight="1">
      <c r="B13" s="27"/>
      <c r="C13" s="27"/>
      <c r="D13" s="27" t="s">
        <v>33</v>
      </c>
      <c r="E13" s="62"/>
      <c r="F13" s="62">
        <f>B13*E13</f>
        <v>0</v>
      </c>
      <c r="G13" s="62">
        <f>C13*E13</f>
        <v>0</v>
      </c>
    </row>
    <row r="14" spans="1:8" ht="15.95" customHeight="1">
      <c r="B14" s="27"/>
      <c r="C14" s="27"/>
      <c r="D14" s="27" t="s">
        <v>70</v>
      </c>
      <c r="E14" s="62"/>
      <c r="F14" s="62">
        <f>B14*E14</f>
        <v>0</v>
      </c>
      <c r="G14" s="62">
        <f>C14*E14</f>
        <v>0</v>
      </c>
    </row>
    <row r="15" spans="1:8" ht="15.95" customHeight="1">
      <c r="B15" s="27"/>
      <c r="C15" s="27"/>
      <c r="D15" s="27"/>
      <c r="E15" s="62"/>
      <c r="F15" s="62">
        <f>B15*E15</f>
        <v>0</v>
      </c>
      <c r="G15" s="62">
        <f>C15*E15</f>
        <v>0</v>
      </c>
    </row>
    <row r="16" spans="1:8" ht="15.95" customHeight="1">
      <c r="B16" s="27" t="s">
        <v>29</v>
      </c>
      <c r="C16" s="27"/>
      <c r="D16" s="27"/>
      <c r="E16" s="27"/>
      <c r="F16" s="62">
        <f>SUBTOTAL(109,AdsInProgram[Beregnet inntekt])</f>
        <v>0</v>
      </c>
      <c r="G16" s="62">
        <f>SUBTOTAL(109,AdsInProgram[Faktisk inntekt])</f>
        <v>0</v>
      </c>
    </row>
    <row r="17" spans="1:7" ht="35.1" customHeight="1">
      <c r="A17" s="5" t="s">
        <v>71</v>
      </c>
      <c r="B17" s="44" t="s">
        <v>42</v>
      </c>
      <c r="C17" s="25"/>
      <c r="D17" s="25"/>
      <c r="E17" s="25"/>
      <c r="F17" s="25"/>
      <c r="G17" s="25"/>
    </row>
    <row r="18" spans="1:7" ht="20.100000000000001" customHeight="1">
      <c r="A18" s="51" t="s">
        <v>72</v>
      </c>
      <c r="B18" s="27" t="s">
        <v>58</v>
      </c>
      <c r="C18" s="27" t="s">
        <v>59</v>
      </c>
      <c r="D18" s="27" t="s">
        <v>60</v>
      </c>
      <c r="E18" s="27" t="s">
        <v>61</v>
      </c>
      <c r="F18" s="27" t="s">
        <v>62</v>
      </c>
      <c r="G18" s="27" t="s">
        <v>63</v>
      </c>
    </row>
    <row r="19" spans="1:7" ht="15.95" customHeight="1">
      <c r="B19" s="29"/>
      <c r="C19" s="29"/>
      <c r="D19" s="26"/>
      <c r="E19" s="64"/>
      <c r="F19" s="64">
        <f>B19*E19</f>
        <v>0</v>
      </c>
      <c r="G19" s="64">
        <f>C19*E19</f>
        <v>0</v>
      </c>
    </row>
    <row r="20" spans="1:7" ht="15.95" customHeight="1">
      <c r="B20" s="29"/>
      <c r="C20" s="29"/>
      <c r="D20" s="26"/>
      <c r="E20" s="64"/>
      <c r="F20" s="64">
        <f>B20*E20</f>
        <v>0</v>
      </c>
      <c r="G20" s="64">
        <f>C20*E20</f>
        <v>0</v>
      </c>
    </row>
    <row r="21" spans="1:7" ht="15.95" customHeight="1">
      <c r="B21" s="29"/>
      <c r="C21" s="29"/>
      <c r="D21" s="26"/>
      <c r="E21" s="64"/>
      <c r="F21" s="64">
        <f>B21*E21</f>
        <v>0</v>
      </c>
      <c r="G21" s="64">
        <f>C21*E21</f>
        <v>0</v>
      </c>
    </row>
    <row r="22" spans="1:7" ht="15.95" customHeight="1">
      <c r="B22" s="29" t="s">
        <v>29</v>
      </c>
      <c r="C22" s="29"/>
      <c r="D22" s="26"/>
      <c r="E22" s="29"/>
      <c r="F22" s="64">
        <f>SUBTOTAL(109,ExhibitorsAndVendors[Beregnet inntekt])</f>
        <v>0</v>
      </c>
      <c r="G22" s="64">
        <f>SUBTOTAL(109,ExhibitorsAndVendors[Faktisk inntekt])</f>
        <v>0</v>
      </c>
    </row>
    <row r="23" spans="1:7" ht="35.1" customHeight="1">
      <c r="A23" s="51" t="s">
        <v>73</v>
      </c>
      <c r="B23" s="44" t="s">
        <v>42</v>
      </c>
      <c r="C23" s="25"/>
      <c r="D23" s="25"/>
      <c r="E23" s="25"/>
      <c r="F23" s="25"/>
      <c r="G23" s="25"/>
    </row>
    <row r="24" spans="1:7" ht="20.100000000000001" customHeight="1">
      <c r="A24" s="51" t="s">
        <v>74</v>
      </c>
      <c r="B24" s="27" t="s">
        <v>58</v>
      </c>
      <c r="C24" s="27" t="s">
        <v>59</v>
      </c>
      <c r="D24" s="27" t="s">
        <v>60</v>
      </c>
      <c r="E24" s="27" t="s">
        <v>61</v>
      </c>
      <c r="F24" s="27" t="s">
        <v>62</v>
      </c>
      <c r="G24" s="27" t="s">
        <v>63</v>
      </c>
    </row>
    <row r="25" spans="1:7" ht="15.95" customHeight="1">
      <c r="B25" s="29"/>
      <c r="C25" s="29"/>
      <c r="D25" s="26"/>
      <c r="E25" s="64"/>
      <c r="F25" s="64">
        <f>B25*E25</f>
        <v>0</v>
      </c>
      <c r="G25" s="64">
        <f>C25*E25</f>
        <v>0</v>
      </c>
    </row>
    <row r="26" spans="1:7" ht="15.95" customHeight="1">
      <c r="B26" s="29"/>
      <c r="C26" s="29"/>
      <c r="D26" s="26"/>
      <c r="E26" s="64"/>
      <c r="F26" s="64">
        <f>B26*E26</f>
        <v>0</v>
      </c>
      <c r="G26" s="64">
        <f>C26*E26</f>
        <v>0</v>
      </c>
    </row>
    <row r="27" spans="1:7" ht="15.95" customHeight="1">
      <c r="B27" s="29"/>
      <c r="C27" s="29"/>
      <c r="D27" s="26"/>
      <c r="E27" s="64"/>
      <c r="F27" s="64">
        <f>B27*E27</f>
        <v>0</v>
      </c>
      <c r="G27" s="64">
        <f>C27*E27</f>
        <v>0</v>
      </c>
    </row>
    <row r="28" spans="1:7" ht="15.95" customHeight="1">
      <c r="B28" s="29"/>
      <c r="C28" s="29"/>
      <c r="D28" s="26"/>
      <c r="E28" s="64"/>
      <c r="F28" s="64">
        <f>B28*E28</f>
        <v>0</v>
      </c>
      <c r="G28" s="64">
        <f>C28*E28</f>
        <v>0</v>
      </c>
    </row>
    <row r="29" spans="1:7" ht="15.95" customHeight="1">
      <c r="B29" s="29" t="s">
        <v>29</v>
      </c>
      <c r="C29" s="29"/>
      <c r="D29" s="26"/>
      <c r="E29" s="29"/>
      <c r="F29" s="64">
        <f>SUBTOTAL(109,SaleOfItems[Beregnet inntekt])</f>
        <v>0</v>
      </c>
      <c r="G29" s="64">
        <f>SUBTOTAL(109,SaleOfItems[Faktisk inntekt])</f>
        <v>0</v>
      </c>
    </row>
  </sheetData>
  <mergeCells count="2">
    <mergeCell ref="B3:B4"/>
    <mergeCell ref="B1:C1"/>
  </mergeCells>
  <phoneticPr fontId="2" type="noConversion"/>
  <conditionalFormatting sqref="A1:A1048576">
    <cfRule type="notContainsBlanks" dxfId="53" priority="1">
      <formula>LEN(TRIM(A1))&gt;0</formula>
    </cfRule>
  </conditionalFormatting>
  <printOptions horizontalCentered="1"/>
  <pageMargins left="0.75" right="0.75" top="1" bottom="1" header="0.5" footer="0.5"/>
  <pageSetup paperSize="9" scale="85" fitToHeight="0" orientation="landscape" r:id="rId1"/>
  <headerFooter alignWithMargins="0"/>
  <ignoredErrors>
    <ignoredError sqref="G25:G29 F25:F28 G19:G21 F19:F21 G13:G16 F13:F15" emptyCellReference="1"/>
  </ignoredErrors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  <pageSetUpPr fitToPage="1"/>
  </sheetPr>
  <dimension ref="A1:G12"/>
  <sheetViews>
    <sheetView showGridLines="0" tabSelected="1" zoomScaleNormal="100" workbookViewId="0">
      <selection activeCell="G21" sqref="G20:G21"/>
    </sheetView>
  </sheetViews>
  <sheetFormatPr defaultColWidth="9.140625" defaultRowHeight="12.75"/>
  <cols>
    <col min="1" max="1" width="5.85546875" style="48" customWidth="1"/>
    <col min="2" max="2" width="34.42578125" style="1" customWidth="1"/>
    <col min="3" max="3" width="20.7109375" style="1" customWidth="1"/>
    <col min="4" max="7" width="23.140625" style="1" customWidth="1"/>
    <col min="8" max="8" width="2.7109375" style="1" customWidth="1"/>
    <col min="9" max="9" width="5.28515625" style="1" customWidth="1"/>
    <col min="10" max="16384" width="9.140625" style="1"/>
  </cols>
  <sheetData>
    <row r="1" spans="1:7" ht="36.75" customHeight="1">
      <c r="A1" s="5" t="s">
        <v>75</v>
      </c>
      <c r="B1" s="74" t="str">
        <f>Utgifter!B1</f>
        <v>Arrangementsbudsjett for</v>
      </c>
      <c r="C1" s="74"/>
      <c r="D1" s="41" t="str">
        <f>Utgifter!D1</f>
        <v>Arrangementnavn</v>
      </c>
      <c r="E1" s="32"/>
      <c r="F1" s="32"/>
      <c r="G1" s="33" t="s">
        <v>76</v>
      </c>
    </row>
    <row r="2" spans="1:7" ht="21" customHeight="1">
      <c r="B2" s="31"/>
      <c r="C2" s="31"/>
      <c r="D2" s="31"/>
      <c r="E2" s="31"/>
      <c r="F2" s="31"/>
      <c r="G2" s="30" t="s">
        <v>77</v>
      </c>
    </row>
    <row r="3" spans="1:7" ht="19.5" customHeight="1">
      <c r="A3" s="51" t="s">
        <v>78</v>
      </c>
      <c r="B3" s="2"/>
      <c r="C3" s="2"/>
      <c r="D3" s="3"/>
      <c r="E3" s="54" t="s">
        <v>79</v>
      </c>
      <c r="F3" s="54"/>
      <c r="G3" s="54"/>
    </row>
    <row r="4" spans="1:7" ht="20.100000000000001" customHeight="1">
      <c r="A4" s="51" t="s">
        <v>80</v>
      </c>
      <c r="B4" s="52" t="s">
        <v>81</v>
      </c>
      <c r="C4" s="42" t="s">
        <v>14</v>
      </c>
      <c r="D4" s="43" t="s">
        <v>15</v>
      </c>
      <c r="E4" s="54"/>
      <c r="F4" s="54"/>
      <c r="G4" s="54"/>
    </row>
    <row r="5" spans="1:7" ht="15.95" customHeight="1">
      <c r="B5" s="36" t="s">
        <v>82</v>
      </c>
      <c r="C5" s="55">
        <f>Inntekter!F10</f>
        <v>0</v>
      </c>
      <c r="D5" s="56">
        <f>Inntekter!F4</f>
        <v>0</v>
      </c>
      <c r="E5" s="54"/>
      <c r="F5" s="54"/>
      <c r="G5" s="54"/>
    </row>
    <row r="6" spans="1:7" ht="15.95" customHeight="1">
      <c r="B6" s="37" t="s">
        <v>83</v>
      </c>
      <c r="C6" s="57">
        <f>Utgifter!G4</f>
        <v>0</v>
      </c>
      <c r="D6" s="58">
        <f>Utgifter!H4</f>
        <v>0</v>
      </c>
      <c r="E6" s="54"/>
      <c r="F6" s="54"/>
      <c r="G6" s="54"/>
    </row>
    <row r="7" spans="1:7" ht="15">
      <c r="B7" s="4"/>
      <c r="C7" s="34"/>
      <c r="D7" s="35"/>
      <c r="E7" s="54"/>
      <c r="F7" s="54"/>
      <c r="G7" s="54"/>
    </row>
    <row r="8" spans="1:7" ht="33" customHeight="1">
      <c r="A8" s="51" t="s">
        <v>84</v>
      </c>
      <c r="B8" s="38" t="s">
        <v>85</v>
      </c>
      <c r="C8" s="59">
        <f>C5-C6</f>
        <v>0</v>
      </c>
      <c r="D8" s="60">
        <f>D5-D6</f>
        <v>0</v>
      </c>
      <c r="E8" s="54"/>
      <c r="F8" s="54"/>
      <c r="G8" s="54"/>
    </row>
    <row r="9" spans="1:7" ht="12.75" customHeight="1">
      <c r="E9" s="54"/>
      <c r="F9" s="54"/>
      <c r="G9" s="54"/>
    </row>
    <row r="10" spans="1:7" ht="12.75" customHeight="1">
      <c r="E10" s="54"/>
      <c r="F10" s="54"/>
      <c r="G10" s="54"/>
    </row>
    <row r="11" spans="1:7" ht="12.75" customHeight="1">
      <c r="E11" s="54"/>
      <c r="F11" s="54"/>
      <c r="G11" s="54"/>
    </row>
    <row r="12" spans="1:7" ht="12.75" customHeight="1">
      <c r="E12" s="54"/>
      <c r="F12" s="54"/>
      <c r="G12" s="54"/>
    </row>
  </sheetData>
  <mergeCells count="1">
    <mergeCell ref="B1:C1"/>
  </mergeCells>
  <phoneticPr fontId="2" type="noConversion"/>
  <conditionalFormatting sqref="A1">
    <cfRule type="notContainsBlanks" dxfId="5" priority="1">
      <formula>LEN(TRIM(A1))&gt;0</formula>
    </cfRule>
  </conditionalFormatting>
  <conditionalFormatting sqref="A3:A4 A8">
    <cfRule type="notContainsBlanks" dxfId="4" priority="2">
      <formula>LEN(TRIM(A3))&gt;0</formula>
    </cfRule>
  </conditionalFormatting>
  <conditionalFormatting sqref="E3:G12">
    <cfRule type="notContainsBlanks" dxfId="3" priority="3">
      <formula>LEN(TRIM(E3))&gt;0</formula>
    </cfRule>
  </conditionalFormatting>
  <printOptions horizontalCentered="1"/>
  <pageMargins left="0.75" right="0.75" top="1" bottom="1" header="0.5" footer="0.5"/>
  <pageSetup paperSize="9" scale="84" orientation="landscape" r:id="rId1"/>
  <headerFooter alignWithMargins="0"/>
  <ignoredErrors>
    <ignoredError sqref="C5:D5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ec747df-2b14-49f4-8581-86080b12e627" xsi:nil="true"/>
    <MediaServiceKeyPoints xmlns="7e5cf619-fb16-4c35-917a-0e578ff2bf63" xsi:nil="true"/>
    <lcf76f155ced4ddcb4097134ff3c332f xmlns="7e5cf619-fb16-4c35-917a-0e578ff2bf6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77983BD4F4AD5429C7833BFA367EBD1" ma:contentTypeVersion="14" ma:contentTypeDescription="Opprett et nytt dokument." ma:contentTypeScope="" ma:versionID="812e25084ff44ab1fbd4bc2c35c1a51c">
  <xsd:schema xmlns:xsd="http://www.w3.org/2001/XMLSchema" xmlns:xs="http://www.w3.org/2001/XMLSchema" xmlns:p="http://schemas.microsoft.com/office/2006/metadata/properties" xmlns:ns2="7e5cf619-fb16-4c35-917a-0e578ff2bf63" xmlns:ns3="5ec747df-2b14-49f4-8581-86080b12e627" targetNamespace="http://schemas.microsoft.com/office/2006/metadata/properties" ma:root="true" ma:fieldsID="1c06ff535532a29afe6b2285c37e8029" ns2:_="" ns3:_="">
    <xsd:import namespace="7e5cf619-fb16-4c35-917a-0e578ff2bf63"/>
    <xsd:import namespace="5ec747df-2b14-49f4-8581-86080b12e6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cf619-fb16-4c35-917a-0e578ff2bf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8d2ad46f-3b42-4316-88ff-3c02719697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747df-2b14-49f4-8581-86080b12e627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e079efa-9026-483f-8d20-3bcff22cab29}" ma:internalName="TaxCatchAll" ma:showField="CatchAllData" ma:web="5ec747df-2b14-49f4-8581-86080b12e6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568BA1-2FDA-464D-8355-78278E7731C1}"/>
</file>

<file path=customXml/itemProps2.xml><?xml version="1.0" encoding="utf-8"?>
<ds:datastoreItem xmlns:ds="http://schemas.openxmlformats.org/officeDocument/2006/customXml" ds:itemID="{99C40AA8-EDC4-4BEE-8E8B-AE672B586EED}"/>
</file>

<file path=customXml/itemProps3.xml><?xml version="1.0" encoding="utf-8"?>
<ds:datastoreItem xmlns:ds="http://schemas.openxmlformats.org/officeDocument/2006/customXml" ds:itemID="{AF5FF5C0-4DCF-439A-BEA4-0A3D4387AB27}"/>
</file>

<file path=docProps/app.xml><?xml version="1.0" encoding="utf-8"?>
<Properties xmlns="http://schemas.openxmlformats.org/officeDocument/2006/extended-properties" xmlns:vt="http://schemas.openxmlformats.org/officeDocument/2006/docPropsVTypes">
  <Template>TM16410231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Ingrid Aune Westrum</cp:lastModifiedBy>
  <cp:revision/>
  <dcterms:created xsi:type="dcterms:W3CDTF">2022-02-14T05:29:59Z</dcterms:created>
  <dcterms:modified xsi:type="dcterms:W3CDTF">2023-08-25T11:46:46Z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0x010100877983BD4F4AD5429C7833BFA367EBD1</vt:lpwstr>
  </property>
  <property fmtid="{D5CDD505-2E9C-101B-9397-08002B2CF9AE}" pid="3" name="MediaServiceImageTags">
    <vt:lpwstr/>
  </property>
</Properties>
</file>