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Z:\QUARTERLY\2023 Quarterlies\Q1 2023\Website docs\"/>
    </mc:Choice>
  </mc:AlternateContent>
  <bookViews>
    <workbookView xWindow="0" yWindow="0" windowWidth="28800" windowHeight="12432" tabRatio="888"/>
  </bookViews>
  <sheets>
    <sheet name="Cover" sheetId="18" r:id="rId1"/>
    <sheet name="User Notes" sheetId="29" state="hidden" r:id="rId2"/>
    <sheet name="Consolidated" sheetId="19" r:id="rId3"/>
    <sheet name="Segmented" sheetId="8" r:id="rId4"/>
    <sheet name="Segmented History" sheetId="26" r:id="rId5"/>
    <sheet name="TTech Operations" sheetId="12" r:id="rId6"/>
    <sheet name="TTech Operations History" sheetId="23" r:id="rId7"/>
    <sheet name="TTech Operating Stats" sheetId="11" r:id="rId8"/>
    <sheet name="TTech Operating Stats History" sheetId="17" r:id="rId9"/>
    <sheet name="DLCX Operations" sheetId="27" r:id="rId10"/>
    <sheet name="DLCX Operations History" sheetId="24" r:id="rId11"/>
    <sheet name="Definitions" sheetId="22" r:id="rId12"/>
    <sheet name="Definitions continued" sheetId="30" r:id="rId13"/>
    <sheet name="Graph Data" sheetId="28"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621113__Res_Sales___Service" localSheetId="9">[0]!SAP_Order</definedName>
    <definedName name="_621113__Res_Sales___Service" localSheetId="10">SAP_Order</definedName>
    <definedName name="_621113__Res_Sales___Service" localSheetId="13">'Graph Data'!SAP_Order</definedName>
    <definedName name="_621113__Res_Sales___Service" localSheetId="4">SAP_Order</definedName>
    <definedName name="_621113__Res_Sales___Service" localSheetId="6">[0]!SAP_Order</definedName>
    <definedName name="_621113__Res_Sales___Service" localSheetId="1">SAP_Order</definedName>
    <definedName name="_AIN2" localSheetId="12">'[1]AIN (SSI)'!#REF!</definedName>
    <definedName name="_AIN2" localSheetId="9">'[1]AIN (SSI)'!#REF!</definedName>
    <definedName name="_AIN2" localSheetId="10">'[1]AIN (SSI)'!#REF!</definedName>
    <definedName name="_AIN2" localSheetId="13">'[1]AIN (SSI)'!#REF!</definedName>
    <definedName name="_AIN2" localSheetId="4">'[1]AIN (SSI)'!#REF!</definedName>
    <definedName name="_AIN2" localSheetId="6">'[1]AIN (SSI)'!#REF!</definedName>
    <definedName name="_AIN2" localSheetId="1">'[1]AIN (SSI)'!#REF!</definedName>
    <definedName name="_Order1" hidden="1">255</definedName>
    <definedName name="_R112_1113" localSheetId="12">#REF!</definedName>
    <definedName name="_R112_1113" localSheetId="9">#REF!</definedName>
    <definedName name="_R112_1113" localSheetId="10">#REF!</definedName>
    <definedName name="_R112_1113" localSheetId="13">#REF!</definedName>
    <definedName name="_R112_1113" localSheetId="4">#REF!</definedName>
    <definedName name="_R112_1113" localSheetId="6">#REF!</definedName>
    <definedName name="_R112_1113" localSheetId="1">#REF!</definedName>
    <definedName name="_VRS1" localSheetId="12">#REF!</definedName>
    <definedName name="_VRS1" localSheetId="9">#REF!</definedName>
    <definedName name="_VRS1" localSheetId="10">#REF!</definedName>
    <definedName name="_VRS1" localSheetId="13">#REF!</definedName>
    <definedName name="_VRS1" localSheetId="4">#REF!</definedName>
    <definedName name="_VRS1" localSheetId="6">#REF!</definedName>
    <definedName name="_VRS1" localSheetId="1">#REF!</definedName>
    <definedName name="_VRS2" localSheetId="12">#REF!</definedName>
    <definedName name="_VRS2" localSheetId="9">#REF!</definedName>
    <definedName name="_VRS2" localSheetId="10">#REF!</definedName>
    <definedName name="_VRS2" localSheetId="13">#REF!</definedName>
    <definedName name="_VRS2" localSheetId="4">#REF!</definedName>
    <definedName name="_VRS2" localSheetId="6">#REF!</definedName>
    <definedName name="_VRS2" localSheetId="1">#REF!</definedName>
    <definedName name="AB_Bud_Act" localSheetId="12">[2]Expenses!#REF!</definedName>
    <definedName name="AB_Bud_Act" localSheetId="9">[2]Expenses!#REF!</definedName>
    <definedName name="AB_Bud_Act" localSheetId="10">[2]Expenses!#REF!</definedName>
    <definedName name="AB_Bud_Act" localSheetId="13">[2]Expenses!#REF!</definedName>
    <definedName name="AB_Bud_Act" localSheetId="4">[2]Expenses!#REF!</definedName>
    <definedName name="AB_Bud_Act" localSheetId="6">[2]Expenses!#REF!</definedName>
    <definedName name="AB_Bud_Act" localSheetId="1">[2]Expenses!#REF!</definedName>
    <definedName name="ABData" localSheetId="13">'[3]AB-Data'!$A:$IV</definedName>
    <definedName name="ABData">'[3]AB-Data'!$A:$IV</definedName>
    <definedName name="Account_Map_Final" localSheetId="12">#REF!</definedName>
    <definedName name="Account_Map_Final" localSheetId="9">#REF!</definedName>
    <definedName name="Account_Map_Final" localSheetId="10">#REF!</definedName>
    <definedName name="Account_Map_Final" localSheetId="13">#REF!</definedName>
    <definedName name="Account_Map_Final" localSheetId="4">#REF!</definedName>
    <definedName name="Account_Map_Final" localSheetId="6">#REF!</definedName>
    <definedName name="Account_Map_Final" localSheetId="1">#REF!</definedName>
    <definedName name="Area_Input_curr_mo" localSheetId="12">#REF!</definedName>
    <definedName name="Area_Input_curr_mo" localSheetId="9">#REF!</definedName>
    <definedName name="Area_Input_curr_mo" localSheetId="10">#REF!</definedName>
    <definedName name="Area_Input_curr_mo" localSheetId="13">#REF!</definedName>
    <definedName name="Area_Input_curr_mo" localSheetId="4">#REF!</definedName>
    <definedName name="Area_Input_curr_mo" localSheetId="6">#REF!</definedName>
    <definedName name="Area_Input_curr_mo" localSheetId="1">#REF!</definedName>
    <definedName name="Area_Input_tot_yr" localSheetId="12">#REF!</definedName>
    <definedName name="Area_Input_tot_yr" localSheetId="9">#REF!</definedName>
    <definedName name="Area_Input_tot_yr" localSheetId="10">#REF!</definedName>
    <definedName name="Area_Input_tot_yr" localSheetId="13">#REF!</definedName>
    <definedName name="Area_Input_tot_yr" localSheetId="4">#REF!</definedName>
    <definedName name="Area_Input_tot_yr" localSheetId="6">#REF!</definedName>
    <definedName name="Area_Input_tot_yr" localSheetId="1">#REF!</definedName>
    <definedName name="Area_Input_YTD" localSheetId="12">#REF!</definedName>
    <definedName name="Area_Input_YTD" localSheetId="9">#REF!</definedName>
    <definedName name="Area_Input_YTD" localSheetId="10">#REF!</definedName>
    <definedName name="Area_Input_YTD" localSheetId="13">#REF!</definedName>
    <definedName name="Area_Input_YTD" localSheetId="4">#REF!</definedName>
    <definedName name="Area_Input_YTD" localSheetId="6">#REF!</definedName>
    <definedName name="Area_Input_YTD" localSheetId="1">#REF!</definedName>
    <definedName name="Area_lookup" localSheetId="12">#REF!</definedName>
    <definedName name="Area_lookup" localSheetId="9">#REF!</definedName>
    <definedName name="Area_lookup" localSheetId="10">#REF!</definedName>
    <definedName name="Area_lookup" localSheetId="13">#REF!</definedName>
    <definedName name="Area_lookup" localSheetId="4">#REF!</definedName>
    <definedName name="Area_lookup" localSheetId="6">#REF!</definedName>
    <definedName name="Area_lookup" localSheetId="1">#REF!</definedName>
    <definedName name="BC_Act" localSheetId="12">#REF!</definedName>
    <definedName name="BC_Act" localSheetId="9">#REF!</definedName>
    <definedName name="BC_Act" localSheetId="10">#REF!</definedName>
    <definedName name="BC_Act" localSheetId="13">#REF!</definedName>
    <definedName name="BC_Act" localSheetId="4">#REF!</definedName>
    <definedName name="BC_Act" localSheetId="6">#REF!</definedName>
    <definedName name="BC_Act" localSheetId="1">#REF!</definedName>
    <definedName name="BC_Bud" localSheetId="12">#REF!</definedName>
    <definedName name="BC_Bud" localSheetId="9">#REF!</definedName>
    <definedName name="BC_Bud" localSheetId="10">#REF!</definedName>
    <definedName name="BC_Bud" localSheetId="13">#REF!</definedName>
    <definedName name="BC_Bud" localSheetId="4">#REF!</definedName>
    <definedName name="BC_Bud" localSheetId="6">#REF!</definedName>
    <definedName name="BC_Bud" localSheetId="1">#REF!</definedName>
    <definedName name="BC_Bud_SKF" localSheetId="12">#REF!</definedName>
    <definedName name="BC_Bud_SKF" localSheetId="9">#REF!</definedName>
    <definedName name="BC_Bud_SKF" localSheetId="10">#REF!</definedName>
    <definedName name="BC_Bud_SKF" localSheetId="13">#REF!</definedName>
    <definedName name="BC_Bud_SKF" localSheetId="4">#REF!</definedName>
    <definedName name="BC_Bud_SKF" localSheetId="6">#REF!</definedName>
    <definedName name="BC_Bud_SKF" localSheetId="1">#REF!</definedName>
    <definedName name="BCRev_Act">[4]Revenue!$B$2:$I$60</definedName>
    <definedName name="BUS_ACTUAL" localSheetId="13">'[5]Business-VLOB'!$C$45:$R$207</definedName>
    <definedName name="BUS_ACTUAL">'[5]Business-VLOB'!$C$45:$R$207</definedName>
    <definedName name="BUS_BUDGET">'[6]Business-VLOB'!$C$45:$R$210</definedName>
    <definedName name="BUS_PRIOR_YEAR">'[7]Business-VLOB'!$C$45:$R$210</definedName>
    <definedName name="CARRIER_ACTUAL" localSheetId="13">'[5]Carrier-VLOB'!$C$45:$R$207</definedName>
    <definedName name="CARRIER_ACTUAL">'[5]Carrier-VLOB'!$C$45:$R$207</definedName>
    <definedName name="CARRIER_BUDGET">'[6]Carrier-VLOB'!$C$45:$R$210</definedName>
    <definedName name="CARRIER_PRIOR_YEAR">'[7]Carrier-VLOB'!$C$45:$R$210</definedName>
    <definedName name="cashflow" localSheetId="9" hidden="1">{"inservice96",#N/A,FALSE,"Sheet1";"gain96",#N/A,FALSE,"Sheet1";"inward96",#N/A,FALSE,"Sheet1"}</definedName>
    <definedName name="cashflow" localSheetId="10" hidden="1">{"inservice96",#N/A,FALSE,"Sheet1";"gain96",#N/A,FALSE,"Sheet1";"inward96",#N/A,FALSE,"Sheet1"}</definedName>
    <definedName name="cashflow" localSheetId="13" hidden="1">{"inservice96",#N/A,FALSE,"Sheet1";"gain96",#N/A,FALSE,"Sheet1";"inward96",#N/A,FALSE,"Sheet1"}</definedName>
    <definedName name="cashflow" localSheetId="4" hidden="1">{"inservice96",#N/A,FALSE,"Sheet1";"gain96",#N/A,FALSE,"Sheet1";"inward96",#N/A,FALSE,"Sheet1"}</definedName>
    <definedName name="cashflow" localSheetId="6" hidden="1">{"inservice96",#N/A,FALSE,"Sheet1";"gain96",#N/A,FALSE,"Sheet1";"inward96",#N/A,FALSE,"Sheet1"}</definedName>
    <definedName name="cashflow" localSheetId="1" hidden="1">{"inservice96",#N/A,FALSE,"Sheet1";"gain96",#N/A,FALSE,"Sheet1";"inward96",#N/A,FALSE,"Sheet1"}</definedName>
    <definedName name="CCO_ACTUAL" localSheetId="13">'[5]CoinCard-VLOB'!$C$45:$R$207</definedName>
    <definedName name="CCO_ACTUAL">'[5]CoinCard-VLOB'!$C$45:$R$207</definedName>
    <definedName name="CCO_BUDGET">'[6]CoinCard-VLOB'!$C$45:$R$210</definedName>
    <definedName name="CCO_PRIOR_YEAR">'[7]CoinCard-VLOB'!$C$45:$R$210</definedName>
    <definedName name="CIQWBGuid" hidden="1">"JoanDedora_Restructure Full Monty - 2012.xlsx"</definedName>
    <definedName name="condensed" localSheetId="12">#REF!</definedName>
    <definedName name="condensed" localSheetId="9">#REF!</definedName>
    <definedName name="condensed" localSheetId="10">#REF!</definedName>
    <definedName name="condensed" localSheetId="13">#REF!</definedName>
    <definedName name="condensed" localSheetId="4">#REF!</definedName>
    <definedName name="condensed" localSheetId="6">#REF!</definedName>
    <definedName name="condensed" localSheetId="1">#REF!</definedName>
    <definedName name="CORP_ACTUAL" localSheetId="13">'[5]Corporate-VLOB'!$C$45:$R$207</definedName>
    <definedName name="CORP_ACTUAL">'[5]Corporate-VLOB'!$C$45:$R$207</definedName>
    <definedName name="CORP_BUDGET">'[6]Corporate-VLOB'!$C$45:$R$210</definedName>
    <definedName name="CORP_PRIOR_YEAR">'[7]Corporate-VLOB'!$C$45:$R$210</definedName>
    <definedName name="DATA1" localSheetId="12">#REF!</definedName>
    <definedName name="DATA1" localSheetId="9">#REF!</definedName>
    <definedName name="DATA1" localSheetId="4">#REF!</definedName>
    <definedName name="DATA1" localSheetId="1">#REF!</definedName>
    <definedName name="DATA10" localSheetId="12">'[8]555143 Restr-like (non-labour)'!#REF!</definedName>
    <definedName name="DATA10" localSheetId="9">'[8]555143 Restr-like (non-labour)'!#REF!</definedName>
    <definedName name="DATA10" localSheetId="4">'[8]555143 Restr-like (non-labour)'!#REF!</definedName>
    <definedName name="DATA10" localSheetId="1">'[9]555143 Restr-like (non-labour)'!#REF!</definedName>
    <definedName name="DATA11" localSheetId="12">'[8]555143 Restr-like (non-labour)'!#REF!</definedName>
    <definedName name="DATA11" localSheetId="9">'[8]555143 Restr-like (non-labour)'!#REF!</definedName>
    <definedName name="DATA11" localSheetId="4">'[8]555143 Restr-like (non-labour)'!#REF!</definedName>
    <definedName name="DATA11" localSheetId="1">'[9]555143 Restr-like (non-labour)'!#REF!</definedName>
    <definedName name="DATA2" localSheetId="12">#REF!</definedName>
    <definedName name="DATA2" localSheetId="9">#REF!</definedName>
    <definedName name="DATA2" localSheetId="4">#REF!</definedName>
    <definedName name="DATA2" localSheetId="1">#REF!</definedName>
    <definedName name="DATA3" localSheetId="12">#REF!</definedName>
    <definedName name="DATA3" localSheetId="9">#REF!</definedName>
    <definedName name="DATA3" localSheetId="4">#REF!</definedName>
    <definedName name="DATA3" localSheetId="1">#REF!</definedName>
    <definedName name="DATA4" localSheetId="12">#REF!</definedName>
    <definedName name="DATA4" localSheetId="9">#REF!</definedName>
    <definedName name="DATA4" localSheetId="4">#REF!</definedName>
    <definedName name="DATA4" localSheetId="1">#REF!</definedName>
    <definedName name="DATA5" localSheetId="12">#REF!</definedName>
    <definedName name="DATA5" localSheetId="9">#REF!</definedName>
    <definedName name="DATA5" localSheetId="4">#REF!</definedName>
    <definedName name="DATA5" localSheetId="1">#REF!</definedName>
    <definedName name="DATA6" localSheetId="12">#REF!</definedName>
    <definedName name="DATA6" localSheetId="9">#REF!</definedName>
    <definedName name="DATA6" localSheetId="4">#REF!</definedName>
    <definedName name="DATA6" localSheetId="1">#REF!</definedName>
    <definedName name="DATA7" localSheetId="12">#REF!</definedName>
    <definedName name="DATA7" localSheetId="9">#REF!</definedName>
    <definedName name="DATA7" localSheetId="4">#REF!</definedName>
    <definedName name="DATA7" localSheetId="1">#REF!</definedName>
    <definedName name="DATA8" localSheetId="12">#REF!</definedName>
    <definedName name="DATA8" localSheetId="9">#REF!</definedName>
    <definedName name="DATA8" localSheetId="4">#REF!</definedName>
    <definedName name="DATA8" localSheetId="1">#REF!</definedName>
    <definedName name="DATA9" localSheetId="12">#REF!</definedName>
    <definedName name="DATA9" localSheetId="9">#REF!</definedName>
    <definedName name="DATA9" localSheetId="4">#REF!</definedName>
    <definedName name="DATA9" localSheetId="1">#REF!</definedName>
    <definedName name="_xlnm.Database" localSheetId="13">[10]SAPfile!$X$30:$BN$437</definedName>
    <definedName name="_xlnm.Database">[10]SAPfile!$X$30:$BN$437</definedName>
    <definedName name="detail" localSheetId="12">#REF!</definedName>
    <definedName name="detail" localSheetId="9">#REF!</definedName>
    <definedName name="detail" localSheetId="10">#REF!</definedName>
    <definedName name="detail" localSheetId="13">#REF!</definedName>
    <definedName name="detail" localSheetId="4">#REF!</definedName>
    <definedName name="detail" localSheetId="6">#REF!</definedName>
    <definedName name="detail" localSheetId="1">#REF!</definedName>
    <definedName name="DS5AA" localSheetId="12">[11]BUDIS!#REF!</definedName>
    <definedName name="DS5AA" localSheetId="9">[11]BUDIS!#REF!</definedName>
    <definedName name="DS5AA" localSheetId="10">[11]BUDIS!#REF!</definedName>
    <definedName name="DS5AA" localSheetId="13">[11]BUDIS!#REF!</definedName>
    <definedName name="DS5AA" localSheetId="4">[11]BUDIS!#REF!</definedName>
    <definedName name="DS5AA" localSheetId="6">[11]BUDIS!#REF!</definedName>
    <definedName name="DS5AA" localSheetId="1">[11]BUDIS!#REF!</definedName>
    <definedName name="ELIMINATION1" localSheetId="12">#REF!</definedName>
    <definedName name="ELIMINATION1" localSheetId="9">#REF!</definedName>
    <definedName name="ELIMINATION1" localSheetId="10">#REF!</definedName>
    <definedName name="ELIMINATION1" localSheetId="13">#REF!</definedName>
    <definedName name="ELIMINATION1" localSheetId="4">#REF!</definedName>
    <definedName name="ELIMINATION1" localSheetId="6">#REF!</definedName>
    <definedName name="ELIMINATION1" localSheetId="1">#REF!</definedName>
    <definedName name="ELIMINATION2" localSheetId="12">#REF!</definedName>
    <definedName name="ELIMINATION2" localSheetId="9">#REF!</definedName>
    <definedName name="ELIMINATION2" localSheetId="10">#REF!</definedName>
    <definedName name="ELIMINATION2" localSheetId="13">#REF!</definedName>
    <definedName name="ELIMINATION2" localSheetId="4">#REF!</definedName>
    <definedName name="ELIMINATION2" localSheetId="6">#REF!</definedName>
    <definedName name="ELIMINATION2" localSheetId="1">#REF!</definedName>
    <definedName name="Expenses" localSheetId="13">[2]Expenses!$A:$IV</definedName>
    <definedName name="Expenses">[2]Expenses!$A:$IV</definedName>
    <definedName name="Expenses_2000" localSheetId="13">'[12]Expenses (2000)'!$A:$IV</definedName>
    <definedName name="Expenses_2000">'[12]Expenses (2000)'!$A:$IV</definedName>
    <definedName name="figures" localSheetId="12">#REF!</definedName>
    <definedName name="figures" localSheetId="9">#REF!</definedName>
    <definedName name="figures" localSheetId="10">#REF!</definedName>
    <definedName name="figures" localSheetId="13">#REF!</definedName>
    <definedName name="figures" localSheetId="4">#REF!</definedName>
    <definedName name="figures" localSheetId="6">#REF!</definedName>
    <definedName name="figures" localSheetId="1">#REF!</definedName>
    <definedName name="Fiscal_year___________________1000">"SAP_Order"</definedName>
    <definedName name="Input_Area_Revenue" localSheetId="12">#REF!</definedName>
    <definedName name="Input_Area_Revenue" localSheetId="9">#REF!</definedName>
    <definedName name="Input_Area_Revenue" localSheetId="10">#REF!</definedName>
    <definedName name="Input_Area_Revenue" localSheetId="13">#REF!</definedName>
    <definedName name="Input_Area_Revenue" localSheetId="4">#REF!</definedName>
    <definedName name="Input_Area_Revenue" localSheetId="6">#REF!</definedName>
    <definedName name="Input_Area_Revenue" localSheetId="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41911.6927430556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ap" localSheetId="12">'[13]Cost Element Map'!#REF!</definedName>
    <definedName name="Map" localSheetId="9">'[13]Cost Element Map'!#REF!</definedName>
    <definedName name="Map" localSheetId="10">'[13]Cost Element Map'!#REF!</definedName>
    <definedName name="Map" localSheetId="13">'[13]Cost Element Map'!#REF!</definedName>
    <definedName name="Map" localSheetId="4">'[13]Cost Element Map'!#REF!</definedName>
    <definedName name="Map" localSheetId="6">'[13]Cost Element Map'!#REF!</definedName>
    <definedName name="Map" localSheetId="1">'[13]Cost Element Map'!#REF!</definedName>
    <definedName name="MESSAGE_CENTRE2" localSheetId="12">[1]M.O.M.!#REF!</definedName>
    <definedName name="MESSAGE_CENTRE2" localSheetId="9">[1]M.O.M.!#REF!</definedName>
    <definedName name="MESSAGE_CENTRE2" localSheetId="10">[1]M.O.M.!#REF!</definedName>
    <definedName name="MESSAGE_CENTRE2" localSheetId="13">[1]M.O.M.!#REF!</definedName>
    <definedName name="MESSAGE_CENTRE2" localSheetId="4">[1]M.O.M.!#REF!</definedName>
    <definedName name="MESSAGE_CENTRE2" localSheetId="6">[1]M.O.M.!#REF!</definedName>
    <definedName name="MESSAGE_CENTRE2" localSheetId="1">[1]M.O.M.!#REF!</definedName>
    <definedName name="other_schedule" localSheetId="12">#REF!</definedName>
    <definedName name="other_schedule" localSheetId="9">#REF!</definedName>
    <definedName name="other_schedule" localSheetId="10">#REF!</definedName>
    <definedName name="other_schedule" localSheetId="13">#REF!</definedName>
    <definedName name="other_schedule" localSheetId="4">#REF!</definedName>
    <definedName name="other_schedule" localSheetId="6">#REF!</definedName>
    <definedName name="other_schedule" localSheetId="1">#REF!</definedName>
    <definedName name="PAGE2" localSheetId="12">#REF!</definedName>
    <definedName name="PAGE2" localSheetId="9">#REF!</definedName>
    <definedName name="PAGE2" localSheetId="10">#REF!</definedName>
    <definedName name="PAGE2" localSheetId="13">#REF!</definedName>
    <definedName name="PAGE2" localSheetId="4">#REF!</definedName>
    <definedName name="PAGE2" localSheetId="6">#REF!</definedName>
    <definedName name="PAGE2" localSheetId="1">#REF!</definedName>
    <definedName name="PCA_Rpt" localSheetId="12">#REF!</definedName>
    <definedName name="PCA_Rpt" localSheetId="9">#REF!</definedName>
    <definedName name="PCA_Rpt" localSheetId="10">#REF!</definedName>
    <definedName name="PCA_Rpt" localSheetId="13">#REF!</definedName>
    <definedName name="PCA_Rpt" localSheetId="4">#REF!</definedName>
    <definedName name="PCA_Rpt" localSheetId="6">#REF!</definedName>
    <definedName name="PCA_Rpt" localSheetId="1">#REF!</definedName>
    <definedName name="_xlnm.Print_Area" localSheetId="2">Consolidated!$A$1:$J$39</definedName>
    <definedName name="_xlnm.Print_Area" localSheetId="0">Cover!$A$1:$F$59</definedName>
    <definedName name="_xlnm.Print_Area" localSheetId="11">Definitions!$A$1:$M$18</definedName>
    <definedName name="_xlnm.Print_Area" localSheetId="12">'Definitions continued'!$A$1:$M$44</definedName>
    <definedName name="_xlnm.Print_Area" localSheetId="9">'DLCX Operations'!$A$1:$G$48</definedName>
    <definedName name="_xlnm.Print_Area" localSheetId="10">'DLCX Operations History'!$A$1:$J$47</definedName>
    <definedName name="_xlnm.Print_Area" localSheetId="13">'Graph Data'!$A$1:$AE$93</definedName>
    <definedName name="_xlnm.Print_Area" localSheetId="3">Segmented!$A$1:$G$68</definedName>
    <definedName name="_xlnm.Print_Area" localSheetId="4">'Segmented History'!$A$1:$J$69</definedName>
    <definedName name="_xlnm.Print_Area" localSheetId="7">'TTech Operating Stats'!$A$1:$F$54</definedName>
    <definedName name="_xlnm.Print_Area" localSheetId="8">'TTech Operating Stats History'!$A$1:$J$51</definedName>
    <definedName name="_xlnm.Print_Area" localSheetId="5">'TTech Operations'!$A$1:$G$50</definedName>
    <definedName name="_xlnm.Print_Area" localSheetId="6">'TTech Operations History'!$A$1:$J$52</definedName>
    <definedName name="_xlnm.Print_Area" localSheetId="1">'User Notes'!$A$1:$M$20</definedName>
    <definedName name="Product_curr_mo" localSheetId="12">#REF!</definedName>
    <definedName name="Product_curr_mo" localSheetId="9">#REF!</definedName>
    <definedName name="Product_curr_mo" localSheetId="10">#REF!</definedName>
    <definedName name="Product_curr_mo" localSheetId="13">#REF!</definedName>
    <definedName name="Product_curr_mo" localSheetId="4">#REF!</definedName>
    <definedName name="Product_curr_mo" localSheetId="6">#REF!</definedName>
    <definedName name="Product_curr_mo" localSheetId="1">#REF!</definedName>
    <definedName name="Product_tot_yr" localSheetId="12">#REF!</definedName>
    <definedName name="Product_tot_yr" localSheetId="9">#REF!</definedName>
    <definedName name="Product_tot_yr" localSheetId="10">#REF!</definedName>
    <definedName name="Product_tot_yr" localSheetId="13">#REF!</definedName>
    <definedName name="Product_tot_yr" localSheetId="4">#REF!</definedName>
    <definedName name="Product_tot_yr" localSheetId="6">#REF!</definedName>
    <definedName name="Product_tot_yr" localSheetId="1">#REF!</definedName>
    <definedName name="Product_ytd" localSheetId="12">#REF!</definedName>
    <definedName name="Product_ytd" localSheetId="9">#REF!</definedName>
    <definedName name="Product_ytd" localSheetId="10">#REF!</definedName>
    <definedName name="Product_ytd" localSheetId="13">#REF!</definedName>
    <definedName name="Product_ytd" localSheetId="4">#REF!</definedName>
    <definedName name="Product_ytd" localSheetId="6">#REF!</definedName>
    <definedName name="Product_ytd" localSheetId="1">#REF!</definedName>
    <definedName name="RES_ACTUAL" localSheetId="13">'[5]Residential-VLOB'!$C$45:$R$207</definedName>
    <definedName name="RES_ACTUAL">'[5]Residential-VLOB'!$C$45:$R$207</definedName>
    <definedName name="RES_BUDGET">'[6]Residential-VLOB'!$C$45:$R$210</definedName>
    <definedName name="RES_PRIOR_YEAR">'[7]Residential-VLOB'!$C$45:$R$210</definedName>
    <definedName name="RES_PROD_YTD" localSheetId="13">'[14]Residential - Summary'!$B$12:$P$199</definedName>
    <definedName name="RES_PROD_YTD">'[14]Residential - Summary'!$B$12:$P$199</definedName>
    <definedName name="Rev_Report">'[15]Current Month'!$B$13:$N$560</definedName>
    <definedName name="SAP_Order" localSheetId="13">'[16]SAP Order'!$A:$IV</definedName>
    <definedName name="SAP_Order">'[16]SAP Order'!$A:$IV</definedName>
    <definedName name="SCFP_DETAIL" localSheetId="12">[17]SCFPTEL!#REF!</definedName>
    <definedName name="SCFP_DETAIL" localSheetId="9">[17]SCFPTEL!#REF!</definedName>
    <definedName name="SCFP_DETAIL" localSheetId="10">[17]SCFPTEL!#REF!</definedName>
    <definedName name="SCFP_DETAIL" localSheetId="13">[17]SCFPTEL!#REF!</definedName>
    <definedName name="SCFP_DETAIL" localSheetId="4">[17]SCFPTEL!#REF!</definedName>
    <definedName name="SCFP_DETAIL" localSheetId="6">[17]SCFPTEL!#REF!</definedName>
    <definedName name="SCFP_DETAIL" localSheetId="1">[17]SCFPTEL!#REF!</definedName>
    <definedName name="SMART8" localSheetId="12">#REF!</definedName>
    <definedName name="SMART8" localSheetId="9">#REF!</definedName>
    <definedName name="SMART8" localSheetId="10">#REF!</definedName>
    <definedName name="SMART8" localSheetId="13">#REF!</definedName>
    <definedName name="SMART8" localSheetId="4">#REF!</definedName>
    <definedName name="SMART8" localSheetId="6">#REF!</definedName>
    <definedName name="SMART8" localSheetId="1">#REF!</definedName>
    <definedName name="TCI_PROD_YTD" localSheetId="13">'[14]Total TCI - Summary'!$B$12:$P$200</definedName>
    <definedName name="TCI_PROD_YTD">'[14]Total TCI - Summary'!$B$12:$P$200</definedName>
    <definedName name="test" localSheetId="12">'[18]FDC Income Statement'!#REF!</definedName>
    <definedName name="test" localSheetId="9">'[18]FDC Income Statement'!#REF!</definedName>
    <definedName name="test" localSheetId="10">'[18]FDC Income Statement'!#REF!</definedName>
    <definedName name="test" localSheetId="13">'[18]FDC Income Statement'!#REF!</definedName>
    <definedName name="test" localSheetId="4">'[18]FDC Income Statement'!#REF!</definedName>
    <definedName name="test" localSheetId="6">'[18]FDC Income Statement'!#REF!</definedName>
    <definedName name="test" localSheetId="1">'[18]FDC Income Statement'!#REF!</definedName>
    <definedName name="TEST0" localSheetId="12">#REF!</definedName>
    <definedName name="TEST0" localSheetId="9">#REF!</definedName>
    <definedName name="TEST0" localSheetId="4">#REF!</definedName>
    <definedName name="TEST0" localSheetId="1">#REF!</definedName>
    <definedName name="TESTHKEY" localSheetId="12">#REF!</definedName>
    <definedName name="TESTHKEY" localSheetId="9">#REF!</definedName>
    <definedName name="TESTHKEY" localSheetId="4">#REF!</definedName>
    <definedName name="TESTHKEY" localSheetId="1">#REF!</definedName>
    <definedName name="TESTKEYS" localSheetId="12">#REF!</definedName>
    <definedName name="TESTKEYS" localSheetId="9">#REF!</definedName>
    <definedName name="TESTKEYS" localSheetId="4">#REF!</definedName>
    <definedName name="TESTKEYS" localSheetId="1">#REF!</definedName>
    <definedName name="TESTVKEY" localSheetId="12">#REF!</definedName>
    <definedName name="TESTVKEY" localSheetId="9">#REF!</definedName>
    <definedName name="TESTVKEY" localSheetId="4">#REF!</definedName>
    <definedName name="TESTVKEY" localSheetId="1">#REF!</definedName>
    <definedName name="TOTAL_ACTUAL" localSheetId="13">'[5]Total TCI-VLOB'!$C$45:$R$207</definedName>
    <definedName name="TOTAL_ACTUAL">'[5]Total TCI-VLOB'!$C$45:$R$207</definedName>
    <definedName name="TOTAL_BUDGET">'[6]Total TCI-VLOB'!$C$45:$R$210</definedName>
    <definedName name="TOTAL_PRIOR_YEAR">'[7]Total TCI-VLOB'!$C$45:$R$210</definedName>
    <definedName name="Variance" localSheetId="13">'[19]Bus Rev'!$A$10:$H$122</definedName>
    <definedName name="Variance">'[19]Bus Rev'!$A$10:$H$122</definedName>
    <definedName name="Variance_MktgSales" localSheetId="12">#REF!</definedName>
    <definedName name="Variance_MktgSales" localSheetId="9">#REF!</definedName>
    <definedName name="Variance_MktgSales" localSheetId="10">#REF!</definedName>
    <definedName name="Variance_MktgSales" localSheetId="13">#REF!</definedName>
    <definedName name="Variance_MktgSales" localSheetId="4">#REF!</definedName>
    <definedName name="Variance_MktgSales" localSheetId="6">#REF!</definedName>
    <definedName name="Variance_MktgSales" localSheetId="1">#REF!</definedName>
    <definedName name="WHOLESALE2" localSheetId="12">[1]Wholesale!#REF!</definedName>
    <definedName name="WHOLESALE2" localSheetId="9">[1]Wholesale!#REF!</definedName>
    <definedName name="WHOLESALE2" localSheetId="10">[1]Wholesale!#REF!</definedName>
    <definedName name="WHOLESALE2" localSheetId="13">[1]Wholesale!#REF!</definedName>
    <definedName name="WHOLESALE2" localSheetId="4">[1]Wholesale!#REF!</definedName>
    <definedName name="WHOLESALE2" localSheetId="6">[1]Wholesale!#REF!</definedName>
    <definedName name="WHOLESALE2" localSheetId="1">[1]Wholesale!#REF!</definedName>
    <definedName name="wrn.1996." localSheetId="9" hidden="1">{"inservice96",#N/A,FALSE,"Sheet1";"gain96",#N/A,FALSE,"Sheet1";"inward96",#N/A,FALSE,"Sheet1"}</definedName>
    <definedName name="wrn.1996." localSheetId="10" hidden="1">{"inservice96",#N/A,FALSE,"Sheet1";"gain96",#N/A,FALSE,"Sheet1";"inward96",#N/A,FALSE,"Sheet1"}</definedName>
    <definedName name="wrn.1996." localSheetId="13" hidden="1">{"inservice96",#N/A,FALSE,"Sheet1";"gain96",#N/A,FALSE,"Sheet1";"inward96",#N/A,FALSE,"Sheet1"}</definedName>
    <definedName name="wrn.1996." localSheetId="4" hidden="1">{"inservice96",#N/A,FALSE,"Sheet1";"gain96",#N/A,FALSE,"Sheet1";"inward96",#N/A,FALSE,"Sheet1"}</definedName>
    <definedName name="wrn.1996." localSheetId="6" hidden="1">{"inservice96",#N/A,FALSE,"Sheet1";"gain96",#N/A,FALSE,"Sheet1";"inward96",#N/A,FALSE,"Sheet1"}</definedName>
    <definedName name="wrn.1996." localSheetId="1" hidden="1">{"inservice96",#N/A,FALSE,"Sheet1";"gain96",#N/A,FALSE,"Sheet1";"inward96",#N/A,FALSE,"Sheet1"}</definedName>
  </definedNames>
  <calcPr calcId="162913"/>
</workbook>
</file>

<file path=xl/calcChain.xml><?xml version="1.0" encoding="utf-8"?>
<calcChain xmlns="http://schemas.openxmlformats.org/spreadsheetml/2006/main">
  <c r="C67" i="28" l="1"/>
  <c r="C68" i="28"/>
  <c r="B68" i="28"/>
  <c r="B67" i="28"/>
  <c r="D65" i="28"/>
  <c r="C65" i="28"/>
  <c r="B65" i="28"/>
  <c r="D58" i="28"/>
  <c r="C58" i="28"/>
  <c r="B58" i="28"/>
  <c r="C50" i="28"/>
  <c r="D50" i="28"/>
  <c r="B50" i="28"/>
  <c r="E34" i="28"/>
  <c r="B43" i="28"/>
  <c r="B24" i="28"/>
  <c r="BL17" i="28"/>
  <c r="BL16" i="28"/>
  <c r="BL15" i="28"/>
  <c r="BL14" i="28"/>
  <c r="BL13" i="28"/>
  <c r="BL12" i="28"/>
  <c r="BL11" i="28"/>
  <c r="BL10" i="28"/>
  <c r="BL9" i="28"/>
  <c r="BL8" i="28"/>
  <c r="BL7" i="28"/>
  <c r="BL6" i="28"/>
  <c r="BL5" i="28"/>
  <c r="BL4" i="28"/>
  <c r="BL3" i="28"/>
  <c r="BL2" i="28"/>
  <c r="BG17" i="28"/>
  <c r="BG16" i="28"/>
  <c r="BG15" i="28"/>
  <c r="BG14" i="28"/>
  <c r="BG13" i="28"/>
  <c r="BG12" i="28"/>
  <c r="BG11" i="28"/>
  <c r="BG10" i="28"/>
  <c r="BG9" i="28"/>
  <c r="BG8" i="28"/>
  <c r="BG7" i="28"/>
  <c r="BG6" i="28"/>
  <c r="BG5" i="28"/>
  <c r="BG4" i="28"/>
  <c r="BG3" i="28"/>
  <c r="BG2" i="28"/>
  <c r="BD17" i="28"/>
  <c r="BD16" i="28"/>
  <c r="BD15" i="28"/>
  <c r="BD14" i="28"/>
  <c r="BD13" i="28"/>
  <c r="BD12" i="28"/>
  <c r="BD11" i="28"/>
  <c r="BD10" i="28"/>
  <c r="BD9" i="28"/>
  <c r="BD8" i="28"/>
  <c r="BD7" i="28"/>
  <c r="BD6" i="28"/>
  <c r="BD5" i="28"/>
  <c r="BD4" i="28"/>
  <c r="BD3" i="28"/>
  <c r="BD2" i="28"/>
  <c r="BB17" i="28"/>
  <c r="BB16" i="28"/>
  <c r="BB15" i="28"/>
  <c r="BB14" i="28"/>
  <c r="BB13" i="28"/>
  <c r="BB12" i="28"/>
  <c r="BB11" i="28"/>
  <c r="BB10" i="28"/>
  <c r="BB9" i="28"/>
  <c r="BB8" i="28"/>
  <c r="BB7" i="28"/>
  <c r="BB6" i="28"/>
  <c r="BB5" i="28"/>
  <c r="BB4" i="28"/>
  <c r="BB3" i="28"/>
  <c r="BB2" i="28"/>
  <c r="AY17" i="28"/>
  <c r="AY16" i="28"/>
  <c r="AY15" i="28"/>
  <c r="AY14" i="28"/>
  <c r="AY13" i="28"/>
  <c r="AY12" i="28"/>
  <c r="AY11" i="28"/>
  <c r="AY10" i="28"/>
  <c r="AY9" i="28"/>
  <c r="AY8" i="28"/>
  <c r="AY7" i="28"/>
  <c r="AY6" i="28"/>
  <c r="AY5" i="28"/>
  <c r="AY4" i="28"/>
  <c r="AY3" i="28"/>
  <c r="AY2" i="28"/>
  <c r="AW3" i="28"/>
  <c r="AW4" i="28"/>
  <c r="AW5" i="28"/>
  <c r="AW6" i="28"/>
  <c r="AW7" i="28"/>
  <c r="AW8" i="28"/>
  <c r="AW9" i="28"/>
  <c r="AW10" i="28"/>
  <c r="AW11" i="28"/>
  <c r="AW12" i="28"/>
  <c r="AW13" i="28"/>
  <c r="AW14" i="28"/>
  <c r="AW15" i="28"/>
  <c r="AW16" i="28"/>
  <c r="AW17" i="28"/>
  <c r="AW2" i="28"/>
  <c r="AS17" i="28"/>
  <c r="AS16" i="28"/>
  <c r="AS15" i="28"/>
  <c r="AS14" i="28"/>
  <c r="AS13" i="28"/>
  <c r="AS12" i="28"/>
  <c r="AS11" i="28"/>
  <c r="AS10" i="28"/>
  <c r="AS9" i="28"/>
  <c r="AS8" i="28"/>
  <c r="AS7" i="28"/>
  <c r="AS6" i="28"/>
  <c r="AS5" i="28"/>
  <c r="AS4" i="28"/>
  <c r="AS3" i="28"/>
  <c r="AS2" i="28"/>
  <c r="AQ17" i="28"/>
  <c r="AQ16" i="28"/>
  <c r="AQ15" i="28"/>
  <c r="AQ14" i="28"/>
  <c r="AQ13" i="28"/>
  <c r="AQ12" i="28"/>
  <c r="AQ11" i="28"/>
  <c r="AQ10" i="28"/>
  <c r="AQ9" i="28"/>
  <c r="AQ8" i="28"/>
  <c r="AQ7" i="28"/>
  <c r="AQ6" i="28"/>
  <c r="AQ5" i="28"/>
  <c r="AQ4" i="28"/>
  <c r="AQ3" i="28"/>
  <c r="AQ2" i="28"/>
  <c r="AO17" i="28"/>
  <c r="AO16" i="28"/>
  <c r="AO15" i="28"/>
  <c r="AO14" i="28"/>
  <c r="AO13" i="28"/>
  <c r="AO12" i="28"/>
  <c r="AO11" i="28"/>
  <c r="AO10" i="28"/>
  <c r="AO9" i="28"/>
  <c r="AO8" i="28"/>
  <c r="AO7" i="28"/>
  <c r="AO6" i="28"/>
  <c r="AO5" i="28"/>
  <c r="AO4" i="28"/>
  <c r="AO3" i="28"/>
  <c r="AO2" i="28"/>
  <c r="AM17" i="28"/>
  <c r="AM16" i="28"/>
  <c r="AM15" i="28"/>
  <c r="AM14" i="28"/>
  <c r="AM13" i="28"/>
  <c r="AM12" i="28"/>
  <c r="AM11" i="28"/>
  <c r="AM10" i="28"/>
  <c r="AM9" i="28"/>
  <c r="AM8" i="28"/>
  <c r="AM7" i="28"/>
  <c r="AM6" i="28"/>
  <c r="AM5" i="28"/>
  <c r="AM4" i="28"/>
  <c r="AM3" i="28"/>
  <c r="AM2" i="28"/>
  <c r="AI17" i="28"/>
  <c r="AI16" i="28"/>
  <c r="AI15" i="28"/>
  <c r="AI14" i="28"/>
  <c r="AI13" i="28"/>
  <c r="AI12" i="28"/>
  <c r="AI11" i="28"/>
  <c r="AI10" i="28"/>
  <c r="AI9" i="28"/>
  <c r="AI8" i="28"/>
  <c r="AI7" i="28"/>
  <c r="AI6" i="28"/>
  <c r="AI5" i="28"/>
  <c r="AI4" i="28"/>
  <c r="AI3" i="28"/>
  <c r="AI2" i="28"/>
  <c r="AG17" i="28"/>
  <c r="AG16" i="28"/>
  <c r="AG15" i="28"/>
  <c r="AG14" i="28"/>
  <c r="AG13" i="28"/>
  <c r="AG12" i="28"/>
  <c r="AG11" i="28"/>
  <c r="AG10" i="28"/>
  <c r="AG9" i="28"/>
  <c r="AG8" i="28"/>
  <c r="AG7" i="28"/>
  <c r="AG6" i="28"/>
  <c r="AG5" i="28"/>
  <c r="AG4" i="28"/>
  <c r="AG3" i="28"/>
  <c r="AG2" i="28"/>
  <c r="AE17" i="28"/>
  <c r="AE16" i="28"/>
  <c r="AE15" i="28"/>
  <c r="AE14" i="28"/>
  <c r="AE13" i="28"/>
  <c r="AE12" i="28"/>
  <c r="AE11" i="28"/>
  <c r="AE10" i="28"/>
  <c r="AE9" i="28"/>
  <c r="AE8" i="28"/>
  <c r="AE7" i="28"/>
  <c r="AE6" i="28"/>
  <c r="AE5" i="28"/>
  <c r="AE4" i="28"/>
  <c r="AE3" i="28"/>
  <c r="AE2" i="28"/>
  <c r="AA17" i="28"/>
  <c r="AA16" i="28"/>
  <c r="AA15" i="28"/>
  <c r="AA14" i="28"/>
  <c r="AA13" i="28"/>
  <c r="AA12" i="28"/>
  <c r="AA11" i="28"/>
  <c r="AA10" i="28"/>
  <c r="AA9" i="28"/>
  <c r="AA8" i="28"/>
  <c r="AA7" i="28"/>
  <c r="AA6" i="28"/>
  <c r="AA5" i="28"/>
  <c r="AA4" i="28"/>
  <c r="AA3" i="28"/>
  <c r="AA2" i="28"/>
  <c r="X17" i="28"/>
  <c r="X16" i="28"/>
  <c r="X15" i="28"/>
  <c r="X14" i="28"/>
  <c r="X13" i="28"/>
  <c r="X12" i="28"/>
  <c r="X11" i="28"/>
  <c r="X10" i="28"/>
  <c r="X9" i="28"/>
  <c r="X8" i="28"/>
  <c r="X7" i="28"/>
  <c r="X6" i="28"/>
  <c r="X5" i="28"/>
  <c r="X4" i="28"/>
  <c r="X3" i="28"/>
  <c r="X2" i="28"/>
  <c r="T17" i="28"/>
  <c r="T16" i="28"/>
  <c r="T15" i="28"/>
  <c r="T14" i="28"/>
  <c r="T13" i="28"/>
  <c r="T12" i="28"/>
  <c r="T11" i="28"/>
  <c r="T10" i="28"/>
  <c r="T9" i="28"/>
  <c r="T8" i="28"/>
  <c r="T7" i="28"/>
  <c r="T6" i="28"/>
  <c r="T5" i="28"/>
  <c r="T4" i="28"/>
  <c r="T3" i="28"/>
  <c r="T2" i="28"/>
  <c r="F2" i="28"/>
  <c r="F3" i="28"/>
  <c r="F4" i="28"/>
  <c r="F5" i="28"/>
  <c r="F6" i="28"/>
  <c r="F7" i="28"/>
  <c r="F8" i="28"/>
  <c r="F9" i="28"/>
  <c r="F10" i="28"/>
  <c r="F11" i="28"/>
  <c r="F12" i="28"/>
  <c r="F13" i="28"/>
  <c r="F14" i="28"/>
  <c r="F15" i="28"/>
  <c r="F16" i="28"/>
  <c r="F17" i="28"/>
  <c r="BP6" i="28"/>
  <c r="BP7" i="28"/>
  <c r="BP9" i="28"/>
  <c r="BP10" i="28"/>
  <c r="BP11" i="28"/>
  <c r="BP12" i="28"/>
  <c r="BP13" i="28"/>
  <c r="BP2" i="28"/>
  <c r="BN14" i="28"/>
  <c r="BH5" i="28"/>
  <c r="BE15" i="28"/>
  <c r="BC15" i="28"/>
  <c r="BC14" i="28"/>
  <c r="AZ5" i="28"/>
  <c r="Y17" i="28"/>
  <c r="AF2" i="28"/>
  <c r="AF3" i="28"/>
  <c r="AF4" i="28"/>
  <c r="AF5" i="28"/>
  <c r="AF6" i="28"/>
  <c r="AF7" i="28"/>
  <c r="AF8" i="28"/>
  <c r="BP8" i="28" s="1"/>
  <c r="AF9" i="28"/>
  <c r="AF10" i="28"/>
  <c r="AF11" i="28"/>
  <c r="AF12" i="28"/>
  <c r="AF13" i="28"/>
  <c r="Y16" i="28"/>
  <c r="Y15" i="28"/>
  <c r="Y14" i="28"/>
  <c r="U17" i="28"/>
  <c r="U16" i="28"/>
  <c r="U15" i="28"/>
  <c r="U14" i="28"/>
  <c r="P16" i="28"/>
  <c r="P17" i="28" l="1"/>
  <c r="M16" i="28" l="1"/>
  <c r="M17" i="28" l="1"/>
  <c r="AJ9" i="28" l="1"/>
  <c r="AH9" i="28"/>
  <c r="BI14" i="28"/>
  <c r="BI15" i="28"/>
  <c r="D85" i="28"/>
  <c r="L17" i="28"/>
  <c r="BE16" i="28" l="1"/>
  <c r="L16" i="28"/>
  <c r="BA15" i="28"/>
  <c r="AB9" i="28" s="1"/>
  <c r="E85" i="28" l="1"/>
  <c r="P15" i="28" l="1"/>
  <c r="B52" i="28" l="1"/>
  <c r="B53" i="28"/>
  <c r="B54" i="28"/>
  <c r="B51" i="28"/>
  <c r="B44" i="28"/>
  <c r="B45" i="28"/>
  <c r="B46" i="28"/>
  <c r="L15" i="28"/>
  <c r="M15" i="28" l="1"/>
  <c r="F84" i="28" s="1"/>
  <c r="F85" i="28" l="1"/>
  <c r="P14" i="28" l="1"/>
  <c r="M14" i="28" l="1"/>
  <c r="BE14" i="28" l="1"/>
  <c r="AJ13" i="28" l="1"/>
  <c r="BM9" i="28"/>
  <c r="BA14" i="28"/>
  <c r="AB5" i="28" s="1"/>
  <c r="L14" i="28"/>
  <c r="AK9" i="28" l="1"/>
  <c r="AL9" i="28" s="1"/>
  <c r="BI3" i="28" l="1"/>
  <c r="BA11" i="28" l="1"/>
  <c r="AB8" i="28" s="1"/>
  <c r="BA10" i="28"/>
  <c r="AB4" i="28" s="1"/>
  <c r="BA7" i="28"/>
  <c r="AB7" i="28" s="1"/>
  <c r="BA6" i="28"/>
  <c r="AB3" i="28" s="1"/>
  <c r="BA2" i="28"/>
  <c r="AB2" i="28" s="1"/>
  <c r="BA3" i="28"/>
  <c r="AB6" i="28" s="1"/>
  <c r="AP14" i="28"/>
  <c r="AT14" i="28"/>
  <c r="N29" i="28"/>
  <c r="BO9" i="28"/>
  <c r="BM8" i="28"/>
  <c r="BO8" i="28" s="1"/>
  <c r="BM7" i="28"/>
  <c r="BO7" i="28" s="1"/>
  <c r="BM6" i="28"/>
  <c r="BO6" i="28" s="1"/>
  <c r="BM5" i="28"/>
  <c r="BO5" i="28" s="1"/>
  <c r="BM4" i="28"/>
  <c r="BO4" i="28" s="1"/>
  <c r="BM3" i="28"/>
  <c r="BO3" i="28" s="1"/>
  <c r="BI6" i="28"/>
  <c r="BI7" i="28"/>
  <c r="BI10" i="28"/>
  <c r="BI11" i="28"/>
  <c r="AJ12" i="28"/>
  <c r="AJ11" i="28"/>
  <c r="AJ10" i="28"/>
  <c r="AJ8" i="28"/>
  <c r="AJ7" i="28"/>
  <c r="AJ6" i="28"/>
  <c r="AJ5" i="28"/>
  <c r="AJ4" i="28"/>
  <c r="AJ3" i="28"/>
  <c r="AJ2" i="28"/>
  <c r="AH8" i="28"/>
  <c r="AH7" i="28"/>
  <c r="AH6" i="28"/>
  <c r="AH5" i="28"/>
  <c r="AH4" i="28"/>
  <c r="AH3" i="28"/>
  <c r="AH2" i="28"/>
  <c r="BP3" i="28"/>
  <c r="BP5" i="28"/>
  <c r="AK5" i="28" l="1"/>
  <c r="AK6" i="28"/>
  <c r="AK7" i="28"/>
  <c r="AK8" i="28"/>
  <c r="AL8" i="28" s="1"/>
  <c r="AK3" i="28"/>
  <c r="AK4" i="28"/>
  <c r="BQ8" i="28"/>
  <c r="BQ9" i="28"/>
  <c r="BQ3" i="28"/>
  <c r="BQ7" i="28"/>
  <c r="BQ6" i="28"/>
  <c r="BQ5" i="28"/>
  <c r="BP4" i="28"/>
  <c r="BQ4" i="28" s="1"/>
  <c r="B75" i="28" l="1"/>
  <c r="D75" i="28"/>
  <c r="C75" i="28"/>
  <c r="U37" i="28"/>
  <c r="T37" i="28"/>
  <c r="S37" i="28"/>
  <c r="R37" i="28"/>
  <c r="Q37" i="28"/>
  <c r="P37" i="28"/>
  <c r="O37" i="28"/>
  <c r="N37" i="28"/>
  <c r="M37" i="28"/>
  <c r="L37" i="28"/>
  <c r="K37" i="28"/>
  <c r="J37" i="28"/>
  <c r="Q36" i="28"/>
  <c r="P36" i="28"/>
  <c r="O36" i="28"/>
  <c r="N36" i="28"/>
  <c r="M36" i="28"/>
  <c r="L36" i="28"/>
  <c r="K36" i="28"/>
  <c r="J36" i="28"/>
  <c r="AL5" i="28"/>
  <c r="AL4" i="28"/>
  <c r="AL7" i="28"/>
  <c r="AL3" i="28"/>
  <c r="AL6" i="28"/>
  <c r="BI2" i="28"/>
  <c r="BM2" i="28"/>
  <c r="BO2" i="28" s="1"/>
  <c r="G37" i="28" l="1"/>
  <c r="H37" i="28"/>
  <c r="F36" i="28"/>
  <c r="AK2" i="28"/>
  <c r="AL2" i="28" s="1"/>
  <c r="L38" i="28"/>
  <c r="B59" i="28"/>
  <c r="P38" i="28"/>
  <c r="I36" i="28"/>
  <c r="Q38" i="28"/>
  <c r="B61" i="28"/>
  <c r="G38" i="28"/>
  <c r="M38" i="28"/>
  <c r="B47" i="28"/>
  <c r="N38" i="28"/>
  <c r="B60" i="28"/>
  <c r="O38" i="28"/>
  <c r="G36" i="28"/>
  <c r="B69" i="28"/>
  <c r="B76" i="28" s="1"/>
  <c r="J38" i="28"/>
  <c r="B55" i="28"/>
  <c r="F37" i="28"/>
  <c r="K38" i="28"/>
  <c r="B62" i="28"/>
  <c r="I37" i="28"/>
  <c r="BQ2" i="28"/>
  <c r="H36" i="28"/>
  <c r="F38" i="28" l="1"/>
  <c r="I38" i="28"/>
  <c r="H38" i="28"/>
  <c r="B63" i="28"/>
  <c r="B77" i="28"/>
  <c r="G85" i="28" l="1"/>
  <c r="C85" i="28" s="1"/>
  <c r="H85" i="28" l="1"/>
  <c r="K85" i="28" l="1"/>
  <c r="AN14" i="28" l="1"/>
  <c r="E37" i="28" l="1"/>
  <c r="E38" i="28" s="1"/>
  <c r="E36" i="28"/>
  <c r="E35" i="28"/>
  <c r="AN16" i="28" l="1"/>
  <c r="C34" i="28" l="1"/>
  <c r="C36" i="28" l="1"/>
  <c r="C37" i="28"/>
  <c r="C38" i="28" s="1"/>
  <c r="J85" i="28" l="1"/>
  <c r="I85" i="28"/>
  <c r="D84" i="28"/>
  <c r="E84" i="28" l="1"/>
  <c r="BM11" i="28"/>
  <c r="BO11" i="28" s="1"/>
  <c r="BQ11" i="28" s="1"/>
  <c r="BM10" i="28"/>
  <c r="BO10" i="28" s="1"/>
  <c r="BQ10" i="28" s="1"/>
  <c r="BI4" i="28"/>
  <c r="AH10" i="28"/>
  <c r="AK10" i="28" s="1"/>
  <c r="BA4" i="28"/>
  <c r="AB10" i="28" s="1"/>
  <c r="E87" i="28" l="1"/>
  <c r="BM12" i="28"/>
  <c r="BO12" i="28" s="1"/>
  <c r="BQ12" i="28" s="1"/>
  <c r="AL10" i="28"/>
  <c r="BA8" i="28"/>
  <c r="AB11" i="28" s="1"/>
  <c r="BI8" i="28"/>
  <c r="AH11" i="28"/>
  <c r="AK11" i="28" s="1"/>
  <c r="H84" i="28"/>
  <c r="AL11" i="28" l="1"/>
  <c r="H87" i="28"/>
  <c r="C73" i="28" s="1"/>
  <c r="BI12" i="28"/>
  <c r="BA12" i="28"/>
  <c r="AB12" i="28" s="1"/>
  <c r="AH12" i="28"/>
  <c r="AK12" i="28" s="1"/>
  <c r="C72" i="28" l="1"/>
  <c r="BM13" i="28"/>
  <c r="BO13" i="28" s="1"/>
  <c r="BQ13" i="28" s="1"/>
  <c r="BI16" i="28"/>
  <c r="BA16" i="28"/>
  <c r="AB13" i="28" s="1"/>
  <c r="AH13" i="28"/>
  <c r="AK13" i="28" s="1"/>
  <c r="AL12" i="28"/>
  <c r="AL13" i="28" l="1"/>
  <c r="O16" i="28" l="1"/>
  <c r="O17" i="28" l="1"/>
  <c r="O15" i="28"/>
  <c r="O14" i="28"/>
  <c r="K15" i="28"/>
  <c r="D44" i="28" s="1"/>
  <c r="K16" i="28"/>
  <c r="D45" i="28" s="1"/>
  <c r="K17" i="28"/>
  <c r="D46" i="28" s="1"/>
  <c r="D87" i="28"/>
  <c r="C46" i="28"/>
  <c r="E92" i="28"/>
  <c r="F87" i="28"/>
  <c r="H92" i="28" l="1"/>
  <c r="G92" i="28"/>
  <c r="D73" i="28"/>
  <c r="D72" i="28"/>
  <c r="I92" i="28"/>
  <c r="D54" i="28"/>
  <c r="I93" i="28"/>
  <c r="D53" i="28"/>
  <c r="H93" i="28"/>
  <c r="D52" i="28"/>
  <c r="G93" i="28"/>
  <c r="G94" i="28" s="1"/>
  <c r="D51" i="28"/>
  <c r="D68" i="28" s="1"/>
  <c r="F93" i="28"/>
  <c r="C51" i="28"/>
  <c r="B93" i="28"/>
  <c r="C53" i="28"/>
  <c r="D93" i="28"/>
  <c r="C52" i="28"/>
  <c r="C93" i="28"/>
  <c r="C54" i="28"/>
  <c r="E93" i="28"/>
  <c r="E94" i="28" s="1"/>
  <c r="H94" i="28" l="1"/>
  <c r="I94" i="28"/>
  <c r="D62" i="28"/>
  <c r="C62" i="28"/>
  <c r="D61" i="28"/>
  <c r="D55" i="28"/>
  <c r="D60" i="28"/>
  <c r="C55" i="28"/>
  <c r="AJ14" i="28" l="1"/>
  <c r="BN15" i="28" l="1"/>
  <c r="AZ9" i="28"/>
  <c r="AJ15" i="28" s="1"/>
  <c r="AX9" i="28"/>
  <c r="BH9" i="28"/>
  <c r="BM14" i="28"/>
  <c r="BO14" i="28" s="1"/>
  <c r="AX5" i="28"/>
  <c r="G14" i="28"/>
  <c r="AX13" i="28" l="1"/>
  <c r="BH13" i="28"/>
  <c r="BN16" i="28"/>
  <c r="AZ13" i="28"/>
  <c r="AJ16" i="28" s="1"/>
  <c r="G15" i="28"/>
  <c r="AH14" i="28"/>
  <c r="BI5" i="28"/>
  <c r="G16" i="28" l="1"/>
  <c r="AH15" i="28"/>
  <c r="BM15" i="28"/>
  <c r="BO15" i="28" s="1"/>
  <c r="BI9" i="28"/>
  <c r="AH16" i="28" l="1"/>
  <c r="BM16" i="28"/>
  <c r="BO16" i="28" s="1"/>
  <c r="BI13" i="28"/>
  <c r="K84" i="28" l="1"/>
  <c r="J84" i="28"/>
  <c r="J87" i="28" s="1"/>
  <c r="K87" i="28"/>
  <c r="I84" i="28"/>
  <c r="G84" i="28" l="1"/>
  <c r="C84" i="28" s="1"/>
  <c r="I87" i="28"/>
  <c r="G87" i="28" l="1"/>
  <c r="C43" i="28"/>
  <c r="C59" i="28" s="1"/>
  <c r="B92" i="28"/>
  <c r="B94" i="28" s="1"/>
  <c r="C44" i="28"/>
  <c r="C92" i="28"/>
  <c r="C94" i="28" s="1"/>
  <c r="C45" i="28"/>
  <c r="D92" i="28"/>
  <c r="D94" i="28" s="1"/>
  <c r="C87" i="28"/>
  <c r="B85" i="28" s="1"/>
  <c r="K14" i="28" l="1"/>
  <c r="F92" i="28" s="1"/>
  <c r="F94" i="28" s="1"/>
  <c r="C61" i="28"/>
  <c r="C69" i="28"/>
  <c r="C77" i="28" s="1"/>
  <c r="C60" i="28"/>
  <c r="C47" i="28"/>
  <c r="B84" i="28"/>
  <c r="B87" i="28" s="1"/>
  <c r="D43" i="28" l="1"/>
  <c r="D59" i="28" s="1"/>
  <c r="D63" i="28" s="1"/>
  <c r="C63" i="28"/>
  <c r="C76" i="28"/>
  <c r="D67" i="28" l="1"/>
  <c r="D69" i="28" s="1"/>
  <c r="D76" i="28" s="1"/>
  <c r="D47" i="28"/>
  <c r="D77" i="28" l="1"/>
  <c r="BC16" i="28"/>
  <c r="BE17" i="28" l="1"/>
  <c r="BC17" i="28"/>
  <c r="AR14" i="28" l="1"/>
  <c r="H24" i="28" l="1"/>
  <c r="B14" i="28"/>
  <c r="AV5" i="28" l="1"/>
  <c r="BA5" i="28" l="1"/>
  <c r="AB14" i="28" s="1"/>
  <c r="AF14" i="28"/>
  <c r="AK14" i="28" l="1"/>
  <c r="AL14" i="28" s="1"/>
  <c r="BP14" i="28"/>
  <c r="BQ14" i="28" s="1"/>
  <c r="B16" i="28" l="1"/>
  <c r="J24" i="28"/>
  <c r="AV13" i="28"/>
  <c r="AF16" i="28" l="1"/>
  <c r="BA13" i="28"/>
  <c r="AB16" i="28" s="1"/>
  <c r="BP16" i="28" l="1"/>
  <c r="BQ16" i="28" s="1"/>
  <c r="AK16" i="28"/>
  <c r="AL16" i="28" s="1"/>
  <c r="BN17" i="28"/>
  <c r="K24" i="28"/>
  <c r="B17" i="28"/>
  <c r="G17" i="28"/>
  <c r="AZ17" i="28"/>
  <c r="AJ17" i="28" s="1"/>
  <c r="AX17" i="28"/>
  <c r="B34" i="28"/>
  <c r="B37" i="28" s="1"/>
  <c r="B38" i="28" s="1"/>
  <c r="AT17" i="28"/>
  <c r="AV17" i="28"/>
  <c r="AF17" i="28" s="1"/>
  <c r="BP17" i="28" s="1"/>
  <c r="AN17" i="28"/>
  <c r="BH17" i="28"/>
  <c r="BM17" i="28"/>
  <c r="BI17" i="28" l="1"/>
  <c r="E24" i="28"/>
  <c r="AP17" i="28"/>
  <c r="AR17" i="28"/>
  <c r="BO17" i="28"/>
  <c r="BQ17" i="28" s="1"/>
  <c r="BA17" i="28"/>
  <c r="AB17" i="28" s="1"/>
  <c r="AH17" i="28"/>
  <c r="AK17" i="28" s="1"/>
  <c r="B35" i="28"/>
  <c r="B36" i="28"/>
  <c r="Q29" i="28"/>
  <c r="AL17" i="28" l="1"/>
  <c r="AP15" i="28"/>
  <c r="AT15" i="28"/>
  <c r="B15" i="28"/>
  <c r="AR15" i="28"/>
  <c r="C24" i="28"/>
  <c r="O29" i="28"/>
  <c r="D34" i="28"/>
  <c r="D24" i="28"/>
  <c r="AN15" i="28"/>
  <c r="AV9" i="28"/>
  <c r="I24" i="28"/>
  <c r="AR16" i="28"/>
  <c r="P29" i="28" l="1"/>
  <c r="BA9" i="28"/>
  <c r="AB15" i="28" s="1"/>
  <c r="AF15" i="28"/>
  <c r="D35" i="28"/>
  <c r="C35" i="28"/>
  <c r="D37" i="28"/>
  <c r="D38" i="28" s="1"/>
  <c r="D36" i="28"/>
  <c r="AT16" i="28"/>
  <c r="AP16" i="28"/>
  <c r="AK15" i="28" l="1"/>
  <c r="AL15" i="28" s="1"/>
  <c r="BP15" i="28"/>
  <c r="BQ15" i="28" s="1"/>
</calcChain>
</file>

<file path=xl/sharedStrings.xml><?xml version="1.0" encoding="utf-8"?>
<sst xmlns="http://schemas.openxmlformats.org/spreadsheetml/2006/main" count="672" uniqueCount="286">
  <si>
    <t>Total external revenue</t>
  </si>
  <si>
    <t xml:space="preserve"> </t>
  </si>
  <si>
    <t>Intersegment revenue</t>
  </si>
  <si>
    <t>Change</t>
  </si>
  <si>
    <t>% Change</t>
  </si>
  <si>
    <t xml:space="preserve">Capital expenditures </t>
  </si>
  <si>
    <t xml:space="preserve">TELUS Corporation </t>
  </si>
  <si>
    <t>Capital expenditures</t>
  </si>
  <si>
    <t>TELUS Corporation</t>
  </si>
  <si>
    <t>Supplemental Investor Information</t>
  </si>
  <si>
    <t>For further information, please contact:</t>
  </si>
  <si>
    <t>TELUS Investor Relations</t>
  </si>
  <si>
    <t>robert.mitchell2@telus.com</t>
  </si>
  <si>
    <t>1-800-667-4871</t>
  </si>
  <si>
    <t>ir@telus.com</t>
  </si>
  <si>
    <t>www.telus.com</t>
  </si>
  <si>
    <t>Table of Contents</t>
  </si>
  <si>
    <t>(UNAUDITED)</t>
  </si>
  <si>
    <t>Quarterly</t>
  </si>
  <si>
    <t>Annual</t>
  </si>
  <si>
    <t xml:space="preserve">  Consolidated</t>
  </si>
  <si>
    <t xml:space="preserve">  - Segmented Data</t>
  </si>
  <si>
    <t xml:space="preserve">  - Operations</t>
  </si>
  <si>
    <t xml:space="preserve">  - Operations (Historical Trend)</t>
  </si>
  <si>
    <t xml:space="preserve">  - Operating Statistics</t>
  </si>
  <si>
    <t xml:space="preserve">  - Operating Statistics (Historical Trend)</t>
  </si>
  <si>
    <t xml:space="preserve">  - Selected Consolidated Data</t>
  </si>
  <si>
    <t xml:space="preserve">  - Segmented Data (Historical Trend)</t>
  </si>
  <si>
    <t>Total</t>
  </si>
  <si>
    <t>EBITDA</t>
  </si>
  <si>
    <t>Financial information presented according to</t>
  </si>
  <si>
    <t>International Financial Reporting Standards (IFRS)</t>
  </si>
  <si>
    <t>as issued by the International Accounting Standards Board (IASB)</t>
  </si>
  <si>
    <t>pts.</t>
  </si>
  <si>
    <t>(647) 837-1606</t>
  </si>
  <si>
    <t>Robert Mitchell</t>
  </si>
  <si>
    <t>EBITDA margin</t>
  </si>
  <si>
    <r>
      <rPr>
        <vertAlign val="superscript"/>
        <sz val="11"/>
        <color indexed="8"/>
        <rFont val="Arial"/>
        <family val="2"/>
      </rPr>
      <t>(A)</t>
    </r>
    <r>
      <rPr>
        <sz val="11"/>
        <color indexed="8"/>
        <rFont val="Arial"/>
        <family val="2"/>
      </rPr>
      <t xml:space="preserve">May not balance due to rounding alignment to YTD figures. </t>
    </r>
  </si>
  <si>
    <r>
      <t>Operations</t>
    </r>
    <r>
      <rPr>
        <b/>
        <vertAlign val="superscript"/>
        <sz val="16"/>
        <color indexed="8"/>
        <rFont val="Arial"/>
        <family val="2"/>
      </rPr>
      <t>(A)</t>
    </r>
  </si>
  <si>
    <r>
      <rPr>
        <vertAlign val="superscript"/>
        <sz val="11"/>
        <rFont val="Arial"/>
        <family val="2"/>
      </rPr>
      <t>(A)</t>
    </r>
    <r>
      <rPr>
        <sz val="11"/>
        <rFont val="Arial"/>
        <family val="2"/>
      </rPr>
      <t>May not balance due to rounding alignment to YTD figures.</t>
    </r>
  </si>
  <si>
    <t>Segmented Data</t>
  </si>
  <si>
    <t>Total external revenue % change on prior year</t>
  </si>
  <si>
    <t>EBITDA % change on prior year</t>
  </si>
  <si>
    <t>Adjusted EBITDA  % change on prior year</t>
  </si>
  <si>
    <t>Revenues % change on prior year</t>
  </si>
  <si>
    <r>
      <t>Operating Statistics - Historical Trend</t>
    </r>
    <r>
      <rPr>
        <b/>
        <vertAlign val="superscript"/>
        <sz val="16"/>
        <color indexed="8"/>
        <rFont val="Arial"/>
        <family val="2"/>
      </rPr>
      <t>(A)</t>
    </r>
  </si>
  <si>
    <t>Data services</t>
  </si>
  <si>
    <t>Voice service (local and long distance)</t>
  </si>
  <si>
    <t>Other service and equipment</t>
  </si>
  <si>
    <t>Segmented Data - Historical Trend</t>
  </si>
  <si>
    <r>
      <t>Operations - Historical Trend</t>
    </r>
    <r>
      <rPr>
        <b/>
        <vertAlign val="superscript"/>
        <sz val="16"/>
        <color indexed="8"/>
        <rFont val="Arial"/>
        <family val="2"/>
      </rPr>
      <t>(A)</t>
    </r>
  </si>
  <si>
    <t>Ian McMillan</t>
  </si>
  <si>
    <t>(604) 695-4539</t>
  </si>
  <si>
    <t xml:space="preserve">ian.mcmillian@telus.com </t>
  </si>
  <si>
    <t xml:space="preserve">   Gross additions</t>
  </si>
  <si>
    <t xml:space="preserve">   Net additions</t>
  </si>
  <si>
    <t>Security net additions</t>
  </si>
  <si>
    <t>Selected Consolidated Data</t>
  </si>
  <si>
    <r>
      <rPr>
        <vertAlign val="superscript"/>
        <sz val="11"/>
        <rFont val="Arial"/>
        <family val="2"/>
      </rPr>
      <t>(B)</t>
    </r>
    <r>
      <rPr>
        <sz val="11"/>
        <rFont val="Arial"/>
        <family val="2"/>
      </rPr>
      <t>Includes restructuring and other costs.</t>
    </r>
  </si>
  <si>
    <t>Operating revenues and other income</t>
  </si>
  <si>
    <t>Operating revenues (arising from contracts with customers)</t>
  </si>
  <si>
    <t>Other income</t>
  </si>
  <si>
    <t xml:space="preserve">  Operating revenues and other income</t>
  </si>
  <si>
    <t>Mobile network revenue</t>
  </si>
  <si>
    <t>Total operating revenues and other income</t>
  </si>
  <si>
    <t>Fixed data services revenue % change on prior year</t>
  </si>
  <si>
    <t>Mobile network revenue % change on prior year</t>
  </si>
  <si>
    <t>Goods and services purchased</t>
  </si>
  <si>
    <t>Employee benefits expense</t>
  </si>
  <si>
    <r>
      <t>Total operating expense</t>
    </r>
    <r>
      <rPr>
        <b/>
        <vertAlign val="superscript"/>
        <sz val="12"/>
        <color theme="1"/>
        <rFont val="Arial"/>
        <family val="2"/>
      </rPr>
      <t>(B)</t>
    </r>
  </si>
  <si>
    <t>Q1</t>
  </si>
  <si>
    <t>Q2</t>
  </si>
  <si>
    <t>Q3</t>
  </si>
  <si>
    <t>Q4</t>
  </si>
  <si>
    <t>Add: lease-up period and other equity losses related to real estate joint ventures</t>
  </si>
  <si>
    <t>Fixed voice services</t>
  </si>
  <si>
    <t>Digitally-led customer experiences - TELUS International (DLCX)</t>
  </si>
  <si>
    <t>Deduct: retirement of a provision arising from business acquisition-related written put options within DLCX</t>
  </si>
  <si>
    <t>Velocity High Speed Internet Subscribers</t>
  </si>
  <si>
    <t>Wireless Subscribers (000s)</t>
  </si>
  <si>
    <t>Dividends declared par share</t>
  </si>
  <si>
    <t>Return On Equity</t>
  </si>
  <si>
    <t>Total Customer Connections</t>
  </si>
  <si>
    <t>Wireline Customer Connections</t>
  </si>
  <si>
    <t>Wireless Customer Connections</t>
  </si>
  <si>
    <t>Connected Devices</t>
  </si>
  <si>
    <t>TV total Subs</t>
  </si>
  <si>
    <t>TV net adds</t>
  </si>
  <si>
    <t>Internet net adds</t>
  </si>
  <si>
    <t>Security net adds</t>
  </si>
  <si>
    <t>Wireless Phone Connections</t>
  </si>
  <si>
    <t>Wireless Device Connections</t>
  </si>
  <si>
    <t>Blended ARPU ($)</t>
  </si>
  <si>
    <t>Total Churn</t>
  </si>
  <si>
    <t>Total Mobile Phone Subscribers</t>
  </si>
  <si>
    <t>Mobile Phone Subs Graph Data</t>
  </si>
  <si>
    <t>Mobile Connected Devices</t>
  </si>
  <si>
    <t>Total WLS  Phone</t>
  </si>
  <si>
    <t>WLN</t>
  </si>
  <si>
    <t>Q1-18</t>
  </si>
  <si>
    <t>Q1-19</t>
  </si>
  <si>
    <t>Q1-20</t>
  </si>
  <si>
    <t>Q2-18</t>
  </si>
  <si>
    <t>Q2-19</t>
  </si>
  <si>
    <t>Q2-20</t>
  </si>
  <si>
    <t>Q3-18</t>
  </si>
  <si>
    <t>Q4-18</t>
  </si>
  <si>
    <t>Q3-19</t>
  </si>
  <si>
    <t>Q3-20</t>
  </si>
  <si>
    <t>Q4-19</t>
  </si>
  <si>
    <t>Q4-20</t>
  </si>
  <si>
    <t>Total Residential NAL Losses</t>
  </si>
  <si>
    <t>Internet Subs</t>
  </si>
  <si>
    <t xml:space="preserve">Q3 </t>
  </si>
  <si>
    <t>Residential</t>
  </si>
  <si>
    <t>NAL Losses (000s)</t>
  </si>
  <si>
    <t>Background NAL Calcs</t>
  </si>
  <si>
    <t>Losses</t>
  </si>
  <si>
    <t>Res</t>
  </si>
  <si>
    <t>Consolidated EBITDA</t>
  </si>
  <si>
    <t>total</t>
  </si>
  <si>
    <t>Revenues (%)</t>
  </si>
  <si>
    <t>EBITDA (%)</t>
  </si>
  <si>
    <t>12 Months trailing</t>
  </si>
  <si>
    <t>Q1 2020</t>
  </si>
  <si>
    <t>Total Revenues</t>
  </si>
  <si>
    <t>Q1-21</t>
  </si>
  <si>
    <t>Q2-21</t>
  </si>
  <si>
    <t>Q3-21</t>
  </si>
  <si>
    <t>Q4-21</t>
  </si>
  <si>
    <t>TTECH EBITDA</t>
  </si>
  <si>
    <t>DLCX EBITDA</t>
  </si>
  <si>
    <t>TTECH Network Revenue</t>
  </si>
  <si>
    <t>TTECH</t>
  </si>
  <si>
    <t>DLCX</t>
  </si>
  <si>
    <t>Q1 2021</t>
  </si>
  <si>
    <t xml:space="preserve">  TELUS Technology Solutions</t>
  </si>
  <si>
    <t xml:space="preserve">  Digitally-led customer experiences - TELUS International</t>
  </si>
  <si>
    <t>Mobile equipment and other service revenues</t>
  </si>
  <si>
    <t>Fixed equipment and other service revenue</t>
  </si>
  <si>
    <t>Outstanding shares at end of period (M)</t>
  </si>
  <si>
    <t>Basic weighted average shares outstanding (M)</t>
  </si>
  <si>
    <t>Basic earnings per share ($)</t>
  </si>
  <si>
    <t>TTech</t>
  </si>
  <si>
    <t>n.m.</t>
  </si>
  <si>
    <t>User Notes</t>
  </si>
  <si>
    <t>A)  Continually increasing technological convergence pushing the difference between mobile and fixed access further from the core network and closer to the customer point of access. This has resulted in an increasing demand for allocation of non-direct expenditure (both capital and operating) between mobile and fixed access
B)  The increasing significance of digitally-led customer experience services, manifested as TELUS International (Cda) Inc.
C)  The evolution of information regularly reported to the TELUS chief operating decision maker for purposes of allocating resources and assessing performance</t>
  </si>
  <si>
    <t>New reporting segments:</t>
  </si>
  <si>
    <r>
      <rPr>
        <b/>
        <u/>
        <sz val="10"/>
        <rFont val="Arial"/>
        <family val="2"/>
      </rPr>
      <t>Digitally-led customer experiences - TELUS International (DLCX)</t>
    </r>
    <r>
      <rPr>
        <b/>
        <sz val="10"/>
        <rFont val="Arial"/>
        <family val="2"/>
      </rPr>
      <t xml:space="preserve"> </t>
    </r>
    <r>
      <rPr>
        <sz val="10"/>
        <rFont val="Arial"/>
        <family val="2"/>
      </rPr>
      <t xml:space="preserve">provides customer experience and digital enablement transformation through its customer care and business services operations, as well as designs, builds and delivers next-generation digital solutions to enhance the customer experience for global and disruptive brands across multiple high-growth industry verticals. We earn revenues pursuant to contracts with our clients that generally take the form of a master services agreement, or other service contracts. </t>
    </r>
  </si>
  <si>
    <t>Notable items:</t>
  </si>
  <si>
    <t>The following information is provided to assist users of this document understand the restated information provided and compare it to other publicly available information:</t>
  </si>
  <si>
    <t>A)  Information presented on the DLCX segment was previously recorded in our legacy 'Wireline' segment. The remainder of the legacy 'Wireline' segment is consolidated with the results of our legacy 'Wireless' segment and recorded in the new TTech segment. DLCX intersegment revenue includes revenue that was previously eliminated within the legacy 'Wireline' segment.</t>
  </si>
  <si>
    <t xml:space="preserve">B)  DLCX segment current and comparative information presented reflects the Q2 2020 sale of a line of business from TELUS Communications Inc. to TELUS International (Cda) Inc (TI). This aligns to Management's view of the DLCX segment, however comparative information prior to Q2 2020 has not been adjusted in the information presented in Note 28(d) of the 2020 Annual TELUS Corporation Financial Statements as that information aligns with TI legal entity reporting, which accounted for the transaction using predecessor accounting prospectively applied. </t>
  </si>
  <si>
    <t>C)  In addition to the difference outlined in point b) above, there are additional definitional differences in other income, total operating revenue and adjusted EBITDA between the information presented in this document and the information contained within the TI consolidated financial statements as reported in their Form 20-F. These differences largely arise from TI adopting definitions consistent with practice in their industry.</t>
  </si>
  <si>
    <t>Effective January 1, 2021, TELUS Corporation's segment reporting structure was retrospectively re-cast to the beginning of 2020. This change came about due to:</t>
  </si>
  <si>
    <t>Internet net additions</t>
  </si>
  <si>
    <t>TV net additions</t>
  </si>
  <si>
    <t>Residential voice net losses</t>
  </si>
  <si>
    <r>
      <t>Operating Statistics</t>
    </r>
    <r>
      <rPr>
        <b/>
        <vertAlign val="superscript"/>
        <sz val="16"/>
        <color theme="1"/>
        <rFont val="Arial"/>
        <family val="2"/>
      </rPr>
      <t>(A)</t>
    </r>
  </si>
  <si>
    <r>
      <rPr>
        <b/>
        <u/>
        <sz val="10"/>
        <rFont val="Arial"/>
        <family val="2"/>
      </rPr>
      <t>TELUS technology solutions (TTech)</t>
    </r>
    <r>
      <rPr>
        <sz val="10"/>
        <rFont val="Arial"/>
        <family val="2"/>
      </rPr>
      <t xml:space="preserve"> provides a wide range of telecommunications products and services. Mobile products and services include network revenue (data and voice) and equipment sales arising from mobile technologies. Fixed products and services include data revenues (which include revenues from internet protocol; television; hosting, managed information technology and cloud-based services; home and business smart technology (including security and agriculture); and certain healthcare solutions), voice revenues, and other telecommunications services and equipment revenues. We currently earn the majority of our revenue from access to, and usage of, our telecommunications infrastructure, and from providing services and products that facilitate access to, and usage of, our infrastructure. 
In alignment with our segment reporting changes, operating KPIs were impacted by changes to intersegment eliminations and have been retroactively adjusted to the beginning of 2020 in this document.</t>
    </r>
  </si>
  <si>
    <t>TELUS technology solutions</t>
  </si>
  <si>
    <t>Digitally-led customer experiences - TELUS International</t>
  </si>
  <si>
    <t xml:space="preserve">  TELUS technology solutions</t>
  </si>
  <si>
    <t xml:space="preserve">TELUS technology solutions </t>
  </si>
  <si>
    <t>Q2 2021</t>
  </si>
  <si>
    <r>
      <t>Return on common equity</t>
    </r>
    <r>
      <rPr>
        <vertAlign val="superscript"/>
        <sz val="12"/>
        <color indexed="8"/>
        <rFont val="Arial"/>
        <family val="2"/>
      </rPr>
      <t>2</t>
    </r>
  </si>
  <si>
    <r>
      <t>EBITDA interest coverage ratio</t>
    </r>
    <r>
      <rPr>
        <vertAlign val="superscript"/>
        <sz val="12"/>
        <color indexed="8"/>
        <rFont val="Arial"/>
        <family val="2"/>
      </rPr>
      <t xml:space="preserve">3 </t>
    </r>
  </si>
  <si>
    <r>
      <t>Free cash flow</t>
    </r>
    <r>
      <rPr>
        <vertAlign val="superscript"/>
        <sz val="12"/>
        <color indexed="8"/>
        <rFont val="Arial"/>
        <family val="2"/>
      </rPr>
      <t>4</t>
    </r>
  </si>
  <si>
    <r>
      <t>Net debt</t>
    </r>
    <r>
      <rPr>
        <vertAlign val="superscript"/>
        <sz val="12"/>
        <color indexed="8"/>
        <rFont val="Arial"/>
        <family val="2"/>
      </rPr>
      <t>5</t>
    </r>
  </si>
  <si>
    <r>
      <t xml:space="preserve">2 </t>
    </r>
    <r>
      <rPr>
        <b/>
        <u/>
        <sz val="10"/>
        <rFont val="Arial"/>
        <family val="2"/>
      </rPr>
      <t>Return on common equity</t>
    </r>
    <r>
      <rPr>
        <b/>
        <sz val="10"/>
        <rFont val="Arial"/>
        <family val="2"/>
      </rPr>
      <t xml:space="preserve"> </t>
    </r>
    <r>
      <rPr>
        <sz val="10"/>
        <rFont val="Arial"/>
        <family val="2"/>
      </rPr>
      <t>is Net income attributed to equity shares for a 12-month trailing period, divided by the average Common equity for the 12-month period.</t>
    </r>
  </si>
  <si>
    <r>
      <t xml:space="preserve">3 </t>
    </r>
    <r>
      <rPr>
        <b/>
        <u/>
        <sz val="10"/>
        <rFont val="Arial"/>
        <family val="2"/>
      </rPr>
      <t>EBITDA interest coverage ratio</t>
    </r>
    <r>
      <rPr>
        <sz val="10"/>
        <rFont val="Arial"/>
        <family val="2"/>
      </rPr>
      <t xml:space="preserve"> is defined as EBITDA (excluding restructuring and other costs), divided by net interest cost. Net interest cost is defined as financing costs, net of capitalized long-term debt interest, excluding employee defined benefit plans net interest, as well as recoveries on redemption and repayment of debt, calculated on a 12-month trailing basis. Any losses recorded on the redemption of debt are included in net interest. This measure is similar to the coverage ratio covenant in TELUS' credit facilities. </t>
    </r>
  </si>
  <si>
    <r>
      <t>EBITDA</t>
    </r>
    <r>
      <rPr>
        <b/>
        <vertAlign val="superscript"/>
        <sz val="12"/>
        <color theme="1"/>
        <rFont val="Arial"/>
        <family val="2"/>
      </rPr>
      <t>7</t>
    </r>
  </si>
  <si>
    <t>Net Income</t>
  </si>
  <si>
    <t>Q3 2021</t>
  </si>
  <si>
    <t>-</t>
  </si>
  <si>
    <t>Earnings coverage</t>
  </si>
  <si>
    <t>Cash provided by operating activities</t>
  </si>
  <si>
    <t>Long-term debt</t>
  </si>
  <si>
    <t>Q4 2021</t>
  </si>
  <si>
    <r>
      <t>Adjusted Net Income</t>
    </r>
    <r>
      <rPr>
        <vertAlign val="superscript"/>
        <sz val="12"/>
        <color theme="1"/>
        <rFont val="Arial"/>
        <family val="2"/>
      </rPr>
      <t>1</t>
    </r>
  </si>
  <si>
    <r>
      <t>5</t>
    </r>
    <r>
      <rPr>
        <sz val="10"/>
        <rFont val="Arial"/>
        <family val="2"/>
      </rPr>
      <t xml:space="preserve"> </t>
    </r>
    <r>
      <rPr>
        <b/>
        <u/>
        <sz val="10"/>
        <rFont val="Arial"/>
        <family val="2"/>
      </rPr>
      <t>Net debt</t>
    </r>
    <r>
      <rPr>
        <sz val="10"/>
        <rFont val="Arial"/>
        <family val="2"/>
      </rPr>
      <t xml:space="preserve"> is defined as Long-term Debt (including current maturities of long-term debt) plus debt issue costs netted against long-term debt, Short-term borrowings and Accumulated other comprehensive income amounts arising from financial instruments used to manage interest rate and currency risks associated with U.S. dollar-denominated long-term debt (excluding tax effects), less Cash and temporary investments and net derivative assets. Net debt is a useful measure because it represents the amount of Short-term borrowings and long-term debt obligations that are not covered by available Cash and temporary investments. The nearest IFRS measure to net debt is Long-term debt, including Current maturities of Long-term debt.</t>
    </r>
  </si>
  <si>
    <t>,</t>
  </si>
  <si>
    <t>Non-GAAP and other specified financial measures and definitions</t>
  </si>
  <si>
    <r>
      <t>Net debt : EBITDA - excluding restructuring and other costs (times)</t>
    </r>
    <r>
      <rPr>
        <vertAlign val="superscript"/>
        <sz val="12"/>
        <color theme="1"/>
        <rFont val="Arial"/>
        <family val="2"/>
      </rPr>
      <t>6</t>
    </r>
  </si>
  <si>
    <r>
      <t xml:space="preserve">Adjusted EBITDA </t>
    </r>
    <r>
      <rPr>
        <b/>
        <i/>
        <sz val="12"/>
        <color indexed="8"/>
        <rFont val="Arial"/>
        <family val="2"/>
      </rPr>
      <t>% change on prior year</t>
    </r>
  </si>
  <si>
    <t xml:space="preserve">  Less: Intersegment revenue</t>
  </si>
  <si>
    <t>Adjusted EBITDA % change on prior year</t>
  </si>
  <si>
    <t>Operating revenues % change on prior year</t>
  </si>
  <si>
    <t>Non-GAAP and Other Specified Financial Measures and definitions of key operating indicators, continued</t>
  </si>
  <si>
    <t>Dividends declared per common share ($)</t>
  </si>
  <si>
    <r>
      <t>Adjusted Basic earnings per share ($)</t>
    </r>
    <r>
      <rPr>
        <vertAlign val="superscript"/>
        <sz val="12"/>
        <rFont val="Arial"/>
        <family val="2"/>
      </rPr>
      <t>1</t>
    </r>
  </si>
  <si>
    <t>TTECH Operating Revenue</t>
  </si>
  <si>
    <t>DLCX Operating Revenues</t>
  </si>
  <si>
    <r>
      <rPr>
        <vertAlign val="superscript"/>
        <sz val="11"/>
        <rFont val="Arial"/>
        <family val="2"/>
      </rPr>
      <t>(A)</t>
    </r>
    <r>
      <rPr>
        <sz val="11"/>
        <rFont val="Arial"/>
        <family val="2"/>
      </rPr>
      <t xml:space="preserve">May not balance due to rounding alignment to YTD figures. </t>
    </r>
  </si>
  <si>
    <t>Non-GAAP and Other Specified Financial Measures and definitions of key operating indicators</t>
  </si>
  <si>
    <t>Q1/22</t>
  </si>
  <si>
    <t>Q4/22</t>
  </si>
  <si>
    <t>Q3/22</t>
  </si>
  <si>
    <t>Q2/22</t>
  </si>
  <si>
    <t>Q1-22</t>
  </si>
  <si>
    <t>Q2-22</t>
  </si>
  <si>
    <t>Q3-22</t>
  </si>
  <si>
    <t>Q4-22</t>
  </si>
  <si>
    <t>Q1 2022</t>
  </si>
  <si>
    <t>Q4 2022</t>
  </si>
  <si>
    <t>Q3 2022</t>
  </si>
  <si>
    <t>Q2 2022</t>
  </si>
  <si>
    <t>Comments: Tyler Friend Review</t>
  </si>
  <si>
    <t>Given that we've now lapped uni-segment, we likely don't need this page anymore. Doesn't look like we had in 2020. Will wait to see what CF says and then ask TWK + IM</t>
  </si>
  <si>
    <t>Deduct: Gain on disposition of financial solutions business</t>
  </si>
  <si>
    <t>11-12</t>
  </si>
  <si>
    <r>
      <rPr>
        <vertAlign val="superscript"/>
        <sz val="12"/>
        <rFont val="Arial"/>
        <family val="2"/>
      </rPr>
      <t>(C)</t>
    </r>
    <r>
      <rPr>
        <sz val="11"/>
        <rFont val="Arial"/>
        <family val="2"/>
      </rPr>
      <t>Represents a simple average of monthly average FX rates within the time period, per Bank of Canada posted rates.</t>
    </r>
  </si>
  <si>
    <r>
      <t>Average CAD:USD FX rate</t>
    </r>
    <r>
      <rPr>
        <b/>
        <vertAlign val="superscript"/>
        <sz val="12"/>
        <rFont val="Arial"/>
        <family val="2"/>
      </rPr>
      <t>(C)</t>
    </r>
  </si>
  <si>
    <t>Net additions</t>
  </si>
  <si>
    <t>$ in millions</t>
  </si>
  <si>
    <t>Additions (thousands)</t>
  </si>
  <si>
    <r>
      <t xml:space="preserve">Fixed </t>
    </r>
    <r>
      <rPr>
        <u/>
        <sz val="12"/>
        <color theme="1"/>
        <rFont val="Arial"/>
        <family val="2"/>
      </rPr>
      <t>(thousands)</t>
    </r>
  </si>
  <si>
    <r>
      <t>Total telecom net additions</t>
    </r>
    <r>
      <rPr>
        <sz val="12"/>
        <color theme="1"/>
        <rFont val="Arial"/>
        <family val="2"/>
      </rPr>
      <t xml:space="preserve"> (thousands)</t>
    </r>
  </si>
  <si>
    <t>As at</t>
  </si>
  <si>
    <t>Agriculture and consumer goods services</t>
  </si>
  <si>
    <t>$ in millions except shares, per share amounts, and ratios</t>
  </si>
  <si>
    <t>Health services</t>
  </si>
  <si>
    <t>Dec 31, 2022</t>
  </si>
  <si>
    <r>
      <t>EBITDA</t>
    </r>
    <r>
      <rPr>
        <b/>
        <vertAlign val="superscript"/>
        <sz val="12"/>
        <rFont val="Arial"/>
        <family val="2"/>
      </rPr>
      <t>7</t>
    </r>
  </si>
  <si>
    <r>
      <t>Adjusted EBITDA</t>
    </r>
    <r>
      <rPr>
        <b/>
        <i/>
        <vertAlign val="superscript"/>
        <sz val="12"/>
        <rFont val="Arial"/>
        <family val="2"/>
      </rPr>
      <t xml:space="preserve">(A) </t>
    </r>
    <r>
      <rPr>
        <b/>
        <i/>
        <sz val="12"/>
        <rFont val="Arial"/>
        <family val="2"/>
      </rPr>
      <t>% change on prior year</t>
    </r>
  </si>
  <si>
    <r>
      <t>Telecom subscribers</t>
    </r>
    <r>
      <rPr>
        <u/>
        <sz val="12"/>
        <rFont val="Arial"/>
        <family val="2"/>
      </rPr>
      <t xml:space="preserve"> (thousands)</t>
    </r>
  </si>
  <si>
    <r>
      <t>Total telecom subscribers</t>
    </r>
    <r>
      <rPr>
        <sz val="12"/>
        <rFont val="Arial"/>
        <family val="2"/>
      </rPr>
      <t xml:space="preserve"> (thousands)</t>
    </r>
  </si>
  <si>
    <r>
      <t>Total operating expense</t>
    </r>
    <r>
      <rPr>
        <b/>
        <vertAlign val="superscript"/>
        <sz val="12"/>
        <rFont val="Arial"/>
        <family val="2"/>
      </rPr>
      <t>(B)</t>
    </r>
  </si>
  <si>
    <t>(Deduct) Add: Other equity (income) losses related to real estate joint ventures</t>
  </si>
  <si>
    <r>
      <t xml:space="preserve">11 </t>
    </r>
    <r>
      <rPr>
        <b/>
        <u/>
        <sz val="10"/>
        <rFont val="Arial"/>
        <family val="2"/>
      </rPr>
      <t>Mobile phone subscriber</t>
    </r>
    <r>
      <rPr>
        <b/>
        <sz val="10"/>
        <rFont val="Arial"/>
        <family val="2"/>
      </rPr>
      <t xml:space="preserve"> </t>
    </r>
    <r>
      <rPr>
        <sz val="10"/>
        <rFont val="Arial"/>
        <family val="2"/>
      </rPr>
      <t>means a subscriber on an active TELUS service plan with a recurring revenue-generating portable unit (e.g. feature phones and smartphones) where TELUS provides voice, text and/or data connectivity.</t>
    </r>
  </si>
  <si>
    <r>
      <t xml:space="preserve">12 </t>
    </r>
    <r>
      <rPr>
        <b/>
        <u/>
        <sz val="10"/>
        <rFont val="Arial"/>
        <family val="2"/>
      </rPr>
      <t>Mobile phone Average revenue per subscriber per month (ARPU)</t>
    </r>
    <r>
      <rPr>
        <sz val="10"/>
        <rFont val="Arial"/>
        <family val="2"/>
      </rPr>
      <t xml:space="preserve"> is calculated as network revenue derived from monthly service plan, roaming and usage charges; divided by the average number of mobile phone subscribers on the network during the period, and is expressed as a rate per month.</t>
    </r>
  </si>
  <si>
    <r>
      <t xml:space="preserve">14 </t>
    </r>
    <r>
      <rPr>
        <b/>
        <u/>
        <sz val="10"/>
        <rFont val="Arial"/>
        <family val="2"/>
      </rPr>
      <t>Connected device subscriber</t>
    </r>
    <r>
      <rPr>
        <sz val="10"/>
        <rFont val="Arial"/>
        <family val="2"/>
      </rPr>
      <t xml:space="preserve"> means a subscriber on an active TELUS service plan with a recurring revenue-generating portable unit (e.g. tablets, internet keys, Internet of Things, wearables and connected cars) that is supported by TELUS and is intended for limited or no cellular voice capability.</t>
    </r>
  </si>
  <si>
    <r>
      <t xml:space="preserve">15 </t>
    </r>
    <r>
      <rPr>
        <b/>
        <u/>
        <sz val="10"/>
        <rFont val="Arial"/>
        <family val="2"/>
      </rPr>
      <t>Digital health transactions</t>
    </r>
    <r>
      <rPr>
        <b/>
        <sz val="10"/>
        <rFont val="Arial"/>
        <family val="2"/>
      </rPr>
      <t xml:space="preserve"> </t>
    </r>
    <r>
      <rPr>
        <sz val="10"/>
        <rFont val="Arial"/>
        <family val="2"/>
      </rPr>
      <t>mean the total number of health claims, dental claims, consultations or other paid transactions facilitated by TELUS Health services.</t>
    </r>
  </si>
  <si>
    <r>
      <t xml:space="preserve">16 </t>
    </r>
    <r>
      <rPr>
        <b/>
        <u/>
        <sz val="10"/>
        <rFont val="Arial"/>
        <family val="2"/>
      </rPr>
      <t>Internet subscriber</t>
    </r>
    <r>
      <rPr>
        <b/>
        <sz val="10"/>
        <rFont val="Arial"/>
        <family val="2"/>
      </rPr>
      <t xml:space="preserve"> </t>
    </r>
    <r>
      <rPr>
        <sz val="10"/>
        <rFont val="Arial"/>
        <family val="2"/>
      </rPr>
      <t>means a subscriber on an active TELUS internet plan with a recurring revenue-generating unit where TELUS provides internet connectivity.</t>
    </r>
  </si>
  <si>
    <r>
      <t xml:space="preserve">17 </t>
    </r>
    <r>
      <rPr>
        <b/>
        <u/>
        <sz val="10"/>
        <rFont val="Arial"/>
        <family val="2"/>
      </rPr>
      <t>TV subscriber</t>
    </r>
    <r>
      <rPr>
        <sz val="10"/>
        <rFont val="Arial"/>
        <family val="2"/>
      </rPr>
      <t xml:space="preserve"> means a subscriber on an active TELUS TV plan with a recurring revenue-generating subscription for video services from a TELUS TV platform.</t>
    </r>
  </si>
  <si>
    <r>
      <t xml:space="preserve">18 </t>
    </r>
    <r>
      <rPr>
        <b/>
        <u/>
        <sz val="10"/>
        <rFont val="Arial"/>
        <family val="2"/>
      </rPr>
      <t>Residential voice subscriber</t>
    </r>
    <r>
      <rPr>
        <sz val="10"/>
        <rFont val="Arial"/>
        <family val="2"/>
      </rPr>
      <t xml:space="preserve"> means a subscriber on an active TELUS phone plan with a recurring revenue-generating unit where TELUS provides voice service.</t>
    </r>
  </si>
  <si>
    <r>
      <t xml:space="preserve">19 </t>
    </r>
    <r>
      <rPr>
        <b/>
        <u/>
        <sz val="10"/>
        <rFont val="Arial"/>
        <family val="2"/>
      </rPr>
      <t>Security subscriber</t>
    </r>
    <r>
      <rPr>
        <sz val="10"/>
        <rFont val="Arial"/>
        <family val="2"/>
      </rPr>
      <t xml:space="preserve"> means a subscriber on an active TELUS security plan with a recurring revenue-generating unit that is connected to the TELUS security and automation platform.</t>
    </r>
  </si>
  <si>
    <r>
      <t xml:space="preserve">20 </t>
    </r>
    <r>
      <rPr>
        <b/>
        <u/>
        <sz val="10"/>
        <rFont val="Arial"/>
        <family val="2"/>
      </rPr>
      <t>Healthcare lives covered</t>
    </r>
    <r>
      <rPr>
        <b/>
        <sz val="10"/>
        <rFont val="Arial"/>
        <family val="2"/>
      </rPr>
      <t xml:space="preserve"> </t>
    </r>
    <r>
      <rPr>
        <sz val="10"/>
        <rFont val="Arial"/>
        <family val="2"/>
      </rPr>
      <t>means the number of users (primary members and their dependents) enrolled in various health programs supported by TELUS Health services (e.g. virtual care, health benefits management, preventative care, personal health security and employee and family assistance programs). It is probable that some members and their dependents will be a user of multiple TELUS Health services.</t>
    </r>
  </si>
  <si>
    <r>
      <t xml:space="preserve">21 </t>
    </r>
    <r>
      <rPr>
        <b/>
        <u/>
        <sz val="10"/>
        <rFont val="Arial"/>
        <family val="2"/>
      </rPr>
      <t>Virtual care member</t>
    </r>
    <r>
      <rPr>
        <b/>
        <sz val="10"/>
        <rFont val="Arial"/>
        <family val="2"/>
      </rPr>
      <t xml:space="preserve"> </t>
    </r>
    <r>
      <rPr>
        <sz val="10"/>
        <rFont val="Arial"/>
        <family val="2"/>
      </rPr>
      <t>means primary enrolment to receive services on an active TELUS Health virtual care plan.</t>
    </r>
  </si>
  <si>
    <r>
      <t>Adjusted EBITDA</t>
    </r>
    <r>
      <rPr>
        <b/>
        <vertAlign val="superscript"/>
        <sz val="12"/>
        <rFont val="Arial"/>
        <family val="2"/>
      </rPr>
      <t>8</t>
    </r>
  </si>
  <si>
    <r>
      <t>Adjusted EBITDA margin</t>
    </r>
    <r>
      <rPr>
        <b/>
        <vertAlign val="superscript"/>
        <sz val="12"/>
        <rFont val="Arial"/>
        <family val="2"/>
      </rPr>
      <t>9</t>
    </r>
  </si>
  <si>
    <r>
      <t>Capital expenditure intensity</t>
    </r>
    <r>
      <rPr>
        <b/>
        <vertAlign val="superscript"/>
        <sz val="12"/>
        <rFont val="Arial"/>
        <family val="2"/>
      </rPr>
      <t>10</t>
    </r>
  </si>
  <si>
    <r>
      <t>Adjusted EBITDA</t>
    </r>
    <r>
      <rPr>
        <b/>
        <vertAlign val="superscript"/>
        <sz val="12"/>
        <color theme="1"/>
        <rFont val="Arial"/>
        <family val="2"/>
      </rPr>
      <t>8</t>
    </r>
  </si>
  <si>
    <r>
      <t>Capital expenditure intensity</t>
    </r>
    <r>
      <rPr>
        <b/>
        <vertAlign val="superscript"/>
        <sz val="12"/>
        <color indexed="8"/>
        <rFont val="Arial"/>
        <family val="2"/>
      </rPr>
      <t>10</t>
    </r>
  </si>
  <si>
    <r>
      <t>Capital expenditure intensity</t>
    </r>
    <r>
      <rPr>
        <b/>
        <vertAlign val="superscript"/>
        <sz val="12"/>
        <color theme="1"/>
        <rFont val="Arial"/>
        <family val="2"/>
      </rPr>
      <t>10</t>
    </r>
  </si>
  <si>
    <r>
      <t>Mobile Phone</t>
    </r>
    <r>
      <rPr>
        <u/>
        <vertAlign val="superscript"/>
        <sz val="12"/>
        <color theme="1"/>
        <rFont val="Arial"/>
        <family val="2"/>
      </rPr>
      <t>11</t>
    </r>
  </si>
  <si>
    <r>
      <t>ARPU ($)</t>
    </r>
    <r>
      <rPr>
        <vertAlign val="superscript"/>
        <sz val="12"/>
        <color indexed="8"/>
        <rFont val="Arial"/>
        <family val="2"/>
      </rPr>
      <t>12</t>
    </r>
  </si>
  <si>
    <r>
      <t>Churn, per month (%)</t>
    </r>
    <r>
      <rPr>
        <vertAlign val="superscript"/>
        <sz val="12"/>
        <color indexed="8"/>
        <rFont val="Arial"/>
        <family val="2"/>
      </rPr>
      <t>13</t>
    </r>
  </si>
  <si>
    <r>
      <t>Connected Device</t>
    </r>
    <r>
      <rPr>
        <u/>
        <sz val="12"/>
        <color theme="1"/>
        <rFont val="Arial"/>
        <family val="2"/>
      </rPr>
      <t xml:space="preserve"> (thousands)</t>
    </r>
    <r>
      <rPr>
        <u/>
        <vertAlign val="superscript"/>
        <sz val="12"/>
        <color theme="1"/>
        <rFont val="Arial"/>
        <family val="2"/>
      </rPr>
      <t>14</t>
    </r>
  </si>
  <si>
    <r>
      <t xml:space="preserve">Digital health transactions </t>
    </r>
    <r>
      <rPr>
        <sz val="12"/>
        <color theme="1"/>
        <rFont val="Arial"/>
        <family val="2"/>
      </rPr>
      <t>(millions)</t>
    </r>
    <r>
      <rPr>
        <vertAlign val="superscript"/>
        <sz val="12"/>
        <color theme="1"/>
        <rFont val="Arial"/>
        <family val="2"/>
      </rPr>
      <t>15</t>
    </r>
  </si>
  <si>
    <r>
      <t>TV subscribers</t>
    </r>
    <r>
      <rPr>
        <vertAlign val="superscript"/>
        <sz val="12"/>
        <rFont val="Arial"/>
        <family val="2"/>
      </rPr>
      <t>17</t>
    </r>
  </si>
  <si>
    <r>
      <t>Residential voice subscribers</t>
    </r>
    <r>
      <rPr>
        <vertAlign val="superscript"/>
        <sz val="12"/>
        <rFont val="Arial"/>
        <family val="2"/>
      </rPr>
      <t>18</t>
    </r>
  </si>
  <si>
    <r>
      <t xml:space="preserve">Virtual care members </t>
    </r>
    <r>
      <rPr>
        <sz val="12"/>
        <rFont val="Arial"/>
        <family val="2"/>
      </rPr>
      <t>(millions)</t>
    </r>
    <r>
      <rPr>
        <vertAlign val="superscript"/>
        <sz val="12"/>
        <rFont val="Arial"/>
        <family val="2"/>
      </rPr>
      <t>21</t>
    </r>
  </si>
  <si>
    <t>Adjusted EBITDA less capital expenditures</t>
  </si>
  <si>
    <t>First Quarter, 2023</t>
  </si>
  <si>
    <t>Q1/23</t>
  </si>
  <si>
    <t>Mar 31, 2023</t>
  </si>
  <si>
    <t>Quarter 1</t>
  </si>
  <si>
    <t>As at Mar 31</t>
  </si>
  <si>
    <t>Mar YTD</t>
  </si>
  <si>
    <r>
      <t>ARPU % change on prior year</t>
    </r>
    <r>
      <rPr>
        <i/>
        <vertAlign val="superscript"/>
        <sz val="12"/>
        <color theme="1"/>
        <rFont val="Arial"/>
        <family val="2"/>
      </rPr>
      <t xml:space="preserve">(B)(C)(D) </t>
    </r>
  </si>
  <si>
    <r>
      <t>Mobile phone subscribers</t>
    </r>
    <r>
      <rPr>
        <vertAlign val="superscript"/>
        <sz val="12"/>
        <rFont val="Arial"/>
        <family val="2"/>
      </rPr>
      <t>11(B)</t>
    </r>
  </si>
  <si>
    <r>
      <t>7</t>
    </r>
    <r>
      <rPr>
        <b/>
        <u/>
        <sz val="10"/>
        <rFont val="Arial"/>
        <family val="2"/>
      </rPr>
      <t>EBITDA (earnings before interest, income taxes, depreciation and amortization)</t>
    </r>
    <r>
      <rPr>
        <sz val="10"/>
        <rFont val="Arial"/>
        <family val="2"/>
      </rPr>
      <t xml:space="preserve"> is an indicator we have issued guidance on and report EBITDA because it is a key measure used to evaluate performance at a consolidated level. EBITDA is commonly reported and widely used by investors and lending institutions as an indicator of a company’s operating performance and ability to incur and service debt, and as a valuation metric. EBITDA should not be considered an alternative to Net income in measuring TELUS’ performance, nor should it be used as a measure of cash flow. EBITDA as calculated by TELUS is equivalent to Operating revenues and other income less the total of Goods and services purchased expense and Employee benefits expense.
Please refer to the Q1 2023 Management's Discussion &amp; Analysis Section 11.1 for the quantitative reconciliation of Net Income to EBITDA. MD&amp;A is made available on SEDAR (www.sedar.com). </t>
    </r>
  </si>
  <si>
    <r>
      <t xml:space="preserve">8 </t>
    </r>
    <r>
      <rPr>
        <b/>
        <u/>
        <sz val="10"/>
        <rFont val="Arial"/>
        <family val="2"/>
      </rPr>
      <t>Adjusted EBITDA</t>
    </r>
    <r>
      <rPr>
        <b/>
        <sz val="10"/>
        <rFont val="Arial"/>
        <family val="2"/>
      </rPr>
      <t xml:space="preserve"> </t>
    </r>
    <r>
      <rPr>
        <sz val="10"/>
        <rFont val="Arial"/>
        <family val="2"/>
      </rPr>
      <t xml:space="preserve">is calculated to exclude items of an unusual nature that do not reflect our ongoing operations and should not, in our opinion, be considered in a long-term valuation metric or should not be included in an assessment of our ability to service or incur debt.  
Please refer to the Q1 2023 Management's Discussion &amp; Analysis Section 11.1 for the quantitative reconciliation of Net Income to Adjusted EBITDA. MD&amp;A is made available on SEDAR (www.sedar.com). 
</t>
    </r>
  </si>
  <si>
    <r>
      <rPr>
        <vertAlign val="superscript"/>
        <sz val="10"/>
        <rFont val="Arial"/>
        <family val="2"/>
      </rPr>
      <t>9</t>
    </r>
    <r>
      <rPr>
        <sz val="10"/>
        <rFont val="Arial"/>
        <family val="2"/>
      </rPr>
      <t xml:space="preserve"> </t>
    </r>
    <r>
      <rPr>
        <b/>
        <u/>
        <sz val="10"/>
        <rFont val="Arial"/>
        <family val="2"/>
      </rPr>
      <t>Adjusted EBITDA margin</t>
    </r>
    <r>
      <rPr>
        <sz val="10"/>
        <rFont val="Arial"/>
        <family val="2"/>
      </rPr>
      <t xml:space="preserve"> is a non-GAAP ratio that does not have any standardized meaning prescribed by IFRS-IASB and therefore is unlikely to be comparable to similar measures presented by other issuers. We report EBITDA margin and Adjusted EBITDA margin for our TTech and DLCX segments as these are key measures used to evaluate performance at the operating segment level.
Please refer to the Q1 2023 Management's Discussion &amp; Analysis Section 11.1 for the composition of this measure and explanation of how these measures provide useful information to investors and for which purposes management uses these measures. MD&amp;A is made available on SEDAR (www.sedar.com). 
</t>
    </r>
  </si>
  <si>
    <t xml:space="preserve">  TELUS technology solutions real estate development</t>
  </si>
  <si>
    <t>Real estate development capital expenditures</t>
  </si>
  <si>
    <r>
      <t>1</t>
    </r>
    <r>
      <rPr>
        <b/>
        <vertAlign val="superscript"/>
        <sz val="10"/>
        <rFont val="Arial"/>
        <family val="2"/>
      </rPr>
      <t xml:space="preserve"> </t>
    </r>
    <r>
      <rPr>
        <b/>
        <u/>
        <sz val="10"/>
        <rFont val="Arial"/>
        <family val="2"/>
      </rPr>
      <t>Adjusted Net income and adjusted basic earnings per share</t>
    </r>
    <r>
      <rPr>
        <b/>
        <sz val="10"/>
        <rFont val="Arial"/>
        <family val="2"/>
      </rPr>
      <t xml:space="preserve"> </t>
    </r>
    <r>
      <rPr>
        <sz val="10"/>
        <rFont val="Arial"/>
        <family val="2"/>
      </rPr>
      <t xml:space="preserve">These are Non-GAAP measures that do not have any standardized meaning prescribed by IFRS-IASB are therefore unlikely to be comparable to similar measures presented by other issuers. Adjusted Net income excludes the effects of restructuring and other costs, income tax-related adjustments, other equity losses related to real estate joint ventures, long-term debt prepayment premium, and virtual power purchase agreements unrealized change in forward element. Adjusted basic earnings per share is calculated as adjusted net income divided by basic weighted-average common shares outstanding. These measures should not be considered alternatives to Net income and basic earnings per share in measuring TELUS’ performance.
Please refer to the Q1 2023 Management's Discussion &amp; Analysis Section 11.1 for an explanation of how these measures provide useful information to investors and for which purposes management uses these measures, and quantitative reconciliation of Adjusted Net Income to Net Income. MD&amp;A is made available on SEDAR (www.sedar.com). </t>
    </r>
  </si>
  <si>
    <r>
      <rPr>
        <vertAlign val="superscript"/>
        <sz val="11"/>
        <rFont val="Arial"/>
        <family val="2"/>
      </rPr>
      <t>(B)</t>
    </r>
    <r>
      <rPr>
        <sz val="11"/>
        <rFont val="Arial"/>
        <family val="2"/>
      </rPr>
      <t>Effective January 1, 2023, on a prospective basis, we adjusted our mobile phone and connected device subscriber bases to remove 50,000 subscribers and add 82,000 subscribers, respectively, due to a review of our subscriber bases.</t>
    </r>
  </si>
  <si>
    <r>
      <t>4</t>
    </r>
    <r>
      <rPr>
        <u/>
        <vertAlign val="superscript"/>
        <sz val="10"/>
        <rFont val="Arial"/>
        <family val="2"/>
      </rPr>
      <t xml:space="preserve"> </t>
    </r>
    <r>
      <rPr>
        <b/>
        <u/>
        <sz val="10"/>
        <rFont val="Arial"/>
        <family val="2"/>
      </rPr>
      <t>Free cash flow</t>
    </r>
    <r>
      <rPr>
        <sz val="10"/>
        <rFont val="Arial"/>
        <family val="2"/>
      </rPr>
      <t xml:space="preserve"> is a supplementary indicator of our operating performance, and there is no generally accepted industry definition of free cash flow. It should not be considered an alternative to the measures in the Consolidated statements of cash flows. Free cash flow excludes certain working capital changes (such as trade receivables and trade payables), proceeds from divested assets and other sources and uses of cash, as found in the Consolidated statements of cash flows. It provides an indication of how much cash generated by operations is available after capital expenditures that may be used to, among other things, pay dividends, repay debt, purchase shares or make other investments. We exclude impacts of accounting standards that do not impact cash, such as IFRS 15 and IFRS 16. Free cash flow may be supplemented from time to time by proceeds from divested assets or financing activities.
Please refer to the Q1 2023 Management's Discussion &amp; Analysis Section 11.1 for the quantiative reconciliation of free cash flow to cash provided by operating activities. MD&amp;A is made available on SEDAR (www.sedar.com). </t>
    </r>
  </si>
  <si>
    <r>
      <t xml:space="preserve">10 </t>
    </r>
    <r>
      <rPr>
        <b/>
        <u/>
        <sz val="10"/>
        <rFont val="Arial"/>
        <family val="2"/>
      </rPr>
      <t>Capital expenditure intensity</t>
    </r>
    <r>
      <rPr>
        <sz val="10"/>
        <rFont val="Arial"/>
        <family val="2"/>
      </rPr>
      <t xml:space="preserve"> is calculated as capital expenditures excluding real estate development divided by total Operating revenues and other income.</t>
    </r>
  </si>
  <si>
    <t xml:space="preserve">  TELUS technology solutions operations</t>
  </si>
  <si>
    <t>Operations capital expenditures</t>
  </si>
  <si>
    <t>Fixed data services</t>
  </si>
  <si>
    <t>Add: Restructuring and other costs included in EBITDA</t>
  </si>
  <si>
    <r>
      <rPr>
        <vertAlign val="superscript"/>
        <sz val="11"/>
        <rFont val="Arial"/>
        <family val="2"/>
      </rPr>
      <t>(C)</t>
    </r>
    <r>
      <rPr>
        <sz val="11"/>
        <rFont val="Arial"/>
        <family val="2"/>
      </rPr>
      <t xml:space="preserve">Effective January 1, 2023, on a prospective basis, we adjusted our internet subscriber base to add 70,000 subscribers as a result of business acquisitions. </t>
    </r>
  </si>
  <si>
    <r>
      <rPr>
        <vertAlign val="superscript"/>
        <sz val="11"/>
        <rFont val="Arial"/>
        <family val="2"/>
      </rPr>
      <t>(D)</t>
    </r>
    <r>
      <rPr>
        <sz val="11"/>
        <rFont val="Arial"/>
        <family val="2"/>
      </rPr>
      <t>During the second quarter of 2022, we adjusted our cumulative security subscriber connections to add approximately 75,000 subscribers as a result of a business acquisition.</t>
    </r>
  </si>
  <si>
    <r>
      <rPr>
        <vertAlign val="superscript"/>
        <sz val="11"/>
        <rFont val="Arial"/>
        <family val="2"/>
      </rPr>
      <t>(E)</t>
    </r>
    <r>
      <rPr>
        <sz val="11"/>
        <rFont val="Arial"/>
        <family val="2"/>
      </rPr>
      <t>During the third quarter of 2022, we added 36.9 million healthcare lives covered as a result of the LifeWorks acquisition.</t>
    </r>
  </si>
  <si>
    <r>
      <t>Connected device subscribers</t>
    </r>
    <r>
      <rPr>
        <vertAlign val="superscript"/>
        <sz val="12"/>
        <rFont val="Arial"/>
        <family val="2"/>
      </rPr>
      <t>14(B)</t>
    </r>
  </si>
  <si>
    <r>
      <t>Internet subscribers</t>
    </r>
    <r>
      <rPr>
        <vertAlign val="superscript"/>
        <sz val="12"/>
        <rFont val="Arial"/>
        <family val="2"/>
      </rPr>
      <t xml:space="preserve">16(C) </t>
    </r>
  </si>
  <si>
    <r>
      <t>Security subscribers</t>
    </r>
    <r>
      <rPr>
        <vertAlign val="superscript"/>
        <sz val="12"/>
        <rFont val="Arial"/>
        <family val="2"/>
      </rPr>
      <t xml:space="preserve">19(D) </t>
    </r>
  </si>
  <si>
    <r>
      <t xml:space="preserve">Healthcare lives covered </t>
    </r>
    <r>
      <rPr>
        <sz val="12"/>
        <rFont val="Arial"/>
        <family val="2"/>
      </rPr>
      <t>(millions)</t>
    </r>
    <r>
      <rPr>
        <vertAlign val="superscript"/>
        <sz val="12"/>
        <rFont val="Arial"/>
        <family val="2"/>
      </rPr>
      <t>20(E)</t>
    </r>
  </si>
  <si>
    <r>
      <t xml:space="preserve">13 </t>
    </r>
    <r>
      <rPr>
        <b/>
        <u/>
        <sz val="10"/>
        <rFont val="Arial"/>
        <family val="2"/>
      </rPr>
      <t>Mobile phone churn</t>
    </r>
    <r>
      <rPr>
        <b/>
        <sz val="10"/>
        <rFont val="Arial"/>
        <family val="2"/>
      </rPr>
      <t xml:space="preserve"> </t>
    </r>
    <r>
      <rPr>
        <sz val="10"/>
        <rFont val="Arial"/>
        <family val="2"/>
      </rPr>
      <t>is calculated as the number of subscribers deactivated during a given period divided by the average number of subscribers on the network during the period, and is expressed as a rate per month. Mobile phone churn refers to the aggregate average of both prepaid and postpaid mobile phone churn. A TELUS, Koodo or Public Mobile brand prepaid mobile phone subscriber is deactivated when the subscriber has no usage for 90 days following expiry of the prepaid credits.</t>
    </r>
  </si>
  <si>
    <t>— %</t>
  </si>
  <si>
    <r>
      <t>ARPU % change on prior year</t>
    </r>
    <r>
      <rPr>
        <i/>
        <vertAlign val="superscript"/>
        <sz val="12"/>
        <color theme="1"/>
        <rFont val="Arial"/>
        <family val="2"/>
      </rPr>
      <t>(B)</t>
    </r>
  </si>
  <si>
    <r>
      <t xml:space="preserve">6 </t>
    </r>
    <r>
      <rPr>
        <b/>
        <u/>
        <sz val="10"/>
        <color theme="1"/>
        <rFont val="Arial"/>
        <family val="2"/>
      </rPr>
      <t>Net debt : EBITDA</t>
    </r>
    <r>
      <rPr>
        <u/>
        <sz val="10"/>
        <color theme="1"/>
        <rFont val="Arial"/>
        <family val="2"/>
      </rPr>
      <t xml:space="preserve"> </t>
    </r>
    <r>
      <rPr>
        <b/>
        <u/>
        <sz val="10"/>
        <color theme="1"/>
        <rFont val="Arial"/>
        <family val="2"/>
      </rPr>
      <t>excluding restructuring and other costs</t>
    </r>
    <r>
      <rPr>
        <sz val="10"/>
        <color theme="1"/>
        <rFont val="Arial"/>
        <family val="2"/>
      </rPr>
      <t xml:space="preserve"> is defined as Net debt as at the end of the period divided by the 12-month trailing EBITDA excluding restructuring and other costs. Historically, Net debt : EBITDA excluding restructuring and other costs is similar to the Leverage Ratio covenant in TELUS’ credit facilities.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</si>
</sst>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
    <numFmt numFmtId="168" formatCode="#,##0.0_);\(#,##0.0\)"/>
    <numFmt numFmtId="169" formatCode="0.0"/>
    <numFmt numFmtId="170" formatCode="_(* #,##0.0_);_(* \(#,##0.0\);_(* &quot;-&quot;?_);_(@_)"/>
    <numFmt numFmtId="171" formatCode="_(* #,##0.0_);_(* \(#,##0.0\);_(* &quot;-&quot;??_);_(@_)"/>
    <numFmt numFmtId="172" formatCode="_(* #,##0_);_(* \(#,##0\);_(* &quot;-&quot;??_);_(@_)"/>
    <numFmt numFmtId="173" formatCode="_(&quot;$&quot;* #,##0.0_);_(&quot;$&quot;* \(#,##0.0\);_(&quot;$&quot;* &quot;-&quot;??_);_(@_)"/>
    <numFmt numFmtId="174" formatCode="_(&quot;$&quot;* #,##0.0_);_(&quot;$&quot;* \(#,##0.0\);_(&quot;$&quot;* &quot;-&quot;?_);_(@_)"/>
    <numFmt numFmtId="175" formatCode="_(* #,##0.0000_);_(* \(#,##0.0000\);_(* &quot;-&quot;??_);_(@_)"/>
    <numFmt numFmtId="176" formatCode="0.00_);\(0.00\)"/>
    <numFmt numFmtId="177" formatCode="_-[$€-2]* #,##0.00_-;\-[$€-2]* #,##0.00_-;_-[$€-2]* &quot;-&quot;??_-"/>
    <numFmt numFmtId="178" formatCode="_(&quot;$&quot;* #,##0.000_);_(&quot;$&quot;* \(#,##0.000\);_(&quot;$&quot;* &quot;-&quot;??_);_(@_)"/>
    <numFmt numFmtId="179" formatCode="&quot;$&quot;#,##0.00"/>
    <numFmt numFmtId="180" formatCode="0.0%;\(0.0%\);\-"/>
    <numFmt numFmtId="181" formatCode="0.0%;\(0.0%\)"/>
    <numFmt numFmtId="182" formatCode="_-* #,##0.0000_-;\-* #,##0.0000_-;_-* &quot;-&quot;??_-;_-@_-"/>
    <numFmt numFmtId="183" formatCode="0.0_);\(0.0\)"/>
    <numFmt numFmtId="184" formatCode="_-* #,##0.0_-;\-* #,##0.0_-;_-* &quot;-&quot;?_-;_-@_-"/>
    <numFmt numFmtId="185" formatCode="_-* #,##0_-;\-* #,##0_-;_-* &quot;-&quot;??_-;_-@_-"/>
    <numFmt numFmtId="186" formatCode="&quot;$&quot;0,,\ &quot;M&quot;;\(&quot;$&quot;0,,\ &quot;M&quot;\);\-"/>
    <numFmt numFmtId="187" formatCode="_-* #,##0.000_-;\-* #,##0.000_-;_-* &quot;-&quot;??_-;_-@_-"/>
    <numFmt numFmtId="188" formatCode="0.000%"/>
    <numFmt numFmtId="189" formatCode="0.0000_);\(0.0000\)"/>
    <numFmt numFmtId="190" formatCode="0.0;\(0.0\)"/>
    <numFmt numFmtId="191" formatCode="0.0%;\(0.0%\);\-\%"/>
    <numFmt numFmtId="192" formatCode="0%;\(0%\)"/>
  </numFmts>
  <fonts count="84" x14ac:knownFonts="1">
    <font>
      <sz val="10"/>
      <name val="Arial"/>
    </font>
    <font>
      <sz val="11"/>
      <color theme="1"/>
      <name val="Calibri"/>
      <family val="2"/>
      <scheme val="minor"/>
    </font>
    <font>
      <sz val="11"/>
      <color theme="1"/>
      <name val="Calibri"/>
      <family val="2"/>
      <scheme val="minor"/>
    </font>
    <font>
      <sz val="10"/>
      <name val="Arial"/>
      <family val="2"/>
    </font>
    <font>
      <b/>
      <vertAlign val="superscript"/>
      <sz val="12"/>
      <color indexed="8"/>
      <name val="Arial"/>
      <family val="2"/>
    </font>
    <font>
      <sz val="12"/>
      <color indexed="8"/>
      <name val="Arial"/>
      <family val="2"/>
    </font>
    <font>
      <sz val="12"/>
      <name val="Arial"/>
      <family val="2"/>
    </font>
    <font>
      <i/>
      <sz val="12"/>
      <name val="Arial"/>
      <family val="2"/>
    </font>
    <font>
      <sz val="24"/>
      <name val="Arial"/>
      <family val="2"/>
    </font>
    <font>
      <b/>
      <i/>
      <sz val="24"/>
      <name val="Arial"/>
      <family val="2"/>
    </font>
    <font>
      <u/>
      <sz val="10"/>
      <color indexed="12"/>
      <name val="Arial"/>
      <family val="2"/>
    </font>
    <font>
      <b/>
      <sz val="10"/>
      <name val="Arial"/>
      <family val="2"/>
    </font>
    <font>
      <b/>
      <sz val="26"/>
      <name val="Arial"/>
      <family val="2"/>
    </font>
    <font>
      <b/>
      <i/>
      <sz val="26"/>
      <name val="Arial"/>
      <family val="2"/>
    </font>
    <font>
      <sz val="20"/>
      <name val="Arial"/>
      <family val="2"/>
    </font>
    <font>
      <b/>
      <sz val="12"/>
      <name val="Arial"/>
      <family val="2"/>
    </font>
    <font>
      <b/>
      <u/>
      <sz val="12"/>
      <name val="Arial"/>
      <family val="2"/>
    </font>
    <font>
      <sz val="10.5"/>
      <color indexed="8"/>
      <name val="Arial"/>
      <family val="2"/>
    </font>
    <font>
      <b/>
      <sz val="16"/>
      <name val="Arial"/>
      <family val="2"/>
    </font>
    <font>
      <sz val="8"/>
      <name val="Arial"/>
      <family val="2"/>
    </font>
    <font>
      <vertAlign val="superscript"/>
      <sz val="10"/>
      <name val="Arial"/>
      <family val="2"/>
    </font>
    <font>
      <b/>
      <u/>
      <sz val="10"/>
      <name val="Arial"/>
      <family val="2"/>
    </font>
    <font>
      <b/>
      <sz val="14"/>
      <name val="Arial"/>
      <family val="2"/>
    </font>
    <font>
      <vertAlign val="superscript"/>
      <sz val="12"/>
      <color indexed="8"/>
      <name val="Arial"/>
      <family val="2"/>
    </font>
    <font>
      <sz val="11"/>
      <color indexed="8"/>
      <name val="Arial"/>
      <family val="2"/>
    </font>
    <font>
      <sz val="11"/>
      <name val="Arial"/>
      <family val="2"/>
    </font>
    <font>
      <vertAlign val="superscript"/>
      <sz val="11"/>
      <name val="Arial"/>
      <family val="2"/>
    </font>
    <font>
      <vertAlign val="superscript"/>
      <sz val="11"/>
      <color indexed="8"/>
      <name val="Arial"/>
      <family val="2"/>
    </font>
    <font>
      <i/>
      <sz val="12"/>
      <color indexed="8"/>
      <name val="Arial"/>
      <family val="2"/>
    </font>
    <font>
      <b/>
      <vertAlign val="superscript"/>
      <sz val="16"/>
      <color indexed="8"/>
      <name val="Arial"/>
      <family val="2"/>
    </font>
    <font>
      <b/>
      <vertAlign val="superscript"/>
      <sz val="10"/>
      <name val="Arial"/>
      <family val="2"/>
    </font>
    <font>
      <sz val="12"/>
      <color theme="1"/>
      <name val="Arial"/>
      <family val="2"/>
    </font>
    <font>
      <i/>
      <sz val="12"/>
      <color theme="1"/>
      <name val="Arial"/>
      <family val="2"/>
    </font>
    <font>
      <sz val="10"/>
      <color theme="1"/>
      <name val="Arial"/>
      <family val="2"/>
    </font>
    <font>
      <b/>
      <sz val="10"/>
      <color theme="1"/>
      <name val="Arial"/>
      <family val="2"/>
    </font>
    <font>
      <sz val="8"/>
      <color theme="1"/>
      <name val="Arial"/>
      <family val="2"/>
    </font>
    <font>
      <b/>
      <sz val="12"/>
      <color theme="1"/>
      <name val="Arial"/>
      <family val="2"/>
    </font>
    <font>
      <vertAlign val="superscript"/>
      <sz val="11"/>
      <color theme="1"/>
      <name val="Arial"/>
      <family val="2"/>
    </font>
    <font>
      <vertAlign val="superscript"/>
      <sz val="12"/>
      <color theme="1"/>
      <name val="Arial"/>
      <family val="2"/>
    </font>
    <font>
      <sz val="11"/>
      <color theme="1"/>
      <name val="Arial"/>
      <family val="2"/>
    </font>
    <font>
      <b/>
      <sz val="16"/>
      <color theme="1"/>
      <name val="Arial"/>
      <family val="2"/>
    </font>
    <font>
      <sz val="16"/>
      <color theme="1"/>
      <name val="Arial"/>
      <family val="2"/>
    </font>
    <font>
      <b/>
      <u/>
      <sz val="12"/>
      <color theme="1"/>
      <name val="Arial"/>
      <family val="2"/>
    </font>
    <font>
      <b/>
      <vertAlign val="superscript"/>
      <sz val="12"/>
      <color theme="1"/>
      <name val="Arial"/>
      <family val="2"/>
    </font>
    <font>
      <b/>
      <i/>
      <sz val="14"/>
      <color theme="1"/>
      <name val="Arial"/>
      <family val="2"/>
    </font>
    <font>
      <vertAlign val="superscript"/>
      <sz val="10"/>
      <color theme="1"/>
      <name val="Arial"/>
      <family val="2"/>
    </font>
    <font>
      <b/>
      <sz val="14"/>
      <color rgb="FFFF0000"/>
      <name val="Arial"/>
      <family val="2"/>
    </font>
    <font>
      <sz val="12"/>
      <color rgb="FFFF0000"/>
      <name val="Arial"/>
      <family val="2"/>
    </font>
    <font>
      <b/>
      <sz val="18"/>
      <color theme="1"/>
      <name val="Arial"/>
      <family val="2"/>
    </font>
    <font>
      <sz val="11"/>
      <color rgb="FF1F497D"/>
      <name val="Calibri"/>
      <family val="2"/>
    </font>
    <font>
      <b/>
      <i/>
      <sz val="12"/>
      <color theme="1"/>
      <name val="Arial"/>
      <family val="2"/>
    </font>
    <font>
      <i/>
      <sz val="10"/>
      <color theme="1"/>
      <name val="Arial"/>
      <family val="2"/>
    </font>
    <font>
      <b/>
      <i/>
      <sz val="12"/>
      <color indexed="8"/>
      <name val="Arial"/>
      <family val="2"/>
    </font>
    <font>
      <sz val="11"/>
      <name val="Calibri"/>
      <family val="2"/>
    </font>
    <font>
      <b/>
      <u/>
      <sz val="10"/>
      <color theme="1"/>
      <name val="Arial"/>
      <family val="2"/>
    </font>
    <font>
      <b/>
      <sz val="10"/>
      <color rgb="FFFF0000"/>
      <name val="Arial"/>
      <family val="2"/>
    </font>
    <font>
      <i/>
      <sz val="10"/>
      <name val="Arial"/>
      <family val="2"/>
    </font>
    <font>
      <u/>
      <vertAlign val="superscript"/>
      <sz val="10"/>
      <name val="Arial"/>
      <family val="2"/>
    </font>
    <font>
      <u/>
      <sz val="10"/>
      <color theme="1"/>
      <name val="Arial"/>
      <family val="2"/>
    </font>
    <font>
      <sz val="12"/>
      <color theme="0"/>
      <name val="Arial"/>
      <family val="2"/>
    </font>
    <font>
      <sz val="10"/>
      <color theme="0"/>
      <name val="Arial"/>
      <family val="2"/>
    </font>
    <font>
      <b/>
      <sz val="12"/>
      <color theme="0"/>
      <name val="Arial"/>
      <family val="2"/>
    </font>
    <font>
      <b/>
      <sz val="18"/>
      <name val="Arial"/>
      <family val="2"/>
    </font>
    <font>
      <b/>
      <sz val="12"/>
      <color rgb="FFFF0000"/>
      <name val="Arial"/>
      <family val="2"/>
    </font>
    <font>
      <sz val="10"/>
      <color indexed="8"/>
      <name val="Arial"/>
      <family val="2"/>
    </font>
    <font>
      <b/>
      <sz val="10"/>
      <color indexed="8"/>
      <name val="Arial"/>
      <family val="2"/>
    </font>
    <font>
      <i/>
      <vertAlign val="superscript"/>
      <sz val="12"/>
      <color theme="1"/>
      <name val="Arial"/>
      <family val="2"/>
    </font>
    <font>
      <b/>
      <vertAlign val="superscript"/>
      <sz val="16"/>
      <color theme="1"/>
      <name val="Arial"/>
      <family val="2"/>
    </font>
    <font>
      <vertAlign val="superscript"/>
      <sz val="10"/>
      <color rgb="FFFF0000"/>
      <name val="Arial"/>
      <family val="2"/>
    </font>
    <font>
      <sz val="11"/>
      <color rgb="FF000000"/>
      <name val="Arial"/>
      <family val="2"/>
    </font>
    <font>
      <vertAlign val="superscript"/>
      <sz val="12"/>
      <name val="Arial"/>
      <family val="2"/>
    </font>
    <font>
      <b/>
      <vertAlign val="superscript"/>
      <sz val="12"/>
      <name val="Arial"/>
      <family val="2"/>
    </font>
    <font>
      <sz val="10"/>
      <color rgb="FFFF0000"/>
      <name val="Arial"/>
      <family val="2"/>
    </font>
    <font>
      <b/>
      <sz val="12"/>
      <color theme="6"/>
      <name val="Arial"/>
      <family val="2"/>
    </font>
    <font>
      <b/>
      <sz val="10"/>
      <color theme="6"/>
      <name val="Arial"/>
      <family val="2"/>
    </font>
    <font>
      <b/>
      <sz val="12"/>
      <color theme="4" tint="-0.499984740745262"/>
      <name val="Arial"/>
      <family val="2"/>
    </font>
    <font>
      <b/>
      <sz val="10"/>
      <color theme="4" tint="-0.499984740745262"/>
      <name val="Arial"/>
      <family val="2"/>
    </font>
    <font>
      <u/>
      <sz val="12"/>
      <color theme="1"/>
      <name val="Arial"/>
      <family val="2"/>
    </font>
    <font>
      <u/>
      <vertAlign val="superscript"/>
      <sz val="12"/>
      <color theme="1"/>
      <name val="Arial"/>
      <family val="2"/>
    </font>
    <font>
      <sz val="11"/>
      <color rgb="FFFF0000"/>
      <name val="Arial"/>
      <family val="2"/>
    </font>
    <font>
      <b/>
      <i/>
      <sz val="12"/>
      <name val="Arial"/>
      <family val="2"/>
    </font>
    <font>
      <b/>
      <i/>
      <vertAlign val="superscript"/>
      <sz val="12"/>
      <name val="Arial"/>
      <family val="2"/>
    </font>
    <font>
      <u/>
      <sz val="12"/>
      <name val="Arial"/>
      <family val="2"/>
    </font>
    <font>
      <b/>
      <sz val="12"/>
      <color rgb="FF0070C0"/>
      <name val="Arial"/>
      <family val="2"/>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2"/>
        <bgColor indexed="64"/>
      </patternFill>
    </fill>
    <fill>
      <patternFill patternType="solid">
        <fgColor indexed="13"/>
        <bgColor indexed="64"/>
      </patternFill>
    </fill>
    <fill>
      <patternFill patternType="solid">
        <fgColor theme="5"/>
        <bgColor indexed="64"/>
      </patternFill>
    </fill>
    <fill>
      <patternFill patternType="solid">
        <fgColor theme="3" tint="0.79998168889431442"/>
        <bgColor indexed="64"/>
      </patternFill>
    </fill>
    <fill>
      <patternFill patternType="solid">
        <fgColor indexed="11"/>
        <bgColor indexed="64"/>
      </patternFill>
    </fill>
    <fill>
      <patternFill patternType="solid">
        <fgColor indexed="42"/>
        <bgColor indexed="64"/>
      </patternFill>
    </fill>
    <fill>
      <patternFill patternType="solid">
        <fgColor theme="0"/>
        <bgColor rgb="FF000000"/>
      </patternFill>
    </fill>
  </fills>
  <borders count="34">
    <border>
      <left/>
      <right/>
      <top/>
      <bottom/>
      <diagonal/>
    </border>
    <border>
      <left style="thin">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s>
  <cellStyleXfs count="18">
    <xf numFmtId="0" fontId="0" fillId="0" borderId="0"/>
    <xf numFmtId="43" fontId="3" fillId="0" borderId="0" applyFont="0" applyFill="0" applyBorder="0" applyAlignment="0" applyProtection="0"/>
    <xf numFmtId="44" fontId="3" fillId="0" borderId="0" applyFont="0" applyFill="0" applyBorder="0" applyAlignment="0" applyProtection="0"/>
    <xf numFmtId="177" fontId="3" fillId="0" borderId="0" applyFont="0" applyFill="0" applyBorder="0" applyAlignment="0" applyProtection="0"/>
    <xf numFmtId="0" fontId="10" fillId="0" borderId="0" applyNumberFormat="0" applyFill="0" applyBorder="0" applyAlignment="0" applyProtection="0">
      <alignment vertical="top"/>
      <protection locked="0"/>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165" fontId="2"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1103">
    <xf numFmtId="0" fontId="0" fillId="0" borderId="0" xfId="0"/>
    <xf numFmtId="0" fontId="6" fillId="2" borderId="0" xfId="0" applyFont="1" applyFill="1" applyBorder="1"/>
    <xf numFmtId="172" fontId="0" fillId="0" borderId="0" xfId="0" applyNumberFormat="1"/>
    <xf numFmtId="0" fontId="5" fillId="2" borderId="0" xfId="0" applyFont="1" applyFill="1"/>
    <xf numFmtId="0" fontId="0" fillId="2" borderId="0" xfId="0" applyFill="1"/>
    <xf numFmtId="0" fontId="0" fillId="2" borderId="0" xfId="0" applyFill="1" applyBorder="1"/>
    <xf numFmtId="0" fontId="0" fillId="2" borderId="1" xfId="0" applyFill="1" applyBorder="1"/>
    <xf numFmtId="0" fontId="18" fillId="2" borderId="0" xfId="0" applyFont="1" applyFill="1"/>
    <xf numFmtId="0" fontId="0" fillId="2" borderId="0" xfId="0" applyFill="1" applyAlignment="1">
      <alignment wrapText="1"/>
    </xf>
    <xf numFmtId="0" fontId="11" fillId="2" borderId="2" xfId="0" applyFont="1" applyFill="1" applyBorder="1"/>
    <xf numFmtId="0" fontId="0" fillId="2" borderId="3" xfId="0" applyFill="1" applyBorder="1"/>
    <xf numFmtId="0" fontId="0" fillId="2" borderId="3" xfId="0" applyFill="1" applyBorder="1" applyAlignment="1">
      <alignment horizontal="right"/>
    </xf>
    <xf numFmtId="0" fontId="0" fillId="2" borderId="4" xfId="0" applyFill="1" applyBorder="1"/>
    <xf numFmtId="0" fontId="0" fillId="2" borderId="5" xfId="0" applyFill="1" applyBorder="1"/>
    <xf numFmtId="0" fontId="11" fillId="2" borderId="0" xfId="0" applyFont="1" applyFill="1" applyBorder="1" applyAlignment="1">
      <alignment horizontal="right"/>
    </xf>
    <xf numFmtId="0" fontId="0" fillId="2" borderId="6" xfId="0" applyFill="1" applyBorder="1"/>
    <xf numFmtId="0" fontId="11" fillId="2" borderId="0" xfId="0" applyFont="1" applyFill="1" applyBorder="1" applyAlignment="1">
      <alignment horizontal="center"/>
    </xf>
    <xf numFmtId="0" fontId="11" fillId="2" borderId="0" xfId="0" applyFont="1" applyFill="1" applyBorder="1"/>
    <xf numFmtId="0" fontId="8" fillId="2" borderId="5" xfId="0" applyFont="1" applyFill="1" applyBorder="1"/>
    <xf numFmtId="0" fontId="8" fillId="2" borderId="0" xfId="0" applyFont="1" applyFill="1" applyBorder="1"/>
    <xf numFmtId="0" fontId="9" fillId="2" borderId="5" xfId="0" applyFont="1" applyFill="1" applyBorder="1" applyAlignment="1">
      <alignment horizontal="center"/>
    </xf>
    <xf numFmtId="0" fontId="9" fillId="2" borderId="0" xfId="0" applyFont="1" applyFill="1" applyBorder="1" applyAlignment="1">
      <alignment horizontal="center"/>
    </xf>
    <xf numFmtId="0" fontId="6" fillId="2" borderId="5" xfId="0" applyFont="1" applyFill="1" applyBorder="1"/>
    <xf numFmtId="0" fontId="6" fillId="2" borderId="6" xfId="0" applyFont="1" applyFill="1" applyBorder="1"/>
    <xf numFmtId="0" fontId="6" fillId="2" borderId="5" xfId="0" applyFont="1" applyFill="1" applyBorder="1" applyAlignment="1">
      <alignment horizontal="left"/>
    </xf>
    <xf numFmtId="0" fontId="6" fillId="2" borderId="1" xfId="0" applyFont="1" applyFill="1" applyBorder="1" applyAlignment="1">
      <alignment horizontal="left"/>
    </xf>
    <xf numFmtId="0" fontId="15" fillId="2" borderId="7" xfId="0" applyFont="1" applyFill="1" applyBorder="1"/>
    <xf numFmtId="0" fontId="6" fillId="2" borderId="8" xfId="0" applyFont="1" applyFill="1" applyBorder="1" applyAlignment="1">
      <alignment horizontal="center"/>
    </xf>
    <xf numFmtId="0" fontId="7" fillId="2" borderId="7" xfId="0" applyFont="1" applyFill="1" applyBorder="1"/>
    <xf numFmtId="0" fontId="6" fillId="2" borderId="5" xfId="4" applyFont="1" applyFill="1" applyBorder="1" applyAlignment="1" applyProtection="1">
      <alignment horizontal="left"/>
    </xf>
    <xf numFmtId="0" fontId="6" fillId="2" borderId="1" xfId="4" applyFont="1" applyFill="1" applyBorder="1" applyAlignment="1" applyProtection="1">
      <alignment horizontal="left"/>
    </xf>
    <xf numFmtId="0" fontId="6" fillId="2" borderId="0" xfId="4" applyFont="1" applyFill="1" applyBorder="1" applyAlignment="1" applyProtection="1">
      <alignment horizontal="left"/>
    </xf>
    <xf numFmtId="0" fontId="6" fillId="2" borderId="9" xfId="4" applyFont="1" applyFill="1" applyBorder="1" applyAlignment="1" applyProtection="1">
      <alignment horizontal="left"/>
    </xf>
    <xf numFmtId="0" fontId="4" fillId="2" borderId="0" xfId="0" applyFont="1" applyFill="1" applyAlignment="1"/>
    <xf numFmtId="0" fontId="17" fillId="2" borderId="0" xfId="0" applyFont="1" applyFill="1"/>
    <xf numFmtId="0" fontId="3" fillId="2" borderId="0" xfId="0" applyFont="1" applyFill="1"/>
    <xf numFmtId="0" fontId="15" fillId="2" borderId="10" xfId="0" applyFont="1" applyFill="1" applyBorder="1"/>
    <xf numFmtId="0" fontId="15" fillId="3" borderId="11" xfId="0" applyFont="1" applyFill="1" applyBorder="1" applyAlignment="1">
      <alignment horizontal="left"/>
    </xf>
    <xf numFmtId="0" fontId="16" fillId="3" borderId="12" xfId="0" applyFont="1" applyFill="1" applyBorder="1" applyAlignment="1">
      <alignment horizontal="center"/>
    </xf>
    <xf numFmtId="0" fontId="6" fillId="3" borderId="13" xfId="0" applyFont="1" applyFill="1" applyBorder="1" applyAlignment="1">
      <alignment horizontal="center"/>
    </xf>
    <xf numFmtId="0" fontId="0" fillId="4" borderId="0" xfId="0" applyFill="1"/>
    <xf numFmtId="0" fontId="3" fillId="4" borderId="0" xfId="0" applyFont="1" applyFill="1"/>
    <xf numFmtId="0" fontId="3" fillId="0" borderId="0" xfId="0" applyFont="1"/>
    <xf numFmtId="0" fontId="15" fillId="2" borderId="0" xfId="0" applyFont="1" applyFill="1" applyBorder="1" applyAlignment="1">
      <alignment horizontal="left"/>
    </xf>
    <xf numFmtId="0" fontId="6" fillId="2" borderId="0" xfId="0" applyFont="1" applyFill="1" applyBorder="1" applyAlignment="1">
      <alignment horizontal="left"/>
    </xf>
    <xf numFmtId="0" fontId="0" fillId="2" borderId="15" xfId="0" applyFill="1" applyBorder="1"/>
    <xf numFmtId="0" fontId="6" fillId="2" borderId="15" xfId="0" applyFont="1" applyFill="1" applyBorder="1"/>
    <xf numFmtId="0" fontId="6" fillId="2" borderId="17" xfId="0" applyFont="1" applyFill="1" applyBorder="1"/>
    <xf numFmtId="0" fontId="6" fillId="2" borderId="18" xfId="0" applyFont="1" applyFill="1" applyBorder="1"/>
    <xf numFmtId="172" fontId="31" fillId="2" borderId="0" xfId="1" applyNumberFormat="1" applyFont="1" applyFill="1" applyBorder="1"/>
    <xf numFmtId="172" fontId="31" fillId="4" borderId="0" xfId="1" applyNumberFormat="1" applyFont="1" applyFill="1" applyBorder="1"/>
    <xf numFmtId="0" fontId="31" fillId="0" borderId="0" xfId="0" applyFont="1"/>
    <xf numFmtId="0" fontId="31" fillId="4" borderId="0" xfId="0" applyFont="1" applyFill="1"/>
    <xf numFmtId="0" fontId="34" fillId="0" borderId="0" xfId="0" applyFont="1"/>
    <xf numFmtId="0" fontId="35" fillId="0" borderId="0" xfId="0" applyFont="1" applyAlignment="1">
      <alignment horizontal="right"/>
    </xf>
    <xf numFmtId="0" fontId="36" fillId="0" borderId="0" xfId="0" applyFont="1"/>
    <xf numFmtId="0" fontId="32" fillId="0" borderId="0" xfId="0" applyFont="1" applyFill="1" applyBorder="1"/>
    <xf numFmtId="0" fontId="36" fillId="3" borderId="11" xfId="0" applyFont="1" applyFill="1" applyBorder="1" applyAlignment="1">
      <alignment horizontal="center"/>
    </xf>
    <xf numFmtId="0" fontId="32" fillId="0" borderId="14" xfId="0" applyFont="1" applyFill="1" applyBorder="1"/>
    <xf numFmtId="0" fontId="36" fillId="3" borderId="0" xfId="0" applyFont="1" applyFill="1" applyBorder="1" applyAlignment="1">
      <alignment horizontal="center"/>
    </xf>
    <xf numFmtId="0" fontId="36" fillId="3" borderId="10" xfId="0" applyFont="1" applyFill="1" applyBorder="1" applyAlignment="1">
      <alignment horizontal="center"/>
    </xf>
    <xf numFmtId="0" fontId="36" fillId="3" borderId="14" xfId="0" applyFont="1" applyFill="1" applyBorder="1" applyAlignment="1">
      <alignment horizontal="center"/>
    </xf>
    <xf numFmtId="0" fontId="36" fillId="3" borderId="16" xfId="0" applyFont="1" applyFill="1" applyBorder="1" applyAlignment="1">
      <alignment horizontal="center"/>
    </xf>
    <xf numFmtId="0" fontId="36" fillId="3" borderId="9" xfId="0" applyFont="1" applyFill="1" applyBorder="1" applyAlignment="1">
      <alignment horizontal="center"/>
    </xf>
    <xf numFmtId="0" fontId="31" fillId="0" borderId="0" xfId="0" applyFont="1" applyFill="1"/>
    <xf numFmtId="0" fontId="31" fillId="2" borderId="0" xfId="0" applyFont="1" applyFill="1" applyBorder="1"/>
    <xf numFmtId="172" fontId="31" fillId="4" borderId="0" xfId="0" applyNumberFormat="1" applyFont="1" applyFill="1"/>
    <xf numFmtId="172" fontId="31" fillId="4" borderId="0" xfId="0" quotePrefix="1" applyNumberFormat="1" applyFont="1" applyFill="1"/>
    <xf numFmtId="0" fontId="33" fillId="0" borderId="0" xfId="0" applyFont="1" applyAlignment="1">
      <alignment horizontal="right"/>
    </xf>
    <xf numFmtId="0" fontId="33" fillId="0" borderId="0" xfId="0" applyFont="1" applyBorder="1"/>
    <xf numFmtId="0" fontId="33" fillId="0" borderId="0" xfId="0" applyFont="1"/>
    <xf numFmtId="0" fontId="32" fillId="0" borderId="14" xfId="0" applyFont="1" applyBorder="1"/>
    <xf numFmtId="0" fontId="36" fillId="3" borderId="14" xfId="0" applyFont="1" applyFill="1" applyBorder="1" applyAlignment="1">
      <alignment horizontal="right"/>
    </xf>
    <xf numFmtId="0" fontId="36" fillId="3" borderId="16" xfId="0" quotePrefix="1" applyFont="1" applyFill="1" applyBorder="1" applyAlignment="1">
      <alignment horizontal="right"/>
    </xf>
    <xf numFmtId="0" fontId="31" fillId="0" borderId="0" xfId="0" applyFont="1" applyBorder="1"/>
    <xf numFmtId="0" fontId="33" fillId="2" borderId="0" xfId="0" applyFont="1" applyFill="1"/>
    <xf numFmtId="0" fontId="31" fillId="2" borderId="0" xfId="0" applyFont="1" applyFill="1"/>
    <xf numFmtId="166" fontId="31" fillId="2" borderId="0" xfId="0" applyNumberFormat="1" applyFont="1" applyFill="1" applyBorder="1"/>
    <xf numFmtId="9" fontId="31" fillId="2" borderId="0" xfId="0" applyNumberFormat="1" applyFont="1" applyFill="1" applyBorder="1"/>
    <xf numFmtId="0" fontId="33" fillId="4" borderId="0" xfId="0" applyFont="1" applyFill="1"/>
    <xf numFmtId="0" fontId="33" fillId="4" borderId="0" xfId="0" applyFont="1" applyFill="1" applyBorder="1"/>
    <xf numFmtId="0" fontId="31" fillId="4" borderId="0" xfId="0" applyFont="1" applyFill="1" applyBorder="1"/>
    <xf numFmtId="0" fontId="36" fillId="4" borderId="0" xfId="0" applyFont="1" applyFill="1"/>
    <xf numFmtId="172" fontId="31" fillId="0" borderId="0" xfId="0" applyNumberFormat="1" applyFont="1" applyFill="1" applyBorder="1"/>
    <xf numFmtId="0" fontId="31" fillId="0" borderId="0" xfId="0" applyFont="1" applyFill="1" applyBorder="1"/>
    <xf numFmtId="172" fontId="31" fillId="2" borderId="0" xfId="0" applyNumberFormat="1" applyFont="1" applyFill="1"/>
    <xf numFmtId="0" fontId="38" fillId="2" borderId="0" xfId="0" applyFont="1" applyFill="1" applyAlignment="1"/>
    <xf numFmtId="0" fontId="38" fillId="2" borderId="0" xfId="0" applyFont="1" applyFill="1" applyAlignment="1">
      <alignment horizontal="left" wrapText="1"/>
    </xf>
    <xf numFmtId="0" fontId="31" fillId="2" borderId="0" xfId="0" applyFont="1" applyFill="1" applyAlignment="1">
      <alignment horizontal="left" wrapText="1"/>
    </xf>
    <xf numFmtId="172" fontId="31" fillId="2" borderId="0" xfId="0" applyNumberFormat="1" applyFont="1" applyFill="1" applyAlignment="1"/>
    <xf numFmtId="9" fontId="31" fillId="0" borderId="0" xfId="5" applyFont="1"/>
    <xf numFmtId="171" fontId="31" fillId="0" borderId="0" xfId="1" applyNumberFormat="1" applyFont="1" applyFill="1"/>
    <xf numFmtId="0" fontId="31" fillId="2" borderId="0" xfId="0" applyFont="1" applyFill="1" applyAlignment="1">
      <alignment horizontal="center"/>
    </xf>
    <xf numFmtId="0" fontId="40" fillId="0" borderId="0" xfId="0" applyFont="1" applyAlignment="1">
      <alignment horizontal="center"/>
    </xf>
    <xf numFmtId="0" fontId="36" fillId="3" borderId="7" xfId="0" applyFont="1" applyFill="1" applyBorder="1" applyAlignment="1">
      <alignment horizontal="center"/>
    </xf>
    <xf numFmtId="0" fontId="36" fillId="3" borderId="0" xfId="0" applyFont="1" applyFill="1" applyBorder="1" applyAlignment="1">
      <alignment horizontal="right"/>
    </xf>
    <xf numFmtId="0" fontId="36" fillId="3" borderId="8" xfId="0" quotePrefix="1" applyFont="1" applyFill="1" applyBorder="1" applyAlignment="1">
      <alignment horizontal="right"/>
    </xf>
    <xf numFmtId="0" fontId="33" fillId="0" borderId="0" xfId="0" applyFont="1" applyFill="1"/>
    <xf numFmtId="0" fontId="31" fillId="0" borderId="0" xfId="0" quotePrefix="1" applyFont="1"/>
    <xf numFmtId="172" fontId="33" fillId="0" borderId="0" xfId="0" applyNumberFormat="1" applyFont="1"/>
    <xf numFmtId="172" fontId="33" fillId="4" borderId="0" xfId="0" applyNumberFormat="1" applyFont="1" applyFill="1"/>
    <xf numFmtId="0" fontId="31" fillId="0" borderId="0" xfId="0" applyFont="1" applyAlignment="1">
      <alignment horizontal="center"/>
    </xf>
    <xf numFmtId="0" fontId="41" fillId="0" borderId="0" xfId="0" applyFont="1" applyAlignment="1">
      <alignment horizontal="center"/>
    </xf>
    <xf numFmtId="171" fontId="40" fillId="0" borderId="0" xfId="0" applyNumberFormat="1" applyFont="1" applyAlignment="1">
      <alignment horizontal="center"/>
    </xf>
    <xf numFmtId="179" fontId="31" fillId="0" borderId="0" xfId="0" applyNumberFormat="1" applyFont="1"/>
    <xf numFmtId="171" fontId="31" fillId="4" borderId="0" xfId="1" applyNumberFormat="1" applyFont="1" applyFill="1"/>
    <xf numFmtId="172" fontId="6" fillId="4" borderId="0" xfId="0" applyNumberFormat="1" applyFont="1" applyFill="1"/>
    <xf numFmtId="0" fontId="6" fillId="4" borderId="0" xfId="0" applyFont="1" applyFill="1"/>
    <xf numFmtId="172" fontId="31" fillId="0" borderId="0" xfId="0" applyNumberFormat="1" applyFont="1"/>
    <xf numFmtId="0" fontId="39" fillId="0" borderId="0" xfId="0" applyFont="1" applyFill="1" applyAlignment="1"/>
    <xf numFmtId="0" fontId="6" fillId="4" borderId="1" xfId="0" applyFont="1" applyFill="1" applyBorder="1" applyAlignment="1">
      <alignment horizontal="left"/>
    </xf>
    <xf numFmtId="0" fontId="25" fillId="4" borderId="0" xfId="0" applyFont="1" applyFill="1"/>
    <xf numFmtId="0" fontId="21" fillId="0" borderId="0" xfId="0" applyFont="1"/>
    <xf numFmtId="176" fontId="25" fillId="4" borderId="0" xfId="1" applyNumberFormat="1" applyFont="1" applyFill="1" applyBorder="1" applyAlignment="1">
      <alignment horizontal="right"/>
    </xf>
    <xf numFmtId="0" fontId="25" fillId="4" borderId="0" xfId="0" applyFont="1" applyFill="1" applyAlignment="1">
      <alignment horizontal="right"/>
    </xf>
    <xf numFmtId="174" fontId="25" fillId="4" borderId="0" xfId="0" applyNumberFormat="1" applyFont="1" applyFill="1" applyBorder="1" applyAlignment="1">
      <alignment horizontal="right"/>
    </xf>
    <xf numFmtId="0" fontId="25" fillId="0" borderId="0" xfId="0" applyFont="1" applyAlignment="1">
      <alignment wrapText="1"/>
    </xf>
    <xf numFmtId="0" fontId="25" fillId="0" borderId="0" xfId="0" applyFont="1" applyFill="1"/>
    <xf numFmtId="0" fontId="46" fillId="2" borderId="5" xfId="0" applyFont="1" applyFill="1" applyBorder="1" applyAlignment="1"/>
    <xf numFmtId="0" fontId="46" fillId="2" borderId="0" xfId="0" applyFont="1" applyFill="1" applyBorder="1" applyAlignment="1"/>
    <xf numFmtId="0" fontId="46" fillId="2" borderId="6" xfId="0" applyFont="1" applyFill="1" applyBorder="1" applyAlignment="1"/>
    <xf numFmtId="182" fontId="41" fillId="0" borderId="0" xfId="0" applyNumberFormat="1" applyFont="1" applyAlignment="1">
      <alignment horizontal="center"/>
    </xf>
    <xf numFmtId="0" fontId="25" fillId="4" borderId="0" xfId="0" applyFont="1" applyFill="1" applyAlignment="1">
      <alignment wrapText="1"/>
    </xf>
    <xf numFmtId="0" fontId="25" fillId="0" borderId="0" xfId="0" applyFont="1" applyFill="1" applyAlignment="1"/>
    <xf numFmtId="176" fontId="31" fillId="4" borderId="10" xfId="1" applyNumberFormat="1" applyFont="1" applyFill="1" applyBorder="1" applyAlignment="1">
      <alignment horizontal="right"/>
    </xf>
    <xf numFmtId="0" fontId="38" fillId="0" borderId="0" xfId="0" applyFont="1" applyFill="1" applyAlignment="1"/>
    <xf numFmtId="180" fontId="6" fillId="4" borderId="8" xfId="7" applyNumberFormat="1" applyFont="1" applyFill="1" applyBorder="1" applyAlignment="1">
      <alignment horizontal="right"/>
    </xf>
    <xf numFmtId="0" fontId="49" fillId="0" borderId="0" xfId="0" applyFont="1"/>
    <xf numFmtId="0" fontId="0" fillId="0" borderId="0" xfId="0" applyFill="1"/>
    <xf numFmtId="0" fontId="38" fillId="2" borderId="0" xfId="0" applyFont="1" applyFill="1" applyAlignment="1">
      <alignment wrapText="1"/>
    </xf>
    <xf numFmtId="0" fontId="31" fillId="2" borderId="0" xfId="0" applyFont="1" applyFill="1" applyAlignment="1">
      <alignment wrapText="1"/>
    </xf>
    <xf numFmtId="0" fontId="31" fillId="2" borderId="0" xfId="0" applyFont="1" applyFill="1" applyAlignment="1"/>
    <xf numFmtId="0" fontId="33" fillId="4" borderId="0" xfId="8" applyFont="1" applyFill="1"/>
    <xf numFmtId="0" fontId="31" fillId="4" borderId="0" xfId="8" applyFont="1" applyFill="1"/>
    <xf numFmtId="171" fontId="31" fillId="4" borderId="0" xfId="1" applyNumberFormat="1" applyFont="1" applyFill="1" applyBorder="1"/>
    <xf numFmtId="0" fontId="51" fillId="4" borderId="0" xfId="0" applyFont="1" applyFill="1"/>
    <xf numFmtId="0" fontId="32" fillId="4" borderId="0" xfId="0" applyFont="1" applyFill="1"/>
    <xf numFmtId="181" fontId="7" fillId="4" borderId="0" xfId="6" applyNumberFormat="1" applyFont="1" applyFill="1" applyBorder="1" applyAlignment="1">
      <alignment horizontal="right"/>
    </xf>
    <xf numFmtId="175" fontId="6" fillId="4" borderId="0" xfId="0" applyNumberFormat="1" applyFont="1" applyFill="1"/>
    <xf numFmtId="0" fontId="34" fillId="4" borderId="0" xfId="8" applyFont="1" applyFill="1"/>
    <xf numFmtId="166" fontId="31" fillId="4" borderId="0" xfId="0" applyNumberFormat="1" applyFont="1" applyFill="1" applyBorder="1"/>
    <xf numFmtId="168" fontId="31" fillId="4" borderId="0" xfId="1" applyNumberFormat="1" applyFont="1" applyFill="1" applyBorder="1"/>
    <xf numFmtId="9" fontId="31" fillId="4" borderId="0" xfId="5" applyFont="1" applyFill="1"/>
    <xf numFmtId="43" fontId="31" fillId="4" borderId="0" xfId="1" applyFont="1" applyFill="1"/>
    <xf numFmtId="166" fontId="31" fillId="4" borderId="0" xfId="5" applyNumberFormat="1" applyFont="1" applyFill="1"/>
    <xf numFmtId="180" fontId="6" fillId="4" borderId="16" xfId="7" applyNumberFormat="1" applyFont="1" applyFill="1" applyBorder="1" applyAlignment="1">
      <alignment horizontal="right"/>
    </xf>
    <xf numFmtId="181" fontId="6" fillId="4" borderId="8" xfId="6" applyNumberFormat="1" applyFont="1" applyFill="1" applyBorder="1" applyAlignment="1">
      <alignment horizontal="right"/>
    </xf>
    <xf numFmtId="181" fontId="6" fillId="4" borderId="16" xfId="6" applyNumberFormat="1" applyFont="1" applyFill="1" applyBorder="1" applyAlignment="1">
      <alignment horizontal="right"/>
    </xf>
    <xf numFmtId="166" fontId="31" fillId="4" borderId="0" xfId="0" applyNumberFormat="1" applyFont="1" applyFill="1" applyBorder="1" applyAlignment="1">
      <alignment horizontal="right"/>
    </xf>
    <xf numFmtId="9" fontId="32" fillId="4" borderId="0" xfId="5" applyFont="1" applyFill="1"/>
    <xf numFmtId="171" fontId="33" fillId="4" borderId="0" xfId="1" applyNumberFormat="1" applyFont="1" applyFill="1" applyBorder="1"/>
    <xf numFmtId="9" fontId="31" fillId="4" borderId="0" xfId="0" applyNumberFormat="1" applyFont="1" applyFill="1" applyBorder="1"/>
    <xf numFmtId="39" fontId="31" fillId="4" borderId="0" xfId="1" applyNumberFormat="1" applyFont="1" applyFill="1" applyBorder="1"/>
    <xf numFmtId="0" fontId="25" fillId="4" borderId="0" xfId="0" applyFont="1" applyFill="1" applyAlignment="1">
      <alignment horizontal="left" wrapText="1"/>
    </xf>
    <xf numFmtId="0" fontId="25" fillId="0" borderId="0" xfId="0" applyFont="1" applyFill="1" applyAlignment="1">
      <alignment wrapText="1"/>
    </xf>
    <xf numFmtId="0" fontId="37" fillId="4" borderId="0" xfId="0" applyFont="1" applyFill="1" applyAlignment="1">
      <alignment horizontal="left" wrapText="1"/>
    </xf>
    <xf numFmtId="181" fontId="6" fillId="4" borderId="0" xfId="6" applyNumberFormat="1" applyFont="1" applyFill="1" applyBorder="1" applyAlignment="1">
      <alignment horizontal="right"/>
    </xf>
    <xf numFmtId="0" fontId="25" fillId="4" borderId="0" xfId="0" applyFont="1" applyFill="1" applyAlignment="1">
      <alignment vertical="center" wrapText="1"/>
    </xf>
    <xf numFmtId="0" fontId="31" fillId="4" borderId="0" xfId="0" applyFont="1" applyFill="1" applyAlignment="1">
      <alignment horizontal="left" wrapText="1"/>
    </xf>
    <xf numFmtId="0" fontId="31" fillId="0" borderId="0" xfId="0" applyFont="1" applyAlignment="1">
      <alignment wrapText="1"/>
    </xf>
    <xf numFmtId="0" fontId="53" fillId="0" borderId="0" xfId="0" applyFont="1" applyAlignment="1">
      <alignment vertical="center"/>
    </xf>
    <xf numFmtId="0" fontId="10" fillId="0" borderId="0" xfId="4" applyAlignment="1" applyProtection="1">
      <alignment vertical="center"/>
    </xf>
    <xf numFmtId="0" fontId="31" fillId="4" borderId="1" xfId="4" applyFont="1" applyFill="1" applyBorder="1" applyAlignment="1" applyProtection="1">
      <alignment horizontal="left"/>
    </xf>
    <xf numFmtId="0" fontId="39" fillId="2" borderId="0" xfId="0" applyFont="1" applyFill="1" applyAlignment="1">
      <alignment wrapText="1"/>
    </xf>
    <xf numFmtId="0" fontId="31" fillId="0" borderId="0" xfId="0" applyFont="1"/>
    <xf numFmtId="0" fontId="31" fillId="2" borderId="0" xfId="0" applyFont="1" applyFill="1"/>
    <xf numFmtId="166" fontId="31" fillId="2" borderId="0" xfId="5" applyNumberFormat="1" applyFont="1" applyFill="1" applyBorder="1"/>
    <xf numFmtId="0" fontId="42" fillId="0" borderId="0" xfId="0" applyFont="1" applyBorder="1"/>
    <xf numFmtId="0" fontId="31" fillId="0" borderId="0" xfId="0" applyFont="1"/>
    <xf numFmtId="0" fontId="31" fillId="2" borderId="0" xfId="0" applyFont="1" applyFill="1"/>
    <xf numFmtId="44" fontId="33" fillId="4" borderId="0" xfId="2" applyFont="1" applyFill="1"/>
    <xf numFmtId="44" fontId="31" fillId="4" borderId="0" xfId="2" applyFont="1" applyFill="1"/>
    <xf numFmtId="43" fontId="33" fillId="4" borderId="0" xfId="1" applyFont="1" applyFill="1"/>
    <xf numFmtId="0" fontId="31" fillId="0" borderId="0" xfId="0" applyFont="1"/>
    <xf numFmtId="0" fontId="3" fillId="0" borderId="0" xfId="0" applyFont="1" applyFill="1"/>
    <xf numFmtId="0" fontId="31" fillId="2" borderId="0" xfId="0" applyFont="1" applyFill="1"/>
    <xf numFmtId="181" fontId="7" fillId="4" borderId="7" xfId="6" applyNumberFormat="1" applyFont="1" applyFill="1" applyBorder="1" applyAlignment="1">
      <alignment horizontal="right"/>
    </xf>
    <xf numFmtId="181" fontId="7" fillId="4" borderId="1" xfId="6" applyNumberFormat="1" applyFont="1" applyFill="1" applyBorder="1" applyAlignment="1">
      <alignment horizontal="right"/>
    </xf>
    <xf numFmtId="172" fontId="6" fillId="4" borderId="7" xfId="1" applyNumberFormat="1" applyFont="1" applyFill="1" applyBorder="1"/>
    <xf numFmtId="172" fontId="6" fillId="4" borderId="0" xfId="1" applyNumberFormat="1" applyFont="1" applyFill="1" applyBorder="1"/>
    <xf numFmtId="172" fontId="6" fillId="4" borderId="14" xfId="1" applyNumberFormat="1" applyFont="1" applyFill="1" applyBorder="1"/>
    <xf numFmtId="0" fontId="39" fillId="0" borderId="0" xfId="0" applyFont="1" applyFill="1" applyAlignment="1">
      <alignment wrapText="1"/>
    </xf>
    <xf numFmtId="0" fontId="31" fillId="2" borderId="0" xfId="0" applyFont="1" applyFill="1"/>
    <xf numFmtId="166" fontId="32" fillId="4" borderId="0" xfId="5" applyNumberFormat="1" applyFont="1" applyFill="1"/>
    <xf numFmtId="0" fontId="55" fillId="2" borderId="0" xfId="0" applyFont="1" applyFill="1" applyAlignment="1">
      <alignment vertical="center"/>
    </xf>
    <xf numFmtId="0" fontId="3" fillId="4" borderId="1" xfId="0" applyFont="1" applyFill="1" applyBorder="1"/>
    <xf numFmtId="172" fontId="6" fillId="4" borderId="1" xfId="1" applyNumberFormat="1" applyFont="1" applyFill="1" applyBorder="1"/>
    <xf numFmtId="172" fontId="6" fillId="4" borderId="8" xfId="0" applyNumberFormat="1" applyFont="1" applyFill="1" applyBorder="1"/>
    <xf numFmtId="0" fontId="6" fillId="4" borderId="8" xfId="0" applyFont="1" applyFill="1" applyBorder="1"/>
    <xf numFmtId="172" fontId="6" fillId="4" borderId="8" xfId="1" applyNumberFormat="1" applyFont="1" applyFill="1" applyBorder="1"/>
    <xf numFmtId="0" fontId="6" fillId="4" borderId="0" xfId="0" applyFont="1" applyFill="1" applyBorder="1"/>
    <xf numFmtId="172" fontId="6" fillId="4" borderId="0" xfId="0" applyNumberFormat="1" applyFont="1" applyFill="1" applyBorder="1"/>
    <xf numFmtId="172" fontId="6" fillId="4" borderId="7" xfId="0" applyNumberFormat="1" applyFont="1" applyFill="1" applyBorder="1"/>
    <xf numFmtId="0" fontId="3" fillId="4" borderId="7" xfId="0" applyFont="1" applyFill="1" applyBorder="1"/>
    <xf numFmtId="172" fontId="6" fillId="4" borderId="16" xfId="1" applyNumberFormat="1" applyFont="1" applyFill="1" applyBorder="1"/>
    <xf numFmtId="172" fontId="6" fillId="4" borderId="19" xfId="1" applyNumberFormat="1" applyFont="1" applyFill="1" applyBorder="1"/>
    <xf numFmtId="172" fontId="6" fillId="4" borderId="13" xfId="1" applyNumberFormat="1" applyFont="1" applyFill="1" applyBorder="1"/>
    <xf numFmtId="166" fontId="6" fillId="4" borderId="8" xfId="0" applyNumberFormat="1" applyFont="1" applyFill="1" applyBorder="1"/>
    <xf numFmtId="168" fontId="6" fillId="4" borderId="0" xfId="1" applyNumberFormat="1" applyFont="1" applyFill="1" applyBorder="1"/>
    <xf numFmtId="171" fontId="6" fillId="4" borderId="0" xfId="1" applyNumberFormat="1" applyFont="1" applyFill="1" applyBorder="1"/>
    <xf numFmtId="43" fontId="6" fillId="4" borderId="8" xfId="0" applyNumberFormat="1" applyFont="1" applyFill="1" applyBorder="1" applyAlignment="1">
      <alignment horizontal="left"/>
    </xf>
    <xf numFmtId="10" fontId="6" fillId="4" borderId="7" xfId="1" applyNumberFormat="1" applyFont="1" applyFill="1" applyBorder="1"/>
    <xf numFmtId="172" fontId="6" fillId="4" borderId="0" xfId="1" applyNumberFormat="1" applyFont="1" applyFill="1" applyBorder="1" applyAlignment="1">
      <alignment horizontal="right" indent="1"/>
    </xf>
    <xf numFmtId="172" fontId="6" fillId="4" borderId="8" xfId="1" applyNumberFormat="1" applyFont="1" applyFill="1" applyBorder="1" applyAlignment="1">
      <alignment horizontal="right" indent="1"/>
    </xf>
    <xf numFmtId="172" fontId="6" fillId="4" borderId="1" xfId="1" applyNumberFormat="1" applyFont="1" applyFill="1" applyBorder="1" applyAlignment="1">
      <alignment horizontal="right" indent="1"/>
    </xf>
    <xf numFmtId="176" fontId="6" fillId="4" borderId="0" xfId="2" applyNumberFormat="1" applyFont="1" applyFill="1" applyBorder="1" applyAlignment="1">
      <alignment horizontal="right"/>
    </xf>
    <xf numFmtId="43" fontId="6" fillId="4" borderId="0" xfId="1" applyFont="1" applyFill="1" applyAlignment="1">
      <alignment horizontal="right"/>
    </xf>
    <xf numFmtId="172" fontId="6" fillId="4" borderId="0" xfId="2" applyNumberFormat="1" applyFont="1" applyFill="1" applyBorder="1" applyAlignment="1">
      <alignment horizontal="right"/>
    </xf>
    <xf numFmtId="172" fontId="6" fillId="4" borderId="8" xfId="2" applyNumberFormat="1" applyFont="1" applyFill="1" applyBorder="1" applyAlignment="1">
      <alignment horizontal="right"/>
    </xf>
    <xf numFmtId="172" fontId="6" fillId="4" borderId="1" xfId="2" applyNumberFormat="1" applyFont="1" applyFill="1" applyBorder="1" applyAlignment="1">
      <alignment horizontal="right"/>
    </xf>
    <xf numFmtId="0" fontId="15" fillId="3" borderId="10" xfId="0" applyFont="1" applyFill="1" applyBorder="1" applyAlignment="1">
      <alignment horizontal="center"/>
    </xf>
    <xf numFmtId="0" fontId="15" fillId="3" borderId="11" xfId="0" applyFont="1" applyFill="1" applyBorder="1" applyAlignment="1">
      <alignment horizontal="center"/>
    </xf>
    <xf numFmtId="172" fontId="6" fillId="4" borderId="10" xfId="1" applyNumberFormat="1" applyFont="1" applyFill="1" applyBorder="1"/>
    <xf numFmtId="172" fontId="6" fillId="4" borderId="14" xfId="0" applyNumberFormat="1" applyFont="1" applyFill="1" applyBorder="1"/>
    <xf numFmtId="0" fontId="3" fillId="4" borderId="0" xfId="0" applyFont="1" applyFill="1" applyBorder="1"/>
    <xf numFmtId="172" fontId="6" fillId="4" borderId="12" xfId="1" applyNumberFormat="1" applyFont="1" applyFill="1" applyBorder="1"/>
    <xf numFmtId="171" fontId="6" fillId="4" borderId="7" xfId="1" applyNumberFormat="1" applyFont="1" applyFill="1" applyBorder="1"/>
    <xf numFmtId="166" fontId="6" fillId="4" borderId="7" xfId="5" applyNumberFormat="1" applyFont="1" applyFill="1" applyBorder="1"/>
    <xf numFmtId="0" fontId="3" fillId="4" borderId="8" xfId="0" applyFont="1" applyFill="1" applyBorder="1"/>
    <xf numFmtId="181" fontId="6" fillId="4" borderId="23" xfId="6" applyNumberFormat="1" applyFont="1" applyFill="1" applyBorder="1" applyAlignment="1">
      <alignment horizontal="right"/>
    </xf>
    <xf numFmtId="172" fontId="6" fillId="4" borderId="21" xfId="0" applyNumberFormat="1" applyFont="1" applyFill="1" applyBorder="1"/>
    <xf numFmtId="173" fontId="6" fillId="4" borderId="0" xfId="2" applyNumberFormat="1" applyFont="1" applyFill="1" applyBorder="1"/>
    <xf numFmtId="0" fontId="31" fillId="2" borderId="0" xfId="0" applyFont="1" applyFill="1"/>
    <xf numFmtId="10" fontId="31" fillId="0" borderId="0" xfId="0" applyNumberFormat="1" applyFont="1"/>
    <xf numFmtId="0" fontId="31" fillId="0" borderId="0" xfId="0" applyFont="1"/>
    <xf numFmtId="0" fontId="26" fillId="0" borderId="0" xfId="0" applyFont="1" applyFill="1" applyAlignment="1">
      <alignment wrapText="1"/>
    </xf>
    <xf numFmtId="166" fontId="6" fillId="4" borderId="0" xfId="5" applyNumberFormat="1" applyFont="1" applyFill="1" applyBorder="1" applyAlignment="1">
      <alignment horizontal="right"/>
    </xf>
    <xf numFmtId="171" fontId="25" fillId="4" borderId="0" xfId="9" applyNumberFormat="1" applyFont="1" applyFill="1" applyBorder="1" applyProtection="1">
      <protection locked="0"/>
    </xf>
    <xf numFmtId="0" fontId="25" fillId="0" borderId="0" xfId="0" applyFont="1"/>
    <xf numFmtId="184" fontId="25" fillId="0" borderId="0" xfId="0" applyNumberFormat="1" applyFont="1"/>
    <xf numFmtId="165" fontId="25" fillId="0" borderId="0" xfId="0" applyNumberFormat="1" applyFont="1"/>
    <xf numFmtId="176" fontId="6" fillId="4" borderId="8" xfId="2" applyNumberFormat="1" applyFont="1" applyFill="1" applyBorder="1" applyAlignment="1">
      <alignment horizontal="right"/>
    </xf>
    <xf numFmtId="176" fontId="6" fillId="4" borderId="1" xfId="2" applyNumberFormat="1" applyFont="1" applyFill="1" applyBorder="1" applyAlignment="1">
      <alignment horizontal="right"/>
    </xf>
    <xf numFmtId="0" fontId="31" fillId="0" borderId="0" xfId="0" applyFont="1"/>
    <xf numFmtId="9" fontId="0" fillId="0" borderId="0" xfId="5" applyFont="1" applyFill="1"/>
    <xf numFmtId="9" fontId="31" fillId="0" borderId="0" xfId="5" applyFont="1" applyFill="1"/>
    <xf numFmtId="0" fontId="31" fillId="2" borderId="0" xfId="0" applyFont="1" applyFill="1"/>
    <xf numFmtId="181" fontId="7" fillId="4" borderId="8" xfId="6" applyNumberFormat="1" applyFont="1" applyFill="1" applyBorder="1" applyAlignment="1">
      <alignment horizontal="right"/>
    </xf>
    <xf numFmtId="0" fontId="31" fillId="0" borderId="0" xfId="0" applyFont="1"/>
    <xf numFmtId="0" fontId="31" fillId="2" borderId="0" xfId="0" applyFont="1" applyFill="1"/>
    <xf numFmtId="171" fontId="3" fillId="4" borderId="7" xfId="1" applyNumberFormat="1" applyFont="1" applyFill="1" applyBorder="1"/>
    <xf numFmtId="171" fontId="3" fillId="4" borderId="0" xfId="1" applyNumberFormat="1" applyFont="1" applyFill="1" applyBorder="1"/>
    <xf numFmtId="171" fontId="3" fillId="4" borderId="7" xfId="0" applyNumberFormat="1" applyFont="1" applyFill="1" applyBorder="1"/>
    <xf numFmtId="9" fontId="6" fillId="4" borderId="8" xfId="0" applyNumberFormat="1" applyFont="1" applyFill="1" applyBorder="1"/>
    <xf numFmtId="166" fontId="6" fillId="4" borderId="0" xfId="5" applyNumberFormat="1" applyFont="1" applyFill="1" applyBorder="1"/>
    <xf numFmtId="166" fontId="6" fillId="4" borderId="10" xfId="5" applyNumberFormat="1" applyFont="1" applyFill="1" applyBorder="1"/>
    <xf numFmtId="166" fontId="6" fillId="4" borderId="14" xfId="5" applyNumberFormat="1" applyFont="1" applyFill="1" applyBorder="1"/>
    <xf numFmtId="39" fontId="6" fillId="4" borderId="7" xfId="1" applyNumberFormat="1" applyFont="1" applyFill="1" applyBorder="1"/>
    <xf numFmtId="39" fontId="6" fillId="4" borderId="0" xfId="1" applyNumberFormat="1" applyFont="1" applyFill="1" applyBorder="1"/>
    <xf numFmtId="171" fontId="3" fillId="4" borderId="0" xfId="0" applyNumberFormat="1" applyFont="1" applyFill="1" applyBorder="1"/>
    <xf numFmtId="9" fontId="6" fillId="4" borderId="7" xfId="5" applyNumberFormat="1" applyFont="1" applyFill="1" applyBorder="1"/>
    <xf numFmtId="9" fontId="6" fillId="4" borderId="0" xfId="5" applyNumberFormat="1" applyFont="1" applyFill="1" applyBorder="1"/>
    <xf numFmtId="9" fontId="6" fillId="4" borderId="10" xfId="5" applyNumberFormat="1" applyFont="1" applyFill="1" applyBorder="1"/>
    <xf numFmtId="9" fontId="6" fillId="4" borderId="14" xfId="5" applyNumberFormat="1" applyFont="1" applyFill="1" applyBorder="1"/>
    <xf numFmtId="37" fontId="6" fillId="4" borderId="10" xfId="1" applyNumberFormat="1" applyFont="1" applyFill="1" applyBorder="1"/>
    <xf numFmtId="37" fontId="6" fillId="4" borderId="14" xfId="1" applyNumberFormat="1" applyFont="1" applyFill="1" applyBorder="1"/>
    <xf numFmtId="9" fontId="6" fillId="4" borderId="16" xfId="0" applyNumberFormat="1" applyFont="1" applyFill="1" applyBorder="1"/>
    <xf numFmtId="166" fontId="6" fillId="4" borderId="0" xfId="0" applyNumberFormat="1" applyFont="1" applyFill="1" applyBorder="1"/>
    <xf numFmtId="171" fontId="3" fillId="4" borderId="12" xfId="1" applyNumberFormat="1" applyFont="1" applyFill="1" applyBorder="1"/>
    <xf numFmtId="171" fontId="3" fillId="4" borderId="19" xfId="1" applyNumberFormat="1" applyFont="1" applyFill="1" applyBorder="1"/>
    <xf numFmtId="0" fontId="3" fillId="4" borderId="13" xfId="0" applyFont="1" applyFill="1" applyBorder="1"/>
    <xf numFmtId="166" fontId="6" fillId="4" borderId="8" xfId="5" applyNumberFormat="1" applyFont="1" applyFill="1" applyBorder="1"/>
    <xf numFmtId="166" fontId="6" fillId="4" borderId="1" xfId="5" applyNumberFormat="1" applyFont="1" applyFill="1" applyBorder="1"/>
    <xf numFmtId="0" fontId="6" fillId="4" borderId="7" xfId="0" applyFont="1" applyFill="1" applyBorder="1"/>
    <xf numFmtId="181" fontId="7" fillId="4" borderId="12" xfId="6" applyNumberFormat="1" applyFont="1" applyFill="1" applyBorder="1" applyAlignment="1">
      <alignment horizontal="right"/>
    </xf>
    <xf numFmtId="166" fontId="6" fillId="4" borderId="16" xfId="5" applyNumberFormat="1" applyFont="1" applyFill="1" applyBorder="1"/>
    <xf numFmtId="166" fontId="6" fillId="4" borderId="9" xfId="5" applyNumberFormat="1" applyFont="1" applyFill="1" applyBorder="1"/>
    <xf numFmtId="9" fontId="6" fillId="4" borderId="8" xfId="5" applyNumberFormat="1" applyFont="1" applyFill="1" applyBorder="1"/>
    <xf numFmtId="9" fontId="6" fillId="4" borderId="1" xfId="5" applyNumberFormat="1" applyFont="1" applyFill="1" applyBorder="1"/>
    <xf numFmtId="9" fontId="6" fillId="4" borderId="16" xfId="5" applyNumberFormat="1" applyFont="1" applyFill="1" applyBorder="1"/>
    <xf numFmtId="9" fontId="6" fillId="4" borderId="9" xfId="5" applyNumberFormat="1" applyFont="1" applyFill="1" applyBorder="1"/>
    <xf numFmtId="172" fontId="7" fillId="4" borderId="0" xfId="1" applyNumberFormat="1" applyFont="1" applyFill="1" applyBorder="1"/>
    <xf numFmtId="166" fontId="7" fillId="4" borderId="0" xfId="5" applyNumberFormat="1" applyFont="1" applyFill="1" applyBorder="1"/>
    <xf numFmtId="9" fontId="7" fillId="4" borderId="8" xfId="0" applyNumberFormat="1" applyFont="1" applyFill="1" applyBorder="1" applyAlignment="1">
      <alignment horizontal="left"/>
    </xf>
    <xf numFmtId="0" fontId="42" fillId="4" borderId="0" xfId="0" applyFont="1" applyFill="1" applyBorder="1"/>
    <xf numFmtId="0" fontId="31" fillId="0" borderId="0" xfId="13" applyFont="1" applyFill="1"/>
    <xf numFmtId="0" fontId="40" fillId="0" borderId="0" xfId="13" applyFont="1" applyFill="1" applyAlignment="1">
      <alignment horizontal="center"/>
    </xf>
    <xf numFmtId="171" fontId="40" fillId="0" borderId="0" xfId="13" applyNumberFormat="1" applyFont="1" applyFill="1" applyAlignment="1">
      <alignment horizontal="center"/>
    </xf>
    <xf numFmtId="0" fontId="33" fillId="0" borderId="0" xfId="13" applyFont="1" applyAlignment="1">
      <alignment horizontal="right"/>
    </xf>
    <xf numFmtId="0" fontId="44" fillId="0" borderId="0" xfId="13" applyFont="1" applyFill="1" applyAlignment="1">
      <alignment horizontal="center"/>
    </xf>
    <xf numFmtId="172" fontId="44" fillId="0" borderId="0" xfId="13" applyNumberFormat="1" applyFont="1" applyFill="1" applyAlignment="1">
      <alignment horizontal="center"/>
    </xf>
    <xf numFmtId="174" fontId="44" fillId="0" borderId="0" xfId="13" applyNumberFormat="1" applyFont="1" applyFill="1" applyAlignment="1">
      <alignment horizontal="center"/>
    </xf>
    <xf numFmtId="172" fontId="31" fillId="0" borderId="0" xfId="13" applyNumberFormat="1" applyFont="1" applyFill="1"/>
    <xf numFmtId="0" fontId="33" fillId="0" borderId="8" xfId="13" applyFont="1" applyBorder="1"/>
    <xf numFmtId="0" fontId="31" fillId="0" borderId="0" xfId="13" applyFont="1" applyAlignment="1">
      <alignment horizontal="center"/>
    </xf>
    <xf numFmtId="0" fontId="31" fillId="0" borderId="0" xfId="13" applyFont="1"/>
    <xf numFmtId="0" fontId="32" fillId="0" borderId="16" xfId="13" applyFont="1" applyBorder="1"/>
    <xf numFmtId="0" fontId="33" fillId="4" borderId="0" xfId="13" applyFont="1" applyFill="1"/>
    <xf numFmtId="0" fontId="33" fillId="0" borderId="0" xfId="13" applyFont="1"/>
    <xf numFmtId="0" fontId="36" fillId="4" borderId="8" xfId="14" applyFont="1" applyFill="1" applyBorder="1"/>
    <xf numFmtId="0" fontId="31" fillId="2" borderId="0" xfId="13" applyFont="1" applyFill="1"/>
    <xf numFmtId="185" fontId="31" fillId="0" borderId="0" xfId="13" applyNumberFormat="1" applyFont="1" applyFill="1"/>
    <xf numFmtId="185" fontId="6" fillId="4" borderId="0" xfId="15" applyNumberFormat="1" applyFont="1" applyFill="1" applyBorder="1"/>
    <xf numFmtId="185" fontId="6" fillId="4" borderId="8" xfId="15" applyNumberFormat="1" applyFont="1" applyFill="1" applyBorder="1"/>
    <xf numFmtId="0" fontId="31" fillId="4" borderId="0" xfId="13" applyFont="1" applyFill="1"/>
    <xf numFmtId="185" fontId="6" fillId="4" borderId="1" xfId="15" applyNumberFormat="1" applyFont="1" applyFill="1" applyBorder="1"/>
    <xf numFmtId="172" fontId="6" fillId="4" borderId="0" xfId="12" applyNumberFormat="1" applyFont="1" applyFill="1" applyBorder="1"/>
    <xf numFmtId="172" fontId="6" fillId="4" borderId="8" xfId="12" applyNumberFormat="1" applyFont="1" applyFill="1" applyBorder="1"/>
    <xf numFmtId="172" fontId="6" fillId="4" borderId="14" xfId="12" applyNumberFormat="1" applyFont="1" applyFill="1" applyBorder="1"/>
    <xf numFmtId="172" fontId="6" fillId="4" borderId="16" xfId="12" applyNumberFormat="1" applyFont="1" applyFill="1" applyBorder="1"/>
    <xf numFmtId="185" fontId="6" fillId="4" borderId="14" xfId="15" applyNumberFormat="1" applyFont="1" applyFill="1" applyBorder="1"/>
    <xf numFmtId="185" fontId="6" fillId="4" borderId="16" xfId="15" applyNumberFormat="1" applyFont="1" applyFill="1" applyBorder="1"/>
    <xf numFmtId="185" fontId="6" fillId="4" borderId="9" xfId="15" applyNumberFormat="1" applyFont="1" applyFill="1" applyBorder="1"/>
    <xf numFmtId="185" fontId="6" fillId="4" borderId="13" xfId="15" applyNumberFormat="1" applyFont="1" applyFill="1" applyBorder="1"/>
    <xf numFmtId="0" fontId="31" fillId="4" borderId="8" xfId="13" applyFont="1" applyFill="1" applyBorder="1"/>
    <xf numFmtId="0" fontId="36" fillId="4" borderId="8" xfId="13" applyFont="1" applyFill="1" applyBorder="1"/>
    <xf numFmtId="172" fontId="33" fillId="4" borderId="0" xfId="13" applyNumberFormat="1" applyFont="1" applyFill="1"/>
    <xf numFmtId="186" fontId="2" fillId="4" borderId="0" xfId="14" applyNumberFormat="1" applyFill="1"/>
    <xf numFmtId="172" fontId="31" fillId="4" borderId="0" xfId="13" applyNumberFormat="1" applyFont="1" applyFill="1"/>
    <xf numFmtId="185" fontId="0" fillId="4" borderId="0" xfId="15" applyNumberFormat="1" applyFont="1" applyFill="1"/>
    <xf numFmtId="0" fontId="2" fillId="4" borderId="0" xfId="14" applyFill="1"/>
    <xf numFmtId="0" fontId="36" fillId="4" borderId="8" xfId="8" applyFont="1" applyFill="1" applyBorder="1"/>
    <xf numFmtId="172" fontId="6" fillId="4" borderId="1" xfId="12" applyNumberFormat="1" applyFont="1" applyFill="1" applyBorder="1"/>
    <xf numFmtId="0" fontId="32" fillId="4" borderId="8" xfId="8" applyFont="1" applyFill="1" applyBorder="1"/>
    <xf numFmtId="0" fontId="32" fillId="4" borderId="8" xfId="13" applyFont="1" applyFill="1" applyBorder="1"/>
    <xf numFmtId="172" fontId="6" fillId="4" borderId="7" xfId="12" applyNumberFormat="1" applyFont="1" applyFill="1" applyBorder="1"/>
    <xf numFmtId="185" fontId="6" fillId="4" borderId="7" xfId="15" applyNumberFormat="1" applyFont="1" applyFill="1" applyBorder="1"/>
    <xf numFmtId="185" fontId="6" fillId="4" borderId="10" xfId="15" applyNumberFormat="1" applyFont="1" applyFill="1" applyBorder="1"/>
    <xf numFmtId="172" fontId="31" fillId="4" borderId="8" xfId="13" applyNumberFormat="1" applyFont="1" applyFill="1" applyBorder="1"/>
    <xf numFmtId="185" fontId="6" fillId="4" borderId="21" xfId="15" applyNumberFormat="1" applyFont="1" applyFill="1" applyBorder="1"/>
    <xf numFmtId="185" fontId="6" fillId="4" borderId="23" xfId="15" applyNumberFormat="1" applyFont="1" applyFill="1" applyBorder="1"/>
    <xf numFmtId="185" fontId="6" fillId="4" borderId="22" xfId="15" applyNumberFormat="1" applyFont="1" applyFill="1" applyBorder="1"/>
    <xf numFmtId="166" fontId="6" fillId="4" borderId="0" xfId="13" applyNumberFormat="1" applyFont="1" applyFill="1" applyBorder="1"/>
    <xf numFmtId="166" fontId="6" fillId="4" borderId="7" xfId="13" applyNumberFormat="1" applyFont="1" applyFill="1" applyBorder="1"/>
    <xf numFmtId="166" fontId="6" fillId="4" borderId="1" xfId="13" applyNumberFormat="1" applyFont="1" applyFill="1" applyBorder="1"/>
    <xf numFmtId="172" fontId="36" fillId="4" borderId="0" xfId="13" applyNumberFormat="1" applyFont="1" applyFill="1"/>
    <xf numFmtId="0" fontId="36" fillId="4" borderId="0" xfId="13" applyFont="1" applyFill="1"/>
    <xf numFmtId="9" fontId="7" fillId="4" borderId="0" xfId="13" applyNumberFormat="1" applyFont="1" applyFill="1" applyBorder="1"/>
    <xf numFmtId="9" fontId="7" fillId="4" borderId="7" xfId="13" applyNumberFormat="1" applyFont="1" applyFill="1" applyBorder="1"/>
    <xf numFmtId="0" fontId="2" fillId="0" borderId="0" xfId="14"/>
    <xf numFmtId="168" fontId="6" fillId="4" borderId="0" xfId="13" applyNumberFormat="1" applyFont="1" applyFill="1" applyBorder="1"/>
    <xf numFmtId="171" fontId="6" fillId="4" borderId="7" xfId="12" applyNumberFormat="1" applyFont="1" applyFill="1" applyBorder="1"/>
    <xf numFmtId="168" fontId="6" fillId="4" borderId="0" xfId="12" applyNumberFormat="1" applyFont="1" applyFill="1" applyBorder="1"/>
    <xf numFmtId="0" fontId="43" fillId="4" borderId="8" xfId="13" applyFont="1" applyFill="1" applyBorder="1"/>
    <xf numFmtId="0" fontId="31" fillId="4" borderId="8" xfId="13" applyFont="1" applyFill="1" applyBorder="1" applyAlignment="1">
      <alignment wrapText="1"/>
    </xf>
    <xf numFmtId="171" fontId="31" fillId="0" borderId="14" xfId="12" applyNumberFormat="1" applyFont="1" applyFill="1" applyBorder="1"/>
    <xf numFmtId="171" fontId="31" fillId="0" borderId="10" xfId="12" applyNumberFormat="1" applyFont="1" applyFill="1" applyBorder="1"/>
    <xf numFmtId="171" fontId="31" fillId="0" borderId="16" xfId="12" applyNumberFormat="1" applyFont="1" applyFill="1" applyBorder="1"/>
    <xf numFmtId="171" fontId="36" fillId="0" borderId="0" xfId="12" applyNumberFormat="1" applyFont="1" applyFill="1"/>
    <xf numFmtId="171" fontId="31" fillId="4" borderId="9" xfId="12" applyNumberFormat="1" applyFont="1" applyFill="1" applyBorder="1"/>
    <xf numFmtId="0" fontId="36" fillId="0" borderId="0" xfId="13" applyFont="1" applyFill="1" applyAlignment="1">
      <alignment horizontal="right"/>
    </xf>
    <xf numFmtId="171" fontId="31" fillId="0" borderId="0" xfId="12" applyNumberFormat="1" applyFont="1" applyFill="1" applyBorder="1"/>
    <xf numFmtId="172" fontId="31" fillId="0" borderId="0" xfId="12" applyNumberFormat="1" applyFont="1" applyFill="1" applyBorder="1"/>
    <xf numFmtId="166" fontId="31" fillId="0" borderId="0" xfId="13" applyNumberFormat="1" applyFont="1" applyFill="1" applyBorder="1"/>
    <xf numFmtId="172" fontId="31" fillId="4" borderId="0" xfId="13" quotePrefix="1" applyNumberFormat="1" applyFont="1" applyFill="1"/>
    <xf numFmtId="0" fontId="33" fillId="2" borderId="0" xfId="13" applyFont="1" applyFill="1"/>
    <xf numFmtId="0" fontId="31" fillId="0" borderId="0" xfId="13" quotePrefix="1" applyFont="1" applyFill="1"/>
    <xf numFmtId="0" fontId="28" fillId="0" borderId="0" xfId="13" applyFont="1" applyFill="1"/>
    <xf numFmtId="0" fontId="59" fillId="0" borderId="0" xfId="13" applyFont="1" applyFill="1"/>
    <xf numFmtId="0" fontId="59" fillId="0" borderId="0" xfId="13" applyFont="1"/>
    <xf numFmtId="0" fontId="60" fillId="0" borderId="0" xfId="13" applyFont="1"/>
    <xf numFmtId="185" fontId="59" fillId="0" borderId="0" xfId="13" applyNumberFormat="1" applyFont="1" applyFill="1"/>
    <xf numFmtId="0" fontId="59" fillId="4" borderId="0" xfId="13" applyFont="1" applyFill="1"/>
    <xf numFmtId="0" fontId="59" fillId="4" borderId="0" xfId="8" applyFont="1" applyFill="1"/>
    <xf numFmtId="172" fontId="59" fillId="4" borderId="0" xfId="13" applyNumberFormat="1" applyFont="1" applyFill="1"/>
    <xf numFmtId="0" fontId="61" fillId="4" borderId="0" xfId="13" applyFont="1" applyFill="1"/>
    <xf numFmtId="172" fontId="59" fillId="4" borderId="0" xfId="8" applyNumberFormat="1" applyFont="1" applyFill="1"/>
    <xf numFmtId="0" fontId="60" fillId="2" borderId="0" xfId="13" applyFont="1" applyFill="1"/>
    <xf numFmtId="172" fontId="6" fillId="4" borderId="10" xfId="12" applyNumberFormat="1" applyFont="1" applyFill="1" applyBorder="1"/>
    <xf numFmtId="171" fontId="33" fillId="4" borderId="0" xfId="12" applyNumberFormat="1" applyFont="1" applyFill="1"/>
    <xf numFmtId="172" fontId="6" fillId="4" borderId="21" xfId="12" applyNumberFormat="1" applyFont="1" applyFill="1" applyBorder="1"/>
    <xf numFmtId="0" fontId="31" fillId="0" borderId="8" xfId="13" applyFont="1" applyFill="1" applyBorder="1"/>
    <xf numFmtId="37" fontId="6" fillId="4" borderId="0" xfId="13" applyNumberFormat="1" applyFont="1" applyFill="1" applyBorder="1"/>
    <xf numFmtId="37" fontId="6" fillId="4" borderId="7" xfId="12" applyNumberFormat="1" applyFont="1" applyFill="1" applyBorder="1"/>
    <xf numFmtId="166" fontId="31" fillId="4" borderId="0" xfId="16" applyNumberFormat="1" applyFont="1" applyFill="1"/>
    <xf numFmtId="43" fontId="31" fillId="0" borderId="0" xfId="12" applyFont="1" applyFill="1" applyBorder="1"/>
    <xf numFmtId="187" fontId="31" fillId="0" borderId="0" xfId="13" applyNumberFormat="1" applyFont="1" applyFill="1"/>
    <xf numFmtId="0" fontId="59" fillId="0" borderId="0" xfId="13" quotePrefix="1" applyFont="1" applyFill="1"/>
    <xf numFmtId="0" fontId="39" fillId="0" borderId="0" xfId="13" applyFont="1" applyFill="1" applyAlignment="1">
      <alignment horizontal="left"/>
    </xf>
    <xf numFmtId="165" fontId="47" fillId="4" borderId="0" xfId="13" applyNumberFormat="1" applyFont="1" applyFill="1"/>
    <xf numFmtId="165" fontId="47" fillId="4" borderId="0" xfId="8" applyNumberFormat="1" applyFont="1" applyFill="1"/>
    <xf numFmtId="0" fontId="47" fillId="4" borderId="0" xfId="13" applyFont="1" applyFill="1"/>
    <xf numFmtId="0" fontId="63" fillId="4" borderId="0" xfId="13" applyFont="1" applyFill="1"/>
    <xf numFmtId="0" fontId="47" fillId="4" borderId="0" xfId="8" applyFont="1" applyFill="1"/>
    <xf numFmtId="0" fontId="6" fillId="4" borderId="0" xfId="13" applyFont="1" applyFill="1"/>
    <xf numFmtId="165" fontId="31" fillId="4" borderId="0" xfId="13" applyNumberFormat="1" applyFont="1" applyFill="1"/>
    <xf numFmtId="0" fontId="59" fillId="2" borderId="0" xfId="13" applyFont="1" applyFill="1"/>
    <xf numFmtId="0" fontId="31" fillId="2" borderId="0" xfId="13" applyFont="1" applyFill="1" applyAlignment="1">
      <alignment horizontal="center" wrapText="1"/>
    </xf>
    <xf numFmtId="9" fontId="59" fillId="2" borderId="0" xfId="13" applyNumberFormat="1" applyFont="1" applyFill="1"/>
    <xf numFmtId="172" fontId="59" fillId="2" borderId="0" xfId="13" applyNumberFormat="1" applyFont="1" applyFill="1" applyBorder="1"/>
    <xf numFmtId="0" fontId="59" fillId="2" borderId="0" xfId="13" applyFont="1" applyFill="1" applyBorder="1"/>
    <xf numFmtId="9" fontId="59" fillId="2" borderId="0" xfId="13" applyNumberFormat="1" applyFont="1" applyFill="1" applyBorder="1"/>
    <xf numFmtId="9" fontId="59" fillId="0" borderId="0" xfId="5" applyFont="1"/>
    <xf numFmtId="172" fontId="59" fillId="0" borderId="0" xfId="13" applyNumberFormat="1" applyFont="1"/>
    <xf numFmtId="0" fontId="38" fillId="2" borderId="0" xfId="13" applyFont="1" applyFill="1" applyAlignment="1"/>
    <xf numFmtId="0" fontId="25" fillId="0" borderId="0" xfId="13" applyFont="1" applyFill="1" applyAlignment="1">
      <alignment horizontal="left" wrapText="1"/>
    </xf>
    <xf numFmtId="0" fontId="25" fillId="0" borderId="0" xfId="13" applyFont="1" applyFill="1" applyAlignment="1">
      <alignment wrapText="1"/>
    </xf>
    <xf numFmtId="0" fontId="38" fillId="4" borderId="0" xfId="13" applyFont="1" applyFill="1" applyAlignment="1"/>
    <xf numFmtId="0" fontId="3" fillId="4" borderId="0" xfId="13" applyFill="1"/>
    <xf numFmtId="0" fontId="31" fillId="4" borderId="0" xfId="13" applyFont="1" applyFill="1" applyBorder="1"/>
    <xf numFmtId="172" fontId="31" fillId="4" borderId="0" xfId="13" applyNumberFormat="1" applyFont="1" applyFill="1" applyBorder="1"/>
    <xf numFmtId="172" fontId="6" fillId="4" borderId="0" xfId="13" applyNumberFormat="1" applyFont="1" applyFill="1" applyBorder="1"/>
    <xf numFmtId="0" fontId="6" fillId="4" borderId="10" xfId="13" applyFont="1" applyFill="1" applyBorder="1"/>
    <xf numFmtId="166" fontId="6" fillId="4" borderId="0" xfId="13" applyNumberFormat="1" applyFont="1" applyFill="1"/>
    <xf numFmtId="0" fontId="6" fillId="4" borderId="7" xfId="13" applyFont="1" applyFill="1" applyBorder="1"/>
    <xf numFmtId="0" fontId="3" fillId="4" borderId="0" xfId="13" applyFont="1" applyFill="1"/>
    <xf numFmtId="0" fontId="3" fillId="4" borderId="0" xfId="13" applyFont="1" applyFill="1" applyBorder="1"/>
    <xf numFmtId="0" fontId="3" fillId="4" borderId="7" xfId="13" applyFont="1" applyFill="1" applyBorder="1"/>
    <xf numFmtId="0" fontId="32" fillId="4" borderId="0" xfId="13" applyFont="1" applyFill="1"/>
    <xf numFmtId="166" fontId="7" fillId="4" borderId="9" xfId="5" applyNumberFormat="1" applyFont="1" applyFill="1" applyBorder="1"/>
    <xf numFmtId="173" fontId="32" fillId="4" borderId="0" xfId="13" applyNumberFormat="1" applyFont="1" applyFill="1"/>
    <xf numFmtId="172" fontId="7" fillId="4" borderId="1" xfId="13" applyNumberFormat="1" applyFont="1" applyFill="1" applyBorder="1"/>
    <xf numFmtId="172" fontId="7" fillId="4" borderId="0" xfId="13" applyNumberFormat="1" applyFont="1" applyFill="1" applyBorder="1"/>
    <xf numFmtId="0" fontId="50" fillId="4" borderId="0" xfId="13" applyFont="1" applyFill="1"/>
    <xf numFmtId="173" fontId="31" fillId="0" borderId="0" xfId="13" applyNumberFormat="1" applyFont="1" applyFill="1"/>
    <xf numFmtId="173" fontId="31" fillId="4" borderId="0" xfId="13" applyNumberFormat="1" applyFont="1" applyFill="1"/>
    <xf numFmtId="172" fontId="6" fillId="4" borderId="1" xfId="13" applyNumberFormat="1" applyFont="1" applyFill="1" applyBorder="1"/>
    <xf numFmtId="172" fontId="6" fillId="4" borderId="13" xfId="13" applyNumberFormat="1" applyFont="1" applyFill="1" applyBorder="1"/>
    <xf numFmtId="172" fontId="6" fillId="4" borderId="11" xfId="13" applyNumberFormat="1" applyFont="1" applyFill="1" applyBorder="1"/>
    <xf numFmtId="172" fontId="6" fillId="4" borderId="0" xfId="13" applyNumberFormat="1" applyFont="1" applyFill="1"/>
    <xf numFmtId="172" fontId="6" fillId="4" borderId="12" xfId="13" applyNumberFormat="1" applyFont="1" applyFill="1" applyBorder="1"/>
    <xf numFmtId="173" fontId="31" fillId="4" borderId="0" xfId="13" applyNumberFormat="1" applyFont="1" applyFill="1" applyBorder="1"/>
    <xf numFmtId="172" fontId="6" fillId="4" borderId="10" xfId="13" applyNumberFormat="1" applyFont="1" applyFill="1" applyBorder="1"/>
    <xf numFmtId="0" fontId="36" fillId="4" borderId="0" xfId="13" applyFont="1" applyFill="1" applyBorder="1" applyAlignment="1">
      <alignment horizontal="left"/>
    </xf>
    <xf numFmtId="9" fontId="6" fillId="4" borderId="0" xfId="13" applyNumberFormat="1" applyFont="1" applyFill="1"/>
    <xf numFmtId="44" fontId="31" fillId="4" borderId="0" xfId="13" applyNumberFormat="1" applyFont="1" applyFill="1"/>
    <xf numFmtId="173" fontId="31" fillId="0" borderId="0" xfId="13" applyNumberFormat="1" applyFont="1"/>
    <xf numFmtId="172" fontId="6" fillId="4" borderId="7" xfId="13" applyNumberFormat="1" applyFont="1" applyFill="1" applyBorder="1"/>
    <xf numFmtId="165" fontId="32" fillId="4" borderId="0" xfId="13" applyNumberFormat="1" applyFont="1" applyFill="1"/>
    <xf numFmtId="178" fontId="32" fillId="4" borderId="0" xfId="13" applyNumberFormat="1" applyFont="1" applyFill="1"/>
    <xf numFmtId="0" fontId="7" fillId="4" borderId="7" xfId="13" applyFont="1" applyFill="1" applyBorder="1"/>
    <xf numFmtId="0" fontId="7" fillId="4" borderId="0" xfId="13" applyFont="1" applyFill="1"/>
    <xf numFmtId="0" fontId="56" fillId="4" borderId="0" xfId="13" applyFont="1" applyFill="1" applyBorder="1"/>
    <xf numFmtId="0" fontId="56" fillId="4" borderId="7" xfId="13" applyFont="1" applyFill="1" applyBorder="1"/>
    <xf numFmtId="0" fontId="50" fillId="4" borderId="0" xfId="13" applyFont="1" applyFill="1" applyBorder="1" applyAlignment="1">
      <alignment horizontal="left"/>
    </xf>
    <xf numFmtId="178" fontId="31" fillId="4" borderId="0" xfId="13" applyNumberFormat="1" applyFont="1" applyFill="1"/>
    <xf numFmtId="0" fontId="56" fillId="4" borderId="0" xfId="13" applyFont="1" applyFill="1"/>
    <xf numFmtId="170" fontId="6" fillId="4" borderId="7" xfId="13" applyNumberFormat="1" applyFont="1" applyFill="1" applyBorder="1"/>
    <xf numFmtId="0" fontId="36" fillId="3" borderId="9" xfId="13" applyFont="1" applyFill="1" applyBorder="1" applyAlignment="1">
      <alignment horizontal="center"/>
    </xf>
    <xf numFmtId="0" fontId="36" fillId="3" borderId="10" xfId="13" applyFont="1" applyFill="1" applyBorder="1" applyAlignment="1">
      <alignment horizontal="center"/>
    </xf>
    <xf numFmtId="0" fontId="36" fillId="3" borderId="16" xfId="13" applyFont="1" applyFill="1" applyBorder="1" applyAlignment="1">
      <alignment horizontal="center"/>
    </xf>
    <xf numFmtId="0" fontId="36" fillId="3" borderId="14" xfId="13" applyFont="1" applyFill="1" applyBorder="1" applyAlignment="1">
      <alignment horizontal="center"/>
    </xf>
    <xf numFmtId="0" fontId="32" fillId="0" borderId="14" xfId="13" applyFont="1" applyBorder="1"/>
    <xf numFmtId="0" fontId="36" fillId="3" borderId="11" xfId="13" applyFont="1" applyFill="1" applyBorder="1" applyAlignment="1">
      <alignment horizontal="center"/>
    </xf>
    <xf numFmtId="185" fontId="6" fillId="4" borderId="12" xfId="15" applyNumberFormat="1" applyFont="1" applyFill="1" applyBorder="1"/>
    <xf numFmtId="172" fontId="6" fillId="0" borderId="0" xfId="0" applyNumberFormat="1" applyFont="1" applyFill="1" applyBorder="1"/>
    <xf numFmtId="185" fontId="6" fillId="4" borderId="20" xfId="15" applyNumberFormat="1" applyFont="1" applyFill="1" applyBorder="1"/>
    <xf numFmtId="181" fontId="6" fillId="0" borderId="8" xfId="6" applyNumberFormat="1" applyFont="1" applyFill="1" applyBorder="1" applyAlignment="1">
      <alignment horizontal="right"/>
    </xf>
    <xf numFmtId="0" fontId="37" fillId="0" borderId="0" xfId="13" applyFont="1" applyFill="1" applyBorder="1" applyAlignment="1">
      <alignment wrapText="1"/>
    </xf>
    <xf numFmtId="0" fontId="6" fillId="0" borderId="0" xfId="0" applyFont="1" applyFill="1" applyBorder="1"/>
    <xf numFmtId="0" fontId="6" fillId="0" borderId="8" xfId="0" applyFont="1" applyFill="1" applyBorder="1"/>
    <xf numFmtId="172" fontId="6" fillId="0" borderId="7" xfId="1" applyNumberFormat="1" applyFont="1" applyFill="1" applyBorder="1"/>
    <xf numFmtId="172" fontId="6" fillId="0" borderId="0" xfId="1" applyNumberFormat="1" applyFont="1" applyFill="1" applyBorder="1"/>
    <xf numFmtId="7" fontId="6" fillId="0" borderId="0" xfId="2" applyNumberFormat="1" applyFont="1" applyFill="1" applyBorder="1"/>
    <xf numFmtId="43" fontId="6" fillId="0" borderId="0" xfId="1" applyNumberFormat="1" applyFont="1" applyFill="1" applyBorder="1" applyAlignment="1">
      <alignment horizontal="right"/>
    </xf>
    <xf numFmtId="43" fontId="6" fillId="0" borderId="8" xfId="0" applyNumberFormat="1" applyFont="1" applyFill="1" applyBorder="1" applyAlignment="1">
      <alignment horizontal="left"/>
    </xf>
    <xf numFmtId="0" fontId="31" fillId="4" borderId="0" xfId="0" applyFont="1" applyFill="1"/>
    <xf numFmtId="0" fontId="31" fillId="4" borderId="0" xfId="0" applyFont="1" applyFill="1"/>
    <xf numFmtId="171" fontId="7" fillId="4" borderId="0" xfId="1" applyNumberFormat="1" applyFont="1" applyFill="1" applyBorder="1" applyAlignment="1">
      <alignment horizontal="right"/>
    </xf>
    <xf numFmtId="166" fontId="7" fillId="4" borderId="8" xfId="0" applyNumberFormat="1" applyFont="1" applyFill="1" applyBorder="1" applyAlignment="1">
      <alignment horizontal="left"/>
    </xf>
    <xf numFmtId="0" fontId="40" fillId="0" borderId="0" xfId="0" applyFont="1" applyAlignment="1">
      <alignment horizontal="center"/>
    </xf>
    <xf numFmtId="0" fontId="33" fillId="4" borderId="0" xfId="0" applyFont="1" applyFill="1" applyAlignment="1">
      <alignment horizontal="left" wrapText="1"/>
    </xf>
    <xf numFmtId="0" fontId="31" fillId="4" borderId="0" xfId="0" applyFont="1" applyFill="1"/>
    <xf numFmtId="166" fontId="31" fillId="0" borderId="0" xfId="5" applyNumberFormat="1" applyFont="1" applyFill="1"/>
    <xf numFmtId="172" fontId="7" fillId="4" borderId="0" xfId="12" applyNumberFormat="1" applyFont="1" applyFill="1" applyBorder="1"/>
    <xf numFmtId="0" fontId="32" fillId="0" borderId="0" xfId="8" applyFont="1" applyFill="1" applyBorder="1"/>
    <xf numFmtId="181" fontId="7" fillId="4" borderId="19" xfId="6" applyNumberFormat="1" applyFont="1" applyFill="1" applyBorder="1" applyAlignment="1">
      <alignment horizontal="right"/>
    </xf>
    <xf numFmtId="10" fontId="31" fillId="0" borderId="0" xfId="5" applyNumberFormat="1" applyFont="1" applyFill="1"/>
    <xf numFmtId="166" fontId="3" fillId="4" borderId="0" xfId="5" applyNumberFormat="1" applyFill="1"/>
    <xf numFmtId="166" fontId="6" fillId="4" borderId="9" xfId="0" applyNumberFormat="1" applyFont="1" applyFill="1" applyBorder="1"/>
    <xf numFmtId="166" fontId="6" fillId="4" borderId="16" xfId="0" applyNumberFormat="1" applyFont="1" applyFill="1" applyBorder="1"/>
    <xf numFmtId="0" fontId="3" fillId="5" borderId="8" xfId="0" applyFont="1" applyFill="1" applyBorder="1"/>
    <xf numFmtId="0" fontId="11" fillId="9" borderId="0" xfId="13" applyFont="1" applyFill="1"/>
    <xf numFmtId="0" fontId="11" fillId="9" borderId="0" xfId="13" applyFont="1" applyFill="1" applyAlignment="1">
      <alignment horizontal="center" wrapText="1"/>
    </xf>
    <xf numFmtId="0" fontId="11" fillId="0" borderId="0" xfId="13" applyFont="1"/>
    <xf numFmtId="0" fontId="11" fillId="0" borderId="0" xfId="13" applyFont="1" applyAlignment="1">
      <alignment horizontal="center" wrapText="1"/>
    </xf>
    <xf numFmtId="0" fontId="11" fillId="0" borderId="0" xfId="13" applyFont="1" applyAlignment="1">
      <alignment wrapText="1"/>
    </xf>
    <xf numFmtId="0" fontId="11" fillId="0" borderId="0" xfId="13" applyFont="1" applyAlignment="1">
      <alignment horizontal="center"/>
    </xf>
    <xf numFmtId="0" fontId="11" fillId="0" borderId="0" xfId="13" applyFont="1" applyAlignment="1"/>
    <xf numFmtId="0" fontId="3" fillId="10" borderId="0" xfId="13" applyFont="1" applyFill="1"/>
    <xf numFmtId="172" fontId="3" fillId="10" borderId="0" xfId="1" applyNumberFormat="1" applyFill="1"/>
    <xf numFmtId="172" fontId="3" fillId="10" borderId="0" xfId="13" applyNumberFormat="1" applyFill="1"/>
    <xf numFmtId="0" fontId="3" fillId="10" borderId="0" xfId="13" applyFill="1"/>
    <xf numFmtId="172" fontId="3" fillId="5" borderId="0" xfId="1" applyNumberFormat="1" applyFill="1"/>
    <xf numFmtId="1" fontId="3" fillId="10" borderId="0" xfId="13" applyNumberFormat="1" applyFill="1"/>
    <xf numFmtId="172" fontId="3" fillId="10" borderId="0" xfId="1" applyNumberFormat="1" applyFont="1" applyFill="1"/>
    <xf numFmtId="166" fontId="3" fillId="10" borderId="0" xfId="13" applyNumberFormat="1" applyFill="1"/>
    <xf numFmtId="0" fontId="3" fillId="7" borderId="0" xfId="13" applyFont="1" applyFill="1"/>
    <xf numFmtId="172" fontId="3" fillId="7" borderId="0" xfId="13" applyNumberFormat="1" applyFill="1"/>
    <xf numFmtId="4" fontId="33" fillId="0" borderId="0" xfId="13" applyNumberFormat="1" applyFont="1" applyFill="1" applyBorder="1"/>
    <xf numFmtId="0" fontId="3" fillId="0" borderId="0" xfId="13"/>
    <xf numFmtId="172" fontId="3" fillId="0" borderId="0" xfId="13" applyNumberFormat="1"/>
    <xf numFmtId="172" fontId="3" fillId="0" borderId="0" xfId="13" applyNumberFormat="1" applyFill="1"/>
    <xf numFmtId="172" fontId="0" fillId="0" borderId="0" xfId="1" applyNumberFormat="1" applyFont="1"/>
    <xf numFmtId="0" fontId="3" fillId="11" borderId="0" xfId="13" applyFont="1" applyFill="1"/>
    <xf numFmtId="172" fontId="3" fillId="11" borderId="0" xfId="13" applyNumberFormat="1" applyFill="1"/>
    <xf numFmtId="0" fontId="3" fillId="8" borderId="0" xfId="13" applyFont="1" applyFill="1"/>
    <xf numFmtId="172" fontId="3" fillId="8" borderId="0" xfId="1" applyNumberFormat="1" applyFont="1" applyFill="1"/>
    <xf numFmtId="172" fontId="3" fillId="8" borderId="0" xfId="13" applyNumberFormat="1" applyFill="1"/>
    <xf numFmtId="0" fontId="3" fillId="5" borderId="0" xfId="13" applyFont="1" applyFill="1"/>
    <xf numFmtId="172" fontId="3" fillId="5" borderId="0" xfId="1" applyNumberFormat="1" applyFont="1" applyFill="1"/>
    <xf numFmtId="0" fontId="3" fillId="9" borderId="0" xfId="13" applyFill="1"/>
    <xf numFmtId="0" fontId="11" fillId="9" borderId="0" xfId="13" applyFont="1" applyFill="1" applyAlignment="1">
      <alignment horizontal="center"/>
    </xf>
    <xf numFmtId="1" fontId="3" fillId="0" borderId="0" xfId="13" applyNumberFormat="1"/>
    <xf numFmtId="171" fontId="3" fillId="9" borderId="0" xfId="13" applyNumberFormat="1" applyFill="1"/>
    <xf numFmtId="37" fontId="3" fillId="0" borderId="0" xfId="13" applyNumberFormat="1"/>
    <xf numFmtId="0" fontId="11" fillId="13" borderId="0" xfId="13" applyFont="1" applyFill="1" applyAlignment="1"/>
    <xf numFmtId="0" fontId="11" fillId="13" borderId="0" xfId="13" applyFont="1" applyFill="1" applyAlignment="1">
      <alignment horizontal="center"/>
    </xf>
    <xf numFmtId="172" fontId="0" fillId="13" borderId="0" xfId="1" applyNumberFormat="1" applyFont="1" applyFill="1"/>
    <xf numFmtId="172" fontId="3" fillId="13" borderId="0" xfId="13" applyNumberFormat="1" applyFill="1"/>
    <xf numFmtId="10" fontId="0" fillId="0" borderId="0" xfId="5" applyNumberFormat="1" applyFont="1"/>
    <xf numFmtId="188" fontId="0" fillId="0" borderId="0" xfId="5" applyNumberFormat="1" applyFont="1"/>
    <xf numFmtId="172" fontId="3" fillId="7" borderId="0" xfId="1" applyNumberFormat="1" applyFont="1" applyFill="1"/>
    <xf numFmtId="0" fontId="11" fillId="0" borderId="0" xfId="13" applyFont="1" applyFill="1"/>
    <xf numFmtId="172" fontId="0" fillId="0" borderId="28" xfId="1" applyNumberFormat="1" applyFont="1" applyBorder="1"/>
    <xf numFmtId="172" fontId="3" fillId="7" borderId="0" xfId="1" applyNumberFormat="1" applyFill="1"/>
    <xf numFmtId="171" fontId="0" fillId="0" borderId="0" xfId="1" applyNumberFormat="1" applyFont="1"/>
    <xf numFmtId="0" fontId="11" fillId="0" borderId="29" xfId="13" applyFont="1" applyBorder="1" applyAlignment="1">
      <alignment horizontal="center"/>
    </xf>
    <xf numFmtId="0" fontId="11" fillId="0" borderId="30" xfId="13" applyFont="1" applyBorder="1" applyAlignment="1">
      <alignment horizontal="center"/>
    </xf>
    <xf numFmtId="0" fontId="11" fillId="0" borderId="27" xfId="13" applyFont="1" applyBorder="1" applyAlignment="1">
      <alignment horizontal="center"/>
    </xf>
    <xf numFmtId="172" fontId="3" fillId="0" borderId="11" xfId="1" applyNumberFormat="1" applyBorder="1"/>
    <xf numFmtId="172" fontId="3" fillId="0" borderId="9" xfId="13" applyNumberFormat="1" applyBorder="1"/>
    <xf numFmtId="166" fontId="0" fillId="0" borderId="0" xfId="5" applyNumberFormat="1" applyFont="1"/>
    <xf numFmtId="9" fontId="0" fillId="0" borderId="0" xfId="5" applyFont="1"/>
    <xf numFmtId="0" fontId="3" fillId="2" borderId="0" xfId="13" applyFill="1"/>
    <xf numFmtId="0" fontId="3" fillId="0" borderId="0" xfId="13" applyFill="1" applyAlignment="1">
      <alignment horizontal="right"/>
    </xf>
    <xf numFmtId="0" fontId="65" fillId="0" borderId="31" xfId="13" applyFont="1" applyFill="1" applyBorder="1" applyAlignment="1">
      <alignment horizontal="right"/>
    </xf>
    <xf numFmtId="0" fontId="3" fillId="2" borderId="0" xfId="13" applyFont="1" applyFill="1"/>
    <xf numFmtId="0" fontId="64" fillId="2" borderId="0" xfId="13" applyFont="1" applyFill="1"/>
    <xf numFmtId="9" fontId="3" fillId="2" borderId="0" xfId="13" applyNumberFormat="1" applyFont="1" applyFill="1"/>
    <xf numFmtId="1" fontId="3" fillId="0" borderId="0" xfId="13" applyNumberFormat="1" applyFont="1" applyFill="1"/>
    <xf numFmtId="2" fontId="3" fillId="0" borderId="0" xfId="17" applyNumberFormat="1" applyFont="1" applyFill="1" applyBorder="1" applyAlignment="1">
      <alignment horizontal="right"/>
    </xf>
    <xf numFmtId="2" fontId="3" fillId="0" borderId="0" xfId="13" applyNumberFormat="1" applyFont="1" applyFill="1"/>
    <xf numFmtId="0" fontId="65" fillId="0" borderId="0" xfId="13" applyFont="1" applyFill="1"/>
    <xf numFmtId="9" fontId="65" fillId="0" borderId="0" xfId="13" applyNumberFormat="1" applyFont="1" applyFill="1"/>
    <xf numFmtId="1" fontId="11" fillId="12" borderId="32" xfId="1" applyNumberFormat="1" applyFont="1" applyFill="1" applyBorder="1"/>
    <xf numFmtId="165" fontId="3" fillId="0" borderId="0" xfId="13" applyNumberFormat="1"/>
    <xf numFmtId="1" fontId="0" fillId="10" borderId="0" xfId="0" applyNumberFormat="1" applyFill="1"/>
    <xf numFmtId="0" fontId="3" fillId="6" borderId="0" xfId="13" applyFont="1" applyFill="1"/>
    <xf numFmtId="1" fontId="0" fillId="6" borderId="0" xfId="0" applyNumberFormat="1" applyFill="1"/>
    <xf numFmtId="0" fontId="3" fillId="6" borderId="0" xfId="13" applyFill="1"/>
    <xf numFmtId="172" fontId="3" fillId="6" borderId="0" xfId="1" applyNumberFormat="1" applyFont="1" applyFill="1"/>
    <xf numFmtId="0" fontId="3" fillId="5" borderId="0" xfId="0" applyFont="1" applyFill="1"/>
    <xf numFmtId="172" fontId="0" fillId="5" borderId="0" xfId="0" applyNumberFormat="1" applyFill="1"/>
    <xf numFmtId="171" fontId="6" fillId="0" borderId="0" xfId="1" applyNumberFormat="1" applyFont="1" applyFill="1" applyBorder="1" applyAlignment="1">
      <alignment horizontal="right"/>
    </xf>
    <xf numFmtId="185" fontId="31" fillId="0" borderId="0" xfId="13" applyNumberFormat="1" applyFont="1"/>
    <xf numFmtId="0" fontId="20" fillId="4" borderId="0" xfId="0" applyFont="1" applyFill="1" applyAlignment="1">
      <alignment wrapText="1"/>
    </xf>
    <xf numFmtId="172" fontId="15" fillId="4" borderId="7" xfId="1" applyNumberFormat="1" applyFont="1" applyFill="1" applyBorder="1"/>
    <xf numFmtId="172" fontId="15" fillId="4" borderId="0" xfId="1" applyNumberFormat="1" applyFont="1" applyFill="1" applyBorder="1"/>
    <xf numFmtId="181" fontId="15" fillId="4" borderId="8" xfId="6" applyNumberFormat="1" applyFont="1" applyFill="1" applyBorder="1" applyAlignment="1">
      <alignment horizontal="right"/>
    </xf>
    <xf numFmtId="0" fontId="3" fillId="2" borderId="0" xfId="0" applyFont="1" applyFill="1" applyAlignment="1">
      <alignment horizontal="left" vertical="center" wrapText="1"/>
    </xf>
    <xf numFmtId="0" fontId="3" fillId="2" borderId="0" xfId="0" applyFont="1" applyFill="1" applyAlignment="1">
      <alignment horizontal="left" wrapText="1"/>
    </xf>
    <xf numFmtId="181" fontId="7" fillId="14" borderId="0" xfId="6" applyNumberFormat="1" applyFont="1" applyFill="1" applyBorder="1" applyAlignment="1">
      <alignment horizontal="right"/>
    </xf>
    <xf numFmtId="181" fontId="7" fillId="14" borderId="8" xfId="6" applyNumberFormat="1" applyFont="1" applyFill="1" applyBorder="1" applyAlignment="1">
      <alignment horizontal="right"/>
    </xf>
    <xf numFmtId="171" fontId="7" fillId="4" borderId="19" xfId="1" applyNumberFormat="1" applyFont="1" applyFill="1" applyBorder="1" applyAlignment="1">
      <alignment horizontal="right"/>
    </xf>
    <xf numFmtId="166" fontId="7" fillId="4" borderId="13" xfId="0" applyNumberFormat="1" applyFont="1" applyFill="1" applyBorder="1" applyAlignment="1">
      <alignment horizontal="left"/>
    </xf>
    <xf numFmtId="172" fontId="15" fillId="4" borderId="8" xfId="1" applyNumberFormat="1" applyFont="1" applyFill="1" applyBorder="1"/>
    <xf numFmtId="181" fontId="7" fillId="14" borderId="7" xfId="6" applyNumberFormat="1" applyFont="1" applyFill="1" applyBorder="1" applyAlignment="1">
      <alignment horizontal="right"/>
    </xf>
    <xf numFmtId="166" fontId="7" fillId="14" borderId="10" xfId="5" applyNumberFormat="1" applyFont="1" applyFill="1" applyBorder="1"/>
    <xf numFmtId="166" fontId="7" fillId="14" borderId="14" xfId="5" applyNumberFormat="1" applyFont="1" applyFill="1" applyBorder="1"/>
    <xf numFmtId="166" fontId="7" fillId="14" borderId="16" xfId="5" applyNumberFormat="1" applyFont="1" applyFill="1" applyBorder="1"/>
    <xf numFmtId="166" fontId="7" fillId="14" borderId="9" xfId="5" applyNumberFormat="1" applyFont="1" applyFill="1" applyBorder="1"/>
    <xf numFmtId="181" fontId="7" fillId="14" borderId="1" xfId="6" applyNumberFormat="1" applyFont="1" applyFill="1" applyBorder="1" applyAlignment="1">
      <alignment horizontal="right"/>
    </xf>
    <xf numFmtId="171" fontId="6" fillId="4" borderId="0" xfId="1" applyNumberFormat="1" applyFont="1" applyFill="1" applyBorder="1" applyAlignment="1">
      <alignment horizontal="right"/>
    </xf>
    <xf numFmtId="171" fontId="6" fillId="4" borderId="14" xfId="1" applyNumberFormat="1" applyFont="1" applyFill="1" applyBorder="1" applyAlignment="1">
      <alignment horizontal="right"/>
    </xf>
    <xf numFmtId="172" fontId="6" fillId="4" borderId="0" xfId="1" applyNumberFormat="1" applyFont="1" applyFill="1" applyBorder="1" applyAlignment="1">
      <alignment horizontal="right"/>
    </xf>
    <xf numFmtId="172" fontId="6" fillId="4" borderId="14" xfId="1" applyNumberFormat="1" applyFont="1" applyFill="1" applyBorder="1" applyAlignment="1">
      <alignment horizontal="right"/>
    </xf>
    <xf numFmtId="171" fontId="15" fillId="4" borderId="7" xfId="0" applyNumberFormat="1" applyFont="1" applyFill="1" applyBorder="1"/>
    <xf numFmtId="171" fontId="15" fillId="4" borderId="0" xfId="1" applyNumberFormat="1" applyFont="1" applyFill="1" applyBorder="1"/>
    <xf numFmtId="171" fontId="15" fillId="4" borderId="0" xfId="0" applyNumberFormat="1" applyFont="1" applyFill="1" applyBorder="1"/>
    <xf numFmtId="171" fontId="15" fillId="4" borderId="1" xfId="0" applyNumberFormat="1" applyFont="1" applyFill="1" applyBorder="1"/>
    <xf numFmtId="171" fontId="15" fillId="4" borderId="10" xfId="0" applyNumberFormat="1" applyFont="1" applyFill="1" applyBorder="1"/>
    <xf numFmtId="171" fontId="15" fillId="4" borderId="14" xfId="1" applyNumberFormat="1" applyFont="1" applyFill="1" applyBorder="1"/>
    <xf numFmtId="181" fontId="15" fillId="4" borderId="16" xfId="6" applyNumberFormat="1" applyFont="1" applyFill="1" applyBorder="1" applyAlignment="1">
      <alignment horizontal="right"/>
    </xf>
    <xf numFmtId="0" fontId="31" fillId="4" borderId="0" xfId="0" applyFont="1" applyFill="1"/>
    <xf numFmtId="181" fontId="7" fillId="14" borderId="9" xfId="6" applyNumberFormat="1" applyFont="1" applyFill="1" applyBorder="1" applyAlignment="1">
      <alignment horizontal="right"/>
    </xf>
    <xf numFmtId="0" fontId="39" fillId="0" borderId="0" xfId="0" applyFont="1" applyFill="1" applyAlignment="1">
      <alignment wrapText="1"/>
    </xf>
    <xf numFmtId="0" fontId="31" fillId="4" borderId="0" xfId="0" applyFont="1" applyFill="1"/>
    <xf numFmtId="0" fontId="11" fillId="0" borderId="0" xfId="0" applyFont="1"/>
    <xf numFmtId="17" fontId="6" fillId="2" borderId="16" xfId="0" quotePrefix="1" applyNumberFormat="1" applyFont="1" applyFill="1" applyBorder="1" applyAlignment="1">
      <alignment horizontal="center"/>
    </xf>
    <xf numFmtId="43" fontId="6" fillId="4" borderId="0" xfId="1" applyFont="1" applyFill="1" applyBorder="1"/>
    <xf numFmtId="43" fontId="6" fillId="4" borderId="0" xfId="1" applyNumberFormat="1" applyFont="1" applyFill="1" applyBorder="1"/>
    <xf numFmtId="0" fontId="31" fillId="4" borderId="0" xfId="13" applyFont="1" applyFill="1" applyAlignment="1">
      <alignment wrapText="1"/>
    </xf>
    <xf numFmtId="0" fontId="31" fillId="0" borderId="0" xfId="13" applyFont="1" applyFill="1" applyBorder="1"/>
    <xf numFmtId="0" fontId="36" fillId="0" borderId="7" xfId="13" applyFont="1" applyFill="1" applyBorder="1" applyAlignment="1">
      <alignment horizontal="center"/>
    </xf>
    <xf numFmtId="0" fontId="31" fillId="0" borderId="12" xfId="13" applyFont="1" applyFill="1" applyBorder="1"/>
    <xf numFmtId="0" fontId="31" fillId="0" borderId="11" xfId="13" applyFont="1" applyFill="1" applyBorder="1"/>
    <xf numFmtId="172" fontId="6" fillId="0" borderId="0" xfId="12" applyNumberFormat="1" applyFont="1" applyFill="1" applyBorder="1"/>
    <xf numFmtId="172" fontId="6" fillId="0" borderId="8" xfId="12" applyNumberFormat="1" applyFont="1" applyFill="1" applyBorder="1"/>
    <xf numFmtId="172" fontId="6" fillId="0" borderId="7" xfId="12" applyNumberFormat="1" applyFont="1" applyFill="1" applyBorder="1"/>
    <xf numFmtId="172" fontId="31" fillId="0" borderId="7" xfId="12" applyNumberFormat="1" applyFont="1" applyFill="1" applyBorder="1"/>
    <xf numFmtId="172" fontId="6" fillId="0" borderId="14" xfId="12" applyNumberFormat="1" applyFont="1" applyFill="1" applyBorder="1"/>
    <xf numFmtId="172" fontId="6" fillId="0" borderId="16" xfId="12" applyNumberFormat="1" applyFont="1" applyFill="1" applyBorder="1"/>
    <xf numFmtId="172" fontId="6" fillId="0" borderId="10" xfId="12" applyNumberFormat="1" applyFont="1" applyFill="1" applyBorder="1"/>
    <xf numFmtId="172" fontId="31" fillId="0" borderId="10" xfId="12" applyNumberFormat="1" applyFont="1" applyFill="1" applyBorder="1"/>
    <xf numFmtId="185" fontId="6" fillId="0" borderId="1" xfId="15" applyNumberFormat="1" applyFont="1" applyFill="1" applyBorder="1"/>
    <xf numFmtId="185" fontId="6" fillId="0" borderId="9" xfId="15" applyNumberFormat="1" applyFont="1" applyFill="1" applyBorder="1"/>
    <xf numFmtId="9" fontId="31" fillId="0" borderId="0" xfId="5" applyNumberFormat="1" applyFont="1" applyFill="1"/>
    <xf numFmtId="9" fontId="33" fillId="0" borderId="0" xfId="5" applyFont="1"/>
    <xf numFmtId="165" fontId="31" fillId="0" borderId="0" xfId="0" applyNumberFormat="1" applyFont="1" applyFill="1" applyBorder="1"/>
    <xf numFmtId="0" fontId="31" fillId="4" borderId="0" xfId="8" quotePrefix="1" applyFont="1" applyFill="1"/>
    <xf numFmtId="181" fontId="7" fillId="14" borderId="14" xfId="6" applyNumberFormat="1" applyFont="1" applyFill="1" applyBorder="1" applyAlignment="1">
      <alignment horizontal="right"/>
    </xf>
    <xf numFmtId="0" fontId="26" fillId="4" borderId="0" xfId="0" applyFont="1" applyFill="1" applyAlignment="1">
      <alignment horizontal="left" wrapText="1"/>
    </xf>
    <xf numFmtId="0" fontId="39" fillId="0" borderId="0" xfId="13" applyFont="1" applyFill="1" applyAlignment="1">
      <alignment horizontal="left"/>
    </xf>
    <xf numFmtId="166" fontId="6" fillId="4" borderId="11" xfId="5" applyNumberFormat="1" applyFont="1" applyFill="1" applyBorder="1"/>
    <xf numFmtId="0" fontId="4" fillId="4" borderId="0" xfId="0" applyFont="1" applyFill="1" applyAlignment="1"/>
    <xf numFmtId="0" fontId="28" fillId="4" borderId="0" xfId="0" applyFont="1" applyFill="1"/>
    <xf numFmtId="185" fontId="33" fillId="4" borderId="0" xfId="0" applyNumberFormat="1" applyFont="1" applyFill="1"/>
    <xf numFmtId="185" fontId="33" fillId="0" borderId="0" xfId="0" applyNumberFormat="1" applyFont="1" applyFill="1"/>
    <xf numFmtId="172" fontId="33" fillId="0" borderId="0" xfId="0" applyNumberFormat="1" applyFont="1" applyFill="1"/>
    <xf numFmtId="44" fontId="59" fillId="2" borderId="0" xfId="2" applyFont="1" applyFill="1"/>
    <xf numFmtId="0" fontId="25" fillId="4" borderId="0" xfId="13" applyFont="1" applyFill="1" applyAlignment="1">
      <alignment wrapText="1"/>
    </xf>
    <xf numFmtId="0" fontId="69" fillId="0" borderId="0" xfId="0" applyFont="1"/>
    <xf numFmtId="175" fontId="6" fillId="4" borderId="1" xfId="1" applyNumberFormat="1" applyFont="1" applyFill="1" applyBorder="1" applyAlignment="1">
      <alignment horizontal="right" indent="1"/>
    </xf>
    <xf numFmtId="181" fontId="6" fillId="4" borderId="1" xfId="6" applyNumberFormat="1" applyFont="1" applyFill="1" applyBorder="1" applyAlignment="1">
      <alignment horizontal="right"/>
    </xf>
    <xf numFmtId="0" fontId="15" fillId="4" borderId="0" xfId="13" applyFont="1" applyFill="1"/>
    <xf numFmtId="0" fontId="15" fillId="4" borderId="8" xfId="13" applyFont="1" applyFill="1" applyBorder="1"/>
    <xf numFmtId="7" fontId="6" fillId="4" borderId="7" xfId="0" applyNumberFormat="1" applyFont="1" applyFill="1" applyBorder="1"/>
    <xf numFmtId="0" fontId="26" fillId="4" borderId="0" xfId="13" applyFont="1" applyFill="1" applyBorder="1" applyAlignment="1">
      <alignment wrapText="1"/>
    </xf>
    <xf numFmtId="0" fontId="26" fillId="4" borderId="10" xfId="13" applyFont="1" applyFill="1" applyBorder="1" applyAlignment="1">
      <alignment wrapText="1"/>
    </xf>
    <xf numFmtId="171" fontId="6" fillId="4" borderId="14" xfId="12" applyNumberFormat="1" applyFont="1" applyFill="1" applyBorder="1"/>
    <xf numFmtId="171" fontId="6" fillId="4" borderId="16" xfId="12" applyNumberFormat="1" applyFont="1" applyFill="1" applyBorder="1"/>
    <xf numFmtId="0" fontId="15" fillId="4" borderId="0" xfId="13" applyFont="1" applyFill="1" applyAlignment="1">
      <alignment horizontal="right"/>
    </xf>
    <xf numFmtId="0" fontId="6" fillId="4" borderId="0" xfId="13" applyFont="1" applyFill="1" applyAlignment="1">
      <alignment wrapText="1"/>
    </xf>
    <xf numFmtId="172" fontId="6" fillId="4" borderId="7" xfId="1" applyNumberFormat="1" applyFont="1" applyFill="1" applyBorder="1" applyAlignment="1">
      <alignment horizontal="center"/>
    </xf>
    <xf numFmtId="0" fontId="33" fillId="0" borderId="7" xfId="0" applyFont="1" applyBorder="1"/>
    <xf numFmtId="0" fontId="33" fillId="4" borderId="7" xfId="0" applyFont="1" applyFill="1" applyBorder="1"/>
    <xf numFmtId="172" fontId="33" fillId="4" borderId="7" xfId="0" applyNumberFormat="1" applyFont="1" applyFill="1" applyBorder="1"/>
    <xf numFmtId="0" fontId="34" fillId="4" borderId="7" xfId="0" applyFont="1" applyFill="1" applyBorder="1"/>
    <xf numFmtId="171" fontId="33" fillId="0" borderId="7" xfId="0" applyNumberFormat="1" applyFont="1" applyBorder="1"/>
    <xf numFmtId="171" fontId="15" fillId="4" borderId="14" xfId="0" applyNumberFormat="1" applyFont="1" applyFill="1" applyBorder="1"/>
    <xf numFmtId="0" fontId="31" fillId="0" borderId="1" xfId="0" applyFont="1" applyFill="1" applyBorder="1" applyAlignment="1">
      <alignment horizontal="center"/>
    </xf>
    <xf numFmtId="0" fontId="31" fillId="0" borderId="1" xfId="0" applyFont="1" applyBorder="1"/>
    <xf numFmtId="172" fontId="3" fillId="4" borderId="1" xfId="0" applyNumberFormat="1" applyFont="1" applyFill="1" applyBorder="1"/>
    <xf numFmtId="0" fontId="11" fillId="4" borderId="1" xfId="0" applyFont="1" applyFill="1" applyBorder="1"/>
    <xf numFmtId="181" fontId="6" fillId="5" borderId="8" xfId="6" applyNumberFormat="1" applyFont="1" applyFill="1" applyBorder="1" applyAlignment="1">
      <alignment horizontal="center"/>
    </xf>
    <xf numFmtId="185" fontId="31" fillId="0" borderId="10" xfId="15" applyNumberFormat="1" applyFont="1" applyFill="1" applyBorder="1"/>
    <xf numFmtId="185" fontId="31" fillId="0" borderId="7" xfId="15" applyNumberFormat="1" applyFont="1" applyFill="1" applyBorder="1"/>
    <xf numFmtId="171" fontId="6" fillId="4" borderId="1" xfId="2" applyNumberFormat="1" applyFont="1" applyFill="1" applyBorder="1" applyAlignment="1">
      <alignment horizontal="right"/>
    </xf>
    <xf numFmtId="43" fontId="6" fillId="4" borderId="1" xfId="2" applyNumberFormat="1" applyFont="1" applyFill="1" applyBorder="1" applyAlignment="1">
      <alignment horizontal="right"/>
    </xf>
    <xf numFmtId="4" fontId="33" fillId="10" borderId="0" xfId="13" applyNumberFormat="1" applyFont="1" applyFill="1" applyBorder="1"/>
    <xf numFmtId="2" fontId="3" fillId="10" borderId="0" xfId="13" applyNumberFormat="1" applyFill="1"/>
    <xf numFmtId="0" fontId="39" fillId="0" borderId="0" xfId="0" applyFont="1" applyFill="1" applyAlignment="1">
      <alignment wrapText="1"/>
    </xf>
    <xf numFmtId="0" fontId="47" fillId="0" borderId="0" xfId="0" applyFont="1"/>
    <xf numFmtId="0" fontId="6" fillId="4" borderId="9" xfId="13" applyFont="1" applyFill="1" applyBorder="1"/>
    <xf numFmtId="172" fontId="6" fillId="0" borderId="9" xfId="1" applyNumberFormat="1" applyFont="1" applyFill="1" applyBorder="1"/>
    <xf numFmtId="0" fontId="73" fillId="4" borderId="0" xfId="13" applyFont="1" applyFill="1"/>
    <xf numFmtId="185" fontId="31" fillId="0" borderId="1" xfId="15" applyNumberFormat="1" applyFont="1" applyFill="1" applyBorder="1"/>
    <xf numFmtId="185" fontId="31" fillId="0" borderId="9" xfId="15" applyNumberFormat="1" applyFont="1" applyFill="1" applyBorder="1"/>
    <xf numFmtId="186" fontId="31" fillId="0" borderId="1" xfId="12" applyNumberFormat="1" applyFont="1" applyFill="1" applyBorder="1"/>
    <xf numFmtId="181" fontId="32" fillId="0" borderId="1" xfId="6" applyNumberFormat="1" applyFont="1" applyFill="1" applyBorder="1" applyAlignment="1">
      <alignment horizontal="right"/>
    </xf>
    <xf numFmtId="166" fontId="32" fillId="0" borderId="1" xfId="8" applyNumberFormat="1" applyFont="1" applyFill="1" applyBorder="1"/>
    <xf numFmtId="172" fontId="31" fillId="0" borderId="1" xfId="12" applyNumberFormat="1" applyFont="1" applyFill="1" applyBorder="1"/>
    <xf numFmtId="185" fontId="31" fillId="0" borderId="22" xfId="15" applyNumberFormat="1" applyFont="1" applyFill="1" applyBorder="1"/>
    <xf numFmtId="181" fontId="32" fillId="0" borderId="33" xfId="6" applyNumberFormat="1" applyFont="1" applyFill="1" applyBorder="1" applyAlignment="1">
      <alignment horizontal="right"/>
    </xf>
    <xf numFmtId="166" fontId="31" fillId="0" borderId="1" xfId="13" applyNumberFormat="1" applyFont="1" applyFill="1" applyBorder="1"/>
    <xf numFmtId="37" fontId="32" fillId="0" borderId="1" xfId="13" applyNumberFormat="1" applyFont="1" applyFill="1" applyBorder="1"/>
    <xf numFmtId="37" fontId="31" fillId="0" borderId="1" xfId="13" applyNumberFormat="1" applyFont="1" applyFill="1" applyBorder="1"/>
    <xf numFmtId="172" fontId="31" fillId="0" borderId="9" xfId="12" applyNumberFormat="1" applyFont="1" applyFill="1" applyBorder="1"/>
    <xf numFmtId="43" fontId="31" fillId="0" borderId="1" xfId="1" applyFont="1" applyFill="1" applyBorder="1"/>
    <xf numFmtId="0" fontId="73" fillId="4" borderId="0" xfId="8" applyFont="1" applyFill="1"/>
    <xf numFmtId="0" fontId="74" fillId="2" borderId="0" xfId="0" applyFont="1" applyFill="1"/>
    <xf numFmtId="0" fontId="74" fillId="2" borderId="0" xfId="0" applyFont="1" applyFill="1" applyAlignment="1">
      <alignment vertical="center"/>
    </xf>
    <xf numFmtId="0" fontId="31" fillId="0" borderId="0" xfId="0" applyFont="1" applyAlignment="1">
      <alignment horizontal="left" wrapText="1"/>
    </xf>
    <xf numFmtId="0" fontId="39" fillId="2" borderId="0" xfId="0" applyFont="1" applyFill="1" applyAlignment="1">
      <alignment horizontal="left" wrapText="1"/>
    </xf>
    <xf numFmtId="9" fontId="75" fillId="4" borderId="0" xfId="0" applyNumberFormat="1" applyFont="1" applyFill="1" applyBorder="1"/>
    <xf numFmtId="0" fontId="76" fillId="4" borderId="0" xfId="0" applyFont="1" applyFill="1"/>
    <xf numFmtId="0" fontId="75" fillId="4" borderId="0" xfId="13" applyFont="1" applyFill="1"/>
    <xf numFmtId="181" fontId="7" fillId="0" borderId="0" xfId="6" applyNumberFormat="1" applyFont="1" applyFill="1" applyBorder="1" applyAlignment="1">
      <alignment horizontal="right"/>
    </xf>
    <xf numFmtId="10" fontId="6" fillId="0" borderId="7" xfId="1" applyNumberFormat="1" applyFont="1" applyFill="1" applyBorder="1"/>
    <xf numFmtId="185" fontId="6" fillId="0" borderId="7" xfId="15" applyNumberFormat="1" applyFont="1" applyFill="1" applyBorder="1"/>
    <xf numFmtId="185" fontId="6" fillId="0" borderId="0" xfId="15" applyNumberFormat="1" applyFont="1" applyFill="1" applyBorder="1"/>
    <xf numFmtId="185" fontId="6" fillId="0" borderId="8" xfId="15" applyNumberFormat="1" applyFont="1" applyFill="1" applyBorder="1"/>
    <xf numFmtId="185" fontId="6" fillId="0" borderId="10" xfId="15" applyNumberFormat="1" applyFont="1" applyFill="1" applyBorder="1"/>
    <xf numFmtId="185" fontId="6" fillId="0" borderId="14" xfId="15" applyNumberFormat="1" applyFont="1" applyFill="1" applyBorder="1"/>
    <xf numFmtId="185" fontId="6" fillId="0" borderId="16" xfId="15" applyNumberFormat="1" applyFont="1" applyFill="1" applyBorder="1"/>
    <xf numFmtId="172" fontId="6" fillId="0" borderId="8" xfId="0" applyNumberFormat="1" applyFont="1" applyFill="1" applyBorder="1" applyAlignment="1">
      <alignment horizontal="left"/>
    </xf>
    <xf numFmtId="166" fontId="6" fillId="0" borderId="8" xfId="0" applyNumberFormat="1" applyFont="1" applyFill="1" applyBorder="1" applyAlignment="1">
      <alignment horizontal="left"/>
    </xf>
    <xf numFmtId="181" fontId="7" fillId="0" borderId="7" xfId="6" applyNumberFormat="1" applyFont="1" applyFill="1" applyBorder="1" applyAlignment="1">
      <alignment horizontal="right"/>
    </xf>
    <xf numFmtId="181" fontId="7" fillId="0" borderId="8" xfId="6" applyNumberFormat="1" applyFont="1" applyFill="1" applyBorder="1" applyAlignment="1">
      <alignment horizontal="right"/>
    </xf>
    <xf numFmtId="0" fontId="31" fillId="0" borderId="0" xfId="8" applyFont="1" applyFill="1"/>
    <xf numFmtId="181" fontId="6" fillId="0" borderId="1" xfId="6" applyNumberFormat="1" applyFont="1" applyFill="1" applyBorder="1" applyAlignment="1">
      <alignment horizontal="right"/>
    </xf>
    <xf numFmtId="166" fontId="7" fillId="0" borderId="0" xfId="13" applyNumberFormat="1" applyFont="1" applyFill="1"/>
    <xf numFmtId="0" fontId="3" fillId="0" borderId="0" xfId="13" applyFont="1" applyFill="1"/>
    <xf numFmtId="0" fontId="6" fillId="0" borderId="7" xfId="13" applyFont="1" applyFill="1" applyBorder="1"/>
    <xf numFmtId="166" fontId="6" fillId="0" borderId="0" xfId="5" applyNumberFormat="1" applyFont="1" applyFill="1" applyBorder="1"/>
    <xf numFmtId="166" fontId="6" fillId="0" borderId="8" xfId="5" applyNumberFormat="1" applyFont="1" applyFill="1" applyBorder="1"/>
    <xf numFmtId="166" fontId="6" fillId="0" borderId="7" xfId="5" applyNumberFormat="1" applyFont="1" applyFill="1" applyBorder="1"/>
    <xf numFmtId="166" fontId="6" fillId="0" borderId="14" xfId="5" applyNumberFormat="1" applyFont="1" applyFill="1" applyBorder="1"/>
    <xf numFmtId="166" fontId="6" fillId="0" borderId="16" xfId="5" applyNumberFormat="1" applyFont="1" applyFill="1" applyBorder="1"/>
    <xf numFmtId="166" fontId="6" fillId="0" borderId="10" xfId="5" applyNumberFormat="1" applyFont="1" applyFill="1" applyBorder="1"/>
    <xf numFmtId="166" fontId="6" fillId="0" borderId="0" xfId="13" applyNumberFormat="1" applyFont="1" applyFill="1"/>
    <xf numFmtId="181" fontId="7" fillId="0" borderId="26" xfId="6" applyNumberFormat="1" applyFont="1" applyFill="1" applyBorder="1" applyAlignment="1">
      <alignment horizontal="right"/>
    </xf>
    <xf numFmtId="185" fontId="6" fillId="0" borderId="20" xfId="15" applyNumberFormat="1" applyFont="1" applyFill="1" applyBorder="1"/>
    <xf numFmtId="185" fontId="31" fillId="0" borderId="0" xfId="15" applyNumberFormat="1" applyFont="1" applyFill="1"/>
    <xf numFmtId="171" fontId="31" fillId="0" borderId="0" xfId="12" applyNumberFormat="1" applyFont="1" applyFill="1"/>
    <xf numFmtId="186" fontId="31" fillId="0" borderId="7" xfId="12" applyNumberFormat="1" applyFont="1" applyFill="1" applyBorder="1"/>
    <xf numFmtId="181" fontId="32" fillId="0" borderId="0" xfId="6" applyNumberFormat="1" applyFont="1" applyFill="1" applyBorder="1" applyAlignment="1">
      <alignment horizontal="right"/>
    </xf>
    <xf numFmtId="181" fontId="32" fillId="0" borderId="8" xfId="6" applyNumberFormat="1" applyFont="1" applyFill="1" applyBorder="1" applyAlignment="1">
      <alignment horizontal="right"/>
    </xf>
    <xf numFmtId="181" fontId="32" fillId="0" borderId="7" xfId="6" applyNumberFormat="1" applyFont="1" applyFill="1" applyBorder="1" applyAlignment="1">
      <alignment horizontal="right"/>
    </xf>
    <xf numFmtId="172" fontId="32" fillId="0" borderId="8" xfId="12" applyNumberFormat="1" applyFont="1" applyFill="1" applyBorder="1"/>
    <xf numFmtId="185" fontId="31" fillId="0" borderId="0" xfId="15" applyNumberFormat="1" applyFont="1" applyFill="1" applyBorder="1"/>
    <xf numFmtId="185" fontId="31" fillId="0" borderId="8" xfId="15" applyNumberFormat="1" applyFont="1" applyFill="1" applyBorder="1"/>
    <xf numFmtId="185" fontId="31" fillId="0" borderId="14" xfId="15" applyNumberFormat="1" applyFont="1" applyFill="1" applyBorder="1"/>
    <xf numFmtId="185" fontId="31" fillId="0" borderId="16" xfId="15" applyNumberFormat="1" applyFont="1" applyFill="1" applyBorder="1"/>
    <xf numFmtId="172" fontId="31" fillId="0" borderId="8" xfId="12" applyNumberFormat="1" applyFont="1" applyFill="1" applyBorder="1"/>
    <xf numFmtId="185" fontId="31" fillId="0" borderId="21" xfId="15" applyNumberFormat="1" applyFont="1" applyFill="1" applyBorder="1"/>
    <xf numFmtId="172" fontId="31" fillId="0" borderId="21" xfId="12" applyNumberFormat="1" applyFont="1" applyFill="1" applyBorder="1"/>
    <xf numFmtId="172" fontId="31" fillId="0" borderId="23" xfId="12" applyNumberFormat="1" applyFont="1" applyFill="1" applyBorder="1"/>
    <xf numFmtId="185" fontId="31" fillId="0" borderId="20" xfId="15" applyNumberFormat="1" applyFont="1" applyFill="1" applyBorder="1"/>
    <xf numFmtId="9" fontId="7" fillId="0" borderId="0" xfId="16" applyFont="1" applyFill="1" applyBorder="1" applyAlignment="1">
      <alignment horizontal="right"/>
    </xf>
    <xf numFmtId="166" fontId="6" fillId="0" borderId="0" xfId="13" applyNumberFormat="1" applyFont="1" applyFill="1" applyBorder="1"/>
    <xf numFmtId="166" fontId="31" fillId="0" borderId="7" xfId="13" applyNumberFormat="1" applyFont="1" applyFill="1" applyBorder="1"/>
    <xf numFmtId="166" fontId="31" fillId="0" borderId="8" xfId="13" applyNumberFormat="1" applyFont="1" applyFill="1" applyBorder="1"/>
    <xf numFmtId="166" fontId="6" fillId="0" borderId="7" xfId="13" applyNumberFormat="1" applyFont="1" applyFill="1" applyBorder="1"/>
    <xf numFmtId="172" fontId="36" fillId="0" borderId="0" xfId="12" applyNumberFormat="1" applyFont="1" applyFill="1"/>
    <xf numFmtId="9" fontId="32" fillId="0" borderId="7" xfId="13" applyNumberFormat="1" applyFont="1" applyFill="1" applyBorder="1"/>
    <xf numFmtId="9" fontId="32" fillId="0" borderId="0" xfId="13" applyNumberFormat="1" applyFont="1" applyFill="1" applyBorder="1"/>
    <xf numFmtId="9" fontId="32" fillId="0" borderId="8" xfId="13" applyNumberFormat="1" applyFont="1" applyFill="1" applyBorder="1"/>
    <xf numFmtId="37" fontId="7" fillId="0" borderId="7" xfId="13" applyNumberFormat="1" applyFont="1" applyFill="1" applyBorder="1"/>
    <xf numFmtId="37" fontId="31" fillId="0" borderId="7" xfId="12" applyNumberFormat="1" applyFont="1" applyFill="1" applyBorder="1"/>
    <xf numFmtId="37" fontId="31" fillId="0" borderId="0" xfId="12" applyNumberFormat="1" applyFont="1" applyFill="1" applyBorder="1"/>
    <xf numFmtId="37" fontId="31" fillId="0" borderId="0" xfId="13" applyNumberFormat="1" applyFont="1" applyFill="1" applyBorder="1"/>
    <xf numFmtId="37" fontId="31" fillId="0" borderId="8" xfId="13" applyNumberFormat="1" applyFont="1" applyFill="1" applyBorder="1"/>
    <xf numFmtId="37" fontId="31" fillId="0" borderId="7" xfId="13" applyNumberFormat="1" applyFont="1" applyFill="1" applyBorder="1"/>
    <xf numFmtId="172" fontId="31" fillId="0" borderId="0" xfId="12" applyNumberFormat="1" applyFont="1" applyFill="1"/>
    <xf numFmtId="172" fontId="31" fillId="0" borderId="14" xfId="12" applyNumberFormat="1" applyFont="1" applyFill="1" applyBorder="1"/>
    <xf numFmtId="185" fontId="31" fillId="0" borderId="23" xfId="15" applyNumberFormat="1" applyFont="1" applyFill="1" applyBorder="1"/>
    <xf numFmtId="43" fontId="6" fillId="0" borderId="7" xfId="1" applyFont="1" applyFill="1" applyBorder="1"/>
    <xf numFmtId="43" fontId="31" fillId="0" borderId="7" xfId="1" applyFont="1" applyFill="1" applyBorder="1"/>
    <xf numFmtId="43" fontId="31" fillId="0" borderId="0" xfId="1" applyFont="1" applyFill="1" applyBorder="1"/>
    <xf numFmtId="43" fontId="31" fillId="0" borderId="8" xfId="1" applyFont="1" applyFill="1" applyBorder="1"/>
    <xf numFmtId="181" fontId="7" fillId="4" borderId="14" xfId="6" applyNumberFormat="1" applyFont="1" applyFill="1" applyBorder="1" applyAlignment="1">
      <alignment horizontal="right"/>
    </xf>
    <xf numFmtId="181" fontId="7" fillId="4" borderId="16" xfId="6" applyNumberFormat="1" applyFont="1" applyFill="1" applyBorder="1" applyAlignment="1">
      <alignment horizontal="right"/>
    </xf>
    <xf numFmtId="191" fontId="6" fillId="0" borderId="8" xfId="6" applyNumberFormat="1" applyFont="1" applyFill="1" applyBorder="1" applyAlignment="1">
      <alignment horizontal="right"/>
    </xf>
    <xf numFmtId="9" fontId="6" fillId="0" borderId="8" xfId="0" applyNumberFormat="1" applyFont="1" applyFill="1" applyBorder="1" applyAlignment="1">
      <alignment horizontal="left"/>
    </xf>
    <xf numFmtId="9" fontId="6" fillId="4" borderId="0" xfId="13" applyNumberFormat="1" applyFont="1" applyFill="1" applyBorder="1"/>
    <xf numFmtId="9" fontId="6" fillId="4" borderId="7" xfId="13" applyNumberFormat="1" applyFont="1" applyFill="1" applyBorder="1"/>
    <xf numFmtId="9" fontId="6" fillId="4" borderId="8" xfId="13" applyNumberFormat="1" applyFont="1" applyFill="1" applyBorder="1"/>
    <xf numFmtId="9" fontId="6" fillId="0" borderId="7" xfId="13" applyNumberFormat="1" applyFont="1" applyFill="1" applyBorder="1"/>
    <xf numFmtId="9" fontId="6" fillId="4" borderId="1" xfId="13" applyNumberFormat="1" applyFont="1" applyFill="1" applyBorder="1"/>
    <xf numFmtId="0" fontId="15" fillId="4" borderId="0" xfId="13" applyFont="1" applyFill="1" applyBorder="1"/>
    <xf numFmtId="181" fontId="6" fillId="0" borderId="0" xfId="6" applyNumberFormat="1" applyFont="1" applyFill="1" applyBorder="1" applyAlignment="1">
      <alignment horizontal="right"/>
    </xf>
    <xf numFmtId="181" fontId="31" fillId="0" borderId="0" xfId="6" applyNumberFormat="1" applyFont="1" applyFill="1" applyBorder="1" applyAlignment="1">
      <alignment horizontal="right"/>
    </xf>
    <xf numFmtId="181" fontId="31" fillId="0" borderId="8" xfId="6" applyNumberFormat="1" applyFont="1" applyFill="1" applyBorder="1" applyAlignment="1">
      <alignment horizontal="right"/>
    </xf>
    <xf numFmtId="181" fontId="31" fillId="0" borderId="1" xfId="6" applyNumberFormat="1" applyFont="1" applyFill="1" applyBorder="1" applyAlignment="1">
      <alignment horizontal="right"/>
    </xf>
    <xf numFmtId="9" fontId="31" fillId="0" borderId="7" xfId="16" applyFont="1" applyFill="1" applyBorder="1"/>
    <xf numFmtId="9" fontId="31" fillId="0" borderId="0" xfId="16" applyFont="1" applyFill="1" applyBorder="1"/>
    <xf numFmtId="9" fontId="31" fillId="0" borderId="8" xfId="16" applyFont="1" applyFill="1" applyBorder="1"/>
    <xf numFmtId="9" fontId="31" fillId="0" borderId="0" xfId="16" applyFont="1" applyFill="1"/>
    <xf numFmtId="9" fontId="31" fillId="0" borderId="1" xfId="16" applyFont="1" applyFill="1" applyBorder="1"/>
    <xf numFmtId="191" fontId="6" fillId="4" borderId="16" xfId="6" applyNumberFormat="1" applyFont="1" applyFill="1" applyBorder="1" applyAlignment="1">
      <alignment horizontal="right"/>
    </xf>
    <xf numFmtId="0" fontId="25" fillId="0" borderId="0" xfId="13" applyFont="1" applyFill="1" applyAlignment="1"/>
    <xf numFmtId="192" fontId="6" fillId="4" borderId="0" xfId="6" applyNumberFormat="1" applyFont="1" applyFill="1" applyBorder="1" applyAlignment="1">
      <alignment horizontal="right"/>
    </xf>
    <xf numFmtId="192" fontId="6" fillId="0" borderId="0" xfId="6" applyNumberFormat="1" applyFont="1" applyFill="1" applyBorder="1" applyAlignment="1">
      <alignment horizontal="right"/>
    </xf>
    <xf numFmtId="0" fontId="36" fillId="3" borderId="12" xfId="0" applyFont="1" applyFill="1" applyBorder="1" applyAlignment="1">
      <alignment horizontal="center"/>
    </xf>
    <xf numFmtId="0" fontId="31" fillId="4" borderId="7" xfId="13" applyFont="1" applyFill="1" applyBorder="1"/>
    <xf numFmtId="168" fontId="6" fillId="4" borderId="0" xfId="13" applyNumberFormat="1" applyFont="1" applyFill="1" applyAlignment="1">
      <alignment horizontal="right"/>
    </xf>
    <xf numFmtId="167" fontId="6" fillId="4" borderId="0" xfId="13" applyNumberFormat="1" applyFont="1" applyFill="1" applyBorder="1" applyAlignment="1">
      <alignment horizontal="right"/>
    </xf>
    <xf numFmtId="167" fontId="6" fillId="4" borderId="8" xfId="13" applyNumberFormat="1" applyFont="1" applyFill="1" applyBorder="1" applyAlignment="1">
      <alignment horizontal="right"/>
    </xf>
    <xf numFmtId="167" fontId="6" fillId="4" borderId="1" xfId="13" applyNumberFormat="1" applyFont="1" applyFill="1" applyBorder="1" applyAlignment="1">
      <alignment horizontal="right"/>
    </xf>
    <xf numFmtId="0" fontId="6" fillId="4" borderId="0" xfId="13" applyFont="1" applyFill="1" applyBorder="1" applyAlignment="1">
      <alignment horizontal="right"/>
    </xf>
    <xf numFmtId="0" fontId="6" fillId="4" borderId="8" xfId="13" applyFont="1" applyFill="1" applyBorder="1" applyAlignment="1">
      <alignment horizontal="right"/>
    </xf>
    <xf numFmtId="0" fontId="6" fillId="4" borderId="0" xfId="13" applyFont="1" applyFill="1" applyAlignment="1">
      <alignment horizontal="right"/>
    </xf>
    <xf numFmtId="0" fontId="6" fillId="4" borderId="1" xfId="13" applyFont="1" applyFill="1" applyBorder="1" applyAlignment="1">
      <alignment horizontal="right"/>
    </xf>
    <xf numFmtId="189" fontId="6" fillId="4" borderId="0" xfId="13" applyNumberFormat="1" applyFont="1" applyFill="1" applyBorder="1" applyAlignment="1">
      <alignment horizontal="right"/>
    </xf>
    <xf numFmtId="189" fontId="6" fillId="4" borderId="8" xfId="13" applyNumberFormat="1" applyFont="1" applyFill="1" applyBorder="1" applyAlignment="1">
      <alignment horizontal="right"/>
    </xf>
    <xf numFmtId="176" fontId="6" fillId="4" borderId="0" xfId="13" applyNumberFormat="1" applyFont="1" applyFill="1" applyAlignment="1">
      <alignment horizontal="right"/>
    </xf>
    <xf numFmtId="166" fontId="6" fillId="4" borderId="0" xfId="13" applyNumberFormat="1" applyFont="1" applyFill="1" applyAlignment="1">
      <alignment horizontal="right"/>
    </xf>
    <xf numFmtId="183" fontId="6" fillId="4" borderId="0" xfId="13" applyNumberFormat="1" applyFont="1" applyFill="1" applyBorder="1" applyAlignment="1">
      <alignment horizontal="right"/>
    </xf>
    <xf numFmtId="183" fontId="6" fillId="4" borderId="8" xfId="13" applyNumberFormat="1" applyFont="1" applyFill="1" applyBorder="1" applyAlignment="1">
      <alignment horizontal="right"/>
    </xf>
    <xf numFmtId="171" fontId="6" fillId="4" borderId="1" xfId="13" applyNumberFormat="1" applyFont="1" applyFill="1" applyBorder="1" applyAlignment="1">
      <alignment horizontal="right"/>
    </xf>
    <xf numFmtId="183" fontId="6" fillId="4" borderId="0" xfId="13" applyNumberFormat="1" applyFont="1" applyFill="1" applyAlignment="1">
      <alignment horizontal="right"/>
    </xf>
    <xf numFmtId="169" fontId="6" fillId="4" borderId="0" xfId="13" applyNumberFormat="1" applyFont="1" applyFill="1" applyAlignment="1">
      <alignment horizontal="right"/>
    </xf>
    <xf numFmtId="176" fontId="6" fillId="4" borderId="0" xfId="13" applyNumberFormat="1" applyFont="1" applyFill="1" applyBorder="1" applyAlignment="1">
      <alignment horizontal="right"/>
    </xf>
    <xf numFmtId="176" fontId="6" fillId="4" borderId="8" xfId="13" applyNumberFormat="1" applyFont="1" applyFill="1" applyBorder="1" applyAlignment="1">
      <alignment horizontal="right"/>
    </xf>
    <xf numFmtId="176" fontId="3" fillId="4" borderId="0" xfId="13" applyNumberFormat="1" applyFont="1" applyFill="1" applyAlignment="1">
      <alignment horizontal="right"/>
    </xf>
    <xf numFmtId="169" fontId="3" fillId="4" borderId="0" xfId="13" applyNumberFormat="1" applyFont="1" applyFill="1" applyAlignment="1">
      <alignment horizontal="right"/>
    </xf>
    <xf numFmtId="0" fontId="31" fillId="4" borderId="0" xfId="13" applyFont="1" applyFill="1" applyAlignment="1">
      <alignment horizontal="right"/>
    </xf>
    <xf numFmtId="172" fontId="6" fillId="0" borderId="8" xfId="1" applyNumberFormat="1" applyFont="1" applyFill="1" applyBorder="1"/>
    <xf numFmtId="172" fontId="6" fillId="0" borderId="8" xfId="0" applyNumberFormat="1" applyFont="1" applyFill="1" applyBorder="1"/>
    <xf numFmtId="172" fontId="6" fillId="0" borderId="16" xfId="0" applyNumberFormat="1" applyFont="1" applyFill="1" applyBorder="1"/>
    <xf numFmtId="171" fontId="15" fillId="0" borderId="16" xfId="1" applyNumberFormat="1" applyFont="1" applyFill="1" applyBorder="1"/>
    <xf numFmtId="181" fontId="7" fillId="0" borderId="24" xfId="6" applyNumberFormat="1" applyFont="1" applyFill="1" applyBorder="1" applyAlignment="1">
      <alignment horizontal="right"/>
    </xf>
    <xf numFmtId="166" fontId="6" fillId="0" borderId="8" xfId="13" applyNumberFormat="1" applyFont="1" applyFill="1" applyBorder="1"/>
    <xf numFmtId="174" fontId="44" fillId="0" borderId="0" xfId="13" applyNumberFormat="1" applyFont="1" applyFill="1" applyBorder="1" applyAlignment="1">
      <alignment horizontal="center"/>
    </xf>
    <xf numFmtId="172" fontId="44" fillId="0" borderId="0" xfId="13" applyNumberFormat="1" applyFont="1" applyFill="1" applyBorder="1" applyAlignment="1">
      <alignment horizontal="center"/>
    </xf>
    <xf numFmtId="172" fontId="31" fillId="0" borderId="0" xfId="13" applyNumberFormat="1" applyFont="1" applyFill="1" applyBorder="1"/>
    <xf numFmtId="171" fontId="6" fillId="4" borderId="8" xfId="1" applyNumberFormat="1" applyFont="1" applyFill="1" applyBorder="1"/>
    <xf numFmtId="0" fontId="56" fillId="4" borderId="8" xfId="13" applyFont="1" applyFill="1" applyBorder="1"/>
    <xf numFmtId="0" fontId="3" fillId="4" borderId="8" xfId="13" applyFont="1" applyFill="1" applyBorder="1"/>
    <xf numFmtId="172" fontId="7" fillId="4" borderId="8" xfId="1" applyNumberFormat="1" applyFont="1" applyFill="1" applyBorder="1"/>
    <xf numFmtId="0" fontId="3" fillId="0" borderId="8" xfId="13" applyFont="1" applyFill="1" applyBorder="1"/>
    <xf numFmtId="43" fontId="6" fillId="4" borderId="7" xfId="1" applyNumberFormat="1" applyFont="1" applyFill="1" applyBorder="1"/>
    <xf numFmtId="171" fontId="15" fillId="4" borderId="16" xfId="1" applyNumberFormat="1" applyFont="1" applyFill="1" applyBorder="1"/>
    <xf numFmtId="171" fontId="15" fillId="4" borderId="9" xfId="0" applyNumberFormat="1" applyFont="1" applyFill="1" applyBorder="1"/>
    <xf numFmtId="172" fontId="6" fillId="4" borderId="28" xfId="1" applyNumberFormat="1" applyFont="1" applyFill="1" applyBorder="1"/>
    <xf numFmtId="181" fontId="6" fillId="4" borderId="28" xfId="6" applyNumberFormat="1" applyFont="1" applyFill="1" applyBorder="1" applyAlignment="1">
      <alignment horizontal="right"/>
    </xf>
    <xf numFmtId="171" fontId="33" fillId="0" borderId="0" xfId="0" applyNumberFormat="1" applyFont="1" applyBorder="1"/>
    <xf numFmtId="0" fontId="36" fillId="3" borderId="10" xfId="0" quotePrefix="1" applyFont="1" applyFill="1" applyBorder="1" applyAlignment="1">
      <alignment horizontal="center"/>
    </xf>
    <xf numFmtId="0" fontId="36" fillId="3" borderId="16" xfId="0" quotePrefix="1" applyFont="1" applyFill="1" applyBorder="1" applyAlignment="1">
      <alignment horizontal="center"/>
    </xf>
    <xf numFmtId="191" fontId="6" fillId="4" borderId="8" xfId="6" applyNumberFormat="1" applyFont="1" applyFill="1" applyBorder="1" applyAlignment="1">
      <alignment horizontal="right"/>
    </xf>
    <xf numFmtId="0" fontId="36" fillId="3" borderId="13" xfId="0" applyFont="1" applyFill="1" applyBorder="1" applyAlignment="1">
      <alignment horizontal="center"/>
    </xf>
    <xf numFmtId="172" fontId="6" fillId="0" borderId="14" xfId="0" applyNumberFormat="1" applyFont="1" applyFill="1" applyBorder="1"/>
    <xf numFmtId="171" fontId="15" fillId="0" borderId="14" xfId="1" applyNumberFormat="1" applyFont="1" applyFill="1" applyBorder="1"/>
    <xf numFmtId="181" fontId="7" fillId="0" borderId="12" xfId="6" applyNumberFormat="1" applyFont="1" applyFill="1" applyBorder="1" applyAlignment="1">
      <alignment horizontal="right"/>
    </xf>
    <xf numFmtId="0" fontId="3" fillId="0" borderId="0" xfId="13" applyFont="1" applyFill="1" applyBorder="1"/>
    <xf numFmtId="10" fontId="6" fillId="0" borderId="0" xfId="0" applyNumberFormat="1" applyFont="1" applyFill="1" applyBorder="1"/>
    <xf numFmtId="0" fontId="6" fillId="0" borderId="7" xfId="0" applyFont="1" applyFill="1" applyBorder="1"/>
    <xf numFmtId="0" fontId="20" fillId="4" borderId="0" xfId="0" applyFont="1" applyFill="1" applyAlignment="1">
      <alignment horizontal="left" wrapText="1"/>
    </xf>
    <xf numFmtId="0" fontId="79" fillId="0" borderId="0" xfId="0" applyFont="1" applyFill="1" applyAlignment="1">
      <alignment wrapText="1"/>
    </xf>
    <xf numFmtId="0" fontId="0" fillId="4" borderId="0" xfId="0" applyFill="1" applyAlignment="1">
      <alignment horizontal="left"/>
    </xf>
    <xf numFmtId="0" fontId="3" fillId="4" borderId="0" xfId="0" applyFont="1" applyFill="1" applyAlignment="1">
      <alignment horizontal="left"/>
    </xf>
    <xf numFmtId="172" fontId="6" fillId="0" borderId="7" xfId="0" applyNumberFormat="1" applyFont="1" applyFill="1" applyBorder="1"/>
    <xf numFmtId="172" fontId="6" fillId="0" borderId="10" xfId="1" applyNumberFormat="1" applyFont="1" applyFill="1" applyBorder="1"/>
    <xf numFmtId="172" fontId="6" fillId="0" borderId="10" xfId="0" applyNumberFormat="1" applyFont="1" applyFill="1" applyBorder="1"/>
    <xf numFmtId="172" fontId="6" fillId="0" borderId="14" xfId="1" applyNumberFormat="1" applyFont="1" applyFill="1" applyBorder="1"/>
    <xf numFmtId="37" fontId="6" fillId="0" borderId="7" xfId="0" applyNumberFormat="1" applyFont="1" applyFill="1" applyBorder="1"/>
    <xf numFmtId="37" fontId="6" fillId="0" borderId="0" xfId="0" applyNumberFormat="1" applyFont="1" applyFill="1" applyBorder="1"/>
    <xf numFmtId="172" fontId="15" fillId="0" borderId="7" xfId="1" applyNumberFormat="1" applyFont="1" applyFill="1" applyBorder="1"/>
    <xf numFmtId="172" fontId="15" fillId="0" borderId="0" xfId="0" applyNumberFormat="1" applyFont="1" applyFill="1" applyBorder="1"/>
    <xf numFmtId="172" fontId="15" fillId="0" borderId="8" xfId="0" applyNumberFormat="1" applyFont="1" applyFill="1" applyBorder="1"/>
    <xf numFmtId="172" fontId="15" fillId="0" borderId="0" xfId="1" applyNumberFormat="1" applyFont="1" applyFill="1" applyBorder="1"/>
    <xf numFmtId="171" fontId="15" fillId="0" borderId="10" xfId="0" applyNumberFormat="1" applyFont="1" applyFill="1" applyBorder="1"/>
    <xf numFmtId="172" fontId="6" fillId="0" borderId="28" xfId="0" applyNumberFormat="1" applyFont="1" applyFill="1" applyBorder="1"/>
    <xf numFmtId="7" fontId="6" fillId="0" borderId="7" xfId="2" applyNumberFormat="1" applyFont="1" applyFill="1" applyBorder="1"/>
    <xf numFmtId="44" fontId="6" fillId="0" borderId="7" xfId="2" applyFont="1" applyFill="1" applyBorder="1"/>
    <xf numFmtId="10" fontId="6" fillId="0" borderId="7" xfId="0" applyNumberFormat="1" applyFont="1" applyFill="1" applyBorder="1"/>
    <xf numFmtId="169" fontId="15" fillId="0" borderId="14" xfId="0" applyNumberFormat="1" applyFont="1" applyFill="1" applyBorder="1"/>
    <xf numFmtId="172" fontId="6" fillId="0" borderId="28" xfId="1" applyNumberFormat="1" applyFont="1" applyFill="1" applyBorder="1"/>
    <xf numFmtId="0" fontId="15" fillId="4" borderId="0" xfId="0" applyFont="1" applyFill="1"/>
    <xf numFmtId="0" fontId="33" fillId="0" borderId="0" xfId="13" applyFont="1" applyBorder="1"/>
    <xf numFmtId="0" fontId="36" fillId="4" borderId="0" xfId="14" applyFont="1" applyFill="1" applyBorder="1"/>
    <xf numFmtId="0" fontId="31" fillId="0" borderId="0" xfId="13" applyFont="1" applyFill="1" applyBorder="1" applyAlignment="1">
      <alignment horizontal="left" indent="1"/>
    </xf>
    <xf numFmtId="0" fontId="31" fillId="4" borderId="0" xfId="14" applyFont="1" applyFill="1" applyBorder="1"/>
    <xf numFmtId="0" fontId="36" fillId="4" borderId="0" xfId="13" applyFont="1" applyFill="1" applyBorder="1"/>
    <xf numFmtId="0" fontId="36" fillId="4" borderId="0" xfId="8" applyFont="1" applyFill="1" applyBorder="1"/>
    <xf numFmtId="0" fontId="36" fillId="0" borderId="0" xfId="8" applyFont="1" applyFill="1" applyBorder="1"/>
    <xf numFmtId="0" fontId="36" fillId="0" borderId="0" xfId="13" applyFont="1" applyFill="1" applyBorder="1"/>
    <xf numFmtId="0" fontId="43" fillId="0" borderId="0" xfId="13" applyFont="1" applyFill="1" applyBorder="1"/>
    <xf numFmtId="0" fontId="31" fillId="0" borderId="0" xfId="13" applyFont="1" applyFill="1" applyBorder="1" applyAlignment="1">
      <alignment wrapText="1"/>
    </xf>
    <xf numFmtId="0" fontId="31" fillId="5" borderId="0" xfId="13" applyFont="1" applyFill="1" applyBorder="1" applyAlignment="1">
      <alignment wrapText="1"/>
    </xf>
    <xf numFmtId="172" fontId="6" fillId="0" borderId="19" xfId="0" applyNumberFormat="1" applyFont="1" applyFill="1" applyBorder="1"/>
    <xf numFmtId="185" fontId="6" fillId="0" borderId="12" xfId="15" applyNumberFormat="1" applyFont="1" applyFill="1" applyBorder="1"/>
    <xf numFmtId="181" fontId="7" fillId="0" borderId="25" xfId="6" applyNumberFormat="1" applyFont="1" applyFill="1" applyBorder="1" applyAlignment="1">
      <alignment horizontal="right"/>
    </xf>
    <xf numFmtId="181" fontId="7" fillId="0" borderId="1" xfId="6" applyNumberFormat="1" applyFont="1" applyFill="1" applyBorder="1" applyAlignment="1">
      <alignment horizontal="right"/>
    </xf>
    <xf numFmtId="166" fontId="2" fillId="4" borderId="0" xfId="5" applyNumberFormat="1" applyFont="1" applyFill="1"/>
    <xf numFmtId="176" fontId="6" fillId="4" borderId="14" xfId="1" applyNumberFormat="1" applyFont="1" applyFill="1" applyBorder="1" applyAlignment="1">
      <alignment horizontal="right"/>
    </xf>
    <xf numFmtId="176" fontId="6" fillId="4" borderId="16" xfId="1" applyNumberFormat="1" applyFont="1" applyFill="1" applyBorder="1" applyAlignment="1">
      <alignment horizontal="right"/>
    </xf>
    <xf numFmtId="0" fontId="6" fillId="4" borderId="0" xfId="13" applyFont="1" applyFill="1" applyBorder="1"/>
    <xf numFmtId="0" fontId="6" fillId="4" borderId="8" xfId="13" applyFont="1" applyFill="1" applyBorder="1"/>
    <xf numFmtId="0" fontId="6" fillId="4" borderId="11" xfId="13" applyFont="1" applyFill="1" applyBorder="1"/>
    <xf numFmtId="174" fontId="6" fillId="4" borderId="9" xfId="13" applyNumberFormat="1" applyFont="1" applyFill="1" applyBorder="1" applyAlignment="1">
      <alignment horizontal="right"/>
    </xf>
    <xf numFmtId="0" fontId="72" fillId="4" borderId="0" xfId="0" applyFont="1" applyFill="1"/>
    <xf numFmtId="0" fontId="47" fillId="4" borderId="0" xfId="0" applyFont="1" applyFill="1"/>
    <xf numFmtId="9" fontId="47" fillId="4" borderId="0" xfId="5" applyNumberFormat="1" applyFont="1" applyFill="1" applyBorder="1"/>
    <xf numFmtId="0" fontId="15" fillId="2" borderId="7" xfId="0" applyFont="1" applyFill="1" applyBorder="1" applyAlignment="1">
      <alignment horizontal="center"/>
    </xf>
    <xf numFmtId="0" fontId="15" fillId="2" borderId="0" xfId="0" applyFont="1" applyFill="1" applyBorder="1" applyAlignment="1">
      <alignment horizontal="center"/>
    </xf>
    <xf numFmtId="0" fontId="15" fillId="2" borderId="0" xfId="0" applyFont="1" applyFill="1" applyBorder="1" applyAlignment="1">
      <alignment horizontal="right"/>
    </xf>
    <xf numFmtId="0" fontId="15" fillId="2" borderId="8" xfId="0" quotePrefix="1" applyFont="1" applyFill="1" applyBorder="1" applyAlignment="1">
      <alignment horizontal="right"/>
    </xf>
    <xf numFmtId="173" fontId="6" fillId="4" borderId="7" xfId="2" applyNumberFormat="1" applyFont="1" applyFill="1" applyBorder="1"/>
    <xf numFmtId="171" fontId="6" fillId="4" borderId="0" xfId="1" applyNumberFormat="1" applyFont="1" applyFill="1"/>
    <xf numFmtId="0" fontId="7" fillId="2" borderId="0" xfId="0" applyFont="1" applyFill="1" applyBorder="1"/>
    <xf numFmtId="0" fontId="15" fillId="4" borderId="0" xfId="13" applyFont="1" applyFill="1" applyBorder="1" applyAlignment="1">
      <alignment horizontal="left"/>
    </xf>
    <xf numFmtId="173" fontId="7" fillId="4" borderId="0" xfId="0" applyNumberFormat="1" applyFont="1" applyFill="1"/>
    <xf numFmtId="0" fontId="80" fillId="4" borderId="0" xfId="13" applyFont="1" applyFill="1" applyBorder="1" applyAlignment="1">
      <alignment horizontal="left"/>
    </xf>
    <xf numFmtId="0" fontId="80" fillId="4" borderId="0" xfId="13" applyFont="1" applyFill="1"/>
    <xf numFmtId="0" fontId="6" fillId="4" borderId="10" xfId="0" applyFont="1" applyFill="1" applyBorder="1"/>
    <xf numFmtId="0" fontId="6" fillId="4" borderId="14" xfId="0" applyFont="1" applyFill="1" applyBorder="1"/>
    <xf numFmtId="0" fontId="6" fillId="4" borderId="16" xfId="0" applyFont="1" applyFill="1" applyBorder="1"/>
    <xf numFmtId="9" fontId="47" fillId="4" borderId="0" xfId="13" applyNumberFormat="1" applyFont="1" applyFill="1"/>
    <xf numFmtId="0" fontId="3" fillId="4" borderId="11" xfId="13" applyFont="1" applyFill="1" applyBorder="1"/>
    <xf numFmtId="170" fontId="6" fillId="4" borderId="1" xfId="13" applyNumberFormat="1" applyFont="1" applyFill="1" applyBorder="1"/>
    <xf numFmtId="172" fontId="7" fillId="4" borderId="1" xfId="1" applyNumberFormat="1" applyFont="1" applyFill="1" applyBorder="1"/>
    <xf numFmtId="181" fontId="7" fillId="4" borderId="9" xfId="6" applyNumberFormat="1" applyFont="1" applyFill="1" applyBorder="1" applyAlignment="1">
      <alignment horizontal="right"/>
    </xf>
    <xf numFmtId="0" fontId="3" fillId="4" borderId="1" xfId="13" applyFont="1" applyFill="1" applyBorder="1"/>
    <xf numFmtId="0" fontId="56" fillId="4" borderId="1" xfId="13" applyFont="1" applyFill="1" applyBorder="1"/>
    <xf numFmtId="0" fontId="6" fillId="4" borderId="1" xfId="13" applyFont="1" applyFill="1" applyBorder="1"/>
    <xf numFmtId="172" fontId="6" fillId="4" borderId="9" xfId="13" applyNumberFormat="1" applyFont="1" applyFill="1" applyBorder="1"/>
    <xf numFmtId="172" fontId="6" fillId="4" borderId="8" xfId="13" applyNumberFormat="1" applyFont="1" applyFill="1" applyBorder="1"/>
    <xf numFmtId="172" fontId="7" fillId="4" borderId="8" xfId="13" applyNumberFormat="1" applyFont="1" applyFill="1" applyBorder="1"/>
    <xf numFmtId="0" fontId="6" fillId="4" borderId="14" xfId="13" applyFont="1" applyFill="1" applyBorder="1"/>
    <xf numFmtId="0" fontId="6" fillId="4" borderId="16" xfId="13" applyFont="1" applyFill="1" applyBorder="1"/>
    <xf numFmtId="0" fontId="3" fillId="4" borderId="12" xfId="13" applyFont="1" applyFill="1" applyBorder="1"/>
    <xf numFmtId="0" fontId="3" fillId="2" borderId="12" xfId="0" applyFont="1" applyFill="1" applyBorder="1"/>
    <xf numFmtId="0" fontId="3" fillId="2" borderId="19" xfId="0" applyFont="1" applyFill="1" applyBorder="1"/>
    <xf numFmtId="0" fontId="3" fillId="2" borderId="13" xfId="0" applyFont="1" applyFill="1" applyBorder="1"/>
    <xf numFmtId="0" fontId="72" fillId="2" borderId="0" xfId="0" applyFont="1" applyFill="1"/>
    <xf numFmtId="0" fontId="11" fillId="0" borderId="0" xfId="8" applyFont="1" applyFill="1"/>
    <xf numFmtId="173" fontId="3" fillId="0" borderId="0" xfId="0" applyNumberFormat="1" applyFont="1" applyFill="1"/>
    <xf numFmtId="0" fontId="6" fillId="0" borderId="0" xfId="0" applyFont="1" applyFill="1"/>
    <xf numFmtId="173" fontId="11" fillId="0" borderId="0" xfId="0" applyNumberFormat="1" applyFont="1" applyFill="1"/>
    <xf numFmtId="0" fontId="25" fillId="4" borderId="0" xfId="0" applyFont="1" applyFill="1" applyAlignment="1"/>
    <xf numFmtId="182" fontId="3" fillId="2" borderId="0" xfId="0" applyNumberFormat="1" applyFont="1" applyFill="1"/>
    <xf numFmtId="173" fontId="3" fillId="4" borderId="0" xfId="0" applyNumberFormat="1" applyFont="1" applyFill="1"/>
    <xf numFmtId="0" fontId="11" fillId="4" borderId="0" xfId="8" applyFont="1" applyFill="1"/>
    <xf numFmtId="0" fontId="6" fillId="2" borderId="0" xfId="13" applyFont="1" applyFill="1" applyBorder="1"/>
    <xf numFmtId="171" fontId="6" fillId="0" borderId="0" xfId="12" applyNumberFormat="1" applyFont="1" applyFill="1" applyBorder="1"/>
    <xf numFmtId="0" fontId="6" fillId="2" borderId="8" xfId="13" applyFont="1" applyFill="1" applyBorder="1"/>
    <xf numFmtId="0" fontId="6" fillId="0" borderId="0" xfId="13" applyFont="1" applyFill="1"/>
    <xf numFmtId="0" fontId="15" fillId="4" borderId="7" xfId="13" applyFont="1" applyFill="1" applyBorder="1" applyAlignment="1">
      <alignment horizontal="center"/>
    </xf>
    <xf numFmtId="168" fontId="6" fillId="4" borderId="8" xfId="13" applyNumberFormat="1" applyFont="1" applyFill="1" applyBorder="1"/>
    <xf numFmtId="172" fontId="6" fillId="0" borderId="0" xfId="13" applyNumberFormat="1" applyFont="1" applyFill="1"/>
    <xf numFmtId="0" fontId="6" fillId="2" borderId="11" xfId="13" applyFont="1" applyFill="1" applyBorder="1"/>
    <xf numFmtId="168" fontId="6" fillId="4" borderId="1" xfId="13" applyNumberFormat="1" applyFont="1" applyFill="1" applyBorder="1"/>
    <xf numFmtId="0" fontId="6" fillId="2" borderId="0" xfId="13" applyFont="1" applyFill="1"/>
    <xf numFmtId="0" fontId="6" fillId="2" borderId="12" xfId="13" applyFont="1" applyFill="1" applyBorder="1"/>
    <xf numFmtId="171" fontId="6" fillId="4" borderId="0" xfId="12" applyNumberFormat="1" applyFont="1" applyFill="1"/>
    <xf numFmtId="185" fontId="6" fillId="4" borderId="0" xfId="15" applyNumberFormat="1" applyFont="1" applyFill="1"/>
    <xf numFmtId="185" fontId="6" fillId="4" borderId="7" xfId="12" applyNumberFormat="1" applyFont="1" applyFill="1" applyBorder="1"/>
    <xf numFmtId="0" fontId="6" fillId="4" borderId="0" xfId="8" applyFont="1" applyFill="1"/>
    <xf numFmtId="0" fontId="6" fillId="0" borderId="0" xfId="8" applyFont="1" applyFill="1"/>
    <xf numFmtId="171" fontId="6" fillId="4" borderId="0" xfId="12" applyNumberFormat="1" applyFont="1" applyFill="1" applyBorder="1"/>
    <xf numFmtId="172" fontId="6" fillId="0" borderId="1" xfId="12" applyNumberFormat="1" applyFont="1" applyFill="1" applyBorder="1"/>
    <xf numFmtId="172" fontId="15" fillId="4" borderId="0" xfId="12" applyNumberFormat="1" applyFont="1" applyFill="1"/>
    <xf numFmtId="168" fontId="6" fillId="0" borderId="1" xfId="13" applyNumberFormat="1" applyFont="1" applyFill="1" applyBorder="1"/>
    <xf numFmtId="172" fontId="6" fillId="4" borderId="0" xfId="12" applyNumberFormat="1" applyFont="1" applyFill="1"/>
    <xf numFmtId="171" fontId="15" fillId="0" borderId="0" xfId="12" applyNumberFormat="1" applyFont="1" applyFill="1"/>
    <xf numFmtId="0" fontId="15" fillId="4" borderId="12" xfId="0" applyFont="1" applyFill="1" applyBorder="1" applyAlignment="1">
      <alignment horizontal="center"/>
    </xf>
    <xf numFmtId="0" fontId="15" fillId="4" borderId="19" xfId="0" applyFont="1" applyFill="1" applyBorder="1" applyAlignment="1">
      <alignment horizontal="center"/>
    </xf>
    <xf numFmtId="0" fontId="15" fillId="4" borderId="19" xfId="0" applyFont="1" applyFill="1" applyBorder="1" applyAlignment="1">
      <alignment horizontal="right"/>
    </xf>
    <xf numFmtId="0" fontId="15" fillId="4" borderId="13" xfId="0" quotePrefix="1" applyFont="1" applyFill="1" applyBorder="1" applyAlignment="1">
      <alignment horizontal="right"/>
    </xf>
    <xf numFmtId="169" fontId="15" fillId="4" borderId="10" xfId="0" applyNumberFormat="1" applyFont="1" applyFill="1" applyBorder="1"/>
    <xf numFmtId="190" fontId="15" fillId="0" borderId="14" xfId="0" applyNumberFormat="1" applyFont="1" applyFill="1" applyBorder="1"/>
    <xf numFmtId="169" fontId="15" fillId="0" borderId="10" xfId="0" applyNumberFormat="1" applyFont="1" applyFill="1" applyBorder="1"/>
    <xf numFmtId="0" fontId="15" fillId="3" borderId="14" xfId="0" applyFont="1" applyFill="1" applyBorder="1" applyAlignment="1">
      <alignment horizontal="center"/>
    </xf>
    <xf numFmtId="0" fontId="15" fillId="3" borderId="14" xfId="0" applyFont="1" applyFill="1" applyBorder="1" applyAlignment="1">
      <alignment horizontal="right"/>
    </xf>
    <xf numFmtId="0" fontId="15" fillId="3" borderId="16" xfId="0" quotePrefix="1" applyFont="1" applyFill="1" applyBorder="1" applyAlignment="1">
      <alignment horizontal="right"/>
    </xf>
    <xf numFmtId="169" fontId="15" fillId="4" borderId="7" xfId="0" applyNumberFormat="1" applyFont="1" applyFill="1" applyBorder="1"/>
    <xf numFmtId="169" fontId="15" fillId="4" borderId="0" xfId="0" applyNumberFormat="1" applyFont="1" applyFill="1" applyBorder="1"/>
    <xf numFmtId="190" fontId="15" fillId="4" borderId="0" xfId="0" applyNumberFormat="1" applyFont="1" applyFill="1" applyBorder="1"/>
    <xf numFmtId="169" fontId="15" fillId="4" borderId="14" xfId="0" applyNumberFormat="1" applyFont="1" applyFill="1" applyBorder="1"/>
    <xf numFmtId="190" fontId="15" fillId="4" borderId="14" xfId="0" applyNumberFormat="1" applyFont="1" applyFill="1" applyBorder="1"/>
    <xf numFmtId="0" fontId="6" fillId="0" borderId="0" xfId="0" applyFont="1"/>
    <xf numFmtId="0" fontId="16" fillId="4" borderId="0" xfId="0" applyFont="1" applyFill="1"/>
    <xf numFmtId="172" fontId="3" fillId="0" borderId="0" xfId="0" applyNumberFormat="1" applyFont="1"/>
    <xf numFmtId="0" fontId="6" fillId="2" borderId="0" xfId="0" applyFont="1" applyFill="1"/>
    <xf numFmtId="0" fontId="6" fillId="2" borderId="12" xfId="0" applyFont="1" applyFill="1" applyBorder="1"/>
    <xf numFmtId="0" fontId="6" fillId="2" borderId="19" xfId="0" applyFont="1" applyFill="1" applyBorder="1"/>
    <xf numFmtId="0" fontId="6" fillId="2" borderId="13" xfId="0" applyFont="1" applyFill="1" applyBorder="1"/>
    <xf numFmtId="0" fontId="6" fillId="0" borderId="1" xfId="0" applyFont="1" applyBorder="1"/>
    <xf numFmtId="0" fontId="6" fillId="4" borderId="1" xfId="0" applyFont="1" applyFill="1" applyBorder="1"/>
    <xf numFmtId="7" fontId="6" fillId="4" borderId="1" xfId="0" applyNumberFormat="1" applyFont="1" applyFill="1" applyBorder="1"/>
    <xf numFmtId="172" fontId="15" fillId="4" borderId="1" xfId="1" applyNumberFormat="1" applyFont="1" applyFill="1" applyBorder="1"/>
    <xf numFmtId="0" fontId="6" fillId="2" borderId="19" xfId="13" applyFont="1" applyFill="1" applyBorder="1"/>
    <xf numFmtId="0" fontId="6" fillId="2" borderId="13" xfId="13" applyFont="1" applyFill="1" applyBorder="1"/>
    <xf numFmtId="0" fontId="3" fillId="0" borderId="0" xfId="0" applyFont="1" applyBorder="1"/>
    <xf numFmtId="171" fontId="6" fillId="4" borderId="8" xfId="12" applyNumberFormat="1" applyFont="1" applyFill="1" applyBorder="1"/>
    <xf numFmtId="0" fontId="6" fillId="4" borderId="8" xfId="8" applyFont="1" applyFill="1" applyBorder="1"/>
    <xf numFmtId="0" fontId="6" fillId="0" borderId="8" xfId="13" applyFont="1" applyFill="1" applyBorder="1"/>
    <xf numFmtId="172" fontId="15" fillId="4" borderId="8" xfId="12" applyNumberFormat="1" applyFont="1" applyFill="1" applyBorder="1"/>
    <xf numFmtId="0" fontId="3" fillId="0" borderId="8" xfId="13" applyFont="1" applyBorder="1"/>
    <xf numFmtId="0" fontId="7" fillId="0" borderId="16" xfId="13" applyFont="1" applyBorder="1"/>
    <xf numFmtId="0" fontId="15" fillId="4" borderId="8" xfId="14" applyFont="1" applyFill="1" applyBorder="1"/>
    <xf numFmtId="0" fontId="6" fillId="0" borderId="8" xfId="13" applyFont="1" applyFill="1" applyBorder="1" applyAlignment="1">
      <alignment horizontal="left" indent="1"/>
    </xf>
    <xf numFmtId="0" fontId="6" fillId="4" borderId="8" xfId="14" applyFont="1" applyFill="1" applyBorder="1"/>
    <xf numFmtId="0" fontId="15" fillId="4" borderId="8" xfId="8" applyFont="1" applyFill="1" applyBorder="1"/>
    <xf numFmtId="0" fontId="7" fillId="4" borderId="8" xfId="8" applyFont="1" applyFill="1" applyBorder="1"/>
    <xf numFmtId="0" fontId="15" fillId="0" borderId="8" xfId="8" applyFont="1" applyFill="1" applyBorder="1"/>
    <xf numFmtId="0" fontId="15" fillId="0" borderId="8" xfId="13" applyFont="1" applyFill="1" applyBorder="1"/>
    <xf numFmtId="172" fontId="6" fillId="0" borderId="8" xfId="13" applyNumberFormat="1" applyFont="1" applyFill="1" applyBorder="1"/>
    <xf numFmtId="0" fontId="7" fillId="0" borderId="8" xfId="8" applyFont="1" applyFill="1" applyBorder="1"/>
    <xf numFmtId="0" fontId="71" fillId="0" borderId="8" xfId="13" applyFont="1" applyFill="1" applyBorder="1"/>
    <xf numFmtId="0" fontId="6" fillId="0" borderId="8" xfId="13" applyFont="1" applyFill="1" applyBorder="1" applyAlignment="1">
      <alignment wrapText="1"/>
    </xf>
    <xf numFmtId="0" fontId="7" fillId="0" borderId="0" xfId="8" applyFont="1" applyFill="1" applyBorder="1"/>
    <xf numFmtId="0" fontId="62" fillId="0" borderId="0" xfId="13" applyFont="1" applyFill="1" applyAlignment="1"/>
    <xf numFmtId="0" fontId="40" fillId="4" borderId="0" xfId="13" applyFont="1" applyFill="1" applyAlignment="1"/>
    <xf numFmtId="0" fontId="25" fillId="4" borderId="0" xfId="13" applyFont="1" applyFill="1" applyAlignment="1"/>
    <xf numFmtId="0" fontId="20" fillId="4" borderId="0" xfId="0" applyFont="1" applyFill="1" applyAlignment="1">
      <alignment horizontal="left" wrapText="1"/>
    </xf>
    <xf numFmtId="0" fontId="20" fillId="0" borderId="0" xfId="0" applyFont="1" applyFill="1" applyAlignment="1">
      <alignment horizontal="left" wrapText="1"/>
    </xf>
    <xf numFmtId="9" fontId="3" fillId="4" borderId="0" xfId="0" applyNumberFormat="1" applyFont="1" applyFill="1" applyBorder="1"/>
    <xf numFmtId="166" fontId="6" fillId="0" borderId="1" xfId="13" applyNumberFormat="1" applyFont="1" applyFill="1" applyBorder="1"/>
    <xf numFmtId="172" fontId="6" fillId="4" borderId="9" xfId="12" applyNumberFormat="1" applyFont="1" applyFill="1" applyBorder="1"/>
    <xf numFmtId="176" fontId="6" fillId="4" borderId="9" xfId="1" applyNumberFormat="1" applyFont="1" applyFill="1" applyBorder="1" applyAlignment="1">
      <alignment horizontal="right"/>
    </xf>
    <xf numFmtId="0" fontId="31" fillId="0" borderId="1" xfId="13" applyFont="1" applyFill="1" applyBorder="1"/>
    <xf numFmtId="172" fontId="6" fillId="0" borderId="9" xfId="12" applyNumberFormat="1" applyFont="1" applyFill="1" applyBorder="1"/>
    <xf numFmtId="172" fontId="7" fillId="0" borderId="1" xfId="12" applyNumberFormat="1" applyFont="1" applyFill="1" applyBorder="1"/>
    <xf numFmtId="172" fontId="6" fillId="0" borderId="22" xfId="12" applyNumberFormat="1" applyFont="1" applyFill="1" applyBorder="1"/>
    <xf numFmtId="185" fontId="6" fillId="0" borderId="22" xfId="15" applyNumberFormat="1" applyFont="1" applyFill="1" applyBorder="1"/>
    <xf numFmtId="9" fontId="6" fillId="0" borderId="1" xfId="16" applyFont="1" applyFill="1" applyBorder="1"/>
    <xf numFmtId="9" fontId="7" fillId="0" borderId="1" xfId="13" applyNumberFormat="1" applyFont="1" applyFill="1" applyBorder="1"/>
    <xf numFmtId="37" fontId="6" fillId="0" borderId="1" xfId="13" applyNumberFormat="1" applyFont="1" applyFill="1" applyBorder="1"/>
    <xf numFmtId="171" fontId="31" fillId="0" borderId="9" xfId="12" applyNumberFormat="1" applyFont="1" applyFill="1" applyBorder="1"/>
    <xf numFmtId="0" fontId="36" fillId="3" borderId="8" xfId="0" applyFont="1" applyFill="1" applyBorder="1" applyAlignment="1">
      <alignment horizontal="center"/>
    </xf>
    <xf numFmtId="0" fontId="6" fillId="2" borderId="11" xfId="0" applyFont="1" applyFill="1" applyBorder="1"/>
    <xf numFmtId="172" fontId="6" fillId="0" borderId="1" xfId="1" applyNumberFormat="1" applyFont="1" applyFill="1" applyBorder="1"/>
    <xf numFmtId="0" fontId="6" fillId="0" borderId="1" xfId="0" applyFont="1" applyFill="1" applyBorder="1"/>
    <xf numFmtId="172" fontId="15" fillId="0" borderId="1" xfId="0" applyNumberFormat="1" applyFont="1" applyFill="1" applyBorder="1"/>
    <xf numFmtId="172" fontId="15" fillId="0" borderId="8" xfId="1" applyNumberFormat="1" applyFont="1" applyFill="1" applyBorder="1"/>
    <xf numFmtId="172" fontId="6" fillId="4" borderId="1" xfId="0" applyNumberFormat="1" applyFont="1" applyFill="1" applyBorder="1"/>
    <xf numFmtId="171" fontId="15" fillId="4" borderId="8" xfId="1" applyNumberFormat="1" applyFont="1" applyFill="1" applyBorder="1"/>
    <xf numFmtId="0" fontId="6" fillId="2" borderId="1" xfId="13" applyFont="1" applyFill="1" applyBorder="1"/>
    <xf numFmtId="9" fontId="6" fillId="0" borderId="1" xfId="13" applyNumberFormat="1" applyFont="1" applyFill="1" applyBorder="1"/>
    <xf numFmtId="172" fontId="6" fillId="4" borderId="9" xfId="1" applyNumberFormat="1" applyFont="1" applyFill="1" applyBorder="1"/>
    <xf numFmtId="171" fontId="6" fillId="4" borderId="1" xfId="1" applyNumberFormat="1" applyFont="1" applyFill="1" applyBorder="1"/>
    <xf numFmtId="166" fontId="7" fillId="4" borderId="1" xfId="5" applyNumberFormat="1" applyFont="1" applyFill="1" applyBorder="1"/>
    <xf numFmtId="172" fontId="6" fillId="4" borderId="11" xfId="1" applyNumberFormat="1" applyFont="1" applyFill="1" applyBorder="1"/>
    <xf numFmtId="166" fontId="7" fillId="0" borderId="9" xfId="5" applyNumberFormat="1" applyFont="1" applyFill="1" applyBorder="1"/>
    <xf numFmtId="166" fontId="6" fillId="0" borderId="9" xfId="5" applyNumberFormat="1" applyFont="1" applyFill="1" applyBorder="1"/>
    <xf numFmtId="0" fontId="3" fillId="0" borderId="1" xfId="13" applyFont="1" applyFill="1" applyBorder="1"/>
    <xf numFmtId="166" fontId="6" fillId="0" borderId="1" xfId="5" applyNumberFormat="1" applyFont="1" applyFill="1" applyBorder="1"/>
    <xf numFmtId="0" fontId="39" fillId="4" borderId="0" xfId="0" applyFont="1" applyFill="1" applyAlignment="1"/>
    <xf numFmtId="185" fontId="6" fillId="4" borderId="19" xfId="15" applyNumberFormat="1" applyFont="1" applyFill="1" applyBorder="1"/>
    <xf numFmtId="172" fontId="6" fillId="4" borderId="19" xfId="0" applyNumberFormat="1" applyFont="1" applyFill="1" applyBorder="1"/>
    <xf numFmtId="181" fontId="6" fillId="4" borderId="13" xfId="6" applyNumberFormat="1" applyFont="1" applyFill="1" applyBorder="1" applyAlignment="1">
      <alignment horizontal="right"/>
    </xf>
    <xf numFmtId="172" fontId="6" fillId="4" borderId="12" xfId="12" applyNumberFormat="1" applyFont="1" applyFill="1" applyBorder="1"/>
    <xf numFmtId="172" fontId="6" fillId="4" borderId="19" xfId="12" applyNumberFormat="1" applyFont="1" applyFill="1" applyBorder="1"/>
    <xf numFmtId="172" fontId="6" fillId="4" borderId="13" xfId="12" applyNumberFormat="1" applyFont="1" applyFill="1" applyBorder="1"/>
    <xf numFmtId="185" fontId="6" fillId="4" borderId="11" xfId="15" applyNumberFormat="1" applyFont="1" applyFill="1" applyBorder="1"/>
    <xf numFmtId="180" fontId="6" fillId="4" borderId="13" xfId="7" applyNumberFormat="1" applyFont="1" applyFill="1" applyBorder="1" applyAlignment="1">
      <alignment horizontal="right"/>
    </xf>
    <xf numFmtId="7" fontId="6" fillId="4" borderId="0" xfId="2" applyNumberFormat="1" applyFont="1" applyFill="1" applyBorder="1"/>
    <xf numFmtId="10" fontId="6" fillId="4" borderId="0" xfId="0" applyNumberFormat="1" applyFont="1" applyFill="1" applyBorder="1"/>
    <xf numFmtId="7" fontId="6" fillId="4" borderId="0" xfId="0" applyNumberFormat="1" applyFont="1" applyFill="1" applyBorder="1"/>
    <xf numFmtId="7" fontId="6" fillId="4" borderId="8" xfId="0" applyNumberFormat="1" applyFont="1" applyFill="1" applyBorder="1"/>
    <xf numFmtId="10" fontId="6" fillId="4" borderId="1" xfId="1" applyNumberFormat="1" applyFont="1" applyFill="1" applyBorder="1"/>
    <xf numFmtId="10" fontId="6" fillId="4" borderId="0" xfId="1" applyNumberFormat="1" applyFont="1" applyFill="1" applyBorder="1"/>
    <xf numFmtId="10" fontId="6" fillId="4" borderId="8" xfId="1" applyNumberFormat="1" applyFont="1" applyFill="1" applyBorder="1"/>
    <xf numFmtId="171" fontId="15" fillId="4" borderId="9" xfId="1" applyNumberFormat="1" applyFont="1" applyFill="1" applyBorder="1"/>
    <xf numFmtId="172" fontId="6" fillId="4" borderId="9" xfId="0" applyNumberFormat="1" applyFont="1" applyFill="1" applyBorder="1"/>
    <xf numFmtId="172" fontId="15" fillId="4" borderId="1" xfId="0" applyNumberFormat="1" applyFont="1" applyFill="1" applyBorder="1"/>
    <xf numFmtId="171" fontId="15" fillId="4" borderId="1" xfId="1" applyNumberFormat="1" applyFont="1" applyFill="1" applyBorder="1"/>
    <xf numFmtId="172" fontId="6" fillId="0" borderId="11" xfId="1" applyNumberFormat="1" applyFont="1" applyFill="1" applyBorder="1"/>
    <xf numFmtId="172" fontId="7" fillId="0" borderId="1" xfId="1" applyNumberFormat="1" applyFont="1" applyFill="1" applyBorder="1"/>
    <xf numFmtId="181" fontId="7" fillId="0" borderId="33" xfId="6" applyNumberFormat="1" applyFont="1" applyFill="1" applyBorder="1" applyAlignment="1">
      <alignment horizontal="right"/>
    </xf>
    <xf numFmtId="172" fontId="6" fillId="0" borderId="11" xfId="12" applyNumberFormat="1" applyFont="1" applyFill="1" applyBorder="1"/>
    <xf numFmtId="186" fontId="1" fillId="4" borderId="0" xfId="14" applyNumberFormat="1" applyFont="1" applyFill="1"/>
    <xf numFmtId="172" fontId="0" fillId="0" borderId="0" xfId="0" applyNumberFormat="1" applyFill="1"/>
    <xf numFmtId="172" fontId="33" fillId="4" borderId="0" xfId="0" applyNumberFormat="1" applyFont="1" applyFill="1" applyBorder="1"/>
    <xf numFmtId="0" fontId="83" fillId="4" borderId="0" xfId="13" applyFont="1" applyFill="1"/>
    <xf numFmtId="189" fontId="6" fillId="4" borderId="1" xfId="13" applyNumberFormat="1" applyFont="1" applyFill="1" applyBorder="1" applyAlignment="1">
      <alignment horizontal="right"/>
    </xf>
    <xf numFmtId="183" fontId="6" fillId="4" borderId="1" xfId="13" applyNumberFormat="1" applyFont="1" applyFill="1" applyBorder="1" applyAlignment="1">
      <alignment horizontal="right"/>
    </xf>
    <xf numFmtId="172" fontId="31" fillId="4" borderId="7" xfId="2" applyNumberFormat="1" applyFont="1" applyFill="1" applyBorder="1" applyAlignment="1">
      <alignment horizontal="right"/>
    </xf>
    <xf numFmtId="176" fontId="6" fillId="4" borderId="1" xfId="13" applyNumberFormat="1" applyFont="1" applyFill="1" applyBorder="1" applyAlignment="1">
      <alignment horizontal="right"/>
    </xf>
    <xf numFmtId="0" fontId="25" fillId="5" borderId="0" xfId="0" applyFont="1" applyFill="1" applyAlignment="1">
      <alignment wrapText="1"/>
    </xf>
    <xf numFmtId="172" fontId="6" fillId="0" borderId="1" xfId="0" applyNumberFormat="1" applyFont="1" applyFill="1" applyBorder="1"/>
    <xf numFmtId="0" fontId="14" fillId="2" borderId="5" xfId="0" applyFont="1" applyFill="1" applyBorder="1" applyAlignment="1">
      <alignment horizontal="center"/>
    </xf>
    <xf numFmtId="0" fontId="14" fillId="2" borderId="0" xfId="0" applyFont="1" applyFill="1" applyBorder="1" applyAlignment="1">
      <alignment horizontal="center"/>
    </xf>
    <xf numFmtId="0" fontId="14" fillId="2" borderId="6" xfId="0" applyFont="1" applyFill="1" applyBorder="1" applyAlignment="1">
      <alignment horizontal="center"/>
    </xf>
    <xf numFmtId="0" fontId="13" fillId="2" borderId="5" xfId="0" applyFont="1" applyFill="1" applyBorder="1" applyAlignment="1">
      <alignment horizontal="center"/>
    </xf>
    <xf numFmtId="0" fontId="13" fillId="2" borderId="0" xfId="0" applyFont="1" applyFill="1" applyBorder="1" applyAlignment="1">
      <alignment horizontal="center"/>
    </xf>
    <xf numFmtId="0" fontId="13" fillId="2" borderId="6" xfId="0" applyFont="1" applyFill="1" applyBorder="1" applyAlignment="1">
      <alignment horizontal="center"/>
    </xf>
    <xf numFmtId="0" fontId="47" fillId="2" borderId="5" xfId="0" applyFont="1" applyFill="1" applyBorder="1" applyAlignment="1">
      <alignment horizontal="center"/>
    </xf>
    <xf numFmtId="0" fontId="47" fillId="2" borderId="0" xfId="0" applyFont="1" applyFill="1" applyBorder="1" applyAlignment="1">
      <alignment horizontal="center"/>
    </xf>
    <xf numFmtId="0" fontId="47" fillId="2" borderId="6" xfId="0" applyFont="1" applyFill="1" applyBorder="1" applyAlignment="1">
      <alignment horizontal="center"/>
    </xf>
    <xf numFmtId="0" fontId="12" fillId="2" borderId="5" xfId="0" applyFont="1" applyFill="1" applyBorder="1" applyAlignment="1">
      <alignment horizontal="center"/>
    </xf>
    <xf numFmtId="0" fontId="12" fillId="2" borderId="0" xfId="0" applyFont="1" applyFill="1" applyBorder="1" applyAlignment="1">
      <alignment horizontal="center"/>
    </xf>
    <xf numFmtId="0" fontId="12" fillId="2" borderId="6" xfId="0" applyFont="1" applyFill="1" applyBorder="1" applyAlignment="1">
      <alignment horizontal="center"/>
    </xf>
    <xf numFmtId="0" fontId="22" fillId="4" borderId="5" xfId="0" applyFont="1" applyFill="1" applyBorder="1" applyAlignment="1">
      <alignment horizontal="center"/>
    </xf>
    <xf numFmtId="0" fontId="22" fillId="4" borderId="0" xfId="0" applyFont="1" applyFill="1" applyBorder="1" applyAlignment="1">
      <alignment horizontal="center"/>
    </xf>
    <xf numFmtId="0" fontId="22" fillId="4" borderId="6" xfId="0" applyFont="1" applyFill="1" applyBorder="1" applyAlignment="1">
      <alignment horizontal="center"/>
    </xf>
    <xf numFmtId="0" fontId="15" fillId="4" borderId="5" xfId="0" quotePrefix="1" applyFont="1" applyFill="1" applyBorder="1" applyAlignment="1">
      <alignment horizontal="center"/>
    </xf>
    <xf numFmtId="0" fontId="15" fillId="4" borderId="0" xfId="0" applyFont="1" applyFill="1" applyBorder="1" applyAlignment="1">
      <alignment horizontal="center"/>
    </xf>
    <xf numFmtId="0" fontId="15" fillId="4" borderId="6" xfId="0" applyFont="1" applyFill="1" applyBorder="1" applyAlignment="1">
      <alignment horizontal="center"/>
    </xf>
    <xf numFmtId="0" fontId="15" fillId="4" borderId="5" xfId="0" applyFont="1" applyFill="1" applyBorder="1" applyAlignment="1">
      <alignment horizontal="center"/>
    </xf>
    <xf numFmtId="0" fontId="3" fillId="2" borderId="0" xfId="0" applyFont="1" applyFill="1" applyAlignment="1">
      <alignment horizontal="left" wrapText="1"/>
    </xf>
    <xf numFmtId="0" fontId="3" fillId="4" borderId="0" xfId="0" applyFont="1" applyFill="1" applyAlignment="1">
      <alignment horizontal="left" wrapText="1"/>
    </xf>
    <xf numFmtId="0" fontId="11" fillId="2" borderId="0" xfId="0" applyFont="1" applyFill="1" applyAlignment="1">
      <alignment horizontal="left" wrapText="1"/>
    </xf>
    <xf numFmtId="0" fontId="3" fillId="2" borderId="0" xfId="0" applyFont="1" applyFill="1" applyAlignment="1">
      <alignment horizontal="left" vertical="center" wrapText="1"/>
    </xf>
    <xf numFmtId="0" fontId="3" fillId="4" borderId="0" xfId="0" applyFont="1" applyFill="1" applyAlignment="1">
      <alignment horizontal="left" vertical="center" wrapText="1"/>
    </xf>
    <xf numFmtId="0" fontId="48" fillId="0" borderId="0" xfId="0" applyFont="1" applyAlignment="1">
      <alignment horizontal="center"/>
    </xf>
    <xf numFmtId="0" fontId="40" fillId="0" borderId="0" xfId="0" applyFont="1" applyAlignment="1">
      <alignment horizontal="center"/>
    </xf>
    <xf numFmtId="0" fontId="26" fillId="4" borderId="0" xfId="0" applyFont="1" applyFill="1" applyAlignment="1">
      <alignment horizontal="left"/>
    </xf>
    <xf numFmtId="0" fontId="36" fillId="3" borderId="12" xfId="13" applyFont="1" applyFill="1" applyBorder="1" applyAlignment="1">
      <alignment horizontal="center"/>
    </xf>
    <xf numFmtId="0" fontId="36" fillId="3" borderId="19" xfId="13" applyFont="1" applyFill="1" applyBorder="1" applyAlignment="1">
      <alignment horizontal="center"/>
    </xf>
    <xf numFmtId="0" fontId="36" fillId="3" borderId="13" xfId="13" applyFont="1" applyFill="1" applyBorder="1" applyAlignment="1">
      <alignment horizontal="center"/>
    </xf>
    <xf numFmtId="0" fontId="33" fillId="0" borderId="0" xfId="0" applyFont="1" applyAlignment="1"/>
    <xf numFmtId="0" fontId="41" fillId="0" borderId="0" xfId="0" applyFont="1" applyAlignment="1"/>
    <xf numFmtId="0" fontId="36" fillId="3" borderId="12" xfId="0" applyFont="1" applyFill="1" applyBorder="1" applyAlignment="1">
      <alignment horizontal="center"/>
    </xf>
    <xf numFmtId="0" fontId="36" fillId="3" borderId="19" xfId="0" applyFont="1" applyFill="1" applyBorder="1" applyAlignment="1">
      <alignment horizontal="center"/>
    </xf>
    <xf numFmtId="0" fontId="36" fillId="3" borderId="13" xfId="0" applyFont="1" applyFill="1" applyBorder="1" applyAlignment="1">
      <alignment horizontal="center"/>
    </xf>
    <xf numFmtId="0" fontId="25" fillId="0" borderId="0" xfId="0" applyFont="1" applyFill="1" applyAlignment="1">
      <alignment horizontal="left" wrapText="1"/>
    </xf>
    <xf numFmtId="0" fontId="25" fillId="4" borderId="0" xfId="0" applyFont="1" applyFill="1" applyAlignment="1">
      <alignment horizontal="left" wrapText="1"/>
    </xf>
    <xf numFmtId="0" fontId="26" fillId="0" borderId="0" xfId="0" applyFont="1" applyFill="1" applyAlignment="1">
      <alignment horizontal="left" wrapText="1"/>
    </xf>
    <xf numFmtId="0" fontId="48" fillId="0" borderId="0" xfId="13" applyFont="1" applyAlignment="1">
      <alignment horizontal="center"/>
    </xf>
    <xf numFmtId="0" fontId="33" fillId="0" borderId="0" xfId="13" applyFont="1" applyAlignment="1"/>
    <xf numFmtId="0" fontId="40" fillId="0" borderId="0" xfId="13" applyFont="1" applyAlignment="1">
      <alignment horizontal="center"/>
    </xf>
    <xf numFmtId="0" fontId="41" fillId="0" borderId="0" xfId="13" applyFont="1" applyAlignment="1"/>
    <xf numFmtId="0" fontId="25" fillId="4" borderId="0" xfId="13" applyFont="1" applyFill="1" applyAlignment="1">
      <alignment horizontal="left" wrapText="1"/>
    </xf>
    <xf numFmtId="0" fontId="26" fillId="4" borderId="0" xfId="13" applyFont="1" applyFill="1" applyAlignment="1">
      <alignment horizontal="left" wrapText="1"/>
    </xf>
    <xf numFmtId="0" fontId="40" fillId="4" borderId="0" xfId="0" applyFont="1" applyFill="1" applyAlignment="1">
      <alignment horizontal="center"/>
    </xf>
    <xf numFmtId="0" fontId="25" fillId="4" borderId="0" xfId="0" applyFont="1" applyFill="1" applyAlignment="1">
      <alignment horizontal="left"/>
    </xf>
    <xf numFmtId="0" fontId="31" fillId="4" borderId="0" xfId="13" applyFont="1" applyFill="1" applyAlignment="1">
      <alignment horizontal="center" wrapText="1"/>
    </xf>
    <xf numFmtId="0" fontId="39" fillId="0" borderId="0" xfId="13" applyFont="1" applyFill="1" applyAlignment="1">
      <alignment horizontal="left" wrapText="1"/>
    </xf>
    <xf numFmtId="0" fontId="48" fillId="0" borderId="0" xfId="13" applyFont="1" applyFill="1" applyAlignment="1">
      <alignment horizontal="center"/>
    </xf>
    <xf numFmtId="0" fontId="40" fillId="4" borderId="0" xfId="13" applyFont="1" applyFill="1" applyAlignment="1">
      <alignment horizontal="center"/>
    </xf>
    <xf numFmtId="0" fontId="24" fillId="0" borderId="0" xfId="13" applyFont="1" applyFill="1" applyAlignment="1">
      <alignment horizontal="left"/>
    </xf>
    <xf numFmtId="0" fontId="39" fillId="0" borderId="0" xfId="13" applyFont="1" applyFill="1" applyAlignment="1">
      <alignment horizontal="left"/>
    </xf>
    <xf numFmtId="0" fontId="15" fillId="3" borderId="12" xfId="0" applyFont="1" applyFill="1" applyBorder="1" applyAlignment="1">
      <alignment horizontal="center"/>
    </xf>
    <xf numFmtId="0" fontId="15" fillId="3" borderId="19" xfId="0" applyFont="1" applyFill="1" applyBorder="1" applyAlignment="1">
      <alignment horizontal="center"/>
    </xf>
    <xf numFmtId="0" fontId="15" fillId="3" borderId="13" xfId="0" applyFont="1" applyFill="1" applyBorder="1" applyAlignment="1">
      <alignment horizontal="center"/>
    </xf>
    <xf numFmtId="0" fontId="31" fillId="0" borderId="0" xfId="0" applyFont="1" applyAlignment="1">
      <alignment horizontal="left" wrapText="1"/>
    </xf>
    <xf numFmtId="0" fontId="39" fillId="0" borderId="0" xfId="0" applyFont="1" applyFill="1" applyAlignment="1">
      <alignment horizontal="left" wrapText="1"/>
    </xf>
    <xf numFmtId="0" fontId="37" fillId="4" borderId="0" xfId="0" applyFont="1" applyFill="1" applyAlignment="1">
      <alignment horizontal="left" wrapText="1"/>
    </xf>
    <xf numFmtId="0" fontId="39" fillId="4" borderId="0" xfId="0" applyFont="1" applyFill="1" applyAlignment="1">
      <alignment horizontal="left" wrapText="1"/>
    </xf>
    <xf numFmtId="0" fontId="25" fillId="4" borderId="0" xfId="0" applyFont="1" applyFill="1" applyAlignment="1">
      <alignment horizontal="left" vertical="center" wrapText="1"/>
    </xf>
    <xf numFmtId="0" fontId="36" fillId="3" borderId="12" xfId="0" applyFont="1" applyFill="1" applyBorder="1" applyAlignment="1">
      <alignment horizontal="center" wrapText="1"/>
    </xf>
    <xf numFmtId="0" fontId="36" fillId="3" borderId="19" xfId="0" applyFont="1" applyFill="1" applyBorder="1" applyAlignment="1">
      <alignment horizontal="center" wrapText="1"/>
    </xf>
    <xf numFmtId="0" fontId="36" fillId="3" borderId="13" xfId="0" applyFont="1" applyFill="1" applyBorder="1" applyAlignment="1">
      <alignment horizontal="center" wrapText="1"/>
    </xf>
    <xf numFmtId="0" fontId="62" fillId="0" borderId="0" xfId="13" applyFont="1" applyFill="1" applyAlignment="1">
      <alignment horizontal="center"/>
    </xf>
    <xf numFmtId="0" fontId="25" fillId="4" borderId="0" xfId="13" applyFont="1" applyFill="1" applyAlignment="1">
      <alignment horizontal="left"/>
    </xf>
    <xf numFmtId="0" fontId="6" fillId="4" borderId="0" xfId="13" applyFont="1" applyFill="1" applyAlignment="1">
      <alignment horizontal="left"/>
    </xf>
    <xf numFmtId="0" fontId="18" fillId="4" borderId="0" xfId="0" applyFont="1" applyFill="1" applyAlignment="1">
      <alignment horizontal="left" wrapText="1"/>
    </xf>
    <xf numFmtId="0" fontId="20" fillId="0" borderId="0" xfId="0" applyFont="1" applyFill="1" applyAlignment="1">
      <alignment horizontal="left" wrapText="1"/>
    </xf>
    <xf numFmtId="0" fontId="20" fillId="4" borderId="0" xfId="0" applyFont="1" applyFill="1" applyAlignment="1">
      <alignment horizontal="left" wrapText="1"/>
    </xf>
    <xf numFmtId="0" fontId="30" fillId="4" borderId="0" xfId="0" applyFont="1" applyFill="1" applyAlignment="1">
      <alignment horizontal="left" wrapText="1"/>
    </xf>
    <xf numFmtId="0" fontId="45" fillId="4" borderId="0" xfId="0" applyFont="1" applyFill="1" applyAlignment="1">
      <alignment horizontal="left" wrapText="1"/>
    </xf>
    <xf numFmtId="0" fontId="33" fillId="4" borderId="0" xfId="0" applyFont="1" applyFill="1" applyAlignment="1">
      <alignment horizontal="left" wrapText="1"/>
    </xf>
    <xf numFmtId="0" fontId="3" fillId="4" borderId="0" xfId="0" applyFont="1" applyFill="1" applyAlignment="1">
      <alignment horizontal="left" vertical="top" wrapText="1"/>
    </xf>
    <xf numFmtId="0" fontId="3" fillId="0" borderId="0" xfId="0" applyFont="1" applyFill="1" applyAlignment="1">
      <alignment horizontal="left" wrapText="1"/>
    </xf>
    <xf numFmtId="0" fontId="20" fillId="4" borderId="0" xfId="0" applyFont="1" applyFill="1" applyAlignment="1">
      <alignment wrapText="1"/>
    </xf>
    <xf numFmtId="0" fontId="68" fillId="4" borderId="0" xfId="0" applyFont="1" applyFill="1" applyAlignment="1">
      <alignment horizontal="left" vertical="top" wrapText="1"/>
    </xf>
    <xf numFmtId="0" fontId="11" fillId="0" borderId="0" xfId="13" applyFont="1" applyAlignment="1">
      <alignment horizontal="center" wrapText="1"/>
    </xf>
    <xf numFmtId="0" fontId="11" fillId="9" borderId="0" xfId="13" applyFont="1" applyFill="1" applyAlignment="1">
      <alignment horizontal="center" wrapText="1"/>
    </xf>
  </cellXfs>
  <cellStyles count="18">
    <cellStyle name="% 2" xfId="10"/>
    <cellStyle name="Comma" xfId="1" builtinId="3"/>
    <cellStyle name="Comma 10" xfId="12"/>
    <cellStyle name="Comma 2" xfId="11"/>
    <cellStyle name="Comma 3" xfId="15"/>
    <cellStyle name="Comma_Sheet1" xfId="17"/>
    <cellStyle name="Currency" xfId="2" builtinId="4"/>
    <cellStyle name="Currency 2" xfId="9"/>
    <cellStyle name="Euro" xfId="3"/>
    <cellStyle name="Hyperlink" xfId="4" builtinId="8"/>
    <cellStyle name="Normal" xfId="0" builtinId="0"/>
    <cellStyle name="Normal 10" xfId="13"/>
    <cellStyle name="Normal 2" xfId="8"/>
    <cellStyle name="Normal 3" xfId="14"/>
    <cellStyle name="Percent" xfId="5" builtinId="5"/>
    <cellStyle name="Percent 10" xfId="16"/>
    <cellStyle name="Percent 2" xfId="6"/>
    <cellStyle name="Percent 3" xfId="7"/>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B8E17F"/>
      <rgbColor rgb="0066CC00"/>
      <rgbColor rgb="0099CCFF"/>
      <rgbColor rgb="0049166D"/>
      <rgbColor rgb="00CC99FF"/>
      <rgbColor rgb="00DBD0E2"/>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1952625</xdr:colOff>
      <xdr:row>0</xdr:row>
      <xdr:rowOff>126999</xdr:rowOff>
    </xdr:from>
    <xdr:to>
      <xdr:col>3</xdr:col>
      <xdr:colOff>2747468</xdr:colOff>
      <xdr:row>9</xdr:row>
      <xdr:rowOff>101599</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6625" y="126999"/>
          <a:ext cx="4414343"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Matthew%20Wilson\Local-BC\1999%20Budget%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WINNT\SAPfile.XXL"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BCTSI\96BUDGET\CONSBU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BFILE01\InvestRelations\Documents%20and%20Settings\t677743\Desktop\dat_files\Expense%20Template-YT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FLASH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REVENUE\RESULTS\1997\PRDYTD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s007\vol1\BUSCTRGP\REVENUE\99ACTUAL\APR\BusOpReport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OPRPT0522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FDC\EXCELL\SCFP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SHARED\POLICIES\FDCTOSA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BUSCTRGP\REVENUE\NING\AB%20Rev%20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FNAnalysis\2001\Yr%20ov%20Yr-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rp.ads\data\Finance\CorpControllerAB\MgmtRptg\2022\FP&amp;A%20Reporting\Results\03-Mar\Quarterly\IR%20Supplemental\Q1%202022%20IR%20Supplemental-draft%20for%20distributio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rp.ads\data\Finance\CorpControllerAB\MgmtRptg\2022\FP&amp;A%20Reporting\Results\12-Dec\Quarterly\IR%20Supplemental\Q4%202022%20IR%20Supplemental-draft%20for%20distribu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WINNT\Profiles\rshulba1\Desktop\dat_files\kelown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007\vol1\BUSCTRGP\REVENUE\NING\BC0499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VLBYTD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EVENUE\RESULTS\1997\VOICE\VLBBUD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EVENUE\RESULTS\1996\VOICE\VLBYTD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898827\Downloads\Restructure%20Full%20Monty%20-%202019-1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ads\Data\Users\T898827\Downloads\Restructure%20Full%20Monty%20-%202019-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M."/>
      <sheetName val="Wholesale"/>
      <sheetName val="AIN (SSI)"/>
      <sheetName val="Salary model"/>
      <sheetName val="Consolidated IS"/>
      <sheetName val="Graph Data"/>
      <sheetName val="Advertising"/>
      <sheetName val="Smart touch"/>
      <sheetName val="Call answer"/>
      <sheetName val="Fax Overflow"/>
      <sheetName val="ADSI"/>
      <sheetName val="AIN"/>
      <sheetName val="Service Finder"/>
      <sheetName val="PCD"/>
      <sheetName val="Internet Call Dir."/>
      <sheetName val="Bus"/>
      <sheetName val="Res"/>
      <sheetName val="Service Dev."/>
      <sheetName val="Interconnect"/>
      <sheetName val="Primeline"/>
      <sheetName val="Internet Call Dir. (SSI)"/>
      <sheetName val="Capital"/>
      <sheetName val="Depreciation"/>
      <sheetName val="M_O_M_"/>
      <sheetName val="AIN _SSI_"/>
      <sheetName val="IT Outage"/>
      <sheetName val=""/>
      <sheetName val="1999 Budget Model"/>
      <sheetName val="1999%20Budget%20Model.x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file"/>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ow r="30">
          <cell r="Y30" t="str">
            <v>S1</v>
          </cell>
          <cell r="Z30" t="str">
            <v>S2</v>
          </cell>
          <cell r="AA30" t="str">
            <v>S3</v>
          </cell>
          <cell r="AB30" t="str">
            <v>S4</v>
          </cell>
          <cell r="AC30" t="str">
            <v>S5</v>
          </cell>
          <cell r="AD30" t="str">
            <v>S6</v>
          </cell>
          <cell r="AE30" t="str">
            <v>S7</v>
          </cell>
          <cell r="AF30" t="str">
            <v>S8</v>
          </cell>
          <cell r="AG30" t="str">
            <v>S9</v>
          </cell>
          <cell r="AH30" t="str">
            <v>S10</v>
          </cell>
          <cell r="AI30" t="str">
            <v>S11</v>
          </cell>
          <cell r="AJ30" t="str">
            <v>S12</v>
          </cell>
          <cell r="AK30" t="str">
            <v>S13</v>
          </cell>
          <cell r="AL30" t="str">
            <v>S14</v>
          </cell>
          <cell r="AM30" t="str">
            <v>S15</v>
          </cell>
          <cell r="AN30" t="str">
            <v>S16</v>
          </cell>
          <cell r="AO30" t="str">
            <v>S17</v>
          </cell>
          <cell r="AP30" t="str">
            <v>S18</v>
          </cell>
          <cell r="AQ30" t="str">
            <v>S19</v>
          </cell>
          <cell r="AR30" t="str">
            <v>S20</v>
          </cell>
          <cell r="AS30" t="str">
            <v>S21</v>
          </cell>
          <cell r="AT30" t="str">
            <v>S22</v>
          </cell>
          <cell r="AU30" t="str">
            <v>S23</v>
          </cell>
          <cell r="AV30" t="str">
            <v>S24</v>
          </cell>
          <cell r="AW30" t="str">
            <v>S25</v>
          </cell>
          <cell r="AX30" t="str">
            <v>S26</v>
          </cell>
          <cell r="AY30" t="str">
            <v>S27</v>
          </cell>
          <cell r="AZ30" t="str">
            <v>S28</v>
          </cell>
          <cell r="BA30" t="str">
            <v>S29</v>
          </cell>
          <cell r="BB30" t="str">
            <v>S30</v>
          </cell>
          <cell r="BC30" t="str">
            <v>S31</v>
          </cell>
          <cell r="BD30" t="str">
            <v>S32</v>
          </cell>
          <cell r="BE30" t="str">
            <v>S33</v>
          </cell>
          <cell r="BF30" t="str">
            <v>S34</v>
          </cell>
          <cell r="BG30" t="str">
            <v>S35</v>
          </cell>
          <cell r="BH30" t="str">
            <v>S36</v>
          </cell>
          <cell r="BI30" t="str">
            <v>S37</v>
          </cell>
          <cell r="BJ30" t="str">
            <v>S38</v>
          </cell>
          <cell r="BK30" t="str">
            <v>S39</v>
          </cell>
          <cell r="BL30" t="str">
            <v>S40</v>
          </cell>
          <cell r="BM30" t="str">
            <v>S41</v>
          </cell>
          <cell r="BN30" t="str">
            <v>S42</v>
          </cell>
        </row>
        <row r="31">
          <cell r="AA31" t="str">
            <v>Total Revenue Earned</v>
          </cell>
          <cell r="AB31" t="str">
            <v>Total Revenue Earned</v>
          </cell>
          <cell r="AC31" t="str">
            <v>Total Revenue Earned</v>
          </cell>
          <cell r="AD31" t="str">
            <v>Total Revenue Earned</v>
          </cell>
          <cell r="AE31" t="str">
            <v>Total Revenue Earned</v>
          </cell>
          <cell r="AF31" t="str">
            <v>Total Revenue Earned</v>
          </cell>
          <cell r="AG31" t="str">
            <v>Total Revenue Earned</v>
          </cell>
          <cell r="AH31" t="str">
            <v>Total Revenue Earned</v>
          </cell>
          <cell r="AI31" t="str">
            <v>Total Revenue Earned</v>
          </cell>
          <cell r="AJ31" t="str">
            <v>Total Revenue Earned</v>
          </cell>
          <cell r="AK31" t="str">
            <v>Total Revenue Earned</v>
          </cell>
          <cell r="AL31" t="str">
            <v>Total Revenue Earned</v>
          </cell>
          <cell r="AM31" t="str">
            <v>Total Revenue Earned</v>
          </cell>
          <cell r="AN31" t="str">
            <v>Total Revenue Earned</v>
          </cell>
          <cell r="AO31" t="str">
            <v>Total Revenue Earned</v>
          </cell>
          <cell r="AP31" t="str">
            <v>Total Revenue Earned</v>
          </cell>
          <cell r="AQ31" t="str">
            <v>Total Revenue Earned</v>
          </cell>
          <cell r="AR31" t="str">
            <v>Total Revenue Earned</v>
          </cell>
          <cell r="AS31" t="str">
            <v>Total Revenue Earned</v>
          </cell>
          <cell r="AT31" t="str">
            <v>Total Revenue Earned</v>
          </cell>
          <cell r="AU31" t="str">
            <v>Total Revenue Earned</v>
          </cell>
          <cell r="AV31" t="str">
            <v>Total Revenue Earned</v>
          </cell>
          <cell r="AW31" t="str">
            <v>Total Revenue Earned</v>
          </cell>
          <cell r="AX31" t="str">
            <v>Total Revenue Earned</v>
          </cell>
          <cell r="AY31" t="str">
            <v>Total Revenue Earned</v>
          </cell>
          <cell r="AZ31" t="str">
            <v>Total Revenue Earned</v>
          </cell>
          <cell r="BA31" t="str">
            <v>Total Revenue Earned</v>
          </cell>
          <cell r="BB31" t="str">
            <v>Total Revenue Earned</v>
          </cell>
          <cell r="BC31" t="str">
            <v>Total Revenue Earned</v>
          </cell>
          <cell r="BD31" t="str">
            <v>Total Revenue Earned</v>
          </cell>
          <cell r="BE31" t="str">
            <v>Total Revenue Earned</v>
          </cell>
          <cell r="BF31" t="str">
            <v>Total Revenue Earned</v>
          </cell>
          <cell r="BG31" t="str">
            <v>Total Revenue Earned</v>
          </cell>
          <cell r="BH31" t="str">
            <v>Total Revenue Earned</v>
          </cell>
          <cell r="BI31" t="str">
            <v>Total Revenue Earned</v>
          </cell>
          <cell r="BJ31" t="str">
            <v>Total Revenue Earned</v>
          </cell>
          <cell r="BK31" t="str">
            <v>Total Revenue Earned</v>
          </cell>
          <cell r="BL31" t="str">
            <v>Total Revenue Earned</v>
          </cell>
          <cell r="BM31" t="str">
            <v>Total Revenue Earned</v>
          </cell>
          <cell r="BN31" t="str">
            <v>Total Revenue Earned</v>
          </cell>
        </row>
        <row r="32">
          <cell r="AA32" t="str">
            <v>Jan.Actual</v>
          </cell>
          <cell r="AB32" t="str">
            <v>Jan. Plan</v>
          </cell>
          <cell r="AC32" t="str">
            <v>Jan.Varian</v>
          </cell>
          <cell r="AD32" t="str">
            <v>Feb.Actual</v>
          </cell>
          <cell r="AE32" t="str">
            <v>Feb. Plan</v>
          </cell>
          <cell r="AF32" t="str">
            <v>Feb.Varian</v>
          </cell>
          <cell r="AG32" t="str">
            <v>Mar.Actual</v>
          </cell>
          <cell r="AH32" t="str">
            <v>Mar. Plan</v>
          </cell>
          <cell r="AI32" t="str">
            <v>Mar.Varian</v>
          </cell>
          <cell r="AJ32" t="str">
            <v>Apr.Actual</v>
          </cell>
          <cell r="AK32" t="str">
            <v>Apr. Plan</v>
          </cell>
          <cell r="AL32" t="str">
            <v>Apr.Varian</v>
          </cell>
          <cell r="AM32" t="str">
            <v>May Actual</v>
          </cell>
          <cell r="AN32" t="str">
            <v>May Plan</v>
          </cell>
          <cell r="AO32" t="str">
            <v>May Varian</v>
          </cell>
          <cell r="AP32" t="str">
            <v>Jun Actual</v>
          </cell>
          <cell r="AQ32" t="str">
            <v>June Plan</v>
          </cell>
          <cell r="AR32" t="str">
            <v>Jun Varian</v>
          </cell>
          <cell r="AS32" t="str">
            <v>Jul Actual</v>
          </cell>
          <cell r="AT32" t="str">
            <v>July Plan</v>
          </cell>
          <cell r="AU32" t="str">
            <v>Jul Varian</v>
          </cell>
          <cell r="AV32" t="str">
            <v>Aug.Actual</v>
          </cell>
          <cell r="AW32" t="str">
            <v>Aug. Plan</v>
          </cell>
          <cell r="AX32" t="str">
            <v>Aug.Varian</v>
          </cell>
          <cell r="AY32" t="str">
            <v>Sep.Actual</v>
          </cell>
          <cell r="AZ32" t="str">
            <v>Sep. Plan</v>
          </cell>
          <cell r="BA32" t="str">
            <v>Sep.Varian</v>
          </cell>
          <cell r="BB32" t="str">
            <v>Oct.Actual</v>
          </cell>
          <cell r="BC32" t="str">
            <v>Oct. Plan</v>
          </cell>
          <cell r="BD32" t="str">
            <v>Oct.Varian</v>
          </cell>
          <cell r="BE32" t="str">
            <v>Nov.Actual</v>
          </cell>
          <cell r="BF32" t="str">
            <v>Nov. Plan</v>
          </cell>
          <cell r="BG32" t="str">
            <v>Nov.Varian</v>
          </cell>
          <cell r="BH32" t="str">
            <v>Dec.Actual</v>
          </cell>
          <cell r="BI32" t="str">
            <v>Dec. Plan</v>
          </cell>
          <cell r="BJ32" t="str">
            <v>Dec.Varian</v>
          </cell>
          <cell r="BK32" t="str">
            <v>Total Actl</v>
          </cell>
          <cell r="BL32" t="str">
            <v>Total Plan</v>
          </cell>
          <cell r="BM32" t="str">
            <v>Totl Varnc</v>
          </cell>
          <cell r="BN32" t="str">
            <v>Dec. Plan</v>
          </cell>
        </row>
        <row r="33">
          <cell r="X33" t="str">
            <v>Lo</v>
          </cell>
          <cell r="Y33" t="str">
            <v xml:space="preserve"> </v>
          </cell>
          <cell r="Z33" t="str">
            <v>Product Lvl 5</v>
          </cell>
          <cell r="AA33" t="str">
            <v>1 CAD</v>
          </cell>
          <cell r="AB33" t="str">
            <v>1 CAD</v>
          </cell>
          <cell r="AC33" t="str">
            <v>1 CAD</v>
          </cell>
          <cell r="AD33" t="str">
            <v>1 CAD</v>
          </cell>
          <cell r="AE33" t="str">
            <v>1 CAD</v>
          </cell>
          <cell r="AF33" t="str">
            <v>1 CAD</v>
          </cell>
          <cell r="AG33" t="str">
            <v>1 CAD</v>
          </cell>
          <cell r="AH33" t="str">
            <v>1 CAD</v>
          </cell>
          <cell r="AI33" t="str">
            <v>1 CAD</v>
          </cell>
          <cell r="AJ33" t="str">
            <v>1 CAD</v>
          </cell>
          <cell r="AK33" t="str">
            <v>1 CAD</v>
          </cell>
          <cell r="AL33" t="str">
            <v>1 CAD</v>
          </cell>
          <cell r="AM33" t="str">
            <v>1 CAD</v>
          </cell>
          <cell r="AN33" t="str">
            <v>1 CAD</v>
          </cell>
          <cell r="AO33" t="str">
            <v>1 CAD</v>
          </cell>
          <cell r="AP33" t="str">
            <v>1 CAD</v>
          </cell>
          <cell r="AQ33" t="str">
            <v>1 CAD</v>
          </cell>
          <cell r="AR33" t="str">
            <v>1 CAD</v>
          </cell>
          <cell r="AS33" t="str">
            <v>1 CAD</v>
          </cell>
          <cell r="AT33" t="str">
            <v>1 CAD</v>
          </cell>
          <cell r="AU33" t="str">
            <v>1 CAD</v>
          </cell>
          <cell r="AV33" t="str">
            <v>1 CAD</v>
          </cell>
          <cell r="AW33" t="str">
            <v>1 CAD</v>
          </cell>
          <cell r="AX33" t="str">
            <v>1 CAD</v>
          </cell>
          <cell r="AY33" t="str">
            <v>1 CAD</v>
          </cell>
          <cell r="AZ33" t="str">
            <v>1 CAD</v>
          </cell>
          <cell r="BA33" t="str">
            <v>1 CAD</v>
          </cell>
          <cell r="BB33" t="str">
            <v>1 CAD</v>
          </cell>
          <cell r="BC33" t="str">
            <v>1 CAD</v>
          </cell>
          <cell r="BD33" t="str">
            <v>1 CAD</v>
          </cell>
          <cell r="BE33" t="str">
            <v>1 CAD</v>
          </cell>
          <cell r="BF33" t="str">
            <v>1 CAD</v>
          </cell>
          <cell r="BG33" t="str">
            <v>1 CAD</v>
          </cell>
          <cell r="BH33" t="str">
            <v>1 CAD</v>
          </cell>
          <cell r="BI33" t="str">
            <v>1 CAD</v>
          </cell>
          <cell r="BJ33" t="str">
            <v>1 CAD</v>
          </cell>
          <cell r="BK33" t="str">
            <v>1 CAD</v>
          </cell>
          <cell r="BL33" t="str">
            <v>1 CAD</v>
          </cell>
          <cell r="BM33" t="str">
            <v>1 CAD</v>
          </cell>
          <cell r="BN33" t="str">
            <v>1 CAD</v>
          </cell>
        </row>
        <row r="34">
          <cell r="X34">
            <v>100</v>
          </cell>
          <cell r="Y34" t="str">
            <v>+</v>
          </cell>
          <cell r="Z34" t="str">
            <v xml:space="preserve">       Not assigned</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row>
        <row r="35">
          <cell r="X35">
            <v>200</v>
          </cell>
          <cell r="Y35" t="str">
            <v>+</v>
          </cell>
          <cell r="Z35" t="str">
            <v>100000 EFRC-Flat Rate</v>
          </cell>
          <cell r="AA35">
            <v>2443515.08</v>
          </cell>
          <cell r="AB35">
            <v>2437074</v>
          </cell>
          <cell r="AC35">
            <v>6441.0799999999899</v>
          </cell>
          <cell r="AD35">
            <v>2449472.52</v>
          </cell>
          <cell r="AE35">
            <v>2436172</v>
          </cell>
          <cell r="AF35">
            <v>13300.52</v>
          </cell>
          <cell r="AG35">
            <v>2446748.79999999</v>
          </cell>
          <cell r="AH35">
            <v>2435395</v>
          </cell>
          <cell r="AI35">
            <v>11353.799999999899</v>
          </cell>
          <cell r="AJ35">
            <v>2453471.3599999901</v>
          </cell>
          <cell r="AK35">
            <v>2433168</v>
          </cell>
          <cell r="AL35">
            <v>20303.36</v>
          </cell>
          <cell r="AM35">
            <v>2460370.48</v>
          </cell>
          <cell r="AN35">
            <v>1963246</v>
          </cell>
          <cell r="AO35">
            <v>497124.47999999899</v>
          </cell>
          <cell r="AP35">
            <v>2466118.52</v>
          </cell>
          <cell r="AQ35">
            <v>1963977</v>
          </cell>
          <cell r="AR35">
            <v>502141.52</v>
          </cell>
          <cell r="AS35">
            <v>2465074.04999999</v>
          </cell>
          <cell r="AT35">
            <v>1964497</v>
          </cell>
          <cell r="AU35">
            <v>500577.049999999</v>
          </cell>
          <cell r="AV35">
            <v>2470614.1899999902</v>
          </cell>
          <cell r="AW35">
            <v>1964157</v>
          </cell>
          <cell r="AX35">
            <v>506457.19</v>
          </cell>
          <cell r="AY35">
            <v>2415487.31</v>
          </cell>
          <cell r="AZ35">
            <v>1965036</v>
          </cell>
          <cell r="BA35">
            <v>450451.31</v>
          </cell>
          <cell r="BB35">
            <v>2426365</v>
          </cell>
          <cell r="BC35">
            <v>1964523</v>
          </cell>
          <cell r="BD35">
            <v>461842</v>
          </cell>
          <cell r="BE35">
            <v>346094.27</v>
          </cell>
          <cell r="BF35">
            <v>1963679</v>
          </cell>
          <cell r="BG35">
            <v>-1617584.73</v>
          </cell>
          <cell r="BH35">
            <v>0</v>
          </cell>
          <cell r="BI35">
            <v>1962231</v>
          </cell>
          <cell r="BJ35">
            <v>-1962231</v>
          </cell>
          <cell r="BK35">
            <v>24843331.579999901</v>
          </cell>
          <cell r="BL35">
            <v>25453155</v>
          </cell>
          <cell r="BM35">
            <v>-609823.42000000004</v>
          </cell>
          <cell r="BN35">
            <v>0</v>
          </cell>
        </row>
        <row r="36">
          <cell r="X36">
            <v>300</v>
          </cell>
          <cell r="Y36" t="str">
            <v>+</v>
          </cell>
          <cell r="Z36" t="str">
            <v>100005 EFRC-Centrex</v>
          </cell>
          <cell r="AA36">
            <v>62607.55</v>
          </cell>
          <cell r="AB36">
            <v>56388</v>
          </cell>
          <cell r="AC36">
            <v>6219.55</v>
          </cell>
          <cell r="AD36">
            <v>62914.41</v>
          </cell>
          <cell r="AE36">
            <v>56292</v>
          </cell>
          <cell r="AF36">
            <v>6622.4099999999899</v>
          </cell>
          <cell r="AG36">
            <v>63736.51</v>
          </cell>
          <cell r="AH36">
            <v>56246</v>
          </cell>
          <cell r="AI36">
            <v>7490.51</v>
          </cell>
          <cell r="AJ36">
            <v>63267.9</v>
          </cell>
          <cell r="AK36">
            <v>56175</v>
          </cell>
          <cell r="AL36">
            <v>7092.8999999999896</v>
          </cell>
          <cell r="AM36">
            <v>61242.69</v>
          </cell>
          <cell r="AN36">
            <v>56104</v>
          </cell>
          <cell r="AO36">
            <v>5138.6899999999896</v>
          </cell>
          <cell r="AP36">
            <v>63990.8</v>
          </cell>
          <cell r="AQ36">
            <v>56058</v>
          </cell>
          <cell r="AR36">
            <v>7932.8</v>
          </cell>
          <cell r="AS36">
            <v>64368.54</v>
          </cell>
          <cell r="AT36">
            <v>56012</v>
          </cell>
          <cell r="AU36">
            <v>8356.5400000000009</v>
          </cell>
          <cell r="AV36">
            <v>64697.959999999897</v>
          </cell>
          <cell r="AW36">
            <v>55966</v>
          </cell>
          <cell r="AX36">
            <v>8731.95999999999</v>
          </cell>
          <cell r="AY36">
            <v>65361.79</v>
          </cell>
          <cell r="AZ36">
            <v>55921</v>
          </cell>
          <cell r="BA36">
            <v>9440.7900000000009</v>
          </cell>
          <cell r="BB36">
            <v>83604.820000000007</v>
          </cell>
          <cell r="BC36">
            <v>55875</v>
          </cell>
          <cell r="BD36">
            <v>27729.82</v>
          </cell>
          <cell r="BE36">
            <v>22132.09</v>
          </cell>
          <cell r="BF36">
            <v>55829</v>
          </cell>
          <cell r="BG36">
            <v>-33696.910000000003</v>
          </cell>
          <cell r="BH36">
            <v>0</v>
          </cell>
          <cell r="BI36">
            <v>55784</v>
          </cell>
          <cell r="BJ36">
            <v>-55784</v>
          </cell>
          <cell r="BK36">
            <v>677925.06</v>
          </cell>
          <cell r="BL36">
            <v>672650</v>
          </cell>
          <cell r="BM36">
            <v>5275.06</v>
          </cell>
          <cell r="BN36">
            <v>0</v>
          </cell>
        </row>
        <row r="37">
          <cell r="X37">
            <v>400</v>
          </cell>
          <cell r="Y37" t="str">
            <v>+</v>
          </cell>
          <cell r="Z37" t="str">
            <v>100010 SL-Flat Rate</v>
          </cell>
          <cell r="AA37">
            <v>33791736.090000004</v>
          </cell>
          <cell r="AB37">
            <v>34205601</v>
          </cell>
          <cell r="AC37">
            <v>-413864.90999999898</v>
          </cell>
          <cell r="AD37">
            <v>34294904.289999902</v>
          </cell>
          <cell r="AE37">
            <v>34265862</v>
          </cell>
          <cell r="AF37">
            <v>29042.29</v>
          </cell>
          <cell r="AG37">
            <v>34190045.630000003</v>
          </cell>
          <cell r="AH37">
            <v>34311628</v>
          </cell>
          <cell r="AI37">
            <v>-121582.37</v>
          </cell>
          <cell r="AJ37">
            <v>34246369.579999901</v>
          </cell>
          <cell r="AK37">
            <v>34212159</v>
          </cell>
          <cell r="AL37">
            <v>34210.58</v>
          </cell>
          <cell r="AM37">
            <v>34081604.710000001</v>
          </cell>
          <cell r="AN37">
            <v>33917142</v>
          </cell>
          <cell r="AO37">
            <v>164462.709999999</v>
          </cell>
          <cell r="AP37">
            <v>34149775.689999901</v>
          </cell>
          <cell r="AQ37">
            <v>33854238</v>
          </cell>
          <cell r="AR37">
            <v>295537.69</v>
          </cell>
          <cell r="AS37">
            <v>34021761.3699999</v>
          </cell>
          <cell r="AT37">
            <v>33750962</v>
          </cell>
          <cell r="AU37">
            <v>270799.37</v>
          </cell>
          <cell r="AV37">
            <v>34074782.020000003</v>
          </cell>
          <cell r="AW37">
            <v>33690350</v>
          </cell>
          <cell r="AX37">
            <v>384432.02</v>
          </cell>
          <cell r="AY37">
            <v>34252683.039999902</v>
          </cell>
          <cell r="AZ37">
            <v>33760162</v>
          </cell>
          <cell r="BA37">
            <v>492521.03999999899</v>
          </cell>
          <cell r="BB37">
            <v>34764283.939999901</v>
          </cell>
          <cell r="BC37">
            <v>33698087</v>
          </cell>
          <cell r="BD37">
            <v>1066196.9399999899</v>
          </cell>
          <cell r="BE37">
            <v>3466458.8799999901</v>
          </cell>
          <cell r="BF37">
            <v>33623647</v>
          </cell>
          <cell r="BG37">
            <v>-30157188.120000001</v>
          </cell>
          <cell r="BH37">
            <v>0</v>
          </cell>
          <cell r="BI37">
            <v>33524758</v>
          </cell>
          <cell r="BJ37">
            <v>-33524758</v>
          </cell>
          <cell r="BK37">
            <v>345334405.24000001</v>
          </cell>
          <cell r="BL37">
            <v>406814596</v>
          </cell>
          <cell r="BM37">
            <v>-61480190.759999901</v>
          </cell>
          <cell r="BN37">
            <v>0</v>
          </cell>
        </row>
        <row r="38">
          <cell r="X38">
            <v>500</v>
          </cell>
          <cell r="Y38" t="str">
            <v>+</v>
          </cell>
          <cell r="Z38" t="str">
            <v>100012 SL-Ntwk Svc Charge</v>
          </cell>
          <cell r="AA38">
            <v>385777.75</v>
          </cell>
          <cell r="AB38">
            <v>196300</v>
          </cell>
          <cell r="AC38">
            <v>189477.75</v>
          </cell>
          <cell r="AD38">
            <v>70084.83</v>
          </cell>
          <cell r="AE38">
            <v>196300</v>
          </cell>
          <cell r="AF38">
            <v>-126215.17</v>
          </cell>
          <cell r="AG38">
            <v>275412.25</v>
          </cell>
          <cell r="AH38">
            <v>196300</v>
          </cell>
          <cell r="AI38">
            <v>79112.25</v>
          </cell>
          <cell r="AJ38">
            <v>392509.03999999899</v>
          </cell>
          <cell r="AK38">
            <v>196300</v>
          </cell>
          <cell r="AL38">
            <v>196209.04</v>
          </cell>
          <cell r="AM38">
            <v>267810.41999999899</v>
          </cell>
          <cell r="AN38">
            <v>196300</v>
          </cell>
          <cell r="AO38">
            <v>71510.419999999896</v>
          </cell>
          <cell r="AP38">
            <v>303559.33</v>
          </cell>
          <cell r="AQ38">
            <v>196300</v>
          </cell>
          <cell r="AR38">
            <v>107259.33</v>
          </cell>
          <cell r="AS38">
            <v>252438.53</v>
          </cell>
          <cell r="AT38">
            <v>196300</v>
          </cell>
          <cell r="AU38">
            <v>56138.529999999897</v>
          </cell>
          <cell r="AV38">
            <v>298020.359999999</v>
          </cell>
          <cell r="AW38">
            <v>196300</v>
          </cell>
          <cell r="AX38">
            <v>101720.36</v>
          </cell>
          <cell r="AY38">
            <v>288579.71999999898</v>
          </cell>
          <cell r="AZ38">
            <v>196300</v>
          </cell>
          <cell r="BA38">
            <v>92279.72</v>
          </cell>
          <cell r="BB38">
            <v>377208.19</v>
          </cell>
          <cell r="BC38">
            <v>196300</v>
          </cell>
          <cell r="BD38">
            <v>180908.19</v>
          </cell>
          <cell r="BE38">
            <v>0</v>
          </cell>
          <cell r="BF38">
            <v>196300</v>
          </cell>
          <cell r="BG38">
            <v>-196300</v>
          </cell>
          <cell r="BH38">
            <v>0</v>
          </cell>
          <cell r="BI38">
            <v>196300</v>
          </cell>
          <cell r="BJ38">
            <v>-196300</v>
          </cell>
          <cell r="BK38">
            <v>2911400.4199999901</v>
          </cell>
          <cell r="BL38">
            <v>2355600</v>
          </cell>
          <cell r="BM38">
            <v>555800.42000000004</v>
          </cell>
          <cell r="BN38">
            <v>0</v>
          </cell>
        </row>
        <row r="39">
          <cell r="X39">
            <v>600</v>
          </cell>
          <cell r="Y39" t="str">
            <v>+</v>
          </cell>
          <cell r="Z39" t="str">
            <v>100013 SL-Smrt Bus Svngs Pk</v>
          </cell>
          <cell r="AA39">
            <v>0</v>
          </cell>
          <cell r="AB39">
            <v>0</v>
          </cell>
          <cell r="AC39">
            <v>0</v>
          </cell>
          <cell r="AD39">
            <v>0</v>
          </cell>
          <cell r="AE39">
            <v>0</v>
          </cell>
          <cell r="AF39">
            <v>0</v>
          </cell>
          <cell r="AG39">
            <v>0</v>
          </cell>
          <cell r="AH39">
            <v>0</v>
          </cell>
          <cell r="AI39">
            <v>0</v>
          </cell>
          <cell r="AJ39">
            <v>0</v>
          </cell>
          <cell r="AK39">
            <v>0</v>
          </cell>
          <cell r="AL39">
            <v>0</v>
          </cell>
          <cell r="AM39">
            <v>4096.4499999999898</v>
          </cell>
          <cell r="AN39">
            <v>0</v>
          </cell>
          <cell r="AO39">
            <v>4096.4499999999898</v>
          </cell>
          <cell r="AP39">
            <v>10909.459999999901</v>
          </cell>
          <cell r="AQ39">
            <v>0</v>
          </cell>
          <cell r="AR39">
            <v>10909.459999999901</v>
          </cell>
          <cell r="AS39">
            <v>13991.19</v>
          </cell>
          <cell r="AT39">
            <v>0</v>
          </cell>
          <cell r="AU39">
            <v>13991.19</v>
          </cell>
          <cell r="AV39">
            <v>14382.799999999899</v>
          </cell>
          <cell r="AW39">
            <v>0</v>
          </cell>
          <cell r="AX39">
            <v>14382.799999999899</v>
          </cell>
          <cell r="AY39">
            <v>14495.889999999899</v>
          </cell>
          <cell r="AZ39">
            <v>0</v>
          </cell>
          <cell r="BA39">
            <v>14495.889999999899</v>
          </cell>
          <cell r="BB39">
            <v>15456.23</v>
          </cell>
          <cell r="BC39">
            <v>0</v>
          </cell>
          <cell r="BD39">
            <v>15456.23</v>
          </cell>
          <cell r="BE39">
            <v>1767.38</v>
          </cell>
          <cell r="BF39">
            <v>0</v>
          </cell>
          <cell r="BG39">
            <v>1767.38</v>
          </cell>
          <cell r="BH39">
            <v>0</v>
          </cell>
          <cell r="BI39">
            <v>0</v>
          </cell>
          <cell r="BJ39">
            <v>0</v>
          </cell>
          <cell r="BK39">
            <v>75099.399999999907</v>
          </cell>
          <cell r="BL39">
            <v>0</v>
          </cell>
          <cell r="BM39">
            <v>75099.399999999907</v>
          </cell>
          <cell r="BN39">
            <v>0</v>
          </cell>
        </row>
        <row r="40">
          <cell r="X40">
            <v>700</v>
          </cell>
          <cell r="Y40" t="str">
            <v>+</v>
          </cell>
          <cell r="Z40" t="str">
            <v>100014 ML-Smrt Bus Svngs Pk</v>
          </cell>
          <cell r="AA40">
            <v>0</v>
          </cell>
          <cell r="AB40">
            <v>0</v>
          </cell>
          <cell r="AC40">
            <v>0</v>
          </cell>
          <cell r="AD40">
            <v>0</v>
          </cell>
          <cell r="AE40">
            <v>0</v>
          </cell>
          <cell r="AF40">
            <v>0</v>
          </cell>
          <cell r="AG40">
            <v>0</v>
          </cell>
          <cell r="AH40">
            <v>0</v>
          </cell>
          <cell r="AI40">
            <v>0</v>
          </cell>
          <cell r="AJ40">
            <v>0</v>
          </cell>
          <cell r="AK40">
            <v>0</v>
          </cell>
          <cell r="AL40">
            <v>0</v>
          </cell>
          <cell r="AM40">
            <v>52731.709999999897</v>
          </cell>
          <cell r="AN40">
            <v>0</v>
          </cell>
          <cell r="AO40">
            <v>52731.709999999897</v>
          </cell>
          <cell r="AP40">
            <v>181377.44</v>
          </cell>
          <cell r="AQ40">
            <v>0</v>
          </cell>
          <cell r="AR40">
            <v>181377.44</v>
          </cell>
          <cell r="AS40">
            <v>220678.57</v>
          </cell>
          <cell r="AT40">
            <v>0</v>
          </cell>
          <cell r="AU40">
            <v>220678.57</v>
          </cell>
          <cell r="AV40">
            <v>217374.63</v>
          </cell>
          <cell r="AW40">
            <v>0</v>
          </cell>
          <cell r="AX40">
            <v>217374.63</v>
          </cell>
          <cell r="AY40">
            <v>226296.62</v>
          </cell>
          <cell r="AZ40">
            <v>0</v>
          </cell>
          <cell r="BA40">
            <v>226296.62</v>
          </cell>
          <cell r="BB40">
            <v>233816.1</v>
          </cell>
          <cell r="BC40">
            <v>0</v>
          </cell>
          <cell r="BD40">
            <v>233816.1</v>
          </cell>
          <cell r="BE40">
            <v>25350.709999999901</v>
          </cell>
          <cell r="BF40">
            <v>0</v>
          </cell>
          <cell r="BG40">
            <v>25350.709999999901</v>
          </cell>
          <cell r="BH40">
            <v>0</v>
          </cell>
          <cell r="BI40">
            <v>0</v>
          </cell>
          <cell r="BJ40">
            <v>0</v>
          </cell>
          <cell r="BK40">
            <v>1157625.78</v>
          </cell>
          <cell r="BL40">
            <v>0</v>
          </cell>
          <cell r="BM40">
            <v>1157625.78</v>
          </cell>
          <cell r="BN40">
            <v>0</v>
          </cell>
        </row>
        <row r="41">
          <cell r="X41">
            <v>800</v>
          </cell>
          <cell r="Y41" t="str">
            <v>+</v>
          </cell>
          <cell r="Z41" t="str">
            <v>100015 ML-Flat Rate</v>
          </cell>
          <cell r="AA41">
            <v>8692537.7699999902</v>
          </cell>
          <cell r="AB41">
            <v>8920899</v>
          </cell>
          <cell r="AC41">
            <v>-228361.23</v>
          </cell>
          <cell r="AD41">
            <v>8652309.0500000007</v>
          </cell>
          <cell r="AE41">
            <v>8918156</v>
          </cell>
          <cell r="AF41">
            <v>-265846.95</v>
          </cell>
          <cell r="AG41">
            <v>8060612.1299999896</v>
          </cell>
          <cell r="AH41">
            <v>8878705</v>
          </cell>
          <cell r="AI41">
            <v>-818092.87</v>
          </cell>
          <cell r="AJ41">
            <v>8380226.3600000003</v>
          </cell>
          <cell r="AK41">
            <v>8871290</v>
          </cell>
          <cell r="AL41">
            <v>-491063.64</v>
          </cell>
          <cell r="AM41">
            <v>8416961.0600000005</v>
          </cell>
          <cell r="AN41">
            <v>8173856</v>
          </cell>
          <cell r="AO41">
            <v>243105.06</v>
          </cell>
          <cell r="AP41">
            <v>7889845.0700000003</v>
          </cell>
          <cell r="AQ41">
            <v>8158780</v>
          </cell>
          <cell r="AR41">
            <v>-268934.929999999</v>
          </cell>
          <cell r="AS41">
            <v>7749747.1299999896</v>
          </cell>
          <cell r="AT41">
            <v>8139333</v>
          </cell>
          <cell r="AU41">
            <v>-389585.87</v>
          </cell>
          <cell r="AV41">
            <v>7791012.0999999903</v>
          </cell>
          <cell r="AW41">
            <v>8133793</v>
          </cell>
          <cell r="AX41">
            <v>-342780.9</v>
          </cell>
          <cell r="AY41">
            <v>7778069.0199999902</v>
          </cell>
          <cell r="AZ41">
            <v>8133579</v>
          </cell>
          <cell r="BA41">
            <v>-355509.97999999899</v>
          </cell>
          <cell r="BB41">
            <v>7495969.5</v>
          </cell>
          <cell r="BC41">
            <v>8130929</v>
          </cell>
          <cell r="BD41">
            <v>-634959.5</v>
          </cell>
          <cell r="BE41">
            <v>1196547.6699999899</v>
          </cell>
          <cell r="BF41">
            <v>8125808</v>
          </cell>
          <cell r="BG41">
            <v>-6929260.3300000001</v>
          </cell>
          <cell r="BH41">
            <v>0</v>
          </cell>
          <cell r="BI41">
            <v>8121574</v>
          </cell>
          <cell r="BJ41">
            <v>-8121574</v>
          </cell>
          <cell r="BK41">
            <v>82103836.859999895</v>
          </cell>
          <cell r="BL41">
            <v>100706702</v>
          </cell>
          <cell r="BM41">
            <v>-18602865.140000001</v>
          </cell>
          <cell r="BN41">
            <v>0</v>
          </cell>
        </row>
        <row r="42">
          <cell r="X42">
            <v>900</v>
          </cell>
          <cell r="Y42" t="str">
            <v>+</v>
          </cell>
          <cell r="Z42" t="str">
            <v>100017 ML-Ntwk Svc Charge</v>
          </cell>
          <cell r="AA42">
            <v>11362.049999999899</v>
          </cell>
          <cell r="AB42">
            <v>13000</v>
          </cell>
          <cell r="AC42">
            <v>-1637.95</v>
          </cell>
          <cell r="AD42">
            <v>9272.0699999999906</v>
          </cell>
          <cell r="AE42">
            <v>13000</v>
          </cell>
          <cell r="AF42">
            <v>-3727.9299999999898</v>
          </cell>
          <cell r="AG42">
            <v>27695.02</v>
          </cell>
          <cell r="AH42">
            <v>13000</v>
          </cell>
          <cell r="AI42">
            <v>14695.02</v>
          </cell>
          <cell r="AJ42">
            <v>7665.3999999999896</v>
          </cell>
          <cell r="AK42">
            <v>13000</v>
          </cell>
          <cell r="AL42">
            <v>-5334.6</v>
          </cell>
          <cell r="AM42">
            <v>8701.7000000000007</v>
          </cell>
          <cell r="AN42">
            <v>13000</v>
          </cell>
          <cell r="AO42">
            <v>-4298.3</v>
          </cell>
          <cell r="AP42">
            <v>10482.700000000001</v>
          </cell>
          <cell r="AQ42">
            <v>13000</v>
          </cell>
          <cell r="AR42">
            <v>-2517.3000000000002</v>
          </cell>
          <cell r="AS42">
            <v>11294.25</v>
          </cell>
          <cell r="AT42">
            <v>13000</v>
          </cell>
          <cell r="AU42">
            <v>-1705.75</v>
          </cell>
          <cell r="AV42">
            <v>9706.7000000000007</v>
          </cell>
          <cell r="AW42">
            <v>13000</v>
          </cell>
          <cell r="AX42">
            <v>-3293.3</v>
          </cell>
          <cell r="AY42">
            <v>3653</v>
          </cell>
          <cell r="AZ42">
            <v>13000</v>
          </cell>
          <cell r="BA42">
            <v>-9347</v>
          </cell>
          <cell r="BB42">
            <v>0</v>
          </cell>
          <cell r="BC42">
            <v>13000</v>
          </cell>
          <cell r="BD42">
            <v>-13000</v>
          </cell>
          <cell r="BE42">
            <v>0</v>
          </cell>
          <cell r="BF42">
            <v>13000</v>
          </cell>
          <cell r="BG42">
            <v>-13000</v>
          </cell>
          <cell r="BH42">
            <v>0</v>
          </cell>
          <cell r="BI42">
            <v>13000</v>
          </cell>
          <cell r="BJ42">
            <v>-13000</v>
          </cell>
          <cell r="BK42">
            <v>99832.889999999898</v>
          </cell>
          <cell r="BL42">
            <v>156000</v>
          </cell>
          <cell r="BM42">
            <v>-56167.11</v>
          </cell>
          <cell r="BN42">
            <v>0</v>
          </cell>
        </row>
        <row r="43">
          <cell r="X43">
            <v>1000</v>
          </cell>
          <cell r="Y43" t="str">
            <v>+</v>
          </cell>
          <cell r="Z43" t="str">
            <v>100018 Toll Terminal Servic</v>
          </cell>
          <cell r="AA43">
            <v>34115.410000000003</v>
          </cell>
          <cell r="AB43">
            <v>34412</v>
          </cell>
          <cell r="AC43">
            <v>-296.58999999999901</v>
          </cell>
          <cell r="AD43">
            <v>34189.139999999898</v>
          </cell>
          <cell r="AE43">
            <v>34412</v>
          </cell>
          <cell r="AF43">
            <v>-222.86</v>
          </cell>
          <cell r="AG43">
            <v>34144.879999999903</v>
          </cell>
          <cell r="AH43">
            <v>34412</v>
          </cell>
          <cell r="AI43">
            <v>-267.12</v>
          </cell>
          <cell r="AJ43">
            <v>34025.279999999897</v>
          </cell>
          <cell r="AK43">
            <v>34412</v>
          </cell>
          <cell r="AL43">
            <v>-386.72</v>
          </cell>
          <cell r="AM43">
            <v>34186.639999999898</v>
          </cell>
          <cell r="AN43">
            <v>34412</v>
          </cell>
          <cell r="AO43">
            <v>-225.36</v>
          </cell>
          <cell r="AP43">
            <v>34076.059999999903</v>
          </cell>
          <cell r="AQ43">
            <v>34412</v>
          </cell>
          <cell r="AR43">
            <v>-335.94</v>
          </cell>
          <cell r="AS43">
            <v>34240.79</v>
          </cell>
          <cell r="AT43">
            <v>34412</v>
          </cell>
          <cell r="AU43">
            <v>-171.21</v>
          </cell>
          <cell r="AV43">
            <v>34305.480000000003</v>
          </cell>
          <cell r="AW43">
            <v>34412</v>
          </cell>
          <cell r="AX43">
            <v>-106.52</v>
          </cell>
          <cell r="AY43">
            <v>34490.669999999896</v>
          </cell>
          <cell r="AZ43">
            <v>34412</v>
          </cell>
          <cell r="BA43">
            <v>78.67</v>
          </cell>
          <cell r="BB43">
            <v>37600.029999999897</v>
          </cell>
          <cell r="BC43">
            <v>34412</v>
          </cell>
          <cell r="BD43">
            <v>3188.03</v>
          </cell>
          <cell r="BE43">
            <v>6660.3599999999897</v>
          </cell>
          <cell r="BF43">
            <v>34412</v>
          </cell>
          <cell r="BG43">
            <v>-27751.639999999901</v>
          </cell>
          <cell r="BH43">
            <v>0</v>
          </cell>
          <cell r="BI43">
            <v>34412</v>
          </cell>
          <cell r="BJ43">
            <v>-34412</v>
          </cell>
          <cell r="BK43">
            <v>352034.739999999</v>
          </cell>
          <cell r="BL43">
            <v>412944</v>
          </cell>
          <cell r="BM43">
            <v>-60909.26</v>
          </cell>
          <cell r="BN43">
            <v>0</v>
          </cell>
        </row>
        <row r="44">
          <cell r="X44">
            <v>1100</v>
          </cell>
          <cell r="Y44" t="str">
            <v>+</v>
          </cell>
          <cell r="Z44" t="str">
            <v>100020 DEA-Flat Rate</v>
          </cell>
          <cell r="AA44">
            <v>32076</v>
          </cell>
          <cell r="AB44">
            <v>32628</v>
          </cell>
          <cell r="AC44">
            <v>-552</v>
          </cell>
          <cell r="AD44">
            <v>33510.400000000001</v>
          </cell>
          <cell r="AE44">
            <v>31628</v>
          </cell>
          <cell r="AF44">
            <v>1882.4</v>
          </cell>
          <cell r="AG44">
            <v>32764.799999999901</v>
          </cell>
          <cell r="AH44">
            <v>31628</v>
          </cell>
          <cell r="AI44">
            <v>1136.8</v>
          </cell>
          <cell r="AJ44">
            <v>27911.200000000001</v>
          </cell>
          <cell r="AK44">
            <v>30603</v>
          </cell>
          <cell r="AL44">
            <v>-2691.8</v>
          </cell>
          <cell r="AM44">
            <v>34638.400000000001</v>
          </cell>
          <cell r="AN44">
            <v>31603</v>
          </cell>
          <cell r="AO44">
            <v>3035.4</v>
          </cell>
          <cell r="AP44">
            <v>32558.93</v>
          </cell>
          <cell r="AQ44">
            <v>29603</v>
          </cell>
          <cell r="AR44">
            <v>2955.9299999999898</v>
          </cell>
          <cell r="AS44">
            <v>32574.66</v>
          </cell>
          <cell r="AT44">
            <v>29578</v>
          </cell>
          <cell r="AU44">
            <v>2996.6599999999899</v>
          </cell>
          <cell r="AV44">
            <v>35854.57</v>
          </cell>
          <cell r="AW44">
            <v>28578</v>
          </cell>
          <cell r="AX44">
            <v>7276.5699999999897</v>
          </cell>
          <cell r="AY44">
            <v>31856.52</v>
          </cell>
          <cell r="AZ44">
            <v>28578</v>
          </cell>
          <cell r="BA44">
            <v>3278.52</v>
          </cell>
          <cell r="BB44">
            <v>33074.400000000001</v>
          </cell>
          <cell r="BC44">
            <v>28528</v>
          </cell>
          <cell r="BD44">
            <v>4546.3999999999896</v>
          </cell>
          <cell r="BE44">
            <v>14864</v>
          </cell>
          <cell r="BF44">
            <v>28528</v>
          </cell>
          <cell r="BG44">
            <v>-13664</v>
          </cell>
          <cell r="BH44">
            <v>0</v>
          </cell>
          <cell r="BI44">
            <v>27528</v>
          </cell>
          <cell r="BJ44">
            <v>-27528</v>
          </cell>
          <cell r="BK44">
            <v>341683.88</v>
          </cell>
          <cell r="BL44">
            <v>359011</v>
          </cell>
          <cell r="BM44">
            <v>-17327.119999999901</v>
          </cell>
          <cell r="BN44">
            <v>0</v>
          </cell>
        </row>
        <row r="45">
          <cell r="X45">
            <v>1200</v>
          </cell>
          <cell r="Y45" t="str">
            <v>+</v>
          </cell>
          <cell r="Z45" t="str">
            <v>100025 WireLn Accss-Flt Rt</v>
          </cell>
          <cell r="AA45">
            <v>230407.28</v>
          </cell>
          <cell r="AB45">
            <v>337379</v>
          </cell>
          <cell r="AC45">
            <v>-106971.72</v>
          </cell>
          <cell r="AD45">
            <v>267410.09999999899</v>
          </cell>
          <cell r="AE45">
            <v>337379</v>
          </cell>
          <cell r="AF45">
            <v>-69968.899999999907</v>
          </cell>
          <cell r="AG45">
            <v>349419.06</v>
          </cell>
          <cell r="AH45">
            <v>337379</v>
          </cell>
          <cell r="AI45">
            <v>12040.059999999899</v>
          </cell>
          <cell r="AJ45">
            <v>360032.96</v>
          </cell>
          <cell r="AK45">
            <v>266942.33</v>
          </cell>
          <cell r="AL45">
            <v>93090.63</v>
          </cell>
          <cell r="AM45">
            <v>378745.28</v>
          </cell>
          <cell r="AN45">
            <v>337379</v>
          </cell>
          <cell r="AO45">
            <v>41366.279999999897</v>
          </cell>
          <cell r="AP45">
            <v>104502.5</v>
          </cell>
          <cell r="AQ45">
            <v>337379</v>
          </cell>
          <cell r="AR45">
            <v>-232876.5</v>
          </cell>
          <cell r="AS45">
            <v>327687.40000000002</v>
          </cell>
          <cell r="AT45">
            <v>337379</v>
          </cell>
          <cell r="AU45">
            <v>-9691.6</v>
          </cell>
          <cell r="AV45">
            <v>323017.97999999899</v>
          </cell>
          <cell r="AW45">
            <v>337379</v>
          </cell>
          <cell r="AX45">
            <v>-14361.02</v>
          </cell>
          <cell r="AY45">
            <v>331418.02</v>
          </cell>
          <cell r="AZ45">
            <v>337379</v>
          </cell>
          <cell r="BA45">
            <v>-5960.9799999999896</v>
          </cell>
          <cell r="BB45">
            <v>294966.97999999899</v>
          </cell>
          <cell r="BC45">
            <v>337379</v>
          </cell>
          <cell r="BD45">
            <v>-42412.019999999902</v>
          </cell>
          <cell r="BE45">
            <v>39875.669999999896</v>
          </cell>
          <cell r="BF45">
            <v>337379</v>
          </cell>
          <cell r="BG45">
            <v>-297503.33</v>
          </cell>
          <cell r="BH45">
            <v>0</v>
          </cell>
          <cell r="BI45">
            <v>407815.66999999899</v>
          </cell>
          <cell r="BJ45">
            <v>-407815.66999999899</v>
          </cell>
          <cell r="BK45">
            <v>3007483.23</v>
          </cell>
          <cell r="BL45">
            <v>4048548</v>
          </cell>
          <cell r="BM45">
            <v>-1041064.77</v>
          </cell>
          <cell r="BN45">
            <v>0</v>
          </cell>
        </row>
        <row r="46">
          <cell r="X46">
            <v>1300</v>
          </cell>
          <cell r="Y46" t="str">
            <v>+</v>
          </cell>
          <cell r="Z46" t="str">
            <v>100026 WireLn Accss-Svc Chg</v>
          </cell>
          <cell r="AA46">
            <v>0</v>
          </cell>
          <cell r="AB46">
            <v>1250</v>
          </cell>
          <cell r="AC46">
            <v>-1250</v>
          </cell>
          <cell r="AD46">
            <v>0</v>
          </cell>
          <cell r="AE46">
            <v>1250</v>
          </cell>
          <cell r="AF46">
            <v>-1250</v>
          </cell>
          <cell r="AG46">
            <v>0</v>
          </cell>
          <cell r="AH46">
            <v>1250</v>
          </cell>
          <cell r="AI46">
            <v>-1250</v>
          </cell>
          <cell r="AJ46">
            <v>0</v>
          </cell>
          <cell r="AK46">
            <v>1250</v>
          </cell>
          <cell r="AL46">
            <v>-1250</v>
          </cell>
          <cell r="AM46">
            <v>0</v>
          </cell>
          <cell r="AN46">
            <v>1250</v>
          </cell>
          <cell r="AO46">
            <v>-1250</v>
          </cell>
          <cell r="AP46">
            <v>0</v>
          </cell>
          <cell r="AQ46">
            <v>1250</v>
          </cell>
          <cell r="AR46">
            <v>-1250</v>
          </cell>
          <cell r="AS46">
            <v>0</v>
          </cell>
          <cell r="AT46">
            <v>1250</v>
          </cell>
          <cell r="AU46">
            <v>-1250</v>
          </cell>
          <cell r="AV46">
            <v>494</v>
          </cell>
          <cell r="AW46">
            <v>1250</v>
          </cell>
          <cell r="AX46">
            <v>-756</v>
          </cell>
          <cell r="AY46">
            <v>0</v>
          </cell>
          <cell r="AZ46">
            <v>1250</v>
          </cell>
          <cell r="BA46">
            <v>-1250</v>
          </cell>
          <cell r="BB46">
            <v>0</v>
          </cell>
          <cell r="BC46">
            <v>1250</v>
          </cell>
          <cell r="BD46">
            <v>-1250</v>
          </cell>
          <cell r="BE46">
            <v>0</v>
          </cell>
          <cell r="BF46">
            <v>1250</v>
          </cell>
          <cell r="BG46">
            <v>-1250</v>
          </cell>
          <cell r="BH46">
            <v>0</v>
          </cell>
          <cell r="BI46">
            <v>1250</v>
          </cell>
          <cell r="BJ46">
            <v>-1250</v>
          </cell>
          <cell r="BK46">
            <v>494</v>
          </cell>
          <cell r="BL46">
            <v>15000</v>
          </cell>
          <cell r="BM46">
            <v>-14506</v>
          </cell>
          <cell r="BN46">
            <v>0</v>
          </cell>
        </row>
        <row r="47">
          <cell r="X47">
            <v>1400</v>
          </cell>
          <cell r="Y47" t="str">
            <v>+</v>
          </cell>
          <cell r="Z47" t="str">
            <v>100030 C400-Flat Rate</v>
          </cell>
          <cell r="AA47">
            <v>212605.73</v>
          </cell>
          <cell r="AB47">
            <v>185025.09</v>
          </cell>
          <cell r="AC47">
            <v>27580.639999999901</v>
          </cell>
          <cell r="AD47">
            <v>198702.89</v>
          </cell>
          <cell r="AE47">
            <v>170025.079999999</v>
          </cell>
          <cell r="AF47">
            <v>28677.81</v>
          </cell>
          <cell r="AG47">
            <v>180443</v>
          </cell>
          <cell r="AH47">
            <v>149025.09</v>
          </cell>
          <cell r="AI47">
            <v>31417.91</v>
          </cell>
          <cell r="AJ47">
            <v>164183.41</v>
          </cell>
          <cell r="AK47">
            <v>115025.09</v>
          </cell>
          <cell r="AL47">
            <v>49158.32</v>
          </cell>
          <cell r="AM47">
            <v>139311.14000000001</v>
          </cell>
          <cell r="AN47">
            <v>105025.09</v>
          </cell>
          <cell r="AO47">
            <v>34286.050000000003</v>
          </cell>
          <cell r="AP47">
            <v>129267.58</v>
          </cell>
          <cell r="AQ47">
            <v>100025.08</v>
          </cell>
          <cell r="AR47">
            <v>29242.5</v>
          </cell>
          <cell r="AS47">
            <v>115317.899999999</v>
          </cell>
          <cell r="AT47">
            <v>100025.09</v>
          </cell>
          <cell r="AU47">
            <v>15292.809999999899</v>
          </cell>
          <cell r="AV47">
            <v>109830.45</v>
          </cell>
          <cell r="AW47">
            <v>90025.089999999895</v>
          </cell>
          <cell r="AX47">
            <v>19805.36</v>
          </cell>
          <cell r="AY47">
            <v>102146.77</v>
          </cell>
          <cell r="AZ47">
            <v>85025.08</v>
          </cell>
          <cell r="BA47">
            <v>17121.6899999999</v>
          </cell>
          <cell r="BB47">
            <v>91656</v>
          </cell>
          <cell r="BC47">
            <v>80025.089999999895</v>
          </cell>
          <cell r="BD47">
            <v>11630.91</v>
          </cell>
          <cell r="BE47">
            <v>4083.05</v>
          </cell>
          <cell r="BF47">
            <v>74025.089999999895</v>
          </cell>
          <cell r="BG47">
            <v>-69942.039999999906</v>
          </cell>
          <cell r="BH47">
            <v>0</v>
          </cell>
          <cell r="BI47">
            <v>63024.04</v>
          </cell>
          <cell r="BJ47">
            <v>-63024.04</v>
          </cell>
          <cell r="BK47">
            <v>1447547.9199999899</v>
          </cell>
          <cell r="BL47">
            <v>1316300</v>
          </cell>
          <cell r="BM47">
            <v>131247.92000000001</v>
          </cell>
          <cell r="BN47">
            <v>0</v>
          </cell>
        </row>
        <row r="48">
          <cell r="X48">
            <v>1500</v>
          </cell>
          <cell r="Y48" t="str">
            <v>+</v>
          </cell>
          <cell r="Z48" t="str">
            <v>100035 M150-Flat Rate</v>
          </cell>
          <cell r="AA48">
            <v>89044.669999999896</v>
          </cell>
          <cell r="AB48">
            <v>76000</v>
          </cell>
          <cell r="AC48">
            <v>13044.67</v>
          </cell>
          <cell r="AD48">
            <v>77186</v>
          </cell>
          <cell r="AE48">
            <v>67000</v>
          </cell>
          <cell r="AF48">
            <v>10186</v>
          </cell>
          <cell r="AG48">
            <v>69711.41</v>
          </cell>
          <cell r="AH48">
            <v>57000</v>
          </cell>
          <cell r="AI48">
            <v>12711.41</v>
          </cell>
          <cell r="AJ48">
            <v>64078.62</v>
          </cell>
          <cell r="AK48">
            <v>48000</v>
          </cell>
          <cell r="AL48">
            <v>16078.62</v>
          </cell>
          <cell r="AM48">
            <v>58620.08</v>
          </cell>
          <cell r="AN48">
            <v>41000</v>
          </cell>
          <cell r="AO48">
            <v>17620.080000000002</v>
          </cell>
          <cell r="AP48">
            <v>54951.459999999897</v>
          </cell>
          <cell r="AQ48">
            <v>38000</v>
          </cell>
          <cell r="AR48">
            <v>16951.459999999901</v>
          </cell>
          <cell r="AS48">
            <v>51745.69</v>
          </cell>
          <cell r="AT48">
            <v>28000</v>
          </cell>
          <cell r="AU48">
            <v>23745.6899999999</v>
          </cell>
          <cell r="AV48">
            <v>49140.129999999903</v>
          </cell>
          <cell r="AW48">
            <v>23000</v>
          </cell>
          <cell r="AX48">
            <v>26140.13</v>
          </cell>
          <cell r="AY48">
            <v>46304.98</v>
          </cell>
          <cell r="AZ48">
            <v>19000</v>
          </cell>
          <cell r="BA48">
            <v>27304.98</v>
          </cell>
          <cell r="BB48">
            <v>43340.800000000003</v>
          </cell>
          <cell r="BC48">
            <v>10000</v>
          </cell>
          <cell r="BD48">
            <v>33340.800000000003</v>
          </cell>
          <cell r="BE48">
            <v>2453.63</v>
          </cell>
          <cell r="BF48">
            <v>7000</v>
          </cell>
          <cell r="BG48">
            <v>-4546.3699999999899</v>
          </cell>
          <cell r="BH48">
            <v>0</v>
          </cell>
          <cell r="BI48">
            <v>3000</v>
          </cell>
          <cell r="BJ48">
            <v>-3000</v>
          </cell>
          <cell r="BK48">
            <v>606577.46999999904</v>
          </cell>
          <cell r="BL48">
            <v>417000</v>
          </cell>
          <cell r="BM48">
            <v>189577.47</v>
          </cell>
          <cell r="BN48">
            <v>1495146</v>
          </cell>
        </row>
        <row r="49">
          <cell r="X49">
            <v>1600</v>
          </cell>
          <cell r="Y49" t="str">
            <v>+</v>
          </cell>
          <cell r="Z49" t="str">
            <v>100040 DID, Rotary Hunt</v>
          </cell>
          <cell r="AA49">
            <v>793588.08999999904</v>
          </cell>
          <cell r="AB49">
            <v>965759</v>
          </cell>
          <cell r="AC49">
            <v>-172170.91</v>
          </cell>
          <cell r="AD49">
            <v>802438.28</v>
          </cell>
          <cell r="AE49">
            <v>967529</v>
          </cell>
          <cell r="AF49">
            <v>-165090.72</v>
          </cell>
          <cell r="AG49">
            <v>1463541.84</v>
          </cell>
          <cell r="AH49">
            <v>969300</v>
          </cell>
          <cell r="AI49">
            <v>494241.84</v>
          </cell>
          <cell r="AJ49">
            <v>1015079.17</v>
          </cell>
          <cell r="AK49">
            <v>971071</v>
          </cell>
          <cell r="AL49">
            <v>44008.169999999896</v>
          </cell>
          <cell r="AM49">
            <v>1004195.34</v>
          </cell>
          <cell r="AN49">
            <v>960670</v>
          </cell>
          <cell r="AO49">
            <v>43525.339999999902</v>
          </cell>
          <cell r="AP49">
            <v>1006809.48</v>
          </cell>
          <cell r="AQ49">
            <v>962414</v>
          </cell>
          <cell r="AR49">
            <v>44395.48</v>
          </cell>
          <cell r="AS49">
            <v>993301.23999999894</v>
          </cell>
          <cell r="AT49">
            <v>964158</v>
          </cell>
          <cell r="AU49">
            <v>29143.24</v>
          </cell>
          <cell r="AV49">
            <v>982159.42</v>
          </cell>
          <cell r="AW49">
            <v>965902</v>
          </cell>
          <cell r="AX49">
            <v>16257.42</v>
          </cell>
          <cell r="AY49">
            <v>1002638.5699999901</v>
          </cell>
          <cell r="AZ49">
            <v>967646</v>
          </cell>
          <cell r="BA49">
            <v>34992.57</v>
          </cell>
          <cell r="BB49">
            <v>1018372.56</v>
          </cell>
          <cell r="BC49">
            <v>969391</v>
          </cell>
          <cell r="BD49">
            <v>48981.559999999903</v>
          </cell>
          <cell r="BE49">
            <v>224602.579999999</v>
          </cell>
          <cell r="BF49">
            <v>971135</v>
          </cell>
          <cell r="BG49">
            <v>-746532.42</v>
          </cell>
          <cell r="BH49">
            <v>0</v>
          </cell>
          <cell r="BI49">
            <v>972879</v>
          </cell>
          <cell r="BJ49">
            <v>-972879</v>
          </cell>
          <cell r="BK49">
            <v>10306726.57</v>
          </cell>
          <cell r="BL49">
            <v>11607854</v>
          </cell>
          <cell r="BM49">
            <v>-1301127.4299999899</v>
          </cell>
          <cell r="BN49">
            <v>0</v>
          </cell>
        </row>
        <row r="50">
          <cell r="X50">
            <v>1700</v>
          </cell>
          <cell r="Y50" t="str">
            <v>+</v>
          </cell>
          <cell r="Z50" t="str">
            <v>100050 ILS</v>
          </cell>
          <cell r="AA50">
            <v>1111420.4299999899</v>
          </cell>
          <cell r="AB50">
            <v>949250</v>
          </cell>
          <cell r="AC50">
            <v>162170.429999999</v>
          </cell>
          <cell r="AD50">
            <v>1068838.9199999899</v>
          </cell>
          <cell r="AE50">
            <v>952743</v>
          </cell>
          <cell r="AF50">
            <v>116095.92</v>
          </cell>
          <cell r="AG50">
            <v>966509.78</v>
          </cell>
          <cell r="AH50">
            <v>955236</v>
          </cell>
          <cell r="AI50">
            <v>11273.78</v>
          </cell>
          <cell r="AJ50">
            <v>1011416.91</v>
          </cell>
          <cell r="AK50">
            <v>957731</v>
          </cell>
          <cell r="AL50">
            <v>53685.91</v>
          </cell>
          <cell r="AM50">
            <v>1048570.86</v>
          </cell>
          <cell r="AN50">
            <v>960228</v>
          </cell>
          <cell r="AO50">
            <v>88342.86</v>
          </cell>
          <cell r="AP50">
            <v>977623.96999999904</v>
          </cell>
          <cell r="AQ50">
            <v>962725</v>
          </cell>
          <cell r="AR50">
            <v>14898.969999999899</v>
          </cell>
          <cell r="AS50">
            <v>956826.88</v>
          </cell>
          <cell r="AT50">
            <v>965224</v>
          </cell>
          <cell r="AU50">
            <v>-8397.1200000000008</v>
          </cell>
          <cell r="AV50">
            <v>934069.83999999904</v>
          </cell>
          <cell r="AW50">
            <v>968724</v>
          </cell>
          <cell r="AX50">
            <v>-34654.160000000003</v>
          </cell>
          <cell r="AY50">
            <v>944181.79</v>
          </cell>
          <cell r="AZ50">
            <v>971225</v>
          </cell>
          <cell r="BA50">
            <v>-27043.209999999901</v>
          </cell>
          <cell r="BB50">
            <v>923919.88</v>
          </cell>
          <cell r="BC50">
            <v>973728</v>
          </cell>
          <cell r="BD50">
            <v>-49808.12</v>
          </cell>
          <cell r="BE50">
            <v>122008.63</v>
          </cell>
          <cell r="BF50">
            <v>976232</v>
          </cell>
          <cell r="BG50">
            <v>-854223.37</v>
          </cell>
          <cell r="BH50">
            <v>0</v>
          </cell>
          <cell r="BI50">
            <v>978737</v>
          </cell>
          <cell r="BJ50">
            <v>-978737</v>
          </cell>
          <cell r="BK50">
            <v>10065387.890000001</v>
          </cell>
          <cell r="BL50">
            <v>11571783</v>
          </cell>
          <cell r="BM50">
            <v>-1506395.11</v>
          </cell>
          <cell r="BN50">
            <v>24564814</v>
          </cell>
        </row>
        <row r="51">
          <cell r="X51">
            <v>1800</v>
          </cell>
          <cell r="Y51" t="str">
            <v>+</v>
          </cell>
          <cell r="Z51" t="str">
            <v>100055 Misc Ex Svc-Flat Rt</v>
          </cell>
          <cell r="AA51">
            <v>72846.41</v>
          </cell>
          <cell r="AB51">
            <v>47094</v>
          </cell>
          <cell r="AC51">
            <v>25752.41</v>
          </cell>
          <cell r="AD51">
            <v>67759.389999999898</v>
          </cell>
          <cell r="AE51">
            <v>47160</v>
          </cell>
          <cell r="AF51">
            <v>20599.389999999901</v>
          </cell>
          <cell r="AG51">
            <v>61469.29</v>
          </cell>
          <cell r="AH51">
            <v>47225</v>
          </cell>
          <cell r="AI51">
            <v>14244.29</v>
          </cell>
          <cell r="AJ51">
            <v>59232.669999999896</v>
          </cell>
          <cell r="AK51">
            <v>47290</v>
          </cell>
          <cell r="AL51">
            <v>11942.67</v>
          </cell>
          <cell r="AM51">
            <v>7416.3699999999899</v>
          </cell>
          <cell r="AN51">
            <v>47355</v>
          </cell>
          <cell r="AO51">
            <v>-39938.629999999903</v>
          </cell>
          <cell r="AP51">
            <v>22234.15</v>
          </cell>
          <cell r="AQ51">
            <v>47421</v>
          </cell>
          <cell r="AR51">
            <v>-25186.8499999999</v>
          </cell>
          <cell r="AS51">
            <v>67568.559999999896</v>
          </cell>
          <cell r="AT51">
            <v>47486</v>
          </cell>
          <cell r="AU51">
            <v>20082.560000000001</v>
          </cell>
          <cell r="AV51">
            <v>59560.099999999897</v>
          </cell>
          <cell r="AW51">
            <v>47551</v>
          </cell>
          <cell r="AX51">
            <v>12009.1</v>
          </cell>
          <cell r="AY51">
            <v>69101.88</v>
          </cell>
          <cell r="AZ51">
            <v>47616</v>
          </cell>
          <cell r="BA51">
            <v>21485.88</v>
          </cell>
          <cell r="BB51">
            <v>13189.639999999899</v>
          </cell>
          <cell r="BC51">
            <v>47682</v>
          </cell>
          <cell r="BD51">
            <v>-34492.36</v>
          </cell>
          <cell r="BE51">
            <v>1226.2</v>
          </cell>
          <cell r="BF51">
            <v>47747</v>
          </cell>
          <cell r="BG51">
            <v>-46520.800000000003</v>
          </cell>
          <cell r="BH51">
            <v>0</v>
          </cell>
          <cell r="BI51">
            <v>47812</v>
          </cell>
          <cell r="BJ51">
            <v>-47812</v>
          </cell>
          <cell r="BK51">
            <v>501604.65999999898</v>
          </cell>
          <cell r="BL51">
            <v>569439</v>
          </cell>
          <cell r="BM51">
            <v>-67834.339999999895</v>
          </cell>
          <cell r="BN51">
            <v>0</v>
          </cell>
        </row>
        <row r="52">
          <cell r="X52">
            <v>1900</v>
          </cell>
          <cell r="Y52" t="str">
            <v>+</v>
          </cell>
          <cell r="Z52" t="str">
            <v>100056 Misc Ex Svc-Measured</v>
          </cell>
          <cell r="AA52">
            <v>26192.7599999999</v>
          </cell>
          <cell r="AB52">
            <v>26333.33</v>
          </cell>
          <cell r="AC52">
            <v>-140.569999999999</v>
          </cell>
          <cell r="AD52">
            <v>42089.279999999897</v>
          </cell>
          <cell r="AE52">
            <v>26333.34</v>
          </cell>
          <cell r="AF52">
            <v>15755.94</v>
          </cell>
          <cell r="AG52">
            <v>18386.9399999999</v>
          </cell>
          <cell r="AH52">
            <v>26333.33</v>
          </cell>
          <cell r="AI52">
            <v>-7946.39</v>
          </cell>
          <cell r="AJ52">
            <v>32659.549999999901</v>
          </cell>
          <cell r="AK52">
            <v>26333.33</v>
          </cell>
          <cell r="AL52">
            <v>6326.22</v>
          </cell>
          <cell r="AM52">
            <v>117.88</v>
          </cell>
          <cell r="AN52">
            <v>26333.34</v>
          </cell>
          <cell r="AO52">
            <v>-26215.459999999901</v>
          </cell>
          <cell r="AP52">
            <v>7243.75</v>
          </cell>
          <cell r="AQ52">
            <v>26333.33</v>
          </cell>
          <cell r="AR52">
            <v>-19089.580000000002</v>
          </cell>
          <cell r="AS52">
            <v>13739.639999999899</v>
          </cell>
          <cell r="AT52">
            <v>26333.33</v>
          </cell>
          <cell r="AU52">
            <v>-12593.69</v>
          </cell>
          <cell r="AV52">
            <v>26864.65</v>
          </cell>
          <cell r="AW52">
            <v>26333.34</v>
          </cell>
          <cell r="AX52">
            <v>531.30999999999904</v>
          </cell>
          <cell r="AY52">
            <v>23690.869999999901</v>
          </cell>
          <cell r="AZ52">
            <v>26333.33</v>
          </cell>
          <cell r="BA52">
            <v>-2642.46</v>
          </cell>
          <cell r="BB52">
            <v>-340.73</v>
          </cell>
          <cell r="BC52">
            <v>26333.33</v>
          </cell>
          <cell r="BD52">
            <v>-26674.06</v>
          </cell>
          <cell r="BE52">
            <v>22043.06</v>
          </cell>
          <cell r="BF52">
            <v>26333.34</v>
          </cell>
          <cell r="BG52">
            <v>-4290.2799999999897</v>
          </cell>
          <cell r="BH52">
            <v>0</v>
          </cell>
          <cell r="BI52">
            <v>26333.33</v>
          </cell>
          <cell r="BJ52">
            <v>-26333.33</v>
          </cell>
          <cell r="BK52">
            <v>212687.649999999</v>
          </cell>
          <cell r="BL52">
            <v>316000</v>
          </cell>
          <cell r="BM52">
            <v>-103312.35</v>
          </cell>
          <cell r="BN52">
            <v>0</v>
          </cell>
        </row>
        <row r="53">
          <cell r="X53">
            <v>2000</v>
          </cell>
          <cell r="Y53" t="str">
            <v>+</v>
          </cell>
          <cell r="Z53" t="str">
            <v>100057 Misc Ex Svc-Ntwk Svc</v>
          </cell>
          <cell r="AA53">
            <v>193213.06</v>
          </cell>
          <cell r="AB53">
            <v>271423.5</v>
          </cell>
          <cell r="AC53">
            <v>-78210.44</v>
          </cell>
          <cell r="AD53">
            <v>14617.2</v>
          </cell>
          <cell r="AE53">
            <v>272498.2</v>
          </cell>
          <cell r="AF53">
            <v>-257881</v>
          </cell>
          <cell r="AG53">
            <v>515438.359999999</v>
          </cell>
          <cell r="AH53">
            <v>273604.88</v>
          </cell>
          <cell r="AI53">
            <v>241833.48</v>
          </cell>
          <cell r="AJ53">
            <v>-486014.03999999899</v>
          </cell>
          <cell r="AK53">
            <v>274745.41999999899</v>
          </cell>
          <cell r="AL53">
            <v>-760759.45999999903</v>
          </cell>
          <cell r="AM53">
            <v>810235.54</v>
          </cell>
          <cell r="AN53">
            <v>163533.019999999</v>
          </cell>
          <cell r="AO53">
            <v>646702.52</v>
          </cell>
          <cell r="AP53">
            <v>-787169.44999999902</v>
          </cell>
          <cell r="AQ53">
            <v>164742.429999999</v>
          </cell>
          <cell r="AR53">
            <v>-951911.88</v>
          </cell>
          <cell r="AS53">
            <v>11658.69</v>
          </cell>
          <cell r="AT53">
            <v>165987.97</v>
          </cell>
          <cell r="AU53">
            <v>-154329.28</v>
          </cell>
          <cell r="AV53">
            <v>13472.08</v>
          </cell>
          <cell r="AW53">
            <v>167271.16</v>
          </cell>
          <cell r="AX53">
            <v>-153799.079999999</v>
          </cell>
          <cell r="AY53">
            <v>8705.11</v>
          </cell>
          <cell r="AZ53">
            <v>168592.649999999</v>
          </cell>
          <cell r="BA53">
            <v>-159887.54</v>
          </cell>
          <cell r="BB53">
            <v>8664.8099999999904</v>
          </cell>
          <cell r="BC53">
            <v>169953.76</v>
          </cell>
          <cell r="BD53">
            <v>-161288.95000000001</v>
          </cell>
          <cell r="BE53">
            <v>9045.6</v>
          </cell>
          <cell r="BF53">
            <v>171355.769999999</v>
          </cell>
          <cell r="BG53">
            <v>-162310.17000000001</v>
          </cell>
          <cell r="BH53">
            <v>0</v>
          </cell>
          <cell r="BI53">
            <v>172799.239999999</v>
          </cell>
          <cell r="BJ53">
            <v>-172799.239999999</v>
          </cell>
          <cell r="BK53">
            <v>311866.96000000002</v>
          </cell>
          <cell r="BL53">
            <v>2436508</v>
          </cell>
          <cell r="BM53">
            <v>-2124641.04</v>
          </cell>
          <cell r="BN53">
            <v>0</v>
          </cell>
        </row>
        <row r="54">
          <cell r="X54">
            <v>2100</v>
          </cell>
          <cell r="Y54" t="str">
            <v>+</v>
          </cell>
          <cell r="Z54" t="str">
            <v>100060 Coin-Local</v>
          </cell>
          <cell r="AA54">
            <v>1386907.24</v>
          </cell>
          <cell r="AB54">
            <v>1610902</v>
          </cell>
          <cell r="AC54">
            <v>-223994.76</v>
          </cell>
          <cell r="AD54">
            <v>1169807.1299999901</v>
          </cell>
          <cell r="AE54">
            <v>1546768</v>
          </cell>
          <cell r="AF54">
            <v>-376960.87</v>
          </cell>
          <cell r="AG54">
            <v>1353188.27</v>
          </cell>
          <cell r="AH54">
            <v>1578025</v>
          </cell>
          <cell r="AI54">
            <v>-224836.73</v>
          </cell>
          <cell r="AJ54">
            <v>1321340.73</v>
          </cell>
          <cell r="AK54">
            <v>1563880</v>
          </cell>
          <cell r="AL54">
            <v>-242539.269999999</v>
          </cell>
          <cell r="AM54">
            <v>1218018.8600000001</v>
          </cell>
          <cell r="AN54">
            <v>1197704</v>
          </cell>
          <cell r="AO54">
            <v>20314.86</v>
          </cell>
          <cell r="AP54">
            <v>1331110.1299999901</v>
          </cell>
          <cell r="AQ54">
            <v>1727279</v>
          </cell>
          <cell r="AR54">
            <v>-396168.87</v>
          </cell>
          <cell r="AS54">
            <v>1268416.1699999899</v>
          </cell>
          <cell r="AT54">
            <v>2153822</v>
          </cell>
          <cell r="AU54">
            <v>-885405.82999999903</v>
          </cell>
          <cell r="AV54">
            <v>1231076.29</v>
          </cell>
          <cell r="AW54">
            <v>2122074</v>
          </cell>
          <cell r="AX54">
            <v>-890997.70999999903</v>
          </cell>
          <cell r="AY54">
            <v>1064708.1100000001</v>
          </cell>
          <cell r="AZ54">
            <v>2093682</v>
          </cell>
          <cell r="BA54">
            <v>-1028973.89</v>
          </cell>
          <cell r="BB54">
            <v>1012939.63</v>
          </cell>
          <cell r="BC54">
            <v>2070079</v>
          </cell>
          <cell r="BD54">
            <v>-1057139.3700000001</v>
          </cell>
          <cell r="BE54">
            <v>230.44999999999899</v>
          </cell>
          <cell r="BF54">
            <v>2037691</v>
          </cell>
          <cell r="BG54">
            <v>-2037460.55</v>
          </cell>
          <cell r="BH54">
            <v>0</v>
          </cell>
          <cell r="BI54">
            <v>1960495</v>
          </cell>
          <cell r="BJ54">
            <v>-1960495</v>
          </cell>
          <cell r="BK54">
            <v>12357743.01</v>
          </cell>
          <cell r="BL54">
            <v>21662401</v>
          </cell>
          <cell r="BM54">
            <v>-9304657.9900000002</v>
          </cell>
          <cell r="BN54">
            <v>0</v>
          </cell>
        </row>
        <row r="55">
          <cell r="X55">
            <v>2200</v>
          </cell>
          <cell r="Y55" t="str">
            <v>+</v>
          </cell>
          <cell r="Z55" t="str">
            <v>100061 Payphone Card</v>
          </cell>
          <cell r="AA55">
            <v>27974.07</v>
          </cell>
          <cell r="AB55">
            <v>115000</v>
          </cell>
          <cell r="AC55">
            <v>-87025.929999999906</v>
          </cell>
          <cell r="AD55">
            <v>50565.8</v>
          </cell>
          <cell r="AE55">
            <v>115000</v>
          </cell>
          <cell r="AF55">
            <v>-64434.199999999903</v>
          </cell>
          <cell r="AG55">
            <v>65409.47</v>
          </cell>
          <cell r="AH55">
            <v>115000</v>
          </cell>
          <cell r="AI55">
            <v>-49590.529999999897</v>
          </cell>
          <cell r="AJ55">
            <v>33415.300000000003</v>
          </cell>
          <cell r="AK55">
            <v>165000</v>
          </cell>
          <cell r="AL55">
            <v>-131584.70000000001</v>
          </cell>
          <cell r="AM55">
            <v>99896.089999999895</v>
          </cell>
          <cell r="AN55">
            <v>165000</v>
          </cell>
          <cell r="AO55">
            <v>-65103.91</v>
          </cell>
          <cell r="AP55">
            <v>61702.37</v>
          </cell>
          <cell r="AQ55">
            <v>215000</v>
          </cell>
          <cell r="AR55">
            <v>-153297.63</v>
          </cell>
          <cell r="AS55">
            <v>156544.38</v>
          </cell>
          <cell r="AT55">
            <v>215000</v>
          </cell>
          <cell r="AU55">
            <v>-58455.62</v>
          </cell>
          <cell r="AV55">
            <v>41306.620000000003</v>
          </cell>
          <cell r="AW55">
            <v>270000</v>
          </cell>
          <cell r="AX55">
            <v>-228693.38</v>
          </cell>
          <cell r="AY55">
            <v>58130.82</v>
          </cell>
          <cell r="AZ55">
            <v>225000</v>
          </cell>
          <cell r="BA55">
            <v>-166869.179999999</v>
          </cell>
          <cell r="BB55">
            <v>144800.459999999</v>
          </cell>
          <cell r="BC55">
            <v>150000</v>
          </cell>
          <cell r="BD55">
            <v>-5199.54</v>
          </cell>
          <cell r="BE55">
            <v>46377.5</v>
          </cell>
          <cell r="BF55">
            <v>135000</v>
          </cell>
          <cell r="BG55">
            <v>-88622.5</v>
          </cell>
          <cell r="BH55">
            <v>0</v>
          </cell>
          <cell r="BI55">
            <v>115000</v>
          </cell>
          <cell r="BJ55">
            <v>-115000</v>
          </cell>
          <cell r="BK55">
            <v>786122.88</v>
          </cell>
          <cell r="BL55">
            <v>2000000</v>
          </cell>
          <cell r="BM55">
            <v>-1213877.1200000001</v>
          </cell>
          <cell r="BN55">
            <v>0</v>
          </cell>
        </row>
        <row r="56">
          <cell r="X56">
            <v>2300</v>
          </cell>
          <cell r="Y56" t="str">
            <v>+</v>
          </cell>
          <cell r="Z56" t="str">
            <v>100062 Multimedia Payphone</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508.45999999999901</v>
          </cell>
          <cell r="AZ56">
            <v>0</v>
          </cell>
          <cell r="BA56">
            <v>508.45999999999901</v>
          </cell>
          <cell r="BB56">
            <v>621.61</v>
          </cell>
          <cell r="BC56">
            <v>0</v>
          </cell>
          <cell r="BD56">
            <v>621.61</v>
          </cell>
          <cell r="BE56">
            <v>70.98</v>
          </cell>
          <cell r="BF56">
            <v>0</v>
          </cell>
          <cell r="BG56">
            <v>70.98</v>
          </cell>
          <cell r="BH56">
            <v>0</v>
          </cell>
          <cell r="BI56">
            <v>0</v>
          </cell>
          <cell r="BJ56">
            <v>0</v>
          </cell>
          <cell r="BK56">
            <v>1201.05</v>
          </cell>
          <cell r="BL56">
            <v>0</v>
          </cell>
          <cell r="BM56">
            <v>1201.05</v>
          </cell>
          <cell r="BN56">
            <v>0</v>
          </cell>
        </row>
        <row r="57">
          <cell r="X57">
            <v>2400</v>
          </cell>
          <cell r="Y57" t="str">
            <v>+</v>
          </cell>
          <cell r="Z57" t="str">
            <v>100066 Switch &amp; Aggregation</v>
          </cell>
          <cell r="AA57">
            <v>1442662.22</v>
          </cell>
          <cell r="AB57">
            <v>1838941</v>
          </cell>
          <cell r="AC57">
            <v>-396278.78</v>
          </cell>
          <cell r="AD57">
            <v>1751092.6899999899</v>
          </cell>
          <cell r="AE57">
            <v>1815672</v>
          </cell>
          <cell r="AF57">
            <v>-64579.309999999903</v>
          </cell>
          <cell r="AG57">
            <v>1511853.24</v>
          </cell>
          <cell r="AH57">
            <v>1871134</v>
          </cell>
          <cell r="AI57">
            <v>-359280.76</v>
          </cell>
          <cell r="AJ57">
            <v>1473701.4199999899</v>
          </cell>
          <cell r="AK57">
            <v>1781287</v>
          </cell>
          <cell r="AL57">
            <v>-307585.58</v>
          </cell>
          <cell r="AM57">
            <v>1486280.21</v>
          </cell>
          <cell r="AN57">
            <v>1852001</v>
          </cell>
          <cell r="AO57">
            <v>-365720.78999999899</v>
          </cell>
          <cell r="AP57">
            <v>1410854.8899999899</v>
          </cell>
          <cell r="AQ57">
            <v>1858047</v>
          </cell>
          <cell r="AR57">
            <v>-447192.109999999</v>
          </cell>
          <cell r="AS57">
            <v>1381348.56</v>
          </cell>
          <cell r="AT57">
            <v>1864704</v>
          </cell>
          <cell r="AU57">
            <v>-483355.44</v>
          </cell>
          <cell r="AV57">
            <v>1402763.06</v>
          </cell>
          <cell r="AW57">
            <v>1872323</v>
          </cell>
          <cell r="AX57">
            <v>-469559.94</v>
          </cell>
          <cell r="AY57">
            <v>1440354.03</v>
          </cell>
          <cell r="AZ57">
            <v>1933633</v>
          </cell>
          <cell r="BA57">
            <v>-493278.96999999898</v>
          </cell>
          <cell r="BB57">
            <v>1371547.6599999899</v>
          </cell>
          <cell r="BC57">
            <v>2040242</v>
          </cell>
          <cell r="BD57">
            <v>-668694.33999999904</v>
          </cell>
          <cell r="BE57">
            <v>0</v>
          </cell>
          <cell r="BF57">
            <v>2061305</v>
          </cell>
          <cell r="BG57">
            <v>-2061305</v>
          </cell>
          <cell r="BH57">
            <v>0</v>
          </cell>
          <cell r="BI57">
            <v>2006818</v>
          </cell>
          <cell r="BJ57">
            <v>-2006818</v>
          </cell>
          <cell r="BK57">
            <v>14672457.98</v>
          </cell>
          <cell r="BL57">
            <v>22796107</v>
          </cell>
          <cell r="BM57">
            <v>-8123649.0199999902</v>
          </cell>
          <cell r="BN57">
            <v>771037</v>
          </cell>
        </row>
        <row r="58">
          <cell r="X58">
            <v>2500</v>
          </cell>
          <cell r="Y58" t="str">
            <v>+</v>
          </cell>
          <cell r="Z58" t="str">
            <v>100067 Startup (Carrier)</v>
          </cell>
          <cell r="AA58">
            <v>80710.149999999907</v>
          </cell>
          <cell r="AB58">
            <v>146851</v>
          </cell>
          <cell r="AC58">
            <v>-66140.850000000006</v>
          </cell>
          <cell r="AD58">
            <v>87815.729999999894</v>
          </cell>
          <cell r="AE58">
            <v>144993</v>
          </cell>
          <cell r="AF58">
            <v>-57177.269999999902</v>
          </cell>
          <cell r="AG58">
            <v>84689.339999999895</v>
          </cell>
          <cell r="AH58">
            <v>149422</v>
          </cell>
          <cell r="AI58">
            <v>-64732.66</v>
          </cell>
          <cell r="AJ58">
            <v>98706.72</v>
          </cell>
          <cell r="AK58">
            <v>142247</v>
          </cell>
          <cell r="AL58">
            <v>-43540.279999999897</v>
          </cell>
          <cell r="AM58">
            <v>78386.139999999898</v>
          </cell>
          <cell r="AN58">
            <v>147894</v>
          </cell>
          <cell r="AO58">
            <v>-69507.86</v>
          </cell>
          <cell r="AP58">
            <v>80851.729999999894</v>
          </cell>
          <cell r="AQ58">
            <v>148377</v>
          </cell>
          <cell r="AR58">
            <v>-67525.27</v>
          </cell>
          <cell r="AS58">
            <v>86236.27</v>
          </cell>
          <cell r="AT58">
            <v>148909</v>
          </cell>
          <cell r="AU58">
            <v>-62672.73</v>
          </cell>
          <cell r="AV58">
            <v>74489.399999999907</v>
          </cell>
          <cell r="AW58">
            <v>149517</v>
          </cell>
          <cell r="AX58">
            <v>-75027.600000000006</v>
          </cell>
          <cell r="AY58">
            <v>70609.899999999907</v>
          </cell>
          <cell r="AZ58">
            <v>154413</v>
          </cell>
          <cell r="BA58">
            <v>-83803.100000000006</v>
          </cell>
          <cell r="BB58">
            <v>80995.3</v>
          </cell>
          <cell r="BC58">
            <v>162927</v>
          </cell>
          <cell r="BD58">
            <v>-81931.699999999895</v>
          </cell>
          <cell r="BE58">
            <v>0</v>
          </cell>
          <cell r="BF58">
            <v>164609</v>
          </cell>
          <cell r="BG58">
            <v>-164609</v>
          </cell>
          <cell r="BH58">
            <v>0</v>
          </cell>
          <cell r="BI58">
            <v>160258</v>
          </cell>
          <cell r="BJ58">
            <v>-160258</v>
          </cell>
          <cell r="BK58">
            <v>823490.68</v>
          </cell>
          <cell r="BL58">
            <v>1820417</v>
          </cell>
          <cell r="BM58">
            <v>-996926.31999999902</v>
          </cell>
          <cell r="BN58">
            <v>0</v>
          </cell>
        </row>
        <row r="59">
          <cell r="X59">
            <v>2600</v>
          </cell>
          <cell r="Y59" t="str">
            <v>+</v>
          </cell>
          <cell r="Z59" t="str">
            <v>100068 Portable Subsidy</v>
          </cell>
          <cell r="AA59">
            <v>14560343.6</v>
          </cell>
          <cell r="AB59">
            <v>15444333</v>
          </cell>
          <cell r="AC59">
            <v>-883989.4</v>
          </cell>
          <cell r="AD59">
            <v>11294059.439999901</v>
          </cell>
          <cell r="AE59">
            <v>15045333</v>
          </cell>
          <cell r="AF59">
            <v>-3751273.56</v>
          </cell>
          <cell r="AG59">
            <v>18466459.620000001</v>
          </cell>
          <cell r="AH59">
            <v>15732333</v>
          </cell>
          <cell r="AI59">
            <v>2734126.62</v>
          </cell>
          <cell r="AJ59">
            <v>16781425.390000001</v>
          </cell>
          <cell r="AK59">
            <v>14995333</v>
          </cell>
          <cell r="AL59">
            <v>1786092.3899999899</v>
          </cell>
          <cell r="AM59">
            <v>17215204.969999898</v>
          </cell>
          <cell r="AN59">
            <v>15384333</v>
          </cell>
          <cell r="AO59">
            <v>1830871.97</v>
          </cell>
          <cell r="AP59">
            <v>16231433.42</v>
          </cell>
          <cell r="AQ59">
            <v>15453333</v>
          </cell>
          <cell r="AR59">
            <v>778100.42</v>
          </cell>
          <cell r="AS59">
            <v>15082343</v>
          </cell>
          <cell r="AT59">
            <v>15435333</v>
          </cell>
          <cell r="AU59">
            <v>-352990</v>
          </cell>
          <cell r="AV59">
            <v>14723822</v>
          </cell>
          <cell r="AW59">
            <v>15493333</v>
          </cell>
          <cell r="AX59">
            <v>-769511</v>
          </cell>
          <cell r="AY59">
            <v>15235457</v>
          </cell>
          <cell r="AZ59">
            <v>15875333</v>
          </cell>
          <cell r="BA59">
            <v>-639876</v>
          </cell>
          <cell r="BB59">
            <v>17695075</v>
          </cell>
          <cell r="BC59">
            <v>16325333</v>
          </cell>
          <cell r="BD59">
            <v>1369742</v>
          </cell>
          <cell r="BE59">
            <v>0</v>
          </cell>
          <cell r="BF59">
            <v>16372333</v>
          </cell>
          <cell r="BG59">
            <v>-16372333</v>
          </cell>
          <cell r="BH59">
            <v>0</v>
          </cell>
          <cell r="BI59">
            <v>16071333</v>
          </cell>
          <cell r="BJ59">
            <v>-16071333</v>
          </cell>
          <cell r="BK59">
            <v>157285623.44</v>
          </cell>
          <cell r="BL59">
            <v>187627996</v>
          </cell>
          <cell r="BM59">
            <v>-30342372.559999902</v>
          </cell>
          <cell r="BN59">
            <v>0</v>
          </cell>
        </row>
        <row r="60">
          <cell r="X60">
            <v>2700</v>
          </cell>
          <cell r="Y60" t="str">
            <v>+</v>
          </cell>
          <cell r="Z60" t="str">
            <v>100070 Paystation Accss-Flt</v>
          </cell>
          <cell r="AA60">
            <v>0</v>
          </cell>
          <cell r="AB60">
            <v>38333.33</v>
          </cell>
          <cell r="AC60">
            <v>-38333.33</v>
          </cell>
          <cell r="AD60">
            <v>434.38</v>
          </cell>
          <cell r="AE60">
            <v>38333.339999999902</v>
          </cell>
          <cell r="AF60">
            <v>-37898.959999999897</v>
          </cell>
          <cell r="AG60">
            <v>1206.8</v>
          </cell>
          <cell r="AH60">
            <v>38333.33</v>
          </cell>
          <cell r="AI60">
            <v>-37126.529999999897</v>
          </cell>
          <cell r="AJ60">
            <v>2388.3099999999899</v>
          </cell>
          <cell r="AK60">
            <v>38333.33</v>
          </cell>
          <cell r="AL60">
            <v>-35945.019999999902</v>
          </cell>
          <cell r="AM60">
            <v>4718.9399999999896</v>
          </cell>
          <cell r="AN60">
            <v>38333.339999999902</v>
          </cell>
          <cell r="AO60">
            <v>-33614.400000000001</v>
          </cell>
          <cell r="AP60">
            <v>3650.27</v>
          </cell>
          <cell r="AQ60">
            <v>38333.33</v>
          </cell>
          <cell r="AR60">
            <v>-34683.059999999903</v>
          </cell>
          <cell r="AS60">
            <v>13376.1</v>
          </cell>
          <cell r="AT60">
            <v>38333.33</v>
          </cell>
          <cell r="AU60">
            <v>-24957.23</v>
          </cell>
          <cell r="AV60">
            <v>14823.68</v>
          </cell>
          <cell r="AW60">
            <v>38333.339999999902</v>
          </cell>
          <cell r="AX60">
            <v>-23509.66</v>
          </cell>
          <cell r="AY60">
            <v>16101.04</v>
          </cell>
          <cell r="AZ60">
            <v>38333.33</v>
          </cell>
          <cell r="BA60">
            <v>-22232.29</v>
          </cell>
          <cell r="BB60">
            <v>17786.98</v>
          </cell>
          <cell r="BC60">
            <v>38333.33</v>
          </cell>
          <cell r="BD60">
            <v>-20546.3499999999</v>
          </cell>
          <cell r="BE60">
            <v>8036.13</v>
          </cell>
          <cell r="BF60">
            <v>38333.339999999902</v>
          </cell>
          <cell r="BG60">
            <v>-30297.209999999901</v>
          </cell>
          <cell r="BH60">
            <v>0</v>
          </cell>
          <cell r="BI60">
            <v>38333.33</v>
          </cell>
          <cell r="BJ60">
            <v>-38333.33</v>
          </cell>
          <cell r="BK60">
            <v>82522.63</v>
          </cell>
          <cell r="BL60">
            <v>460000</v>
          </cell>
          <cell r="BM60">
            <v>-377477.37</v>
          </cell>
          <cell r="BN60">
            <v>16071333</v>
          </cell>
        </row>
        <row r="61">
          <cell r="X61">
            <v>2800</v>
          </cell>
          <cell r="Y61" t="str">
            <v>+</v>
          </cell>
          <cell r="Z61" t="str">
            <v>100071 Contract Term Charge</v>
          </cell>
          <cell r="AA61">
            <v>0</v>
          </cell>
          <cell r="AB61">
            <v>0</v>
          </cell>
          <cell r="AC61">
            <v>0</v>
          </cell>
          <cell r="AD61">
            <v>0</v>
          </cell>
          <cell r="AE61">
            <v>0</v>
          </cell>
          <cell r="AF61">
            <v>0</v>
          </cell>
          <cell r="AG61">
            <v>0</v>
          </cell>
          <cell r="AH61">
            <v>0</v>
          </cell>
          <cell r="AI61">
            <v>0</v>
          </cell>
          <cell r="AJ61">
            <v>500000</v>
          </cell>
          <cell r="AK61">
            <v>0</v>
          </cell>
          <cell r="AL61">
            <v>500000</v>
          </cell>
          <cell r="AM61">
            <v>-500000</v>
          </cell>
          <cell r="AN61">
            <v>0</v>
          </cell>
          <cell r="AO61">
            <v>-500000</v>
          </cell>
          <cell r="AP61">
            <v>137</v>
          </cell>
          <cell r="AQ61">
            <v>0</v>
          </cell>
          <cell r="AR61">
            <v>137</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137</v>
          </cell>
          <cell r="BL61">
            <v>0</v>
          </cell>
          <cell r="BM61">
            <v>137</v>
          </cell>
          <cell r="BN61">
            <v>0</v>
          </cell>
        </row>
        <row r="62">
          <cell r="X62">
            <v>2900</v>
          </cell>
          <cell r="Y62" t="str">
            <v>+</v>
          </cell>
          <cell r="Z62" t="str">
            <v>100073 Payphone Mngmt Charg</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20560</v>
          </cell>
          <cell r="AW62">
            <v>0</v>
          </cell>
          <cell r="AX62">
            <v>20560</v>
          </cell>
          <cell r="AY62">
            <v>0</v>
          </cell>
          <cell r="AZ62">
            <v>0</v>
          </cell>
          <cell r="BA62">
            <v>0</v>
          </cell>
          <cell r="BB62">
            <v>-3.6</v>
          </cell>
          <cell r="BC62">
            <v>0</v>
          </cell>
          <cell r="BD62">
            <v>-3.6</v>
          </cell>
          <cell r="BE62">
            <v>0</v>
          </cell>
          <cell r="BF62">
            <v>0</v>
          </cell>
          <cell r="BG62">
            <v>0</v>
          </cell>
          <cell r="BH62">
            <v>0</v>
          </cell>
          <cell r="BI62">
            <v>0</v>
          </cell>
          <cell r="BJ62">
            <v>0</v>
          </cell>
          <cell r="BK62">
            <v>20556.400000000001</v>
          </cell>
          <cell r="BL62">
            <v>0</v>
          </cell>
          <cell r="BM62">
            <v>20556.400000000001</v>
          </cell>
          <cell r="BN62">
            <v>1087615</v>
          </cell>
        </row>
        <row r="63">
          <cell r="X63">
            <v>3000</v>
          </cell>
          <cell r="Y63" t="str">
            <v>+</v>
          </cell>
          <cell r="Z63" t="str">
            <v>100074 Payphone Removal Chg</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-15.9499999999999</v>
          </cell>
          <cell r="AW63">
            <v>0</v>
          </cell>
          <cell r="AX63">
            <v>-15.9499999999999</v>
          </cell>
          <cell r="AY63">
            <v>0</v>
          </cell>
          <cell r="AZ63">
            <v>0</v>
          </cell>
          <cell r="BA63">
            <v>0</v>
          </cell>
          <cell r="BB63">
            <v>0</v>
          </cell>
          <cell r="BC63">
            <v>0</v>
          </cell>
          <cell r="BD63">
            <v>0</v>
          </cell>
          <cell r="BE63">
            <v>0</v>
          </cell>
          <cell r="BF63">
            <v>0</v>
          </cell>
          <cell r="BG63">
            <v>0</v>
          </cell>
          <cell r="BH63">
            <v>0</v>
          </cell>
          <cell r="BI63">
            <v>0</v>
          </cell>
          <cell r="BJ63">
            <v>0</v>
          </cell>
          <cell r="BK63">
            <v>-15.9499999999999</v>
          </cell>
          <cell r="BL63">
            <v>0</v>
          </cell>
          <cell r="BM63">
            <v>-15.9499999999999</v>
          </cell>
          <cell r="BN63">
            <v>0</v>
          </cell>
        </row>
        <row r="64">
          <cell r="X64">
            <v>3100</v>
          </cell>
          <cell r="Y64" t="str">
            <v>+</v>
          </cell>
          <cell r="Z64" t="str">
            <v>100075 Gross Sales &amp; Maint</v>
          </cell>
          <cell r="AA64">
            <v>177383.51</v>
          </cell>
          <cell r="AB64">
            <v>217962.66</v>
          </cell>
          <cell r="AC64">
            <v>-40579.15</v>
          </cell>
          <cell r="AD64">
            <v>341465.66999999899</v>
          </cell>
          <cell r="AE64">
            <v>217962.679999999</v>
          </cell>
          <cell r="AF64">
            <v>123502.99</v>
          </cell>
          <cell r="AG64">
            <v>65880.479999999894</v>
          </cell>
          <cell r="AH64">
            <v>217992.66</v>
          </cell>
          <cell r="AI64">
            <v>-152112.179999999</v>
          </cell>
          <cell r="AJ64">
            <v>154988.88</v>
          </cell>
          <cell r="AK64">
            <v>217962.66</v>
          </cell>
          <cell r="AL64">
            <v>-62973.779999999897</v>
          </cell>
          <cell r="AM64">
            <v>160312.239999999</v>
          </cell>
          <cell r="AN64">
            <v>217962.679999999</v>
          </cell>
          <cell r="AO64">
            <v>-57650.44</v>
          </cell>
          <cell r="AP64">
            <v>201980.929999999</v>
          </cell>
          <cell r="AQ64">
            <v>217992.66</v>
          </cell>
          <cell r="AR64">
            <v>-16011.73</v>
          </cell>
          <cell r="AS64">
            <v>195583.709999999</v>
          </cell>
          <cell r="AT64">
            <v>217962.66</v>
          </cell>
          <cell r="AU64">
            <v>-22378.95</v>
          </cell>
          <cell r="AV64">
            <v>253289.23</v>
          </cell>
          <cell r="AW64">
            <v>217962.679999999</v>
          </cell>
          <cell r="AX64">
            <v>35326.550000000003</v>
          </cell>
          <cell r="AY64">
            <v>166305.92000000001</v>
          </cell>
          <cell r="AZ64">
            <v>217992.66</v>
          </cell>
          <cell r="BA64">
            <v>-51686.739999999903</v>
          </cell>
          <cell r="BB64">
            <v>127296.27</v>
          </cell>
          <cell r="BC64">
            <v>217962.66</v>
          </cell>
          <cell r="BD64">
            <v>-90666.389999999898</v>
          </cell>
          <cell r="BE64">
            <v>24201.49</v>
          </cell>
          <cell r="BF64">
            <v>217962.679999999</v>
          </cell>
          <cell r="BG64">
            <v>-193761.19</v>
          </cell>
          <cell r="BH64">
            <v>0</v>
          </cell>
          <cell r="BI64">
            <v>217992.66</v>
          </cell>
          <cell r="BJ64">
            <v>-217992.66</v>
          </cell>
          <cell r="BK64">
            <v>1868688.33</v>
          </cell>
          <cell r="BL64">
            <v>2615672</v>
          </cell>
          <cell r="BM64">
            <v>-746983.67</v>
          </cell>
          <cell r="BN64">
            <v>0</v>
          </cell>
        </row>
        <row r="65">
          <cell r="X65">
            <v>3200</v>
          </cell>
          <cell r="Y65" t="str">
            <v>+</v>
          </cell>
          <cell r="Z65" t="str">
            <v>100085 Non Recurring Charge</v>
          </cell>
          <cell r="AA65">
            <v>1724642.4399999899</v>
          </cell>
          <cell r="AB65">
            <v>2274673.6800000002</v>
          </cell>
          <cell r="AC65">
            <v>-550031.23999999894</v>
          </cell>
          <cell r="AD65">
            <v>2343006.2000000002</v>
          </cell>
          <cell r="AE65">
            <v>2291073.6800000002</v>
          </cell>
          <cell r="AF65">
            <v>51932.519999999902</v>
          </cell>
          <cell r="AG65">
            <v>2351006.6099999901</v>
          </cell>
          <cell r="AH65">
            <v>2361473.6800000002</v>
          </cell>
          <cell r="AI65">
            <v>-10467.07</v>
          </cell>
          <cell r="AJ65">
            <v>2225444.5699999901</v>
          </cell>
          <cell r="AK65">
            <v>2322273.6800000002</v>
          </cell>
          <cell r="AL65">
            <v>-96829.11</v>
          </cell>
          <cell r="AM65">
            <v>3243193.22</v>
          </cell>
          <cell r="AN65">
            <v>2046473.6799999899</v>
          </cell>
          <cell r="AO65">
            <v>1196719.54</v>
          </cell>
          <cell r="AP65">
            <v>2898836.7</v>
          </cell>
          <cell r="AQ65">
            <v>2081273.6799999899</v>
          </cell>
          <cell r="AR65">
            <v>817563.02</v>
          </cell>
          <cell r="AS65">
            <v>2011732.04</v>
          </cell>
          <cell r="AT65">
            <v>2085973.6799999899</v>
          </cell>
          <cell r="AU65">
            <v>-74241.639999999898</v>
          </cell>
          <cell r="AV65">
            <v>1812791.3899999899</v>
          </cell>
          <cell r="AW65">
            <v>2087773.6799999899</v>
          </cell>
          <cell r="AX65">
            <v>-274982.28999999899</v>
          </cell>
          <cell r="AY65">
            <v>2202891.8399999901</v>
          </cell>
          <cell r="AZ65">
            <v>2086473.6799999899</v>
          </cell>
          <cell r="BA65">
            <v>116418.16</v>
          </cell>
          <cell r="BB65">
            <v>2368440.83</v>
          </cell>
          <cell r="BC65">
            <v>2075273.6799999899</v>
          </cell>
          <cell r="BD65">
            <v>293167.15000000002</v>
          </cell>
          <cell r="BE65">
            <v>420549.14</v>
          </cell>
          <cell r="BF65">
            <v>2034973.6799999899</v>
          </cell>
          <cell r="BG65">
            <v>-1614424.54</v>
          </cell>
          <cell r="BH65">
            <v>0</v>
          </cell>
          <cell r="BI65">
            <v>1993389.6799999899</v>
          </cell>
          <cell r="BJ65">
            <v>-1993389.6799999899</v>
          </cell>
          <cell r="BK65">
            <v>23602534.98</v>
          </cell>
          <cell r="BL65">
            <v>25741100.16</v>
          </cell>
          <cell r="BM65">
            <v>-2138565.1800000002</v>
          </cell>
          <cell r="BN65">
            <v>0</v>
          </cell>
        </row>
        <row r="66">
          <cell r="X66">
            <v>3300</v>
          </cell>
          <cell r="Y66" t="str">
            <v>+</v>
          </cell>
          <cell r="Z66" t="str">
            <v>100090 YAK PAK Main-Access</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193106.51</v>
          </cell>
          <cell r="BF66">
            <v>0</v>
          </cell>
          <cell r="BG66">
            <v>193106.51</v>
          </cell>
          <cell r="BH66">
            <v>0</v>
          </cell>
          <cell r="BI66">
            <v>0</v>
          </cell>
          <cell r="BJ66">
            <v>0</v>
          </cell>
          <cell r="BK66">
            <v>193106.51</v>
          </cell>
          <cell r="BL66">
            <v>0</v>
          </cell>
          <cell r="BM66">
            <v>193106.51</v>
          </cell>
          <cell r="BN66">
            <v>0</v>
          </cell>
        </row>
        <row r="67">
          <cell r="X67">
            <v>3400</v>
          </cell>
          <cell r="Y67" t="str">
            <v>+</v>
          </cell>
          <cell r="Z67" t="str">
            <v>100100 Megalink Flat Rate</v>
          </cell>
          <cell r="AA67">
            <v>1321099.8</v>
          </cell>
          <cell r="AB67">
            <v>853545</v>
          </cell>
          <cell r="AC67">
            <v>467554.799999999</v>
          </cell>
          <cell r="AD67">
            <v>1383234.6799999899</v>
          </cell>
          <cell r="AE67">
            <v>862785</v>
          </cell>
          <cell r="AF67">
            <v>520449.679999999</v>
          </cell>
          <cell r="AG67">
            <v>1262834.3799999901</v>
          </cell>
          <cell r="AH67">
            <v>769345</v>
          </cell>
          <cell r="AI67">
            <v>493489.38</v>
          </cell>
          <cell r="AJ67">
            <v>1378565.2</v>
          </cell>
          <cell r="AK67">
            <v>777497</v>
          </cell>
          <cell r="AL67">
            <v>601068.19999999902</v>
          </cell>
          <cell r="AM67">
            <v>522438.90999999898</v>
          </cell>
          <cell r="AN67">
            <v>758939</v>
          </cell>
          <cell r="AO67">
            <v>-236500.09</v>
          </cell>
          <cell r="AP67">
            <v>1269133.79</v>
          </cell>
          <cell r="AQ67">
            <v>765828</v>
          </cell>
          <cell r="AR67">
            <v>503305.78999999899</v>
          </cell>
          <cell r="AS67">
            <v>1024902.68</v>
          </cell>
          <cell r="AT67">
            <v>773703</v>
          </cell>
          <cell r="AU67">
            <v>251199.679999999</v>
          </cell>
          <cell r="AV67">
            <v>938660.19999999902</v>
          </cell>
          <cell r="AW67">
            <v>781576</v>
          </cell>
          <cell r="AX67">
            <v>157084.20000000001</v>
          </cell>
          <cell r="AY67">
            <v>1128433.82</v>
          </cell>
          <cell r="AZ67">
            <v>789453</v>
          </cell>
          <cell r="BA67">
            <v>338980.82</v>
          </cell>
          <cell r="BB67">
            <v>1477998.1699999899</v>
          </cell>
          <cell r="BC67">
            <v>797328</v>
          </cell>
          <cell r="BD67">
            <v>680670.17</v>
          </cell>
          <cell r="BE67">
            <v>461616.97999999899</v>
          </cell>
          <cell r="BF67">
            <v>805143</v>
          </cell>
          <cell r="BG67">
            <v>-343526.02</v>
          </cell>
          <cell r="BH67">
            <v>0</v>
          </cell>
          <cell r="BI67">
            <v>813135</v>
          </cell>
          <cell r="BJ67">
            <v>-813135</v>
          </cell>
          <cell r="BK67">
            <v>12168918.609999901</v>
          </cell>
          <cell r="BL67">
            <v>9548277</v>
          </cell>
          <cell r="BM67">
            <v>2620641.6099999901</v>
          </cell>
          <cell r="BN67">
            <v>0</v>
          </cell>
        </row>
        <row r="68">
          <cell r="X68">
            <v>3500</v>
          </cell>
          <cell r="Y68" t="str">
            <v>+</v>
          </cell>
          <cell r="Z68" t="str">
            <v>100200 ISDN-PRI</v>
          </cell>
          <cell r="AA68">
            <v>489408.40999999898</v>
          </cell>
          <cell r="AB68">
            <v>618240</v>
          </cell>
          <cell r="AC68">
            <v>-128831.59</v>
          </cell>
          <cell r="AD68">
            <v>292822.799999999</v>
          </cell>
          <cell r="AE68">
            <v>619620</v>
          </cell>
          <cell r="AF68">
            <v>-326797.2</v>
          </cell>
          <cell r="AG68">
            <v>675544.89</v>
          </cell>
          <cell r="AH68">
            <v>460582</v>
          </cell>
          <cell r="AI68">
            <v>214962.89</v>
          </cell>
          <cell r="AJ68">
            <v>563246.47999999905</v>
          </cell>
          <cell r="AK68">
            <v>459564</v>
          </cell>
          <cell r="AL68">
            <v>103682.48</v>
          </cell>
          <cell r="AM68">
            <v>624831.77</v>
          </cell>
          <cell r="AN68">
            <v>447915</v>
          </cell>
          <cell r="AO68">
            <v>176916.769999999</v>
          </cell>
          <cell r="AP68">
            <v>683838.91</v>
          </cell>
          <cell r="AQ68">
            <v>452836</v>
          </cell>
          <cell r="AR68">
            <v>231002.91</v>
          </cell>
          <cell r="AS68">
            <v>585851.10999999905</v>
          </cell>
          <cell r="AT68">
            <v>456773</v>
          </cell>
          <cell r="AU68">
            <v>129078.11</v>
          </cell>
          <cell r="AV68">
            <v>421846.45</v>
          </cell>
          <cell r="AW68">
            <v>460711</v>
          </cell>
          <cell r="AX68">
            <v>-38864.550000000003</v>
          </cell>
          <cell r="AY68">
            <v>268413.66999999899</v>
          </cell>
          <cell r="AZ68">
            <v>464649</v>
          </cell>
          <cell r="BA68">
            <v>-196235.329999999</v>
          </cell>
          <cell r="BB68">
            <v>14885.07</v>
          </cell>
          <cell r="BC68">
            <v>470556</v>
          </cell>
          <cell r="BD68">
            <v>-455670.929999999</v>
          </cell>
          <cell r="BE68">
            <v>0</v>
          </cell>
          <cell r="BF68">
            <v>475477</v>
          </cell>
          <cell r="BG68">
            <v>-475477</v>
          </cell>
          <cell r="BH68">
            <v>0</v>
          </cell>
          <cell r="BI68">
            <v>478430</v>
          </cell>
          <cell r="BJ68">
            <v>-478430</v>
          </cell>
          <cell r="BK68">
            <v>4620689.5599999903</v>
          </cell>
          <cell r="BL68">
            <v>5865353</v>
          </cell>
          <cell r="BM68">
            <v>-1244663.4399999899</v>
          </cell>
          <cell r="BN68">
            <v>391626</v>
          </cell>
        </row>
        <row r="69">
          <cell r="X69">
            <v>3600</v>
          </cell>
          <cell r="Y69" t="str">
            <v>+</v>
          </cell>
          <cell r="Z69" t="str">
            <v>100250 Broadcast Radio</v>
          </cell>
          <cell r="AA69">
            <v>29</v>
          </cell>
          <cell r="AB69">
            <v>0</v>
          </cell>
          <cell r="AC69">
            <v>29</v>
          </cell>
          <cell r="AD69">
            <v>-29</v>
          </cell>
          <cell r="AE69">
            <v>0</v>
          </cell>
          <cell r="AF69">
            <v>-29</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70000</v>
          </cell>
        </row>
        <row r="70">
          <cell r="X70">
            <v>3700</v>
          </cell>
          <cell r="Y70" t="str">
            <v>+</v>
          </cell>
          <cell r="Z70" t="str">
            <v>100255 Broadcast TV</v>
          </cell>
          <cell r="AA70">
            <v>609.35</v>
          </cell>
          <cell r="AB70">
            <v>0</v>
          </cell>
          <cell r="AC70">
            <v>609.35</v>
          </cell>
          <cell r="AD70">
            <v>-609.35</v>
          </cell>
          <cell r="AE70">
            <v>0</v>
          </cell>
          <cell r="AF70">
            <v>-609.35</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row>
        <row r="71">
          <cell r="X71">
            <v>3800</v>
          </cell>
          <cell r="Y71" t="str">
            <v>+</v>
          </cell>
          <cell r="Z71" t="str">
            <v>100400 Cntrx Line Flat Rate</v>
          </cell>
          <cell r="AA71">
            <v>4869303.54</v>
          </cell>
          <cell r="AB71">
            <v>5120280</v>
          </cell>
          <cell r="AC71">
            <v>-250976.459999999</v>
          </cell>
          <cell r="AD71">
            <v>4693647.0599999903</v>
          </cell>
          <cell r="AE71">
            <v>5157598</v>
          </cell>
          <cell r="AF71">
            <v>-463950.94</v>
          </cell>
          <cell r="AG71">
            <v>4881187.57</v>
          </cell>
          <cell r="AH71">
            <v>5189664</v>
          </cell>
          <cell r="AI71">
            <v>-308476.429999999</v>
          </cell>
          <cell r="AJ71">
            <v>4711296.3899999904</v>
          </cell>
          <cell r="AK71">
            <v>5209221</v>
          </cell>
          <cell r="AL71">
            <v>-497924.609999999</v>
          </cell>
          <cell r="AM71">
            <v>4771877.5499999896</v>
          </cell>
          <cell r="AN71">
            <v>5238720</v>
          </cell>
          <cell r="AO71">
            <v>-466842.45</v>
          </cell>
          <cell r="AP71">
            <v>4349188.1699999897</v>
          </cell>
          <cell r="AQ71">
            <v>5259879</v>
          </cell>
          <cell r="AR71">
            <v>-910690.82999999903</v>
          </cell>
          <cell r="AS71">
            <v>4786134.1699999897</v>
          </cell>
          <cell r="AT71">
            <v>5503007</v>
          </cell>
          <cell r="AU71">
            <v>-716872.82999999903</v>
          </cell>
          <cell r="AV71">
            <v>5255321.3899999904</v>
          </cell>
          <cell r="AW71">
            <v>5524588</v>
          </cell>
          <cell r="AX71">
            <v>-269266.609999999</v>
          </cell>
          <cell r="AY71">
            <v>4834067.5099999905</v>
          </cell>
          <cell r="AZ71">
            <v>5544680</v>
          </cell>
          <cell r="BA71">
            <v>-710612.48999999894</v>
          </cell>
          <cell r="BB71">
            <v>4816811.33</v>
          </cell>
          <cell r="BC71">
            <v>5563303</v>
          </cell>
          <cell r="BD71">
            <v>-746491.67</v>
          </cell>
          <cell r="BE71">
            <v>1569052.11</v>
          </cell>
          <cell r="BF71">
            <v>5580395</v>
          </cell>
          <cell r="BG71">
            <v>-4011342.89</v>
          </cell>
          <cell r="BH71">
            <v>0</v>
          </cell>
          <cell r="BI71">
            <v>5596127</v>
          </cell>
          <cell r="BJ71">
            <v>-5596127</v>
          </cell>
          <cell r="BK71">
            <v>49537886.789999902</v>
          </cell>
          <cell r="BL71">
            <v>64487462</v>
          </cell>
          <cell r="BM71">
            <v>-14949575.210000001</v>
          </cell>
          <cell r="BN71">
            <v>0</v>
          </cell>
        </row>
        <row r="72">
          <cell r="X72">
            <v>3900</v>
          </cell>
          <cell r="Y72" t="str">
            <v>+</v>
          </cell>
          <cell r="Z72" t="str">
            <v>100401 Centrex Line NRC</v>
          </cell>
          <cell r="AA72">
            <v>16931.990000000002</v>
          </cell>
          <cell r="AB72">
            <v>40054</v>
          </cell>
          <cell r="AC72">
            <v>-23122.0099999999</v>
          </cell>
          <cell r="AD72">
            <v>20743.639999999901</v>
          </cell>
          <cell r="AE72">
            <v>40450</v>
          </cell>
          <cell r="AF72">
            <v>-19706.36</v>
          </cell>
          <cell r="AG72">
            <v>27104.57</v>
          </cell>
          <cell r="AH72">
            <v>40848</v>
          </cell>
          <cell r="AI72">
            <v>-13743.43</v>
          </cell>
          <cell r="AJ72">
            <v>30603.7599999999</v>
          </cell>
          <cell r="AK72">
            <v>41244</v>
          </cell>
          <cell r="AL72">
            <v>-10640.24</v>
          </cell>
          <cell r="AM72">
            <v>20699.9399999999</v>
          </cell>
          <cell r="AN72">
            <v>41640</v>
          </cell>
          <cell r="AO72">
            <v>-20940.060000000001</v>
          </cell>
          <cell r="AP72">
            <v>27152.15</v>
          </cell>
          <cell r="AQ72">
            <v>42037</v>
          </cell>
          <cell r="AR72">
            <v>-14884.85</v>
          </cell>
          <cell r="AS72">
            <v>24445.139999999901</v>
          </cell>
          <cell r="AT72">
            <v>42298</v>
          </cell>
          <cell r="AU72">
            <v>-17852.86</v>
          </cell>
          <cell r="AV72">
            <v>17030.990000000002</v>
          </cell>
          <cell r="AW72">
            <v>42560</v>
          </cell>
          <cell r="AX72">
            <v>-25529.0099999999</v>
          </cell>
          <cell r="AY72">
            <v>5606</v>
          </cell>
          <cell r="AZ72">
            <v>42821</v>
          </cell>
          <cell r="BA72">
            <v>-37215</v>
          </cell>
          <cell r="BB72">
            <v>1982.48</v>
          </cell>
          <cell r="BC72">
            <v>43083</v>
          </cell>
          <cell r="BD72">
            <v>-41100.519999999902</v>
          </cell>
          <cell r="BE72">
            <v>0</v>
          </cell>
          <cell r="BF72">
            <v>43344</v>
          </cell>
          <cell r="BG72">
            <v>-43344</v>
          </cell>
          <cell r="BH72">
            <v>0</v>
          </cell>
          <cell r="BI72">
            <v>43606</v>
          </cell>
          <cell r="BJ72">
            <v>-43606</v>
          </cell>
          <cell r="BK72">
            <v>192300.66</v>
          </cell>
          <cell r="BL72">
            <v>503985</v>
          </cell>
          <cell r="BM72">
            <v>-311684.34000000003</v>
          </cell>
          <cell r="BN72">
            <v>0</v>
          </cell>
        </row>
        <row r="73">
          <cell r="X73">
            <v>4000</v>
          </cell>
          <cell r="Y73" t="str">
            <v>+</v>
          </cell>
          <cell r="Z73" t="str">
            <v>100450 Cntrx Feature-Flt Rt</v>
          </cell>
          <cell r="AA73">
            <v>443020.32</v>
          </cell>
          <cell r="AB73">
            <v>607535</v>
          </cell>
          <cell r="AC73">
            <v>-164514.679999999</v>
          </cell>
          <cell r="AD73">
            <v>506865.56</v>
          </cell>
          <cell r="AE73">
            <v>611114</v>
          </cell>
          <cell r="AF73">
            <v>-104248.44</v>
          </cell>
          <cell r="AG73">
            <v>469614.09</v>
          </cell>
          <cell r="AH73">
            <v>614692</v>
          </cell>
          <cell r="AI73">
            <v>-145077.91</v>
          </cell>
          <cell r="AJ73">
            <v>464516.299999999</v>
          </cell>
          <cell r="AK73">
            <v>618271</v>
          </cell>
          <cell r="AL73">
            <v>-153754.70000000001</v>
          </cell>
          <cell r="AM73">
            <v>462369.58</v>
          </cell>
          <cell r="AN73">
            <v>621848</v>
          </cell>
          <cell r="AO73">
            <v>-159478.42000000001</v>
          </cell>
          <cell r="AP73">
            <v>462079.41999999899</v>
          </cell>
          <cell r="AQ73">
            <v>625476</v>
          </cell>
          <cell r="AR73">
            <v>-163396.579999999</v>
          </cell>
          <cell r="AS73">
            <v>510264.179999999</v>
          </cell>
          <cell r="AT73">
            <v>628194</v>
          </cell>
          <cell r="AU73">
            <v>-117929.82</v>
          </cell>
          <cell r="AV73">
            <v>400218.01</v>
          </cell>
          <cell r="AW73">
            <v>630961</v>
          </cell>
          <cell r="AX73">
            <v>-230742.989999999</v>
          </cell>
          <cell r="AY73">
            <v>500108.87</v>
          </cell>
          <cell r="AZ73">
            <v>633729</v>
          </cell>
          <cell r="BA73">
            <v>-133620.13</v>
          </cell>
          <cell r="BB73">
            <v>465584.4</v>
          </cell>
          <cell r="BC73">
            <v>636497</v>
          </cell>
          <cell r="BD73">
            <v>-170912.6</v>
          </cell>
          <cell r="BE73">
            <v>114437.89</v>
          </cell>
          <cell r="BF73">
            <v>639265</v>
          </cell>
          <cell r="BG73">
            <v>-524827.10999999905</v>
          </cell>
          <cell r="BH73">
            <v>0</v>
          </cell>
          <cell r="BI73">
            <v>642033</v>
          </cell>
          <cell r="BJ73">
            <v>-642033</v>
          </cell>
          <cell r="BK73">
            <v>4799078.62</v>
          </cell>
          <cell r="BL73">
            <v>7509615</v>
          </cell>
          <cell r="BM73">
            <v>-2710536.3799999901</v>
          </cell>
          <cell r="BN73">
            <v>729572</v>
          </cell>
        </row>
        <row r="74">
          <cell r="X74">
            <v>4100</v>
          </cell>
          <cell r="Y74" t="str">
            <v>+</v>
          </cell>
          <cell r="Z74" t="str">
            <v>100460 Voice Processing</v>
          </cell>
          <cell r="AA74">
            <v>319263.84000000003</v>
          </cell>
          <cell r="AB74">
            <v>324510</v>
          </cell>
          <cell r="AC74">
            <v>-5246.1599999999899</v>
          </cell>
          <cell r="AD74">
            <v>323621.21000000002</v>
          </cell>
          <cell r="AE74">
            <v>330002</v>
          </cell>
          <cell r="AF74">
            <v>-6380.79</v>
          </cell>
          <cell r="AG74">
            <v>326576.63</v>
          </cell>
          <cell r="AH74">
            <v>335355</v>
          </cell>
          <cell r="AI74">
            <v>-8778.3700000000008</v>
          </cell>
          <cell r="AJ74">
            <v>326100.76</v>
          </cell>
          <cell r="AK74">
            <v>340570</v>
          </cell>
          <cell r="AL74">
            <v>-14469.24</v>
          </cell>
          <cell r="AM74">
            <v>322364.81</v>
          </cell>
          <cell r="AN74">
            <v>345648</v>
          </cell>
          <cell r="AO74">
            <v>-23283.1899999999</v>
          </cell>
          <cell r="AP74">
            <v>324078.19</v>
          </cell>
          <cell r="AQ74">
            <v>350590</v>
          </cell>
          <cell r="AR74">
            <v>-26511.81</v>
          </cell>
          <cell r="AS74">
            <v>331393.489999999</v>
          </cell>
          <cell r="AT74">
            <v>355395</v>
          </cell>
          <cell r="AU74">
            <v>-24001.5099999999</v>
          </cell>
          <cell r="AV74">
            <v>323015.14</v>
          </cell>
          <cell r="AW74">
            <v>360064</v>
          </cell>
          <cell r="AX74">
            <v>-37048.86</v>
          </cell>
          <cell r="AY74">
            <v>354577.08</v>
          </cell>
          <cell r="AZ74">
            <v>364599</v>
          </cell>
          <cell r="BA74">
            <v>-10021.92</v>
          </cell>
          <cell r="BB74">
            <v>521020.609999999</v>
          </cell>
          <cell r="BC74">
            <v>369000</v>
          </cell>
          <cell r="BD74">
            <v>152020.609999999</v>
          </cell>
          <cell r="BE74">
            <v>166640.48000000001</v>
          </cell>
          <cell r="BF74">
            <v>373266</v>
          </cell>
          <cell r="BG74">
            <v>-206625.519999999</v>
          </cell>
          <cell r="BH74">
            <v>0</v>
          </cell>
          <cell r="BI74">
            <v>377400</v>
          </cell>
          <cell r="BJ74">
            <v>-377400</v>
          </cell>
          <cell r="BK74">
            <v>3638652.24</v>
          </cell>
          <cell r="BL74">
            <v>4226399</v>
          </cell>
          <cell r="BM74">
            <v>-587746.76</v>
          </cell>
          <cell r="BN74">
            <v>811878</v>
          </cell>
        </row>
        <row r="75">
          <cell r="X75">
            <v>4200</v>
          </cell>
          <cell r="Y75" t="str">
            <v>+</v>
          </cell>
          <cell r="Z75" t="str">
            <v>100461 Central Voice Proces</v>
          </cell>
          <cell r="AA75">
            <v>184504.28</v>
          </cell>
          <cell r="AB75">
            <v>182228</v>
          </cell>
          <cell r="AC75">
            <v>2276.2800000000002</v>
          </cell>
          <cell r="AD75">
            <v>187508.769999999</v>
          </cell>
          <cell r="AE75">
            <v>183673</v>
          </cell>
          <cell r="AF75">
            <v>3835.77</v>
          </cell>
          <cell r="AG75">
            <v>191105.179999999</v>
          </cell>
          <cell r="AH75">
            <v>185127</v>
          </cell>
          <cell r="AI75">
            <v>5978.18</v>
          </cell>
          <cell r="AJ75">
            <v>192387.269999999</v>
          </cell>
          <cell r="AK75">
            <v>186590</v>
          </cell>
          <cell r="AL75">
            <v>5797.27</v>
          </cell>
          <cell r="AM75">
            <v>195501.29</v>
          </cell>
          <cell r="AN75">
            <v>188062</v>
          </cell>
          <cell r="AO75">
            <v>7439.29</v>
          </cell>
          <cell r="AP75">
            <v>197249.7</v>
          </cell>
          <cell r="AQ75">
            <v>189543</v>
          </cell>
          <cell r="AR75">
            <v>7706.6999999999898</v>
          </cell>
          <cell r="AS75">
            <v>202553.97</v>
          </cell>
          <cell r="AT75">
            <v>191034</v>
          </cell>
          <cell r="AU75">
            <v>11519.969999999899</v>
          </cell>
          <cell r="AV75">
            <v>194538.17</v>
          </cell>
          <cell r="AW75">
            <v>192534</v>
          </cell>
          <cell r="AX75">
            <v>2004.17</v>
          </cell>
          <cell r="AY75">
            <v>185928.23</v>
          </cell>
          <cell r="AZ75">
            <v>194043</v>
          </cell>
          <cell r="BA75">
            <v>-8114.77</v>
          </cell>
          <cell r="BB75">
            <v>15035.33</v>
          </cell>
          <cell r="BC75">
            <v>195562</v>
          </cell>
          <cell r="BD75">
            <v>-180526.67</v>
          </cell>
          <cell r="BE75">
            <v>0</v>
          </cell>
          <cell r="BF75">
            <v>197091</v>
          </cell>
          <cell r="BG75">
            <v>-197091</v>
          </cell>
          <cell r="BH75">
            <v>0</v>
          </cell>
          <cell r="BI75">
            <v>198629</v>
          </cell>
          <cell r="BJ75">
            <v>-198629</v>
          </cell>
          <cell r="BK75">
            <v>1746312.1899999899</v>
          </cell>
          <cell r="BL75">
            <v>2284116</v>
          </cell>
          <cell r="BM75">
            <v>-537803.81000000006</v>
          </cell>
          <cell r="BN75">
            <v>1180155</v>
          </cell>
        </row>
        <row r="76">
          <cell r="X76">
            <v>4300</v>
          </cell>
          <cell r="Y76" t="str">
            <v>+</v>
          </cell>
          <cell r="Z76" t="str">
            <v>100500 Call Answer Service</v>
          </cell>
          <cell r="AA76">
            <v>1302028.46</v>
          </cell>
          <cell r="AB76">
            <v>686932.32999999903</v>
          </cell>
          <cell r="AC76">
            <v>615096.13</v>
          </cell>
          <cell r="AD76">
            <v>1020750.99</v>
          </cell>
          <cell r="AE76">
            <v>695928.32999999903</v>
          </cell>
          <cell r="AF76">
            <v>324822.65999999898</v>
          </cell>
          <cell r="AG76">
            <v>1150847.53</v>
          </cell>
          <cell r="AH76">
            <v>611202.32999999903</v>
          </cell>
          <cell r="AI76">
            <v>539645.19999999902</v>
          </cell>
          <cell r="AJ76">
            <v>1125077.33</v>
          </cell>
          <cell r="AK76">
            <v>624151.32999999903</v>
          </cell>
          <cell r="AL76">
            <v>500926</v>
          </cell>
          <cell r="AM76">
            <v>972617.08999999904</v>
          </cell>
          <cell r="AN76">
            <v>631607.32999999903</v>
          </cell>
          <cell r="AO76">
            <v>341009.76</v>
          </cell>
          <cell r="AP76">
            <v>766295.75</v>
          </cell>
          <cell r="AQ76">
            <v>640840.32999999903</v>
          </cell>
          <cell r="AR76">
            <v>125455.42</v>
          </cell>
          <cell r="AS76">
            <v>768895.13</v>
          </cell>
          <cell r="AT76">
            <v>649667.32999999903</v>
          </cell>
          <cell r="AU76">
            <v>119227.8</v>
          </cell>
          <cell r="AV76">
            <v>747647.14</v>
          </cell>
          <cell r="AW76">
            <v>658915.32999999903</v>
          </cell>
          <cell r="AX76">
            <v>88731.809999999896</v>
          </cell>
          <cell r="AY76">
            <v>728609.78</v>
          </cell>
          <cell r="AZ76">
            <v>681531.32999999903</v>
          </cell>
          <cell r="BA76">
            <v>47078.449999999903</v>
          </cell>
          <cell r="BB76">
            <v>730751.93999999901</v>
          </cell>
          <cell r="BC76">
            <v>690653.32999999903</v>
          </cell>
          <cell r="BD76">
            <v>40098.61</v>
          </cell>
          <cell r="BE76">
            <v>62261.22</v>
          </cell>
          <cell r="BF76">
            <v>699671.32999999903</v>
          </cell>
          <cell r="BG76">
            <v>-637410.10999999905</v>
          </cell>
          <cell r="BH76">
            <v>0</v>
          </cell>
          <cell r="BI76">
            <v>708218.32999999903</v>
          </cell>
          <cell r="BJ76">
            <v>-708218.32999999903</v>
          </cell>
          <cell r="BK76">
            <v>9375782.3599999901</v>
          </cell>
          <cell r="BL76">
            <v>7979318.96</v>
          </cell>
          <cell r="BM76">
            <v>1396463.3999999899</v>
          </cell>
          <cell r="BN76">
            <v>127632</v>
          </cell>
        </row>
        <row r="77">
          <cell r="X77">
            <v>4400</v>
          </cell>
          <cell r="Y77" t="str">
            <v>+</v>
          </cell>
          <cell r="Z77" t="str">
            <v>100502 IntrntCllMgr=&gt;100510</v>
          </cell>
          <cell r="AA77">
            <v>0</v>
          </cell>
          <cell r="AB77">
            <v>0</v>
          </cell>
          <cell r="AC77">
            <v>0</v>
          </cell>
          <cell r="AD77">
            <v>0</v>
          </cell>
          <cell r="AE77">
            <v>0</v>
          </cell>
          <cell r="AF77">
            <v>0</v>
          </cell>
          <cell r="AG77">
            <v>0</v>
          </cell>
          <cell r="AH77">
            <v>0</v>
          </cell>
          <cell r="AI77">
            <v>0</v>
          </cell>
          <cell r="AJ77">
            <v>0</v>
          </cell>
          <cell r="AK77">
            <v>40000</v>
          </cell>
          <cell r="AL77">
            <v>-40000</v>
          </cell>
          <cell r="AM77">
            <v>0</v>
          </cell>
          <cell r="AN77">
            <v>70000</v>
          </cell>
          <cell r="AO77">
            <v>-70000</v>
          </cell>
          <cell r="AP77">
            <v>0</v>
          </cell>
          <cell r="AQ77">
            <v>70000</v>
          </cell>
          <cell r="AR77">
            <v>-70000</v>
          </cell>
          <cell r="AS77">
            <v>0</v>
          </cell>
          <cell r="AT77">
            <v>70000</v>
          </cell>
          <cell r="AU77">
            <v>-70000</v>
          </cell>
          <cell r="AV77">
            <v>0</v>
          </cell>
          <cell r="AW77">
            <v>70000</v>
          </cell>
          <cell r="AX77">
            <v>-70000</v>
          </cell>
          <cell r="AY77">
            <v>0</v>
          </cell>
          <cell r="AZ77">
            <v>70000</v>
          </cell>
          <cell r="BA77">
            <v>-70000</v>
          </cell>
          <cell r="BB77">
            <v>0</v>
          </cell>
          <cell r="BC77">
            <v>70000</v>
          </cell>
          <cell r="BD77">
            <v>-70000</v>
          </cell>
          <cell r="BE77">
            <v>0</v>
          </cell>
          <cell r="BF77">
            <v>70000</v>
          </cell>
          <cell r="BG77">
            <v>-70000</v>
          </cell>
          <cell r="BH77">
            <v>0</v>
          </cell>
          <cell r="BI77">
            <v>70000</v>
          </cell>
          <cell r="BJ77">
            <v>-70000</v>
          </cell>
          <cell r="BK77">
            <v>0</v>
          </cell>
          <cell r="BL77">
            <v>600000</v>
          </cell>
          <cell r="BM77">
            <v>-600000</v>
          </cell>
          <cell r="BN77">
            <v>3379540</v>
          </cell>
        </row>
        <row r="78">
          <cell r="X78">
            <v>4500</v>
          </cell>
          <cell r="Y78" t="str">
            <v>+</v>
          </cell>
          <cell r="Z78" t="str">
            <v>100510 Internet Call Dirctr</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23.1</v>
          </cell>
          <cell r="AT78">
            <v>0</v>
          </cell>
          <cell r="AU78">
            <v>23.1</v>
          </cell>
          <cell r="AV78">
            <v>1915.71</v>
          </cell>
          <cell r="AW78">
            <v>0</v>
          </cell>
          <cell r="AX78">
            <v>1915.71</v>
          </cell>
          <cell r="AY78">
            <v>12484.17</v>
          </cell>
          <cell r="AZ78">
            <v>0</v>
          </cell>
          <cell r="BA78">
            <v>12484.17</v>
          </cell>
          <cell r="BB78">
            <v>20472.029999999901</v>
          </cell>
          <cell r="BC78">
            <v>0</v>
          </cell>
          <cell r="BD78">
            <v>20472.029999999901</v>
          </cell>
          <cell r="BE78">
            <v>2486.63</v>
          </cell>
          <cell r="BF78">
            <v>0</v>
          </cell>
          <cell r="BG78">
            <v>2486.63</v>
          </cell>
          <cell r="BH78">
            <v>0</v>
          </cell>
          <cell r="BI78">
            <v>0</v>
          </cell>
          <cell r="BJ78">
            <v>0</v>
          </cell>
          <cell r="BK78">
            <v>37381.639999999898</v>
          </cell>
          <cell r="BL78">
            <v>0</v>
          </cell>
          <cell r="BM78">
            <v>37381.639999999898</v>
          </cell>
          <cell r="BN78">
            <v>0</v>
          </cell>
        </row>
        <row r="79">
          <cell r="X79">
            <v>4600</v>
          </cell>
          <cell r="Y79" t="str">
            <v>+</v>
          </cell>
          <cell r="Z79" t="str">
            <v>100550 Intelliroute</v>
          </cell>
          <cell r="AA79">
            <v>54347.889999999898</v>
          </cell>
          <cell r="AB79">
            <v>149220</v>
          </cell>
          <cell r="AC79">
            <v>-94872.11</v>
          </cell>
          <cell r="AD79">
            <v>77914.889999999898</v>
          </cell>
          <cell r="AE79">
            <v>156220</v>
          </cell>
          <cell r="AF79">
            <v>-78305.11</v>
          </cell>
          <cell r="AG79">
            <v>76463.97</v>
          </cell>
          <cell r="AH79">
            <v>161220</v>
          </cell>
          <cell r="AI79">
            <v>-84756.029999999897</v>
          </cell>
          <cell r="AJ79">
            <v>58219.389999999898</v>
          </cell>
          <cell r="AK79">
            <v>166320</v>
          </cell>
          <cell r="AL79">
            <v>-108100.61</v>
          </cell>
          <cell r="AM79">
            <v>167500.5</v>
          </cell>
          <cell r="AN79">
            <v>171320</v>
          </cell>
          <cell r="AO79">
            <v>-3819.5</v>
          </cell>
          <cell r="AP79">
            <v>97008.58</v>
          </cell>
          <cell r="AQ79">
            <v>176320</v>
          </cell>
          <cell r="AR79">
            <v>-79311.419999999896</v>
          </cell>
          <cell r="AS79">
            <v>103716.84</v>
          </cell>
          <cell r="AT79">
            <v>181420</v>
          </cell>
          <cell r="AU79">
            <v>-77703.16</v>
          </cell>
          <cell r="AV79">
            <v>107400.99</v>
          </cell>
          <cell r="AW79">
            <v>186420</v>
          </cell>
          <cell r="AX79">
            <v>-79019.009999999893</v>
          </cell>
          <cell r="AY79">
            <v>95823.509999999893</v>
          </cell>
          <cell r="AZ79">
            <v>191420</v>
          </cell>
          <cell r="BA79">
            <v>-95596.49</v>
          </cell>
          <cell r="BB79">
            <v>112040.61</v>
          </cell>
          <cell r="BC79">
            <v>196520</v>
          </cell>
          <cell r="BD79">
            <v>-84479.389999999898</v>
          </cell>
          <cell r="BE79">
            <v>75140.02</v>
          </cell>
          <cell r="BF79">
            <v>201520</v>
          </cell>
          <cell r="BG79">
            <v>-126379.98</v>
          </cell>
          <cell r="BH79">
            <v>0</v>
          </cell>
          <cell r="BI79">
            <v>206520</v>
          </cell>
          <cell r="BJ79">
            <v>-206520</v>
          </cell>
          <cell r="BK79">
            <v>1025577.18999999</v>
          </cell>
          <cell r="BL79">
            <v>2144440</v>
          </cell>
          <cell r="BM79">
            <v>-1118862.81</v>
          </cell>
          <cell r="BN79">
            <v>0</v>
          </cell>
        </row>
        <row r="80">
          <cell r="X80">
            <v>4700</v>
          </cell>
          <cell r="Y80" t="str">
            <v>+</v>
          </cell>
          <cell r="Z80" t="str">
            <v>100551 Intelliroute-Nwk Svc</v>
          </cell>
          <cell r="AA80">
            <v>0</v>
          </cell>
          <cell r="AB80">
            <v>0</v>
          </cell>
          <cell r="AC80">
            <v>0</v>
          </cell>
          <cell r="AD80">
            <v>0</v>
          </cell>
          <cell r="AE80">
            <v>0</v>
          </cell>
          <cell r="AF80">
            <v>0</v>
          </cell>
          <cell r="AG80">
            <v>0</v>
          </cell>
          <cell r="AH80">
            <v>0</v>
          </cell>
          <cell r="AI80">
            <v>0</v>
          </cell>
          <cell r="AJ80">
            <v>25</v>
          </cell>
          <cell r="AK80">
            <v>0</v>
          </cell>
          <cell r="AL80">
            <v>25</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25</v>
          </cell>
          <cell r="BL80">
            <v>0</v>
          </cell>
          <cell r="BM80">
            <v>25</v>
          </cell>
          <cell r="BN80">
            <v>0</v>
          </cell>
        </row>
        <row r="81">
          <cell r="X81">
            <v>4800</v>
          </cell>
          <cell r="Y81" t="str">
            <v>+</v>
          </cell>
          <cell r="Z81" t="str">
            <v>100600 Talkmail-Ntwk Svc</v>
          </cell>
          <cell r="AA81">
            <v>-66.25</v>
          </cell>
          <cell r="AB81">
            <v>0</v>
          </cell>
          <cell r="AC81">
            <v>-66.25</v>
          </cell>
          <cell r="AD81">
            <v>60.299999999999898</v>
          </cell>
          <cell r="AE81">
            <v>0</v>
          </cell>
          <cell r="AF81">
            <v>60.299999999999898</v>
          </cell>
          <cell r="AG81">
            <v>0</v>
          </cell>
          <cell r="AH81">
            <v>0</v>
          </cell>
          <cell r="AI81">
            <v>0</v>
          </cell>
          <cell r="AJ81">
            <v>5.95</v>
          </cell>
          <cell r="AK81">
            <v>0</v>
          </cell>
          <cell r="AL81">
            <v>5.95</v>
          </cell>
          <cell r="AM81">
            <v>27.96</v>
          </cell>
          <cell r="AN81">
            <v>0</v>
          </cell>
          <cell r="AO81">
            <v>27.96</v>
          </cell>
          <cell r="AP81">
            <v>882.5</v>
          </cell>
          <cell r="AQ81">
            <v>0</v>
          </cell>
          <cell r="AR81">
            <v>882.5</v>
          </cell>
          <cell r="AS81">
            <v>1513.17</v>
          </cell>
          <cell r="AT81">
            <v>0</v>
          </cell>
          <cell r="AU81">
            <v>1513.17</v>
          </cell>
          <cell r="AV81">
            <v>2467.8699999999899</v>
          </cell>
          <cell r="AW81">
            <v>0</v>
          </cell>
          <cell r="AX81">
            <v>2467.8699999999899</v>
          </cell>
          <cell r="AY81">
            <v>15966.83</v>
          </cell>
          <cell r="AZ81">
            <v>0</v>
          </cell>
          <cell r="BA81">
            <v>15966.83</v>
          </cell>
          <cell r="BB81">
            <v>157.69999999999899</v>
          </cell>
          <cell r="BC81">
            <v>0</v>
          </cell>
          <cell r="BD81">
            <v>157.69999999999899</v>
          </cell>
          <cell r="BE81">
            <v>0</v>
          </cell>
          <cell r="BF81">
            <v>0</v>
          </cell>
          <cell r="BG81">
            <v>0</v>
          </cell>
          <cell r="BH81">
            <v>0</v>
          </cell>
          <cell r="BI81">
            <v>0</v>
          </cell>
          <cell r="BJ81">
            <v>0</v>
          </cell>
          <cell r="BK81">
            <v>21016.029999999901</v>
          </cell>
          <cell r="BL81">
            <v>0</v>
          </cell>
          <cell r="BM81">
            <v>21016.029999999901</v>
          </cell>
          <cell r="BN81">
            <v>0</v>
          </cell>
        </row>
        <row r="82">
          <cell r="X82">
            <v>4900</v>
          </cell>
          <cell r="Y82" t="str">
            <v>+</v>
          </cell>
          <cell r="Z82" t="str">
            <v>100610 Universal Messaging</v>
          </cell>
          <cell r="AA82">
            <v>0</v>
          </cell>
          <cell r="AB82">
            <v>11867</v>
          </cell>
          <cell r="AC82">
            <v>-11867</v>
          </cell>
          <cell r="AD82">
            <v>-25.579999999999899</v>
          </cell>
          <cell r="AE82">
            <v>13053</v>
          </cell>
          <cell r="AF82">
            <v>-13078.58</v>
          </cell>
          <cell r="AG82">
            <v>16.1999999999999</v>
          </cell>
          <cell r="AH82">
            <v>15664</v>
          </cell>
          <cell r="AI82">
            <v>-15647.799999999899</v>
          </cell>
          <cell r="AJ82">
            <v>16.1999999999999</v>
          </cell>
          <cell r="AK82">
            <v>18797</v>
          </cell>
          <cell r="AL82">
            <v>-18780.799999999901</v>
          </cell>
          <cell r="AM82">
            <v>14.4</v>
          </cell>
          <cell r="AN82">
            <v>22556</v>
          </cell>
          <cell r="AO82">
            <v>-22541.5999999999</v>
          </cell>
          <cell r="AP82">
            <v>16.1999999999999</v>
          </cell>
          <cell r="AQ82">
            <v>27067</v>
          </cell>
          <cell r="AR82">
            <v>-27050.799999999901</v>
          </cell>
          <cell r="AS82">
            <v>41.399999999999899</v>
          </cell>
          <cell r="AT82">
            <v>32480</v>
          </cell>
          <cell r="AU82">
            <v>-32438.5999999999</v>
          </cell>
          <cell r="AV82">
            <v>51.6</v>
          </cell>
          <cell r="AW82">
            <v>38977</v>
          </cell>
          <cell r="AX82">
            <v>-38925.4</v>
          </cell>
          <cell r="AY82">
            <v>19.8</v>
          </cell>
          <cell r="AZ82">
            <v>46772</v>
          </cell>
          <cell r="BA82">
            <v>-46752.199999999903</v>
          </cell>
          <cell r="BB82">
            <v>44.2</v>
          </cell>
          <cell r="BC82">
            <v>56126</v>
          </cell>
          <cell r="BD82">
            <v>-56081.8</v>
          </cell>
          <cell r="BE82">
            <v>0</v>
          </cell>
          <cell r="BF82">
            <v>67351</v>
          </cell>
          <cell r="BG82">
            <v>-67351</v>
          </cell>
          <cell r="BH82">
            <v>0</v>
          </cell>
          <cell r="BI82">
            <v>80822</v>
          </cell>
          <cell r="BJ82">
            <v>-80822</v>
          </cell>
          <cell r="BK82">
            <v>194.41999999999899</v>
          </cell>
          <cell r="BL82">
            <v>431532</v>
          </cell>
          <cell r="BM82">
            <v>-431337.58</v>
          </cell>
          <cell r="BN82">
            <v>0</v>
          </cell>
        </row>
        <row r="83">
          <cell r="X83">
            <v>5000</v>
          </cell>
          <cell r="Y83" t="str">
            <v>+</v>
          </cell>
          <cell r="Z83" t="str">
            <v>100650 E911-Flat Rate</v>
          </cell>
          <cell r="AA83">
            <v>250055.17</v>
          </cell>
          <cell r="AB83">
            <v>281705.71000000002</v>
          </cell>
          <cell r="AC83">
            <v>-31650.54</v>
          </cell>
          <cell r="AD83">
            <v>324096.16999999899</v>
          </cell>
          <cell r="AE83">
            <v>281991.75</v>
          </cell>
          <cell r="AF83">
            <v>42104.419999999896</v>
          </cell>
          <cell r="AG83">
            <v>355661.859999999</v>
          </cell>
          <cell r="AH83">
            <v>281772.06</v>
          </cell>
          <cell r="AI83">
            <v>73889.8</v>
          </cell>
          <cell r="AJ83">
            <v>353522.489999999</v>
          </cell>
          <cell r="AK83">
            <v>282299.549999999</v>
          </cell>
          <cell r="AL83">
            <v>71222.94</v>
          </cell>
          <cell r="AM83">
            <v>318026.75</v>
          </cell>
          <cell r="AN83">
            <v>281670.41999999899</v>
          </cell>
          <cell r="AO83">
            <v>36356.33</v>
          </cell>
          <cell r="AP83">
            <v>489363.71</v>
          </cell>
          <cell r="AQ83">
            <v>283633.14</v>
          </cell>
          <cell r="AR83">
            <v>205730.57</v>
          </cell>
          <cell r="AS83">
            <v>307579.21999999898</v>
          </cell>
          <cell r="AT83">
            <v>283308.049999999</v>
          </cell>
          <cell r="AU83">
            <v>24271.1699999999</v>
          </cell>
          <cell r="AV83">
            <v>347927.76</v>
          </cell>
          <cell r="AW83">
            <v>287774.95</v>
          </cell>
          <cell r="AX83">
            <v>60152.809999999903</v>
          </cell>
          <cell r="AY83">
            <v>342467.77</v>
          </cell>
          <cell r="AZ83">
            <v>287328.03999999899</v>
          </cell>
          <cell r="BA83">
            <v>55139.73</v>
          </cell>
          <cell r="BB83">
            <v>357781.52</v>
          </cell>
          <cell r="BC83">
            <v>289136.08</v>
          </cell>
          <cell r="BD83">
            <v>68645.440000000002</v>
          </cell>
          <cell r="BE83">
            <v>79400.639999999898</v>
          </cell>
          <cell r="BF83">
            <v>290405.21000000002</v>
          </cell>
          <cell r="BG83">
            <v>-211004.57</v>
          </cell>
          <cell r="BH83">
            <v>0</v>
          </cell>
          <cell r="BI83">
            <v>291409.03999999899</v>
          </cell>
          <cell r="BJ83">
            <v>-291409.03999999899</v>
          </cell>
          <cell r="BK83">
            <v>3525883.06</v>
          </cell>
          <cell r="BL83">
            <v>3422434</v>
          </cell>
          <cell r="BM83">
            <v>103449.06</v>
          </cell>
          <cell r="BN83">
            <v>25000</v>
          </cell>
        </row>
        <row r="84">
          <cell r="X84">
            <v>5100</v>
          </cell>
          <cell r="Y84" t="str">
            <v>+</v>
          </cell>
          <cell r="Z84" t="str">
            <v>100700 Smrt Tch-Custom Cllg</v>
          </cell>
          <cell r="AA84">
            <v>1364674.3</v>
          </cell>
          <cell r="AB84">
            <v>1212793.33</v>
          </cell>
          <cell r="AC84">
            <v>151880.97</v>
          </cell>
          <cell r="AD84">
            <v>1351084.28</v>
          </cell>
          <cell r="AE84">
            <v>1220388.33</v>
          </cell>
          <cell r="AF84">
            <v>130695.95</v>
          </cell>
          <cell r="AG84">
            <v>1336944.7</v>
          </cell>
          <cell r="AH84">
            <v>1166393.33</v>
          </cell>
          <cell r="AI84">
            <v>170551.37</v>
          </cell>
          <cell r="AJ84">
            <v>1364137.8</v>
          </cell>
          <cell r="AK84">
            <v>1168666.33</v>
          </cell>
          <cell r="AL84">
            <v>195471.47</v>
          </cell>
          <cell r="AM84">
            <v>1344738.46</v>
          </cell>
          <cell r="AN84">
            <v>1169602.33</v>
          </cell>
          <cell r="AO84">
            <v>175136.13</v>
          </cell>
          <cell r="AP84">
            <v>1233140.4199999899</v>
          </cell>
          <cell r="AQ84">
            <v>1173061.33</v>
          </cell>
          <cell r="AR84">
            <v>60079.089999999902</v>
          </cell>
          <cell r="AS84">
            <v>1168608.47</v>
          </cell>
          <cell r="AT84">
            <v>1176251.33</v>
          </cell>
          <cell r="AU84">
            <v>-7642.8599999999897</v>
          </cell>
          <cell r="AV84">
            <v>1120513.55</v>
          </cell>
          <cell r="AW84">
            <v>1179788.33</v>
          </cell>
          <cell r="AX84">
            <v>-59274.779999999897</v>
          </cell>
          <cell r="AY84">
            <v>1083804.77</v>
          </cell>
          <cell r="AZ84">
            <v>1187675.33</v>
          </cell>
          <cell r="BA84">
            <v>-103870.56</v>
          </cell>
          <cell r="BB84">
            <v>1061934.1499999899</v>
          </cell>
          <cell r="BC84">
            <v>1191046.33</v>
          </cell>
          <cell r="BD84">
            <v>-129112.179999999</v>
          </cell>
          <cell r="BE84">
            <v>96751.02</v>
          </cell>
          <cell r="BF84">
            <v>1194538.33</v>
          </cell>
          <cell r="BG84">
            <v>-1097787.31</v>
          </cell>
          <cell r="BH84">
            <v>0</v>
          </cell>
          <cell r="BI84">
            <v>1196845.33</v>
          </cell>
          <cell r="BJ84">
            <v>-1196845.33</v>
          </cell>
          <cell r="BK84">
            <v>12526331.92</v>
          </cell>
          <cell r="BL84">
            <v>14237049.960000001</v>
          </cell>
          <cell r="BM84">
            <v>-1710718.04</v>
          </cell>
          <cell r="BN84">
            <v>501033</v>
          </cell>
        </row>
        <row r="85">
          <cell r="X85">
            <v>5200</v>
          </cell>
          <cell r="Y85" t="str">
            <v>+</v>
          </cell>
          <cell r="Z85" t="str">
            <v>100701 Smrt Touch-PayPerUse</v>
          </cell>
          <cell r="AA85">
            <v>724027.66</v>
          </cell>
          <cell r="AB85">
            <v>844138</v>
          </cell>
          <cell r="AC85">
            <v>-120110.34</v>
          </cell>
          <cell r="AD85">
            <v>469077.38</v>
          </cell>
          <cell r="AE85">
            <v>847167</v>
          </cell>
          <cell r="AF85">
            <v>-378089.62</v>
          </cell>
          <cell r="AG85">
            <v>556027.65</v>
          </cell>
          <cell r="AH85">
            <v>847658</v>
          </cell>
          <cell r="AI85">
            <v>-291630.34999999899</v>
          </cell>
          <cell r="AJ85">
            <v>588416.38</v>
          </cell>
          <cell r="AK85">
            <v>845472</v>
          </cell>
          <cell r="AL85">
            <v>-257055.62</v>
          </cell>
          <cell r="AM85">
            <v>610622.77</v>
          </cell>
          <cell r="AN85">
            <v>840393</v>
          </cell>
          <cell r="AO85">
            <v>-229770.23</v>
          </cell>
          <cell r="AP85">
            <v>691248.92</v>
          </cell>
          <cell r="AQ85">
            <v>839510</v>
          </cell>
          <cell r="AR85">
            <v>-148261.079999999</v>
          </cell>
          <cell r="AS85">
            <v>679925.72999999905</v>
          </cell>
          <cell r="AT85">
            <v>836985</v>
          </cell>
          <cell r="AU85">
            <v>-157059.269999999</v>
          </cell>
          <cell r="AV85">
            <v>668037.81999999902</v>
          </cell>
          <cell r="AW85">
            <v>836131</v>
          </cell>
          <cell r="AX85">
            <v>-168093.179999999</v>
          </cell>
          <cell r="AY85">
            <v>680994.55</v>
          </cell>
          <cell r="AZ85">
            <v>838973</v>
          </cell>
          <cell r="BA85">
            <v>-157978.45000000001</v>
          </cell>
          <cell r="BB85">
            <v>685537.48999999894</v>
          </cell>
          <cell r="BC85">
            <v>837543</v>
          </cell>
          <cell r="BD85">
            <v>-152005.51</v>
          </cell>
          <cell r="BE85">
            <v>50442.779999999897</v>
          </cell>
          <cell r="BF85">
            <v>836001</v>
          </cell>
          <cell r="BG85">
            <v>-785558.21999999904</v>
          </cell>
          <cell r="BH85">
            <v>0</v>
          </cell>
          <cell r="BI85">
            <v>833310</v>
          </cell>
          <cell r="BJ85">
            <v>-833310</v>
          </cell>
          <cell r="BK85">
            <v>6404359.1299999896</v>
          </cell>
          <cell r="BL85">
            <v>10083281</v>
          </cell>
          <cell r="BM85">
            <v>-3678921.87</v>
          </cell>
          <cell r="BN85">
            <v>8904014</v>
          </cell>
        </row>
        <row r="86">
          <cell r="X86">
            <v>5300</v>
          </cell>
          <cell r="Y86" t="str">
            <v>+</v>
          </cell>
          <cell r="Z86" t="str">
            <v>100702 Smrt Touch-Call Mgmt</v>
          </cell>
          <cell r="AA86">
            <v>2068919.1899999899</v>
          </cell>
          <cell r="AB86">
            <v>1500202.33</v>
          </cell>
          <cell r="AC86">
            <v>568716.85999999905</v>
          </cell>
          <cell r="AD86">
            <v>2025514.52</v>
          </cell>
          <cell r="AE86">
            <v>1503711.33</v>
          </cell>
          <cell r="AF86">
            <v>521803.19</v>
          </cell>
          <cell r="AG86">
            <v>2009457.23</v>
          </cell>
          <cell r="AH86">
            <v>1415574.33</v>
          </cell>
          <cell r="AI86">
            <v>593882.9</v>
          </cell>
          <cell r="AJ86">
            <v>2013627.35</v>
          </cell>
          <cell r="AK86">
            <v>1411850.33</v>
          </cell>
          <cell r="AL86">
            <v>601777.02</v>
          </cell>
          <cell r="AM86">
            <v>1860417.83</v>
          </cell>
          <cell r="AN86">
            <v>1405490.33</v>
          </cell>
          <cell r="AO86">
            <v>454927.5</v>
          </cell>
          <cell r="AP86">
            <v>1676799.37</v>
          </cell>
          <cell r="AQ86">
            <v>1403654.33</v>
          </cell>
          <cell r="AR86">
            <v>273145.03999999899</v>
          </cell>
          <cell r="AS86">
            <v>1617151.81</v>
          </cell>
          <cell r="AT86">
            <v>1400791.33</v>
          </cell>
          <cell r="AU86">
            <v>216360.48</v>
          </cell>
          <cell r="AV86">
            <v>1586026.35</v>
          </cell>
          <cell r="AW86">
            <v>1399186.33</v>
          </cell>
          <cell r="AX86">
            <v>186840.019999999</v>
          </cell>
          <cell r="AY86">
            <v>1562826.07</v>
          </cell>
          <cell r="AZ86">
            <v>1403433.33</v>
          </cell>
          <cell r="BA86">
            <v>159392.739999999</v>
          </cell>
          <cell r="BB86">
            <v>1642222.59</v>
          </cell>
          <cell r="BC86">
            <v>1401728.33</v>
          </cell>
          <cell r="BD86">
            <v>240494.26</v>
          </cell>
          <cell r="BE86">
            <v>146957.239999999</v>
          </cell>
          <cell r="BF86">
            <v>1399602.33</v>
          </cell>
          <cell r="BG86">
            <v>-1252645.0900000001</v>
          </cell>
          <cell r="BH86">
            <v>0</v>
          </cell>
          <cell r="BI86">
            <v>1396442.33</v>
          </cell>
          <cell r="BJ86">
            <v>-1396442.33</v>
          </cell>
          <cell r="BK86">
            <v>18209919.550000001</v>
          </cell>
          <cell r="BL86">
            <v>17041666.960000001</v>
          </cell>
          <cell r="BM86">
            <v>1168252.5900000001</v>
          </cell>
          <cell r="BN86">
            <v>6636133</v>
          </cell>
        </row>
        <row r="87">
          <cell r="X87">
            <v>5400</v>
          </cell>
          <cell r="Y87" t="str">
            <v>+</v>
          </cell>
          <cell r="Z87" t="str">
            <v>100703 Smrt Touch-Intellrte</v>
          </cell>
          <cell r="AA87">
            <v>13573.82</v>
          </cell>
          <cell r="AB87">
            <v>136472</v>
          </cell>
          <cell r="AC87">
            <v>-122898.179999999</v>
          </cell>
          <cell r="AD87">
            <v>13222.95</v>
          </cell>
          <cell r="AE87">
            <v>141870</v>
          </cell>
          <cell r="AF87">
            <v>-128647.05</v>
          </cell>
          <cell r="AG87">
            <v>12741.17</v>
          </cell>
          <cell r="AH87">
            <v>147134</v>
          </cell>
          <cell r="AI87">
            <v>-134392.829999999</v>
          </cell>
          <cell r="AJ87">
            <v>12739.6</v>
          </cell>
          <cell r="AK87">
            <v>151709</v>
          </cell>
          <cell r="AL87">
            <v>-138969.399999999</v>
          </cell>
          <cell r="AM87">
            <v>11872.139999999899</v>
          </cell>
          <cell r="AN87">
            <v>155950</v>
          </cell>
          <cell r="AO87">
            <v>-144077.859999999</v>
          </cell>
          <cell r="AP87">
            <v>13582.809999999899</v>
          </cell>
          <cell r="AQ87">
            <v>159730</v>
          </cell>
          <cell r="AR87">
            <v>-146147.19</v>
          </cell>
          <cell r="AS87">
            <v>15983.57</v>
          </cell>
          <cell r="AT87">
            <v>161373</v>
          </cell>
          <cell r="AU87">
            <v>-145389.429999999</v>
          </cell>
          <cell r="AV87">
            <v>18810.830000000002</v>
          </cell>
          <cell r="AW87">
            <v>161158</v>
          </cell>
          <cell r="AX87">
            <v>-142347.17000000001</v>
          </cell>
          <cell r="AY87">
            <v>21024.549999999901</v>
          </cell>
          <cell r="AZ87">
            <v>165644</v>
          </cell>
          <cell r="BA87">
            <v>-144619.45000000001</v>
          </cell>
          <cell r="BB87">
            <v>22762.73</v>
          </cell>
          <cell r="BC87">
            <v>170393</v>
          </cell>
          <cell r="BD87">
            <v>-147630.269999999</v>
          </cell>
          <cell r="BE87">
            <v>2106.75</v>
          </cell>
          <cell r="BF87">
            <v>175081</v>
          </cell>
          <cell r="BG87">
            <v>-172974.25</v>
          </cell>
          <cell r="BH87">
            <v>0</v>
          </cell>
          <cell r="BI87">
            <v>179632</v>
          </cell>
          <cell r="BJ87">
            <v>-179632</v>
          </cell>
          <cell r="BK87">
            <v>158420.92000000001</v>
          </cell>
          <cell r="BL87">
            <v>1906146</v>
          </cell>
          <cell r="BM87">
            <v>-1747725.08</v>
          </cell>
          <cell r="BN87">
            <v>3008151</v>
          </cell>
        </row>
        <row r="88">
          <cell r="X88">
            <v>5500</v>
          </cell>
          <cell r="Y88" t="str">
            <v>+</v>
          </cell>
          <cell r="Z88" t="str">
            <v>100704 Smrt Touch-Packaging</v>
          </cell>
          <cell r="AA88">
            <v>2043651.54</v>
          </cell>
          <cell r="AB88">
            <v>2411096.6699999901</v>
          </cell>
          <cell r="AC88">
            <v>-367445.13</v>
          </cell>
          <cell r="AD88">
            <v>1928617.76</v>
          </cell>
          <cell r="AE88">
            <v>2589596.66</v>
          </cell>
          <cell r="AF88">
            <v>-660978.9</v>
          </cell>
          <cell r="AG88">
            <v>1863150.53</v>
          </cell>
          <cell r="AH88">
            <v>2766325.6699999901</v>
          </cell>
          <cell r="AI88">
            <v>-903175.14</v>
          </cell>
          <cell r="AJ88">
            <v>1747222.55</v>
          </cell>
          <cell r="AK88">
            <v>2996694.6699999901</v>
          </cell>
          <cell r="AL88">
            <v>-1249472.1200000001</v>
          </cell>
          <cell r="AM88">
            <v>1619678.53</v>
          </cell>
          <cell r="AN88">
            <v>3183238.66</v>
          </cell>
          <cell r="AO88">
            <v>-1563560.1299999901</v>
          </cell>
          <cell r="AP88">
            <v>1706667.49</v>
          </cell>
          <cell r="AQ88">
            <v>3369213.6699999901</v>
          </cell>
          <cell r="AR88">
            <v>-1662546.1799999899</v>
          </cell>
          <cell r="AS88">
            <v>1794209.9299999899</v>
          </cell>
          <cell r="AT88">
            <v>3405963.6699999901</v>
          </cell>
          <cell r="AU88">
            <v>-1611753.74</v>
          </cell>
          <cell r="AV88">
            <v>1881935.09</v>
          </cell>
          <cell r="AW88">
            <v>3400281.66</v>
          </cell>
          <cell r="AX88">
            <v>-1518346.57</v>
          </cell>
          <cell r="AY88">
            <v>2039082.34</v>
          </cell>
          <cell r="AZ88">
            <v>3428509.6699999901</v>
          </cell>
          <cell r="BA88">
            <v>-1389427.33</v>
          </cell>
          <cell r="BB88">
            <v>2459809.02999999</v>
          </cell>
          <cell r="BC88">
            <v>3421877.6699999901</v>
          </cell>
          <cell r="BD88">
            <v>-962068.64</v>
          </cell>
          <cell r="BE88">
            <v>204716.42</v>
          </cell>
          <cell r="BF88">
            <v>3413604.66</v>
          </cell>
          <cell r="BG88">
            <v>-3208888.24</v>
          </cell>
          <cell r="BH88">
            <v>0</v>
          </cell>
          <cell r="BI88">
            <v>3401706.6699999901</v>
          </cell>
          <cell r="BJ88">
            <v>-3401706.6699999901</v>
          </cell>
          <cell r="BK88">
            <v>19288741.210000001</v>
          </cell>
          <cell r="BL88">
            <v>37788110</v>
          </cell>
          <cell r="BM88">
            <v>-18499368.789999899</v>
          </cell>
          <cell r="BN88">
            <v>1847704</v>
          </cell>
        </row>
        <row r="89">
          <cell r="X89">
            <v>5600</v>
          </cell>
          <cell r="Y89" t="str">
            <v>+</v>
          </cell>
          <cell r="Z89" t="str">
            <v>100705 SmrtTch-3 FeaturePkg</v>
          </cell>
          <cell r="AA89">
            <v>0</v>
          </cell>
          <cell r="AB89">
            <v>0</v>
          </cell>
          <cell r="AC89">
            <v>0</v>
          </cell>
          <cell r="AD89">
            <v>0</v>
          </cell>
          <cell r="AE89">
            <v>0</v>
          </cell>
          <cell r="AF89">
            <v>0</v>
          </cell>
          <cell r="AG89">
            <v>0</v>
          </cell>
          <cell r="AH89">
            <v>0</v>
          </cell>
          <cell r="AI89">
            <v>0</v>
          </cell>
          <cell r="AJ89">
            <v>30791.81</v>
          </cell>
          <cell r="AK89">
            <v>0</v>
          </cell>
          <cell r="AL89">
            <v>30791.81</v>
          </cell>
          <cell r="AM89">
            <v>139463.95000000001</v>
          </cell>
          <cell r="AN89">
            <v>0</v>
          </cell>
          <cell r="AO89">
            <v>139463.95000000001</v>
          </cell>
          <cell r="AP89">
            <v>249310.06</v>
          </cell>
          <cell r="AQ89">
            <v>0</v>
          </cell>
          <cell r="AR89">
            <v>249310.06</v>
          </cell>
          <cell r="AS89">
            <v>318208.87</v>
          </cell>
          <cell r="AT89">
            <v>0</v>
          </cell>
          <cell r="AU89">
            <v>318208.87</v>
          </cell>
          <cell r="AV89">
            <v>372346.14</v>
          </cell>
          <cell r="AW89">
            <v>0</v>
          </cell>
          <cell r="AX89">
            <v>372346.14</v>
          </cell>
          <cell r="AY89">
            <v>320444.47999999899</v>
          </cell>
          <cell r="AZ89">
            <v>0</v>
          </cell>
          <cell r="BA89">
            <v>320444.47999999899</v>
          </cell>
          <cell r="BB89">
            <v>47800</v>
          </cell>
          <cell r="BC89">
            <v>0</v>
          </cell>
          <cell r="BD89">
            <v>47800</v>
          </cell>
          <cell r="BE89">
            <v>0</v>
          </cell>
          <cell r="BF89">
            <v>0</v>
          </cell>
          <cell r="BG89">
            <v>0</v>
          </cell>
          <cell r="BH89">
            <v>0</v>
          </cell>
          <cell r="BI89">
            <v>0</v>
          </cell>
          <cell r="BJ89">
            <v>0</v>
          </cell>
          <cell r="BK89">
            <v>1478365.31</v>
          </cell>
          <cell r="BL89">
            <v>0</v>
          </cell>
          <cell r="BM89">
            <v>1478365.31</v>
          </cell>
          <cell r="BN89">
            <v>0</v>
          </cell>
        </row>
        <row r="90">
          <cell r="X90">
            <v>5700</v>
          </cell>
          <cell r="Y90" t="str">
            <v>+</v>
          </cell>
          <cell r="Z90" t="str">
            <v>100706 SmrtTouch-SmrtBusPk</v>
          </cell>
          <cell r="AA90">
            <v>0</v>
          </cell>
          <cell r="AB90">
            <v>0</v>
          </cell>
          <cell r="AC90">
            <v>0</v>
          </cell>
          <cell r="AD90">
            <v>0</v>
          </cell>
          <cell r="AE90">
            <v>0</v>
          </cell>
          <cell r="AF90">
            <v>0</v>
          </cell>
          <cell r="AG90">
            <v>0</v>
          </cell>
          <cell r="AH90">
            <v>0</v>
          </cell>
          <cell r="AI90">
            <v>0</v>
          </cell>
          <cell r="AJ90">
            <v>0</v>
          </cell>
          <cell r="AK90">
            <v>0</v>
          </cell>
          <cell r="AL90">
            <v>0</v>
          </cell>
          <cell r="AM90">
            <v>27321.4</v>
          </cell>
          <cell r="AN90">
            <v>0</v>
          </cell>
          <cell r="AO90">
            <v>27321.4</v>
          </cell>
          <cell r="AP90">
            <v>92606.080000000002</v>
          </cell>
          <cell r="AQ90">
            <v>0</v>
          </cell>
          <cell r="AR90">
            <v>92606.080000000002</v>
          </cell>
          <cell r="AS90">
            <v>113206.63</v>
          </cell>
          <cell r="AT90">
            <v>0</v>
          </cell>
          <cell r="AU90">
            <v>113206.63</v>
          </cell>
          <cell r="AV90">
            <v>111882.75</v>
          </cell>
          <cell r="AW90">
            <v>0</v>
          </cell>
          <cell r="AX90">
            <v>111882.75</v>
          </cell>
          <cell r="AY90">
            <v>115968.21</v>
          </cell>
          <cell r="AZ90">
            <v>0</v>
          </cell>
          <cell r="BA90">
            <v>115968.21</v>
          </cell>
          <cell r="BB90">
            <v>120228.25</v>
          </cell>
          <cell r="BC90">
            <v>0</v>
          </cell>
          <cell r="BD90">
            <v>120228.25</v>
          </cell>
          <cell r="BE90">
            <v>0</v>
          </cell>
          <cell r="BF90">
            <v>0</v>
          </cell>
          <cell r="BG90">
            <v>0</v>
          </cell>
          <cell r="BH90">
            <v>0</v>
          </cell>
          <cell r="BI90">
            <v>0</v>
          </cell>
          <cell r="BJ90">
            <v>0</v>
          </cell>
          <cell r="BK90">
            <v>581213.31999999902</v>
          </cell>
          <cell r="BL90">
            <v>0</v>
          </cell>
          <cell r="BM90">
            <v>581213.31999999902</v>
          </cell>
          <cell r="BN90">
            <v>0</v>
          </cell>
        </row>
        <row r="91">
          <cell r="X91">
            <v>5800</v>
          </cell>
          <cell r="Y91" t="str">
            <v>+</v>
          </cell>
          <cell r="Z91" t="str">
            <v>100710 Smart Bus Svngs PACS</v>
          </cell>
          <cell r="AA91">
            <v>0</v>
          </cell>
          <cell r="AB91">
            <v>0</v>
          </cell>
          <cell r="AC91">
            <v>0</v>
          </cell>
          <cell r="AD91">
            <v>0</v>
          </cell>
          <cell r="AE91">
            <v>0</v>
          </cell>
          <cell r="AF91">
            <v>0</v>
          </cell>
          <cell r="AG91">
            <v>0</v>
          </cell>
          <cell r="AH91">
            <v>0</v>
          </cell>
          <cell r="AI91">
            <v>0</v>
          </cell>
          <cell r="AJ91">
            <v>1744.39</v>
          </cell>
          <cell r="AK91">
            <v>0</v>
          </cell>
          <cell r="AL91">
            <v>1744.39</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1744.39</v>
          </cell>
          <cell r="BL91">
            <v>0</v>
          </cell>
          <cell r="BM91">
            <v>1744.39</v>
          </cell>
          <cell r="BN91">
            <v>0</v>
          </cell>
        </row>
        <row r="92">
          <cell r="X92">
            <v>5900</v>
          </cell>
          <cell r="Y92" t="str">
            <v>+</v>
          </cell>
          <cell r="Z92" t="str">
            <v>100711 Smart Bus Svngs PACM</v>
          </cell>
          <cell r="AA92">
            <v>0</v>
          </cell>
          <cell r="AB92">
            <v>0</v>
          </cell>
          <cell r="AC92">
            <v>0</v>
          </cell>
          <cell r="AD92">
            <v>0</v>
          </cell>
          <cell r="AE92">
            <v>0</v>
          </cell>
          <cell r="AF92">
            <v>0</v>
          </cell>
          <cell r="AG92">
            <v>0</v>
          </cell>
          <cell r="AH92">
            <v>0</v>
          </cell>
          <cell r="AI92">
            <v>0</v>
          </cell>
          <cell r="AJ92">
            <v>43.259999999999899</v>
          </cell>
          <cell r="AK92">
            <v>0</v>
          </cell>
          <cell r="AL92">
            <v>43.259999999999899</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43.259999999999899</v>
          </cell>
          <cell r="BL92">
            <v>0</v>
          </cell>
          <cell r="BM92">
            <v>43.259999999999899</v>
          </cell>
          <cell r="BN92">
            <v>590414</v>
          </cell>
        </row>
        <row r="93">
          <cell r="X93">
            <v>6000</v>
          </cell>
          <cell r="Y93" t="str">
            <v>+</v>
          </cell>
          <cell r="Z93" t="str">
            <v>100720 YAK PAK Main-Enhancd</v>
          </cell>
          <cell r="AA93">
            <v>85824.07</v>
          </cell>
          <cell r="AB93">
            <v>0</v>
          </cell>
          <cell r="AC93">
            <v>85824.07</v>
          </cell>
          <cell r="AD93">
            <v>413435.02</v>
          </cell>
          <cell r="AE93">
            <v>0</v>
          </cell>
          <cell r="AF93">
            <v>413435.02</v>
          </cell>
          <cell r="AG93">
            <v>624774.13</v>
          </cell>
          <cell r="AH93">
            <v>0</v>
          </cell>
          <cell r="AI93">
            <v>624774.13</v>
          </cell>
          <cell r="AJ93">
            <v>743764.07999999903</v>
          </cell>
          <cell r="AK93">
            <v>0</v>
          </cell>
          <cell r="AL93">
            <v>743764.07999999903</v>
          </cell>
          <cell r="AM93">
            <v>875917.85999999905</v>
          </cell>
          <cell r="AN93">
            <v>0</v>
          </cell>
          <cell r="AO93">
            <v>875917.85999999905</v>
          </cell>
          <cell r="AP93">
            <v>918932.79</v>
          </cell>
          <cell r="AQ93">
            <v>0</v>
          </cell>
          <cell r="AR93">
            <v>918932.79</v>
          </cell>
          <cell r="AS93">
            <v>943100.28</v>
          </cell>
          <cell r="AT93">
            <v>0</v>
          </cell>
          <cell r="AU93">
            <v>943100.28</v>
          </cell>
          <cell r="AV93">
            <v>961069.14</v>
          </cell>
          <cell r="AW93">
            <v>0</v>
          </cell>
          <cell r="AX93">
            <v>961069.14</v>
          </cell>
          <cell r="AY93">
            <v>967030.31</v>
          </cell>
          <cell r="AZ93">
            <v>0</v>
          </cell>
          <cell r="BA93">
            <v>967030.31</v>
          </cell>
          <cell r="BB93">
            <v>966666.77</v>
          </cell>
          <cell r="BC93">
            <v>0</v>
          </cell>
          <cell r="BD93">
            <v>966666.77</v>
          </cell>
          <cell r="BE93">
            <v>0</v>
          </cell>
          <cell r="BF93">
            <v>0</v>
          </cell>
          <cell r="BG93">
            <v>0</v>
          </cell>
          <cell r="BH93">
            <v>0</v>
          </cell>
          <cell r="BI93">
            <v>0</v>
          </cell>
          <cell r="BJ93">
            <v>0</v>
          </cell>
          <cell r="BK93">
            <v>7500514.4500000002</v>
          </cell>
          <cell r="BL93">
            <v>0</v>
          </cell>
          <cell r="BM93">
            <v>7500514.4500000002</v>
          </cell>
          <cell r="BN93">
            <v>0</v>
          </cell>
        </row>
        <row r="94">
          <cell r="X94">
            <v>6100</v>
          </cell>
          <cell r="Y94" t="str">
            <v>+</v>
          </cell>
          <cell r="Z94" t="str">
            <v>100750 Misc Enh Svc-Flat Rt</v>
          </cell>
          <cell r="AA94">
            <v>90068.729999999894</v>
          </cell>
          <cell r="AB94">
            <v>107542.33</v>
          </cell>
          <cell r="AC94">
            <v>-17473.5999999999</v>
          </cell>
          <cell r="AD94">
            <v>87072.99</v>
          </cell>
          <cell r="AE94">
            <v>107542.34</v>
          </cell>
          <cell r="AF94">
            <v>-20469.3499999999</v>
          </cell>
          <cell r="AG94">
            <v>86773.19</v>
          </cell>
          <cell r="AH94">
            <v>107542.33</v>
          </cell>
          <cell r="AI94">
            <v>-20769.139999999901</v>
          </cell>
          <cell r="AJ94">
            <v>83970.029999999897</v>
          </cell>
          <cell r="AK94">
            <v>107542.33</v>
          </cell>
          <cell r="AL94">
            <v>-23572.299999999901</v>
          </cell>
          <cell r="AM94">
            <v>103945.45</v>
          </cell>
          <cell r="AN94">
            <v>107542.34</v>
          </cell>
          <cell r="AO94">
            <v>-3596.8899999999899</v>
          </cell>
          <cell r="AP94">
            <v>27647.56</v>
          </cell>
          <cell r="AQ94">
            <v>107542.33</v>
          </cell>
          <cell r="AR94">
            <v>-79894.77</v>
          </cell>
          <cell r="AS94">
            <v>18621.619999999901</v>
          </cell>
          <cell r="AT94">
            <v>107542.33</v>
          </cell>
          <cell r="AU94">
            <v>-88920.71</v>
          </cell>
          <cell r="AV94">
            <v>61624.3</v>
          </cell>
          <cell r="AW94">
            <v>107542.34</v>
          </cell>
          <cell r="AX94">
            <v>-45918.04</v>
          </cell>
          <cell r="AY94">
            <v>76672.899999999907</v>
          </cell>
          <cell r="AZ94">
            <v>107542.33</v>
          </cell>
          <cell r="BA94">
            <v>-30869.43</v>
          </cell>
          <cell r="BB94">
            <v>85794.3</v>
          </cell>
          <cell r="BC94">
            <v>107542.33</v>
          </cell>
          <cell r="BD94">
            <v>-21748.029999999901</v>
          </cell>
          <cell r="BE94">
            <v>22066.619999999901</v>
          </cell>
          <cell r="BF94">
            <v>107542.34</v>
          </cell>
          <cell r="BG94">
            <v>-85475.72</v>
          </cell>
          <cell r="BH94">
            <v>0</v>
          </cell>
          <cell r="BI94">
            <v>107542.33</v>
          </cell>
          <cell r="BJ94">
            <v>-107542.33</v>
          </cell>
          <cell r="BK94">
            <v>744257.68999999901</v>
          </cell>
          <cell r="BL94">
            <v>1290508</v>
          </cell>
          <cell r="BM94">
            <v>-546250.31000000006</v>
          </cell>
          <cell r="BN94">
            <v>0</v>
          </cell>
        </row>
        <row r="95">
          <cell r="X95">
            <v>6200</v>
          </cell>
          <cell r="Y95" t="str">
            <v>+</v>
          </cell>
          <cell r="Z95" t="str">
            <v>100751 Misc Enh Svc-NtwkSvc</v>
          </cell>
          <cell r="AA95">
            <v>-55.649999999999899</v>
          </cell>
          <cell r="AB95">
            <v>0</v>
          </cell>
          <cell r="AC95">
            <v>-55.649999999999899</v>
          </cell>
          <cell r="AD95">
            <v>-42.38</v>
          </cell>
          <cell r="AE95">
            <v>0</v>
          </cell>
          <cell r="AF95">
            <v>-42.38</v>
          </cell>
          <cell r="AG95">
            <v>-48.88</v>
          </cell>
          <cell r="AH95">
            <v>0</v>
          </cell>
          <cell r="AI95">
            <v>-48.88</v>
          </cell>
          <cell r="AJ95">
            <v>-50.85</v>
          </cell>
          <cell r="AK95">
            <v>0</v>
          </cell>
          <cell r="AL95">
            <v>-50.85</v>
          </cell>
          <cell r="AM95">
            <v>-28.62</v>
          </cell>
          <cell r="AN95">
            <v>0</v>
          </cell>
          <cell r="AO95">
            <v>-28.62</v>
          </cell>
          <cell r="AP95">
            <v>-59.799999999999898</v>
          </cell>
          <cell r="AQ95">
            <v>0</v>
          </cell>
          <cell r="AR95">
            <v>-59.799999999999898</v>
          </cell>
          <cell r="AS95">
            <v>-200.27</v>
          </cell>
          <cell r="AT95">
            <v>0</v>
          </cell>
          <cell r="AU95">
            <v>-200.27</v>
          </cell>
          <cell r="AV95">
            <v>-28.1999999999999</v>
          </cell>
          <cell r="AW95">
            <v>0</v>
          </cell>
          <cell r="AX95">
            <v>-28.1999999999999</v>
          </cell>
          <cell r="AY95">
            <v>-52.18</v>
          </cell>
          <cell r="AZ95">
            <v>0</v>
          </cell>
          <cell r="BA95">
            <v>-52.18</v>
          </cell>
          <cell r="BB95">
            <v>0</v>
          </cell>
          <cell r="BC95">
            <v>0</v>
          </cell>
          <cell r="BD95">
            <v>0</v>
          </cell>
          <cell r="BE95">
            <v>0</v>
          </cell>
          <cell r="BF95">
            <v>0</v>
          </cell>
          <cell r="BG95">
            <v>0</v>
          </cell>
          <cell r="BH95">
            <v>0</v>
          </cell>
          <cell r="BI95">
            <v>0</v>
          </cell>
          <cell r="BJ95">
            <v>0</v>
          </cell>
          <cell r="BK95">
            <v>-566.83000000000004</v>
          </cell>
          <cell r="BL95">
            <v>0</v>
          </cell>
          <cell r="BM95">
            <v>-566.83000000000004</v>
          </cell>
          <cell r="BN95">
            <v>0</v>
          </cell>
        </row>
        <row r="96">
          <cell r="X96">
            <v>6300</v>
          </cell>
          <cell r="Y96" t="str">
            <v>+</v>
          </cell>
          <cell r="Z96" t="str">
            <v>100760 Home Security</v>
          </cell>
          <cell r="AA96">
            <v>998</v>
          </cell>
          <cell r="AB96">
            <v>25000</v>
          </cell>
          <cell r="AC96">
            <v>-24002</v>
          </cell>
          <cell r="AD96">
            <v>2425.1399999999899</v>
          </cell>
          <cell r="AE96">
            <v>25000</v>
          </cell>
          <cell r="AF96">
            <v>-22574.86</v>
          </cell>
          <cell r="AG96">
            <v>0</v>
          </cell>
          <cell r="AH96">
            <v>25000</v>
          </cell>
          <cell r="AI96">
            <v>-25000</v>
          </cell>
          <cell r="AJ96">
            <v>1816.3599999999899</v>
          </cell>
          <cell r="AK96">
            <v>25000</v>
          </cell>
          <cell r="AL96">
            <v>-23183.639999999901</v>
          </cell>
          <cell r="AM96">
            <v>4401.18</v>
          </cell>
          <cell r="AN96">
            <v>25000</v>
          </cell>
          <cell r="AO96">
            <v>-20598.82</v>
          </cell>
          <cell r="AP96">
            <v>2499.9899999999898</v>
          </cell>
          <cell r="AQ96">
            <v>25000</v>
          </cell>
          <cell r="AR96">
            <v>-22500.0099999999</v>
          </cell>
          <cell r="AS96">
            <v>0</v>
          </cell>
          <cell r="AT96">
            <v>25000</v>
          </cell>
          <cell r="AU96">
            <v>-25000</v>
          </cell>
          <cell r="AV96">
            <v>5522.9399999999896</v>
          </cell>
          <cell r="AW96">
            <v>25000</v>
          </cell>
          <cell r="AX96">
            <v>-19477.060000000001</v>
          </cell>
          <cell r="AY96">
            <v>0</v>
          </cell>
          <cell r="AZ96">
            <v>25000</v>
          </cell>
          <cell r="BA96">
            <v>-25000</v>
          </cell>
          <cell r="BB96">
            <v>3263.3</v>
          </cell>
          <cell r="BC96">
            <v>25000</v>
          </cell>
          <cell r="BD96">
            <v>-21736.7</v>
          </cell>
          <cell r="BE96">
            <v>0</v>
          </cell>
          <cell r="BF96">
            <v>25000</v>
          </cell>
          <cell r="BG96">
            <v>-25000</v>
          </cell>
          <cell r="BH96">
            <v>0</v>
          </cell>
          <cell r="BI96">
            <v>25000</v>
          </cell>
          <cell r="BJ96">
            <v>-25000</v>
          </cell>
          <cell r="BK96">
            <v>20926.91</v>
          </cell>
          <cell r="BL96">
            <v>300000</v>
          </cell>
          <cell r="BM96">
            <v>-279073.09000000003</v>
          </cell>
          <cell r="BN96">
            <v>0</v>
          </cell>
        </row>
        <row r="97">
          <cell r="X97">
            <v>6400</v>
          </cell>
          <cell r="Y97" t="str">
            <v>+</v>
          </cell>
          <cell r="Z97" t="str">
            <v>100770 IVR</v>
          </cell>
          <cell r="AA97">
            <v>19605.0999999999</v>
          </cell>
          <cell r="AB97">
            <v>0</v>
          </cell>
          <cell r="AC97">
            <v>19605.0999999999</v>
          </cell>
          <cell r="AD97">
            <v>23803.65</v>
          </cell>
          <cell r="AE97">
            <v>0</v>
          </cell>
          <cell r="AF97">
            <v>23803.65</v>
          </cell>
          <cell r="AG97">
            <v>28952.79</v>
          </cell>
          <cell r="AH97">
            <v>0</v>
          </cell>
          <cell r="AI97">
            <v>28952.79</v>
          </cell>
          <cell r="AJ97">
            <v>18049.86</v>
          </cell>
          <cell r="AK97">
            <v>0</v>
          </cell>
          <cell r="AL97">
            <v>18049.86</v>
          </cell>
          <cell r="AM97">
            <v>0</v>
          </cell>
          <cell r="AN97">
            <v>0</v>
          </cell>
          <cell r="AO97">
            <v>0</v>
          </cell>
          <cell r="AP97">
            <v>0</v>
          </cell>
          <cell r="AQ97">
            <v>0</v>
          </cell>
          <cell r="AR97">
            <v>0</v>
          </cell>
          <cell r="AS97">
            <v>42028.43</v>
          </cell>
          <cell r="AT97">
            <v>0</v>
          </cell>
          <cell r="AU97">
            <v>42028.43</v>
          </cell>
          <cell r="AV97">
            <v>34955.26</v>
          </cell>
          <cell r="AW97">
            <v>0</v>
          </cell>
          <cell r="AX97">
            <v>34955.26</v>
          </cell>
          <cell r="AY97">
            <v>17667.61</v>
          </cell>
          <cell r="AZ97">
            <v>0</v>
          </cell>
          <cell r="BA97">
            <v>17667.61</v>
          </cell>
          <cell r="BB97">
            <v>18131.639999999901</v>
          </cell>
          <cell r="BC97">
            <v>0</v>
          </cell>
          <cell r="BD97">
            <v>18131.639999999901</v>
          </cell>
          <cell r="BE97">
            <v>0</v>
          </cell>
          <cell r="BF97">
            <v>0</v>
          </cell>
          <cell r="BG97">
            <v>0</v>
          </cell>
          <cell r="BH97">
            <v>0</v>
          </cell>
          <cell r="BI97">
            <v>0</v>
          </cell>
          <cell r="BJ97">
            <v>0</v>
          </cell>
          <cell r="BK97">
            <v>203194.34</v>
          </cell>
          <cell r="BL97">
            <v>0</v>
          </cell>
          <cell r="BM97">
            <v>203194.34</v>
          </cell>
          <cell r="BN97">
            <v>0</v>
          </cell>
        </row>
        <row r="98">
          <cell r="X98">
            <v>6500</v>
          </cell>
          <cell r="Y98" t="str">
            <v>+</v>
          </cell>
          <cell r="Z98" t="str">
            <v>100800 Pole Attchmnts-Flat</v>
          </cell>
          <cell r="AA98">
            <v>26494.400000000001</v>
          </cell>
          <cell r="AB98">
            <v>26473</v>
          </cell>
          <cell r="AC98">
            <v>21.399999999999899</v>
          </cell>
          <cell r="AD98">
            <v>26494.400000000001</v>
          </cell>
          <cell r="AE98">
            <v>26473</v>
          </cell>
          <cell r="AF98">
            <v>21.399999999999899</v>
          </cell>
          <cell r="AG98">
            <v>35348</v>
          </cell>
          <cell r="AH98">
            <v>26473</v>
          </cell>
          <cell r="AI98">
            <v>8875</v>
          </cell>
          <cell r="AJ98">
            <v>35483.589999999902</v>
          </cell>
          <cell r="AK98">
            <v>26473</v>
          </cell>
          <cell r="AL98">
            <v>9010.59</v>
          </cell>
          <cell r="AM98">
            <v>36280.519999999902</v>
          </cell>
          <cell r="AN98">
            <v>26473</v>
          </cell>
          <cell r="AO98">
            <v>9807.52</v>
          </cell>
          <cell r="AP98">
            <v>35745.239999999903</v>
          </cell>
          <cell r="AQ98">
            <v>26473</v>
          </cell>
          <cell r="AR98">
            <v>9272.2399999999907</v>
          </cell>
          <cell r="AS98">
            <v>35745.239999999903</v>
          </cell>
          <cell r="AT98">
            <v>26473</v>
          </cell>
          <cell r="AU98">
            <v>9272.2399999999907</v>
          </cell>
          <cell r="AV98">
            <v>35745.239999999903</v>
          </cell>
          <cell r="AW98">
            <v>26473</v>
          </cell>
          <cell r="AX98">
            <v>9272.2399999999907</v>
          </cell>
          <cell r="AY98">
            <v>35762.04</v>
          </cell>
          <cell r="AZ98">
            <v>26473</v>
          </cell>
          <cell r="BA98">
            <v>9289.0400000000009</v>
          </cell>
          <cell r="BB98">
            <v>35755.639999999898</v>
          </cell>
          <cell r="BC98">
            <v>26473</v>
          </cell>
          <cell r="BD98">
            <v>9282.6399999999903</v>
          </cell>
          <cell r="BE98">
            <v>0</v>
          </cell>
          <cell r="BF98">
            <v>26473</v>
          </cell>
          <cell r="BG98">
            <v>-26473</v>
          </cell>
          <cell r="BH98">
            <v>0</v>
          </cell>
          <cell r="BI98">
            <v>26473</v>
          </cell>
          <cell r="BJ98">
            <v>-26473</v>
          </cell>
          <cell r="BK98">
            <v>338854.31</v>
          </cell>
          <cell r="BL98">
            <v>317676</v>
          </cell>
          <cell r="BM98">
            <v>21178.31</v>
          </cell>
          <cell r="BN98">
            <v>0</v>
          </cell>
        </row>
        <row r="99">
          <cell r="X99">
            <v>6600</v>
          </cell>
          <cell r="Y99" t="str">
            <v>+</v>
          </cell>
          <cell r="Z99" t="str">
            <v>100801 Undrgrnd Ducts-Flat</v>
          </cell>
          <cell r="AA99">
            <v>46464.75</v>
          </cell>
          <cell r="AB99">
            <v>31191</v>
          </cell>
          <cell r="AC99">
            <v>15273.75</v>
          </cell>
          <cell r="AD99">
            <v>31515.75</v>
          </cell>
          <cell r="AE99">
            <v>31191</v>
          </cell>
          <cell r="AF99">
            <v>324.75</v>
          </cell>
          <cell r="AG99">
            <v>52137</v>
          </cell>
          <cell r="AH99">
            <v>31191</v>
          </cell>
          <cell r="AI99">
            <v>20946</v>
          </cell>
          <cell r="AJ99">
            <v>57390.75</v>
          </cell>
          <cell r="AK99">
            <v>31191</v>
          </cell>
          <cell r="AL99">
            <v>26199.75</v>
          </cell>
          <cell r="AM99">
            <v>13783.5</v>
          </cell>
          <cell r="AN99">
            <v>31191</v>
          </cell>
          <cell r="AO99">
            <v>-17407.5</v>
          </cell>
          <cell r="AP99">
            <v>53586</v>
          </cell>
          <cell r="AQ99">
            <v>31191</v>
          </cell>
          <cell r="AR99">
            <v>22395</v>
          </cell>
          <cell r="AS99">
            <v>54140.37</v>
          </cell>
          <cell r="AT99">
            <v>31191</v>
          </cell>
          <cell r="AU99">
            <v>22949.369999999901</v>
          </cell>
          <cell r="AV99">
            <v>54411.75</v>
          </cell>
          <cell r="AW99">
            <v>31191</v>
          </cell>
          <cell r="AX99">
            <v>23220.75</v>
          </cell>
          <cell r="AY99">
            <v>54900</v>
          </cell>
          <cell r="AZ99">
            <v>31191</v>
          </cell>
          <cell r="BA99">
            <v>23709</v>
          </cell>
          <cell r="BB99">
            <v>54717.75</v>
          </cell>
          <cell r="BC99">
            <v>31191</v>
          </cell>
          <cell r="BD99">
            <v>23526.75</v>
          </cell>
          <cell r="BE99">
            <v>0</v>
          </cell>
          <cell r="BF99">
            <v>31191</v>
          </cell>
          <cell r="BG99">
            <v>-31191</v>
          </cell>
          <cell r="BH99">
            <v>0</v>
          </cell>
          <cell r="BI99">
            <v>31191</v>
          </cell>
          <cell r="BJ99">
            <v>-31191</v>
          </cell>
          <cell r="BK99">
            <v>473047.62</v>
          </cell>
          <cell r="BL99">
            <v>374292</v>
          </cell>
          <cell r="BM99">
            <v>98755.619999999893</v>
          </cell>
          <cell r="BN99">
            <v>0</v>
          </cell>
        </row>
        <row r="100">
          <cell r="X100">
            <v>6700</v>
          </cell>
          <cell r="Y100" t="str">
            <v>+</v>
          </cell>
          <cell r="Z100" t="str">
            <v>100802 Spec Asmbly-Locl Flt</v>
          </cell>
          <cell r="AA100">
            <v>79931.600000000006</v>
          </cell>
          <cell r="AB100">
            <v>0</v>
          </cell>
          <cell r="AC100">
            <v>79931.600000000006</v>
          </cell>
          <cell r="AD100">
            <v>58964.599999999897</v>
          </cell>
          <cell r="AE100">
            <v>0</v>
          </cell>
          <cell r="AF100">
            <v>58964.599999999897</v>
          </cell>
          <cell r="AG100">
            <v>58964.599999999897</v>
          </cell>
          <cell r="AH100">
            <v>0</v>
          </cell>
          <cell r="AI100">
            <v>58964.599999999897</v>
          </cell>
          <cell r="AJ100">
            <v>69464.600000000006</v>
          </cell>
          <cell r="AK100">
            <v>0</v>
          </cell>
          <cell r="AL100">
            <v>69464.600000000006</v>
          </cell>
          <cell r="AM100">
            <v>94164.6</v>
          </cell>
          <cell r="AN100">
            <v>0</v>
          </cell>
          <cell r="AO100">
            <v>94164.6</v>
          </cell>
          <cell r="AP100">
            <v>194164.6</v>
          </cell>
          <cell r="AQ100">
            <v>0</v>
          </cell>
          <cell r="AR100">
            <v>194164.6</v>
          </cell>
          <cell r="AS100">
            <v>194185.60000000001</v>
          </cell>
          <cell r="AT100">
            <v>0</v>
          </cell>
          <cell r="AU100">
            <v>194185.60000000001</v>
          </cell>
          <cell r="AV100">
            <v>58964.599999999897</v>
          </cell>
          <cell r="AW100">
            <v>0</v>
          </cell>
          <cell r="AX100">
            <v>58964.599999999897</v>
          </cell>
          <cell r="AY100">
            <v>60364.599999999897</v>
          </cell>
          <cell r="AZ100">
            <v>0</v>
          </cell>
          <cell r="BA100">
            <v>60364.599999999897</v>
          </cell>
          <cell r="BB100">
            <v>58964.599999999897</v>
          </cell>
          <cell r="BC100">
            <v>0</v>
          </cell>
          <cell r="BD100">
            <v>58964.599999999897</v>
          </cell>
          <cell r="BE100">
            <v>0</v>
          </cell>
          <cell r="BF100">
            <v>0</v>
          </cell>
          <cell r="BG100">
            <v>0</v>
          </cell>
          <cell r="BH100">
            <v>0</v>
          </cell>
          <cell r="BI100">
            <v>0</v>
          </cell>
          <cell r="BJ100">
            <v>0</v>
          </cell>
          <cell r="BK100">
            <v>928134</v>
          </cell>
          <cell r="BL100">
            <v>0</v>
          </cell>
          <cell r="BM100">
            <v>928134</v>
          </cell>
          <cell r="BN100">
            <v>0</v>
          </cell>
        </row>
        <row r="101">
          <cell r="X101">
            <v>6800</v>
          </cell>
          <cell r="Y101" t="str">
            <v>+</v>
          </cell>
          <cell r="Z101" t="str">
            <v>100803 Hospitlty Asmbly-Flt</v>
          </cell>
          <cell r="AA101">
            <v>8489.11</v>
          </cell>
          <cell r="AB101">
            <v>7000</v>
          </cell>
          <cell r="AC101">
            <v>1489.1099999999899</v>
          </cell>
          <cell r="AD101">
            <v>8489.11</v>
          </cell>
          <cell r="AE101">
            <v>7000</v>
          </cell>
          <cell r="AF101">
            <v>1489.1099999999899</v>
          </cell>
          <cell r="AG101">
            <v>8489.11</v>
          </cell>
          <cell r="AH101">
            <v>7000</v>
          </cell>
          <cell r="AI101">
            <v>1489.1099999999899</v>
          </cell>
          <cell r="AJ101">
            <v>8489.11</v>
          </cell>
          <cell r="AK101">
            <v>7000</v>
          </cell>
          <cell r="AL101">
            <v>1489.1099999999899</v>
          </cell>
          <cell r="AM101">
            <v>8489.11</v>
          </cell>
          <cell r="AN101">
            <v>7000</v>
          </cell>
          <cell r="AO101">
            <v>1489.1099999999899</v>
          </cell>
          <cell r="AP101">
            <v>10521.209999999901</v>
          </cell>
          <cell r="AQ101">
            <v>7000</v>
          </cell>
          <cell r="AR101">
            <v>3521.21</v>
          </cell>
          <cell r="AS101">
            <v>21967.32</v>
          </cell>
          <cell r="AT101">
            <v>7000</v>
          </cell>
          <cell r="AU101">
            <v>14967.32</v>
          </cell>
          <cell r="AV101">
            <v>6891.46</v>
          </cell>
          <cell r="AW101">
            <v>7000</v>
          </cell>
          <cell r="AX101">
            <v>-108.54</v>
          </cell>
          <cell r="AY101">
            <v>9340.7299999999905</v>
          </cell>
          <cell r="AZ101">
            <v>7000</v>
          </cell>
          <cell r="BA101">
            <v>2340.73</v>
          </cell>
          <cell r="BB101">
            <v>9340.7299999999905</v>
          </cell>
          <cell r="BC101">
            <v>7000</v>
          </cell>
          <cell r="BD101">
            <v>2340.73</v>
          </cell>
          <cell r="BE101">
            <v>0</v>
          </cell>
          <cell r="BF101">
            <v>7000</v>
          </cell>
          <cell r="BG101">
            <v>-7000</v>
          </cell>
          <cell r="BH101">
            <v>0</v>
          </cell>
          <cell r="BI101">
            <v>7000</v>
          </cell>
          <cell r="BJ101">
            <v>-7000</v>
          </cell>
          <cell r="BK101">
            <v>100507</v>
          </cell>
          <cell r="BL101">
            <v>84000</v>
          </cell>
          <cell r="BM101">
            <v>16507</v>
          </cell>
          <cell r="BN101">
            <v>0</v>
          </cell>
        </row>
        <row r="102">
          <cell r="X102">
            <v>6900</v>
          </cell>
          <cell r="Y102" t="str">
            <v>+</v>
          </cell>
          <cell r="Z102" t="str">
            <v>100804 Carrier Msc Locl-NRC</v>
          </cell>
          <cell r="AA102">
            <v>0</v>
          </cell>
          <cell r="AB102">
            <v>91666.669999999896</v>
          </cell>
          <cell r="AC102">
            <v>-91666.669999999896</v>
          </cell>
          <cell r="AD102">
            <v>14640</v>
          </cell>
          <cell r="AE102">
            <v>91666.66</v>
          </cell>
          <cell r="AF102">
            <v>-77026.66</v>
          </cell>
          <cell r="AG102">
            <v>-3303.01</v>
          </cell>
          <cell r="AH102">
            <v>91666.669999999896</v>
          </cell>
          <cell r="AI102">
            <v>-94969.679999999906</v>
          </cell>
          <cell r="AJ102">
            <v>11453.969999999899</v>
          </cell>
          <cell r="AK102">
            <v>91666.669999999896</v>
          </cell>
          <cell r="AL102">
            <v>-80212.699999999895</v>
          </cell>
          <cell r="AM102">
            <v>-7745.13</v>
          </cell>
          <cell r="AN102">
            <v>91666.66</v>
          </cell>
          <cell r="AO102">
            <v>-99411.789999999906</v>
          </cell>
          <cell r="AP102">
            <v>2850.05</v>
          </cell>
          <cell r="AQ102">
            <v>91666.669999999896</v>
          </cell>
          <cell r="AR102">
            <v>-88816.619999999893</v>
          </cell>
          <cell r="AS102">
            <v>394.47</v>
          </cell>
          <cell r="AT102">
            <v>91666.669999999896</v>
          </cell>
          <cell r="AU102">
            <v>-91272.199999999895</v>
          </cell>
          <cell r="AV102">
            <v>85.56</v>
          </cell>
          <cell r="AW102">
            <v>91666.66</v>
          </cell>
          <cell r="AX102">
            <v>-91581.1</v>
          </cell>
          <cell r="AY102">
            <v>0</v>
          </cell>
          <cell r="AZ102">
            <v>91666.669999999896</v>
          </cell>
          <cell r="BA102">
            <v>-91666.669999999896</v>
          </cell>
          <cell r="BB102">
            <v>500</v>
          </cell>
          <cell r="BC102">
            <v>91666.669999999896</v>
          </cell>
          <cell r="BD102">
            <v>-91166.669999999896</v>
          </cell>
          <cell r="BE102">
            <v>0</v>
          </cell>
          <cell r="BF102">
            <v>91666.66</v>
          </cell>
          <cell r="BG102">
            <v>-91666.66</v>
          </cell>
          <cell r="BH102">
            <v>0</v>
          </cell>
          <cell r="BI102">
            <v>91666.669999999896</v>
          </cell>
          <cell r="BJ102">
            <v>-91666.669999999896</v>
          </cell>
          <cell r="BK102">
            <v>18875.91</v>
          </cell>
          <cell r="BL102">
            <v>1100000</v>
          </cell>
          <cell r="BM102">
            <v>-1081124.0900000001</v>
          </cell>
          <cell r="BN102">
            <v>444916.65999999898</v>
          </cell>
        </row>
        <row r="103">
          <cell r="X103">
            <v>7000</v>
          </cell>
          <cell r="Y103" t="str">
            <v>+</v>
          </cell>
          <cell r="Z103" t="str">
            <v>100810 LocNmbrPortablty-NRC</v>
          </cell>
          <cell r="AA103">
            <v>42039.449999999903</v>
          </cell>
          <cell r="AB103">
            <v>74497</v>
          </cell>
          <cell r="AC103">
            <v>-32457.549999999901</v>
          </cell>
          <cell r="AD103">
            <v>39957.279999999897</v>
          </cell>
          <cell r="AE103">
            <v>38759</v>
          </cell>
          <cell r="AF103">
            <v>1198.28</v>
          </cell>
          <cell r="AG103">
            <v>40997.72</v>
          </cell>
          <cell r="AH103">
            <v>36405</v>
          </cell>
          <cell r="AI103">
            <v>4592.72</v>
          </cell>
          <cell r="AJ103">
            <v>41058.86</v>
          </cell>
          <cell r="AK103">
            <v>43896</v>
          </cell>
          <cell r="AL103">
            <v>-2837.1399999999899</v>
          </cell>
          <cell r="AM103">
            <v>38595.51</v>
          </cell>
          <cell r="AN103">
            <v>43616</v>
          </cell>
          <cell r="AO103">
            <v>-5020.4899999999898</v>
          </cell>
          <cell r="AP103">
            <v>39595.620000000003</v>
          </cell>
          <cell r="AQ103">
            <v>46082</v>
          </cell>
          <cell r="AR103">
            <v>-6486.38</v>
          </cell>
          <cell r="AS103">
            <v>26166.5099999999</v>
          </cell>
          <cell r="AT103">
            <v>77042</v>
          </cell>
          <cell r="AU103">
            <v>-50875.489999999903</v>
          </cell>
          <cell r="AV103">
            <v>-7836.4799999999896</v>
          </cell>
          <cell r="AW103">
            <v>69830</v>
          </cell>
          <cell r="AX103">
            <v>-77666.479999999894</v>
          </cell>
          <cell r="AY103">
            <v>27547.5</v>
          </cell>
          <cell r="AZ103">
            <v>70724</v>
          </cell>
          <cell r="BA103">
            <v>-43176.5</v>
          </cell>
          <cell r="BB103">
            <v>27547.5</v>
          </cell>
          <cell r="BC103">
            <v>73942</v>
          </cell>
          <cell r="BD103">
            <v>-46394.5</v>
          </cell>
          <cell r="BE103">
            <v>0</v>
          </cell>
          <cell r="BF103">
            <v>74778</v>
          </cell>
          <cell r="BG103">
            <v>-74778</v>
          </cell>
          <cell r="BH103">
            <v>0</v>
          </cell>
          <cell r="BI103">
            <v>75131</v>
          </cell>
          <cell r="BJ103">
            <v>-75131</v>
          </cell>
          <cell r="BK103">
            <v>315669.46999999898</v>
          </cell>
          <cell r="BL103">
            <v>724702</v>
          </cell>
          <cell r="BM103">
            <v>-409032.53</v>
          </cell>
          <cell r="BN103">
            <v>0</v>
          </cell>
        </row>
        <row r="104">
          <cell r="X104">
            <v>7100</v>
          </cell>
          <cell r="Y104" t="str">
            <v>+</v>
          </cell>
          <cell r="Z104" t="str">
            <v>100811 CO Code</v>
          </cell>
          <cell r="AA104">
            <v>0</v>
          </cell>
          <cell r="AB104">
            <v>-109842.78</v>
          </cell>
          <cell r="AC104">
            <v>109842.78</v>
          </cell>
          <cell r="AD104">
            <v>0</v>
          </cell>
          <cell r="AE104">
            <v>-100780.52</v>
          </cell>
          <cell r="AF104">
            <v>100780.52</v>
          </cell>
          <cell r="AG104">
            <v>0</v>
          </cell>
          <cell r="AH104">
            <v>-89673.509999999893</v>
          </cell>
          <cell r="AI104">
            <v>89673.509999999893</v>
          </cell>
          <cell r="AJ104">
            <v>0</v>
          </cell>
          <cell r="AK104">
            <v>300318.13</v>
          </cell>
          <cell r="AL104">
            <v>-300318.13</v>
          </cell>
          <cell r="AM104">
            <v>0</v>
          </cell>
          <cell r="AN104">
            <v>-287710.609999999</v>
          </cell>
          <cell r="AO104">
            <v>287710.609999999</v>
          </cell>
          <cell r="AP104">
            <v>0</v>
          </cell>
          <cell r="AQ104">
            <v>-235495.739999999</v>
          </cell>
          <cell r="AR104">
            <v>235495.739999999</v>
          </cell>
          <cell r="AS104">
            <v>0</v>
          </cell>
          <cell r="AT104">
            <v>75374.809999999896</v>
          </cell>
          <cell r="AU104">
            <v>-75374.809999999896</v>
          </cell>
          <cell r="AV104">
            <v>2502.5</v>
          </cell>
          <cell r="AW104">
            <v>10443.719999999899</v>
          </cell>
          <cell r="AX104">
            <v>-7941.22</v>
          </cell>
          <cell r="AY104">
            <v>0</v>
          </cell>
          <cell r="AZ104">
            <v>84958.139999999898</v>
          </cell>
          <cell r="BA104">
            <v>-84958.139999999898</v>
          </cell>
          <cell r="BB104">
            <v>0</v>
          </cell>
          <cell r="BC104">
            <v>184961.989999999</v>
          </cell>
          <cell r="BD104">
            <v>-184961.989999999</v>
          </cell>
          <cell r="BE104">
            <v>0</v>
          </cell>
          <cell r="BF104">
            <v>254001.85</v>
          </cell>
          <cell r="BG104">
            <v>-254001.85</v>
          </cell>
          <cell r="BH104">
            <v>0</v>
          </cell>
          <cell r="BI104">
            <v>-86495.479999999894</v>
          </cell>
          <cell r="BJ104">
            <v>86495.479999999894</v>
          </cell>
          <cell r="BK104">
            <v>2502.5</v>
          </cell>
          <cell r="BL104">
            <v>60</v>
          </cell>
          <cell r="BM104">
            <v>2442.5</v>
          </cell>
          <cell r="BN104">
            <v>166666.67000000001</v>
          </cell>
        </row>
        <row r="105">
          <cell r="X105">
            <v>7200</v>
          </cell>
          <cell r="Y105" t="str">
            <v>+</v>
          </cell>
          <cell r="Z105" t="str">
            <v>100813 LocNmbrPortblty-Flat</v>
          </cell>
          <cell r="AA105">
            <v>53964</v>
          </cell>
          <cell r="AB105">
            <v>0</v>
          </cell>
          <cell r="AC105">
            <v>53964</v>
          </cell>
          <cell r="AD105">
            <v>135227</v>
          </cell>
          <cell r="AE105">
            <v>0</v>
          </cell>
          <cell r="AF105">
            <v>135227</v>
          </cell>
          <cell r="AG105">
            <v>14479</v>
          </cell>
          <cell r="AH105">
            <v>0</v>
          </cell>
          <cell r="AI105">
            <v>14479</v>
          </cell>
          <cell r="AJ105">
            <v>9501</v>
          </cell>
          <cell r="AK105">
            <v>0</v>
          </cell>
          <cell r="AL105">
            <v>9501</v>
          </cell>
          <cell r="AM105">
            <v>45957</v>
          </cell>
          <cell r="AN105">
            <v>0</v>
          </cell>
          <cell r="AO105">
            <v>45957</v>
          </cell>
          <cell r="AP105">
            <v>15234</v>
          </cell>
          <cell r="AQ105">
            <v>0</v>
          </cell>
          <cell r="AR105">
            <v>15234</v>
          </cell>
          <cell r="AS105">
            <v>50871.5</v>
          </cell>
          <cell r="AT105">
            <v>0</v>
          </cell>
          <cell r="AU105">
            <v>50871.5</v>
          </cell>
          <cell r="AV105">
            <v>91918</v>
          </cell>
          <cell r="AW105">
            <v>0</v>
          </cell>
          <cell r="AX105">
            <v>91918</v>
          </cell>
          <cell r="AY105">
            <v>72025.5</v>
          </cell>
          <cell r="AZ105">
            <v>0</v>
          </cell>
          <cell r="BA105">
            <v>72025.5</v>
          </cell>
          <cell r="BB105">
            <v>61175.25</v>
          </cell>
          <cell r="BC105">
            <v>0</v>
          </cell>
          <cell r="BD105">
            <v>61175.25</v>
          </cell>
          <cell r="BE105">
            <v>0</v>
          </cell>
          <cell r="BF105">
            <v>0</v>
          </cell>
          <cell r="BG105">
            <v>0</v>
          </cell>
          <cell r="BH105">
            <v>0</v>
          </cell>
          <cell r="BI105">
            <v>0</v>
          </cell>
          <cell r="BJ105">
            <v>0</v>
          </cell>
          <cell r="BK105">
            <v>550352.25</v>
          </cell>
          <cell r="BL105">
            <v>0</v>
          </cell>
          <cell r="BM105">
            <v>550352.25</v>
          </cell>
          <cell r="BN105">
            <v>0</v>
          </cell>
        </row>
        <row r="106">
          <cell r="X106">
            <v>7300</v>
          </cell>
          <cell r="Y106" t="str">
            <v>+</v>
          </cell>
          <cell r="Z106" t="str">
            <v>100814 Dir File Lstng-Measr</v>
          </cell>
          <cell r="AA106">
            <v>0</v>
          </cell>
          <cell r="AB106">
            <v>0</v>
          </cell>
          <cell r="AC106">
            <v>0</v>
          </cell>
          <cell r="AD106">
            <v>0</v>
          </cell>
          <cell r="AE106">
            <v>0</v>
          </cell>
          <cell r="AF106">
            <v>0</v>
          </cell>
          <cell r="AG106">
            <v>10012.91</v>
          </cell>
          <cell r="AH106">
            <v>0</v>
          </cell>
          <cell r="AI106">
            <v>10012.91</v>
          </cell>
          <cell r="AJ106">
            <v>5152.59</v>
          </cell>
          <cell r="AK106">
            <v>0</v>
          </cell>
          <cell r="AL106">
            <v>5152.59</v>
          </cell>
          <cell r="AM106">
            <v>94781.619999999893</v>
          </cell>
          <cell r="AN106">
            <v>0</v>
          </cell>
          <cell r="AO106">
            <v>94781.619999999893</v>
          </cell>
          <cell r="AP106">
            <v>26335.81</v>
          </cell>
          <cell r="AQ106">
            <v>0</v>
          </cell>
          <cell r="AR106">
            <v>26335.81</v>
          </cell>
          <cell r="AS106">
            <v>7334.55</v>
          </cell>
          <cell r="AT106">
            <v>0</v>
          </cell>
          <cell r="AU106">
            <v>7334.55</v>
          </cell>
          <cell r="AV106">
            <v>6422.34</v>
          </cell>
          <cell r="AW106">
            <v>0</v>
          </cell>
          <cell r="AX106">
            <v>6422.34</v>
          </cell>
          <cell r="AY106">
            <v>12087.24</v>
          </cell>
          <cell r="AZ106">
            <v>0</v>
          </cell>
          <cell r="BA106">
            <v>12087.24</v>
          </cell>
          <cell r="BB106">
            <v>16464.84</v>
          </cell>
          <cell r="BC106">
            <v>0</v>
          </cell>
          <cell r="BD106">
            <v>16464.84</v>
          </cell>
          <cell r="BE106">
            <v>0</v>
          </cell>
          <cell r="BF106">
            <v>0</v>
          </cell>
          <cell r="BG106">
            <v>0</v>
          </cell>
          <cell r="BH106">
            <v>0</v>
          </cell>
          <cell r="BI106">
            <v>0</v>
          </cell>
          <cell r="BJ106">
            <v>0</v>
          </cell>
          <cell r="BK106">
            <v>178591.899999999</v>
          </cell>
          <cell r="BL106">
            <v>0</v>
          </cell>
          <cell r="BM106">
            <v>178591.899999999</v>
          </cell>
          <cell r="BN106">
            <v>262500</v>
          </cell>
        </row>
        <row r="107">
          <cell r="X107">
            <v>7400</v>
          </cell>
          <cell r="Y107" t="str">
            <v>+</v>
          </cell>
          <cell r="Z107" t="str">
            <v>100815 Direc File Lstng-NRC</v>
          </cell>
          <cell r="AA107">
            <v>0</v>
          </cell>
          <cell r="AB107">
            <v>0</v>
          </cell>
          <cell r="AC107">
            <v>0</v>
          </cell>
          <cell r="AD107">
            <v>0</v>
          </cell>
          <cell r="AE107">
            <v>0</v>
          </cell>
          <cell r="AF107">
            <v>0</v>
          </cell>
          <cell r="AG107">
            <v>500</v>
          </cell>
          <cell r="AH107">
            <v>0</v>
          </cell>
          <cell r="AI107">
            <v>500</v>
          </cell>
          <cell r="AJ107">
            <v>500</v>
          </cell>
          <cell r="AK107">
            <v>0</v>
          </cell>
          <cell r="AL107">
            <v>500</v>
          </cell>
          <cell r="AM107">
            <v>500</v>
          </cell>
          <cell r="AN107">
            <v>0</v>
          </cell>
          <cell r="AO107">
            <v>500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1500</v>
          </cell>
          <cell r="BL107">
            <v>0</v>
          </cell>
          <cell r="BM107">
            <v>1500</v>
          </cell>
          <cell r="BN107">
            <v>0</v>
          </cell>
        </row>
        <row r="108">
          <cell r="X108">
            <v>7500</v>
          </cell>
          <cell r="Y108" t="str">
            <v>+</v>
          </cell>
          <cell r="Z108" t="str">
            <v>100820 BilldNoScrning-Flat</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3983.3299999999899</v>
          </cell>
          <cell r="AZ108">
            <v>0</v>
          </cell>
          <cell r="BA108">
            <v>3983.3299999999899</v>
          </cell>
          <cell r="BB108">
            <v>650</v>
          </cell>
          <cell r="BC108">
            <v>0</v>
          </cell>
          <cell r="BD108">
            <v>650</v>
          </cell>
          <cell r="BE108">
            <v>0</v>
          </cell>
          <cell r="BF108">
            <v>0</v>
          </cell>
          <cell r="BG108">
            <v>0</v>
          </cell>
          <cell r="BH108">
            <v>0</v>
          </cell>
          <cell r="BI108">
            <v>0</v>
          </cell>
          <cell r="BJ108">
            <v>0</v>
          </cell>
          <cell r="BK108">
            <v>4633.3299999999899</v>
          </cell>
          <cell r="BL108">
            <v>0</v>
          </cell>
          <cell r="BM108">
            <v>4633.3299999999899</v>
          </cell>
          <cell r="BN108">
            <v>0</v>
          </cell>
        </row>
        <row r="109">
          <cell r="X109">
            <v>7600</v>
          </cell>
          <cell r="Y109" t="str">
            <v>+</v>
          </cell>
          <cell r="Z109" t="str">
            <v>100821 BilldNoScrning-Measd</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36475.199999999903</v>
          </cell>
          <cell r="BC109">
            <v>0</v>
          </cell>
          <cell r="BD109">
            <v>36475.199999999903</v>
          </cell>
          <cell r="BE109">
            <v>0</v>
          </cell>
          <cell r="BF109">
            <v>0</v>
          </cell>
          <cell r="BG109">
            <v>0</v>
          </cell>
          <cell r="BH109">
            <v>0</v>
          </cell>
          <cell r="BI109">
            <v>0</v>
          </cell>
          <cell r="BJ109">
            <v>0</v>
          </cell>
          <cell r="BK109">
            <v>36475.199999999903</v>
          </cell>
          <cell r="BL109">
            <v>0</v>
          </cell>
          <cell r="BM109">
            <v>36475.199999999903</v>
          </cell>
          <cell r="BN109">
            <v>0</v>
          </cell>
        </row>
        <row r="110">
          <cell r="X110">
            <v>7700</v>
          </cell>
          <cell r="Y110" t="str">
            <v>+</v>
          </cell>
          <cell r="Z110" t="str">
            <v>100822 BilldNoScrning-NRC</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150</v>
          </cell>
          <cell r="AZ110">
            <v>0</v>
          </cell>
          <cell r="BA110">
            <v>150</v>
          </cell>
          <cell r="BB110">
            <v>0</v>
          </cell>
          <cell r="BC110">
            <v>0</v>
          </cell>
          <cell r="BD110">
            <v>0</v>
          </cell>
          <cell r="BE110">
            <v>0</v>
          </cell>
          <cell r="BF110">
            <v>0</v>
          </cell>
          <cell r="BG110">
            <v>0</v>
          </cell>
          <cell r="BH110">
            <v>0</v>
          </cell>
          <cell r="BI110">
            <v>0</v>
          </cell>
          <cell r="BJ110">
            <v>0</v>
          </cell>
          <cell r="BK110">
            <v>150</v>
          </cell>
          <cell r="BL110">
            <v>0</v>
          </cell>
          <cell r="BM110">
            <v>150</v>
          </cell>
          <cell r="BN110">
            <v>0</v>
          </cell>
        </row>
        <row r="111">
          <cell r="X111">
            <v>7800</v>
          </cell>
          <cell r="Y111" t="str">
            <v>+</v>
          </cell>
          <cell r="Z111" t="str">
            <v>100830 Local Loops-Flat Rat</v>
          </cell>
          <cell r="AA111">
            <v>2165.3699999999899</v>
          </cell>
          <cell r="AB111">
            <v>52516</v>
          </cell>
          <cell r="AC111">
            <v>-50350.629999999903</v>
          </cell>
          <cell r="AD111">
            <v>16883.029999999901</v>
          </cell>
          <cell r="AE111">
            <v>62711</v>
          </cell>
          <cell r="AF111">
            <v>-45827.97</v>
          </cell>
          <cell r="AG111">
            <v>18874.619999999901</v>
          </cell>
          <cell r="AH111">
            <v>75305</v>
          </cell>
          <cell r="AI111">
            <v>-56430.379999999903</v>
          </cell>
          <cell r="AJ111">
            <v>42747.65</v>
          </cell>
          <cell r="AK111">
            <v>306129</v>
          </cell>
          <cell r="AL111">
            <v>-263381.34999999899</v>
          </cell>
          <cell r="AM111">
            <v>99894.149999999907</v>
          </cell>
          <cell r="AN111">
            <v>398450</v>
          </cell>
          <cell r="AO111">
            <v>-298555.84999999899</v>
          </cell>
          <cell r="AP111">
            <v>122747.289999999</v>
          </cell>
          <cell r="AQ111">
            <v>491979</v>
          </cell>
          <cell r="AR111">
            <v>-369231.71</v>
          </cell>
          <cell r="AS111">
            <v>188612.12</v>
          </cell>
          <cell r="AT111">
            <v>777359</v>
          </cell>
          <cell r="AU111">
            <v>-588746.88</v>
          </cell>
          <cell r="AV111">
            <v>223639.89</v>
          </cell>
          <cell r="AW111">
            <v>900452</v>
          </cell>
          <cell r="AX111">
            <v>-676812.10999999905</v>
          </cell>
          <cell r="AY111">
            <v>226140.829999999</v>
          </cell>
          <cell r="AZ111">
            <v>1055383</v>
          </cell>
          <cell r="BA111">
            <v>-829242.17</v>
          </cell>
          <cell r="BB111">
            <v>270318.90000000002</v>
          </cell>
          <cell r="BC111">
            <v>1226679</v>
          </cell>
          <cell r="BD111">
            <v>-956360.09999999905</v>
          </cell>
          <cell r="BE111">
            <v>7219.6599999999899</v>
          </cell>
          <cell r="BF111">
            <v>1382532</v>
          </cell>
          <cell r="BG111">
            <v>-1375312.34</v>
          </cell>
          <cell r="BH111">
            <v>0</v>
          </cell>
          <cell r="BI111">
            <v>1531449</v>
          </cell>
          <cell r="BJ111">
            <v>-1531449</v>
          </cell>
          <cell r="BK111">
            <v>1219243.51</v>
          </cell>
          <cell r="BL111">
            <v>8260944</v>
          </cell>
          <cell r="BM111">
            <v>-7041700.4900000002</v>
          </cell>
          <cell r="BN111">
            <v>0</v>
          </cell>
        </row>
        <row r="112">
          <cell r="X112">
            <v>7900</v>
          </cell>
          <cell r="Y112" t="str">
            <v>+</v>
          </cell>
          <cell r="Z112" t="str">
            <v>100831 Local Loops - NRC</v>
          </cell>
          <cell r="AA112">
            <v>0</v>
          </cell>
          <cell r="AB112">
            <v>0</v>
          </cell>
          <cell r="AC112">
            <v>0</v>
          </cell>
          <cell r="AD112">
            <v>9013.3999999999905</v>
          </cell>
          <cell r="AE112">
            <v>0</v>
          </cell>
          <cell r="AF112">
            <v>9013.3999999999905</v>
          </cell>
          <cell r="AG112">
            <v>3712.0999999999899</v>
          </cell>
          <cell r="AH112">
            <v>0</v>
          </cell>
          <cell r="AI112">
            <v>3712.0999999999899</v>
          </cell>
          <cell r="AJ112">
            <v>6556.5</v>
          </cell>
          <cell r="AK112">
            <v>0</v>
          </cell>
          <cell r="AL112">
            <v>6556.5</v>
          </cell>
          <cell r="AM112">
            <v>6476.5</v>
          </cell>
          <cell r="AN112">
            <v>0</v>
          </cell>
          <cell r="AO112">
            <v>6476.5</v>
          </cell>
          <cell r="AP112">
            <v>34225</v>
          </cell>
          <cell r="AQ112">
            <v>0</v>
          </cell>
          <cell r="AR112">
            <v>34225</v>
          </cell>
          <cell r="AS112">
            <v>-1521</v>
          </cell>
          <cell r="AT112">
            <v>0</v>
          </cell>
          <cell r="AU112">
            <v>-1521</v>
          </cell>
          <cell r="AV112">
            <v>9836.95999999999</v>
          </cell>
          <cell r="AW112">
            <v>0</v>
          </cell>
          <cell r="AX112">
            <v>9836.95999999999</v>
          </cell>
          <cell r="AY112">
            <v>47990.54</v>
          </cell>
          <cell r="AZ112">
            <v>0</v>
          </cell>
          <cell r="BA112">
            <v>47990.54</v>
          </cell>
          <cell r="BB112">
            <v>0</v>
          </cell>
          <cell r="BC112">
            <v>0</v>
          </cell>
          <cell r="BD112">
            <v>0</v>
          </cell>
          <cell r="BE112">
            <v>0</v>
          </cell>
          <cell r="BF112">
            <v>0</v>
          </cell>
          <cell r="BG112">
            <v>0</v>
          </cell>
          <cell r="BH112">
            <v>0</v>
          </cell>
          <cell r="BI112">
            <v>0</v>
          </cell>
          <cell r="BJ112">
            <v>0</v>
          </cell>
          <cell r="BK112">
            <v>116290</v>
          </cell>
          <cell r="BL112">
            <v>0</v>
          </cell>
          <cell r="BM112">
            <v>116290</v>
          </cell>
          <cell r="BN112">
            <v>362191.75</v>
          </cell>
        </row>
        <row r="113">
          <cell r="X113">
            <v>8000</v>
          </cell>
          <cell r="Y113" t="str">
            <v>+</v>
          </cell>
          <cell r="Z113" t="str">
            <v>100835 ADSL DOV Access-Flat</v>
          </cell>
          <cell r="AA113">
            <v>370.75</v>
          </cell>
          <cell r="AB113">
            <v>0</v>
          </cell>
          <cell r="AC113">
            <v>370.75</v>
          </cell>
          <cell r="AD113">
            <v>424.88</v>
          </cell>
          <cell r="AE113">
            <v>0</v>
          </cell>
          <cell r="AF113">
            <v>424.88</v>
          </cell>
          <cell r="AG113">
            <v>526.92999999999904</v>
          </cell>
          <cell r="AH113">
            <v>0</v>
          </cell>
          <cell r="AI113">
            <v>526.92999999999904</v>
          </cell>
          <cell r="AJ113">
            <v>628.17999999999904</v>
          </cell>
          <cell r="AK113">
            <v>0</v>
          </cell>
          <cell r="AL113">
            <v>628.17999999999904</v>
          </cell>
          <cell r="AM113">
            <v>605.04999999999905</v>
          </cell>
          <cell r="AN113">
            <v>0</v>
          </cell>
          <cell r="AO113">
            <v>605.04999999999905</v>
          </cell>
          <cell r="AP113">
            <v>784.7</v>
          </cell>
          <cell r="AQ113">
            <v>0</v>
          </cell>
          <cell r="AR113">
            <v>784.7</v>
          </cell>
          <cell r="AS113">
            <v>2807.32</v>
          </cell>
          <cell r="AT113">
            <v>0</v>
          </cell>
          <cell r="AU113">
            <v>2807.32</v>
          </cell>
          <cell r="AV113">
            <v>3937.75</v>
          </cell>
          <cell r="AW113">
            <v>0</v>
          </cell>
          <cell r="AX113">
            <v>3937.75</v>
          </cell>
          <cell r="AY113">
            <v>2967.8699999999899</v>
          </cell>
          <cell r="AZ113">
            <v>0</v>
          </cell>
          <cell r="BA113">
            <v>2967.8699999999899</v>
          </cell>
          <cell r="BB113">
            <v>2343.0500000000002</v>
          </cell>
          <cell r="BC113">
            <v>0</v>
          </cell>
          <cell r="BD113">
            <v>2343.0500000000002</v>
          </cell>
          <cell r="BE113">
            <v>392</v>
          </cell>
          <cell r="BF113">
            <v>0</v>
          </cell>
          <cell r="BG113">
            <v>392</v>
          </cell>
          <cell r="BH113">
            <v>0</v>
          </cell>
          <cell r="BI113">
            <v>0</v>
          </cell>
          <cell r="BJ113">
            <v>0</v>
          </cell>
          <cell r="BK113">
            <v>15788.48</v>
          </cell>
          <cell r="BL113">
            <v>0</v>
          </cell>
          <cell r="BM113">
            <v>15788.48</v>
          </cell>
          <cell r="BN113">
            <v>0</v>
          </cell>
        </row>
        <row r="114">
          <cell r="X114">
            <v>8100</v>
          </cell>
          <cell r="Y114" t="str">
            <v>+</v>
          </cell>
          <cell r="Z114" t="str">
            <v>100836 ADSL DOV Access-NRC</v>
          </cell>
          <cell r="AA114">
            <v>0</v>
          </cell>
          <cell r="AB114">
            <v>0</v>
          </cell>
          <cell r="AC114">
            <v>0</v>
          </cell>
          <cell r="AD114">
            <v>412</v>
          </cell>
          <cell r="AE114">
            <v>0</v>
          </cell>
          <cell r="AF114">
            <v>412</v>
          </cell>
          <cell r="AG114">
            <v>433</v>
          </cell>
          <cell r="AH114">
            <v>0</v>
          </cell>
          <cell r="AI114">
            <v>433</v>
          </cell>
          <cell r="AJ114">
            <v>647</v>
          </cell>
          <cell r="AK114">
            <v>0</v>
          </cell>
          <cell r="AL114">
            <v>647</v>
          </cell>
          <cell r="AM114">
            <v>0</v>
          </cell>
          <cell r="AN114">
            <v>0</v>
          </cell>
          <cell r="AO114">
            <v>0</v>
          </cell>
          <cell r="AP114">
            <v>0</v>
          </cell>
          <cell r="AQ114">
            <v>0</v>
          </cell>
          <cell r="AR114">
            <v>0</v>
          </cell>
          <cell r="AS114">
            <v>-553</v>
          </cell>
          <cell r="AT114">
            <v>0</v>
          </cell>
          <cell r="AU114">
            <v>-553</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939</v>
          </cell>
          <cell r="BL114">
            <v>0</v>
          </cell>
          <cell r="BM114">
            <v>939</v>
          </cell>
          <cell r="BN114">
            <v>1425000</v>
          </cell>
        </row>
        <row r="115">
          <cell r="X115">
            <v>8200</v>
          </cell>
          <cell r="Y115" t="str">
            <v>+</v>
          </cell>
          <cell r="Z115" t="str">
            <v>100837 Loc Ntwk Inter FltRt</v>
          </cell>
          <cell r="AA115">
            <v>0</v>
          </cell>
          <cell r="AB115">
            <v>13867.23</v>
          </cell>
          <cell r="AC115">
            <v>-13867.23</v>
          </cell>
          <cell r="AD115">
            <v>0</v>
          </cell>
          <cell r="AE115">
            <v>13867.24</v>
          </cell>
          <cell r="AF115">
            <v>-13867.24</v>
          </cell>
          <cell r="AG115">
            <v>5838.84</v>
          </cell>
          <cell r="AH115">
            <v>13867.23</v>
          </cell>
          <cell r="AI115">
            <v>-8028.39</v>
          </cell>
          <cell r="AJ115">
            <v>7655.0799999999899</v>
          </cell>
          <cell r="AK115">
            <v>13867.23</v>
          </cell>
          <cell r="AL115">
            <v>-6212.1499999999896</v>
          </cell>
          <cell r="AM115">
            <v>5113.7299999999896</v>
          </cell>
          <cell r="AN115">
            <v>55315.839999999902</v>
          </cell>
          <cell r="AO115">
            <v>-50202.11</v>
          </cell>
          <cell r="AP115">
            <v>23626.119999999901</v>
          </cell>
          <cell r="AQ115">
            <v>55315.83</v>
          </cell>
          <cell r="AR115">
            <v>-31689.709999999901</v>
          </cell>
          <cell r="AS115">
            <v>-1773.6099999999899</v>
          </cell>
          <cell r="AT115">
            <v>55315.83</v>
          </cell>
          <cell r="AU115">
            <v>-57089.440000000002</v>
          </cell>
          <cell r="AV115">
            <v>22884.279999999901</v>
          </cell>
          <cell r="AW115">
            <v>55315.839999999902</v>
          </cell>
          <cell r="AX115">
            <v>-32431.56</v>
          </cell>
          <cell r="AY115">
            <v>23889.29</v>
          </cell>
          <cell r="AZ115">
            <v>55315.83</v>
          </cell>
          <cell r="BA115">
            <v>-31426.54</v>
          </cell>
          <cell r="BB115">
            <v>10106.4</v>
          </cell>
          <cell r="BC115">
            <v>55315.83</v>
          </cell>
          <cell r="BD115">
            <v>-45209.43</v>
          </cell>
          <cell r="BE115">
            <v>0</v>
          </cell>
          <cell r="BF115">
            <v>55315.839999999902</v>
          </cell>
          <cell r="BG115">
            <v>-55315.839999999902</v>
          </cell>
          <cell r="BH115">
            <v>0</v>
          </cell>
          <cell r="BI115">
            <v>221110.23</v>
          </cell>
          <cell r="BJ115">
            <v>-221110.23</v>
          </cell>
          <cell r="BK115">
            <v>97340.13</v>
          </cell>
          <cell r="BL115">
            <v>663790</v>
          </cell>
          <cell r="BM115">
            <v>-566449.87</v>
          </cell>
          <cell r="BN115">
            <v>0</v>
          </cell>
        </row>
        <row r="116">
          <cell r="X116">
            <v>8300</v>
          </cell>
          <cell r="Y116" t="str">
            <v>+</v>
          </cell>
          <cell r="Z116" t="str">
            <v>100839 Loc Ntwk Intercn NRC</v>
          </cell>
          <cell r="AA116">
            <v>0</v>
          </cell>
          <cell r="AB116">
            <v>0</v>
          </cell>
          <cell r="AC116">
            <v>0</v>
          </cell>
          <cell r="AD116">
            <v>0</v>
          </cell>
          <cell r="AE116">
            <v>0</v>
          </cell>
          <cell r="AF116">
            <v>0</v>
          </cell>
          <cell r="AG116">
            <v>191.25</v>
          </cell>
          <cell r="AH116">
            <v>0</v>
          </cell>
          <cell r="AI116">
            <v>191.25</v>
          </cell>
          <cell r="AJ116">
            <v>1366.25</v>
          </cell>
          <cell r="AK116">
            <v>0</v>
          </cell>
          <cell r="AL116">
            <v>1366.25</v>
          </cell>
          <cell r="AM116">
            <v>0</v>
          </cell>
          <cell r="AN116">
            <v>0</v>
          </cell>
          <cell r="AO116">
            <v>0</v>
          </cell>
          <cell r="AP116">
            <v>410</v>
          </cell>
          <cell r="AQ116">
            <v>0</v>
          </cell>
          <cell r="AR116">
            <v>410</v>
          </cell>
          <cell r="AS116">
            <v>820</v>
          </cell>
          <cell r="AT116">
            <v>0</v>
          </cell>
          <cell r="AU116">
            <v>820</v>
          </cell>
          <cell r="AV116">
            <v>1640</v>
          </cell>
          <cell r="AW116">
            <v>0</v>
          </cell>
          <cell r="AX116">
            <v>1640</v>
          </cell>
          <cell r="AY116">
            <v>1378</v>
          </cell>
          <cell r="AZ116">
            <v>0</v>
          </cell>
          <cell r="BA116">
            <v>1378</v>
          </cell>
          <cell r="BB116">
            <v>0</v>
          </cell>
          <cell r="BC116">
            <v>0</v>
          </cell>
          <cell r="BD116">
            <v>0</v>
          </cell>
          <cell r="BE116">
            <v>0</v>
          </cell>
          <cell r="BF116">
            <v>0</v>
          </cell>
          <cell r="BG116">
            <v>0</v>
          </cell>
          <cell r="BH116">
            <v>0</v>
          </cell>
          <cell r="BI116">
            <v>0</v>
          </cell>
          <cell r="BJ116">
            <v>0</v>
          </cell>
          <cell r="BK116">
            <v>5805.5</v>
          </cell>
          <cell r="BL116">
            <v>0</v>
          </cell>
          <cell r="BM116">
            <v>5805.5</v>
          </cell>
          <cell r="BN116">
            <v>0</v>
          </cell>
        </row>
        <row r="117">
          <cell r="X117">
            <v>8400</v>
          </cell>
          <cell r="Y117" t="str">
            <v>+</v>
          </cell>
          <cell r="Z117" t="str">
            <v>100845 Billing &amp; Coll-Mesrd</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57143.279999999897</v>
          </cell>
          <cell r="AQ117">
            <v>0</v>
          </cell>
          <cell r="AR117">
            <v>57143.279999999897</v>
          </cell>
          <cell r="AS117">
            <v>30883.23</v>
          </cell>
          <cell r="AT117">
            <v>0</v>
          </cell>
          <cell r="AU117">
            <v>30883.23</v>
          </cell>
          <cell r="AV117">
            <v>43256.41</v>
          </cell>
          <cell r="AW117">
            <v>0</v>
          </cell>
          <cell r="AX117">
            <v>43256.41</v>
          </cell>
          <cell r="AY117">
            <v>58416.519999999902</v>
          </cell>
          <cell r="AZ117">
            <v>0</v>
          </cell>
          <cell r="BA117">
            <v>58416.519999999902</v>
          </cell>
          <cell r="BB117">
            <v>44654.889999999898</v>
          </cell>
          <cell r="BC117">
            <v>0</v>
          </cell>
          <cell r="BD117">
            <v>44654.889999999898</v>
          </cell>
          <cell r="BE117">
            <v>0</v>
          </cell>
          <cell r="BF117">
            <v>0</v>
          </cell>
          <cell r="BG117">
            <v>0</v>
          </cell>
          <cell r="BH117">
            <v>0</v>
          </cell>
          <cell r="BI117">
            <v>0</v>
          </cell>
          <cell r="BJ117">
            <v>0</v>
          </cell>
          <cell r="BK117">
            <v>234354.329999999</v>
          </cell>
          <cell r="BL117">
            <v>0</v>
          </cell>
          <cell r="BM117">
            <v>234354.329999999</v>
          </cell>
          <cell r="BN117">
            <v>110574</v>
          </cell>
        </row>
        <row r="118">
          <cell r="X118">
            <v>8500</v>
          </cell>
          <cell r="Y118" t="str">
            <v>+</v>
          </cell>
          <cell r="Z118" t="str">
            <v>101000 TYourWay Plus-LD&amp;IX</v>
          </cell>
          <cell r="AA118">
            <v>2278377.16</v>
          </cell>
          <cell r="AB118">
            <v>518428</v>
          </cell>
          <cell r="AC118">
            <v>1759949.1599999899</v>
          </cell>
          <cell r="AD118">
            <v>1988318.4099999899</v>
          </cell>
          <cell r="AE118">
            <v>521584</v>
          </cell>
          <cell r="AF118">
            <v>1466734.4099999899</v>
          </cell>
          <cell r="AG118">
            <v>1691226.53</v>
          </cell>
          <cell r="AH118">
            <v>524766</v>
          </cell>
          <cell r="AI118">
            <v>1166460.53</v>
          </cell>
          <cell r="AJ118">
            <v>1620313.5</v>
          </cell>
          <cell r="AK118">
            <v>541860</v>
          </cell>
          <cell r="AL118">
            <v>1078453.5</v>
          </cell>
          <cell r="AM118">
            <v>1484781.25</v>
          </cell>
          <cell r="AN118">
            <v>545232</v>
          </cell>
          <cell r="AO118">
            <v>939549.25</v>
          </cell>
          <cell r="AP118">
            <v>1374208.53</v>
          </cell>
          <cell r="AQ118">
            <v>548632</v>
          </cell>
          <cell r="AR118">
            <v>825576.53</v>
          </cell>
          <cell r="AS118">
            <v>1323416.97</v>
          </cell>
          <cell r="AT118">
            <v>525108</v>
          </cell>
          <cell r="AU118">
            <v>798308.96999999904</v>
          </cell>
          <cell r="AV118">
            <v>1279813.07</v>
          </cell>
          <cell r="AW118">
            <v>566172</v>
          </cell>
          <cell r="AX118">
            <v>713641.06999999902</v>
          </cell>
          <cell r="AY118">
            <v>1190008.71</v>
          </cell>
          <cell r="AZ118">
            <v>569699</v>
          </cell>
          <cell r="BA118">
            <v>620309.70999999903</v>
          </cell>
          <cell r="BB118">
            <v>1111482.98</v>
          </cell>
          <cell r="BC118">
            <v>573255</v>
          </cell>
          <cell r="BD118">
            <v>538227.97999999905</v>
          </cell>
          <cell r="BE118">
            <v>70839.589999999895</v>
          </cell>
          <cell r="BF118">
            <v>576840</v>
          </cell>
          <cell r="BG118">
            <v>-506000.40999999898</v>
          </cell>
          <cell r="BH118">
            <v>0</v>
          </cell>
          <cell r="BI118">
            <v>501033</v>
          </cell>
          <cell r="BJ118">
            <v>-501033</v>
          </cell>
          <cell r="BK118">
            <v>15412786.699999901</v>
          </cell>
          <cell r="BL118">
            <v>6512609</v>
          </cell>
          <cell r="BM118">
            <v>8900177.6999999899</v>
          </cell>
          <cell r="BN118">
            <v>0</v>
          </cell>
        </row>
        <row r="119">
          <cell r="X119">
            <v>8600</v>
          </cell>
          <cell r="Y119" t="str">
            <v>+</v>
          </cell>
          <cell r="Z119" t="str">
            <v>101010 TYourWayStrait-LD&amp;IX</v>
          </cell>
          <cell r="AA119">
            <v>10553255.029999901</v>
          </cell>
          <cell r="AB119">
            <v>8816377</v>
          </cell>
          <cell r="AC119">
            <v>1736878.03</v>
          </cell>
          <cell r="AD119">
            <v>9872853.3000000007</v>
          </cell>
          <cell r="AE119">
            <v>8761258</v>
          </cell>
          <cell r="AF119">
            <v>1111595.3</v>
          </cell>
          <cell r="AG119">
            <v>9073094.6300000008</v>
          </cell>
          <cell r="AH119">
            <v>8523223</v>
          </cell>
          <cell r="AI119">
            <v>549871.63</v>
          </cell>
          <cell r="AJ119">
            <v>9452189</v>
          </cell>
          <cell r="AK119">
            <v>8482089</v>
          </cell>
          <cell r="AL119">
            <v>970100</v>
          </cell>
          <cell r="AM119">
            <v>9131965.1199999899</v>
          </cell>
          <cell r="AN119">
            <v>8518165</v>
          </cell>
          <cell r="AO119">
            <v>613800.12</v>
          </cell>
          <cell r="AP119">
            <v>8988192.6400000006</v>
          </cell>
          <cell r="AQ119">
            <v>8554407</v>
          </cell>
          <cell r="AR119">
            <v>433785.64</v>
          </cell>
          <cell r="AS119">
            <v>9350557.5600000005</v>
          </cell>
          <cell r="AT119">
            <v>8594456</v>
          </cell>
          <cell r="AU119">
            <v>756101.56</v>
          </cell>
          <cell r="AV119">
            <v>9625668.5399999898</v>
          </cell>
          <cell r="AW119">
            <v>8624971</v>
          </cell>
          <cell r="AX119">
            <v>1000697.54</v>
          </cell>
          <cell r="AY119">
            <v>9543714.1799999904</v>
          </cell>
          <cell r="AZ119">
            <v>8661709</v>
          </cell>
          <cell r="BA119">
            <v>882005.18</v>
          </cell>
          <cell r="BB119">
            <v>9209794.8800000008</v>
          </cell>
          <cell r="BC119">
            <v>8698617</v>
          </cell>
          <cell r="BD119">
            <v>511177.88</v>
          </cell>
          <cell r="BE119">
            <v>685640.19999999902</v>
          </cell>
          <cell r="BF119">
            <v>8735694</v>
          </cell>
          <cell r="BG119">
            <v>-8050053.7999999896</v>
          </cell>
          <cell r="BH119">
            <v>0</v>
          </cell>
          <cell r="BI119">
            <v>8904014</v>
          </cell>
          <cell r="BJ119">
            <v>-8904014</v>
          </cell>
          <cell r="BK119">
            <v>95486925.079999894</v>
          </cell>
          <cell r="BL119">
            <v>103874980</v>
          </cell>
          <cell r="BM119">
            <v>-8388054.9199999897</v>
          </cell>
          <cell r="BN119">
            <v>148600.17000000001</v>
          </cell>
        </row>
        <row r="120">
          <cell r="X120">
            <v>8700</v>
          </cell>
          <cell r="Y120" t="str">
            <v>+</v>
          </cell>
          <cell r="Z120" t="str">
            <v>101014 TYourWay Unlmtd-Subs</v>
          </cell>
          <cell r="AA120">
            <v>5882083.4900000002</v>
          </cell>
          <cell r="AB120">
            <v>5863486</v>
          </cell>
          <cell r="AC120">
            <v>18597.490000000002</v>
          </cell>
          <cell r="AD120">
            <v>6082552.8399999896</v>
          </cell>
          <cell r="AE120">
            <v>5961122</v>
          </cell>
          <cell r="AF120">
            <v>121430.84</v>
          </cell>
          <cell r="AG120">
            <v>6206354.7000000002</v>
          </cell>
          <cell r="AH120">
            <v>6157052</v>
          </cell>
          <cell r="AI120">
            <v>49302.699999999903</v>
          </cell>
          <cell r="AJ120">
            <v>5295895.0199999902</v>
          </cell>
          <cell r="AK120">
            <v>6243210</v>
          </cell>
          <cell r="AL120">
            <v>-947314.97999999905</v>
          </cell>
          <cell r="AM120">
            <v>7333739.0300000003</v>
          </cell>
          <cell r="AN120">
            <v>6299853</v>
          </cell>
          <cell r="AO120">
            <v>1033886.03</v>
          </cell>
          <cell r="AP120">
            <v>6352592.9699999904</v>
          </cell>
          <cell r="AQ120">
            <v>6355088</v>
          </cell>
          <cell r="AR120">
            <v>-2495.0300000000002</v>
          </cell>
          <cell r="AS120">
            <v>6384971.5700000003</v>
          </cell>
          <cell r="AT120">
            <v>6431298</v>
          </cell>
          <cell r="AU120">
            <v>-46326.43</v>
          </cell>
          <cell r="AV120">
            <v>6430870.1299999896</v>
          </cell>
          <cell r="AW120">
            <v>6477676</v>
          </cell>
          <cell r="AX120">
            <v>-46805.87</v>
          </cell>
          <cell r="AY120">
            <v>7323088.2199999904</v>
          </cell>
          <cell r="AZ120">
            <v>6542428</v>
          </cell>
          <cell r="BA120">
            <v>780660.21999999904</v>
          </cell>
          <cell r="BB120">
            <v>6449977.0599999903</v>
          </cell>
          <cell r="BC120">
            <v>6594071</v>
          </cell>
          <cell r="BD120">
            <v>-144093.94</v>
          </cell>
          <cell r="BE120">
            <v>406330.63</v>
          </cell>
          <cell r="BF120">
            <v>6653623</v>
          </cell>
          <cell r="BG120">
            <v>-6247292.3700000001</v>
          </cell>
          <cell r="BH120">
            <v>0</v>
          </cell>
          <cell r="BI120">
            <v>6636133</v>
          </cell>
          <cell r="BJ120">
            <v>-6636133</v>
          </cell>
          <cell r="BK120">
            <v>64148455.6599999</v>
          </cell>
          <cell r="BL120">
            <v>76215040</v>
          </cell>
          <cell r="BM120">
            <v>-12066584.34</v>
          </cell>
          <cell r="BN120">
            <v>0</v>
          </cell>
        </row>
        <row r="121">
          <cell r="X121">
            <v>8800</v>
          </cell>
          <cell r="Y121" t="str">
            <v>+</v>
          </cell>
          <cell r="Z121" t="str">
            <v>101015 TYourWay Unlmtd/Min</v>
          </cell>
          <cell r="AA121">
            <v>3043788.50999999</v>
          </cell>
          <cell r="AB121">
            <v>3792575</v>
          </cell>
          <cell r="AC121">
            <v>-748786.48999999894</v>
          </cell>
          <cell r="AD121">
            <v>3060308.29999999</v>
          </cell>
          <cell r="AE121">
            <v>3755702</v>
          </cell>
          <cell r="AF121">
            <v>-695393.69999999902</v>
          </cell>
          <cell r="AG121">
            <v>2905448.21</v>
          </cell>
          <cell r="AH121">
            <v>3687795</v>
          </cell>
          <cell r="AI121">
            <v>-782346.79</v>
          </cell>
          <cell r="AJ121">
            <v>4231774.6699999897</v>
          </cell>
          <cell r="AK121">
            <v>3651171</v>
          </cell>
          <cell r="AL121">
            <v>580603.67000000004</v>
          </cell>
          <cell r="AM121">
            <v>2035325.51</v>
          </cell>
          <cell r="AN121">
            <v>3581933</v>
          </cell>
          <cell r="AO121">
            <v>-1546607.49</v>
          </cell>
          <cell r="AP121">
            <v>2968658.7</v>
          </cell>
          <cell r="AQ121">
            <v>3510832</v>
          </cell>
          <cell r="AR121">
            <v>-542173.30000000005</v>
          </cell>
          <cell r="AS121">
            <v>3095448.89</v>
          </cell>
          <cell r="AT121">
            <v>3428459</v>
          </cell>
          <cell r="AU121">
            <v>-333010.109999999</v>
          </cell>
          <cell r="AV121">
            <v>3186574.3399999901</v>
          </cell>
          <cell r="AW121">
            <v>3305151</v>
          </cell>
          <cell r="AX121">
            <v>-118576.66</v>
          </cell>
          <cell r="AY121">
            <v>3231129.72</v>
          </cell>
          <cell r="AZ121">
            <v>3159913</v>
          </cell>
          <cell r="BA121">
            <v>71216.72</v>
          </cell>
          <cell r="BB121">
            <v>3197054.12</v>
          </cell>
          <cell r="BC121">
            <v>3154018</v>
          </cell>
          <cell r="BD121">
            <v>43036.12</v>
          </cell>
          <cell r="BE121">
            <v>477711.59</v>
          </cell>
          <cell r="BF121">
            <v>3063877</v>
          </cell>
          <cell r="BG121">
            <v>-2586165.41</v>
          </cell>
          <cell r="BH121">
            <v>0</v>
          </cell>
          <cell r="BI121">
            <v>3008151</v>
          </cell>
          <cell r="BJ121">
            <v>-3008151</v>
          </cell>
          <cell r="BK121">
            <v>31433222.559999902</v>
          </cell>
          <cell r="BL121">
            <v>41099577</v>
          </cell>
          <cell r="BM121">
            <v>-9666354.4399999902</v>
          </cell>
          <cell r="BN121">
            <v>0</v>
          </cell>
        </row>
        <row r="122">
          <cell r="X122">
            <v>8900</v>
          </cell>
          <cell r="Y122" t="str">
            <v>+</v>
          </cell>
          <cell r="Z122" t="str">
            <v>101016 TYW USA-North Amrcn</v>
          </cell>
          <cell r="AA122">
            <v>0</v>
          </cell>
          <cell r="AB122">
            <v>577197</v>
          </cell>
          <cell r="AC122">
            <v>-577197</v>
          </cell>
          <cell r="AD122">
            <v>0</v>
          </cell>
          <cell r="AE122">
            <v>672280</v>
          </cell>
          <cell r="AF122">
            <v>-672280</v>
          </cell>
          <cell r="AG122">
            <v>25525.369999999901</v>
          </cell>
          <cell r="AH122">
            <v>856562</v>
          </cell>
          <cell r="AI122">
            <v>-831036.63</v>
          </cell>
          <cell r="AJ122">
            <v>103052.34</v>
          </cell>
          <cell r="AK122">
            <v>966844</v>
          </cell>
          <cell r="AL122">
            <v>-863791.66</v>
          </cell>
          <cell r="AM122">
            <v>138444.70000000001</v>
          </cell>
          <cell r="AN122">
            <v>1080486</v>
          </cell>
          <cell r="AO122">
            <v>-942041.3</v>
          </cell>
          <cell r="AP122">
            <v>162765.59</v>
          </cell>
          <cell r="AQ122">
            <v>1177617</v>
          </cell>
          <cell r="AR122">
            <v>-1014851.41</v>
          </cell>
          <cell r="AS122">
            <v>183553.239999999</v>
          </cell>
          <cell r="AT122">
            <v>1298587</v>
          </cell>
          <cell r="AU122">
            <v>-1115033.76</v>
          </cell>
          <cell r="AV122">
            <v>203266.769999999</v>
          </cell>
          <cell r="AW122">
            <v>1438443</v>
          </cell>
          <cell r="AX122">
            <v>-1235176.23</v>
          </cell>
          <cell r="AY122">
            <v>224202.47</v>
          </cell>
          <cell r="AZ122">
            <v>1608324</v>
          </cell>
          <cell r="BA122">
            <v>-1384121.53</v>
          </cell>
          <cell r="BB122">
            <v>227311.769999999</v>
          </cell>
          <cell r="BC122">
            <v>1645496</v>
          </cell>
          <cell r="BD122">
            <v>-1418184.23</v>
          </cell>
          <cell r="BE122">
            <v>18634.150000000001</v>
          </cell>
          <cell r="BF122">
            <v>1768569</v>
          </cell>
          <cell r="BG122">
            <v>-1749934.85</v>
          </cell>
          <cell r="BH122">
            <v>0</v>
          </cell>
          <cell r="BI122">
            <v>1847704</v>
          </cell>
          <cell r="BJ122">
            <v>-1847704</v>
          </cell>
          <cell r="BK122">
            <v>1286756.3999999899</v>
          </cell>
          <cell r="BL122">
            <v>14938109</v>
          </cell>
          <cell r="BM122">
            <v>-13651352.6</v>
          </cell>
          <cell r="BN122">
            <v>0</v>
          </cell>
        </row>
        <row r="123">
          <cell r="X123">
            <v>9000</v>
          </cell>
          <cell r="Y123" t="str">
            <v>+</v>
          </cell>
          <cell r="Z123" t="str">
            <v>101017 YAK PAK CAN 100 Min</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47</v>
          </cell>
          <cell r="BC123">
            <v>0</v>
          </cell>
          <cell r="BD123">
            <v>47</v>
          </cell>
          <cell r="BE123">
            <v>158.69999999999899</v>
          </cell>
          <cell r="BF123">
            <v>0</v>
          </cell>
          <cell r="BG123">
            <v>158.69999999999899</v>
          </cell>
          <cell r="BH123">
            <v>0</v>
          </cell>
          <cell r="BI123">
            <v>0</v>
          </cell>
          <cell r="BJ123">
            <v>0</v>
          </cell>
          <cell r="BK123">
            <v>205.69999999999899</v>
          </cell>
          <cell r="BL123">
            <v>0</v>
          </cell>
          <cell r="BM123">
            <v>205.69999999999899</v>
          </cell>
          <cell r="BN123">
            <v>0</v>
          </cell>
        </row>
        <row r="124">
          <cell r="X124">
            <v>9100</v>
          </cell>
          <cell r="Y124" t="str">
            <v>+</v>
          </cell>
          <cell r="Z124" t="str">
            <v>101018 YAK PAK US 60 Min</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18</v>
          </cell>
          <cell r="BC124">
            <v>0</v>
          </cell>
          <cell r="BD124">
            <v>18</v>
          </cell>
          <cell r="BE124">
            <v>13.8</v>
          </cell>
          <cell r="BF124">
            <v>0</v>
          </cell>
          <cell r="BG124">
            <v>13.8</v>
          </cell>
          <cell r="BH124">
            <v>0</v>
          </cell>
          <cell r="BI124">
            <v>0</v>
          </cell>
          <cell r="BJ124">
            <v>0</v>
          </cell>
          <cell r="BK124">
            <v>31.8</v>
          </cell>
          <cell r="BL124">
            <v>0</v>
          </cell>
          <cell r="BM124">
            <v>31.8</v>
          </cell>
          <cell r="BN124">
            <v>360620</v>
          </cell>
        </row>
        <row r="125">
          <cell r="X125">
            <v>9200</v>
          </cell>
          <cell r="Y125" t="str">
            <v>+</v>
          </cell>
          <cell r="Z125" t="str">
            <v>101020 Real Plus</v>
          </cell>
          <cell r="AA125">
            <v>412124.34999999899</v>
          </cell>
          <cell r="AB125">
            <v>150</v>
          </cell>
          <cell r="AC125">
            <v>411974.34999999899</v>
          </cell>
          <cell r="AD125">
            <v>428088.71999999898</v>
          </cell>
          <cell r="AE125">
            <v>150</v>
          </cell>
          <cell r="AF125">
            <v>427938.71999999898</v>
          </cell>
          <cell r="AG125">
            <v>368066.32</v>
          </cell>
          <cell r="AH125">
            <v>150</v>
          </cell>
          <cell r="AI125">
            <v>367916.32</v>
          </cell>
          <cell r="AJ125">
            <v>348298.62</v>
          </cell>
          <cell r="AK125">
            <v>150</v>
          </cell>
          <cell r="AL125">
            <v>348148.62</v>
          </cell>
          <cell r="AM125">
            <v>332304.46000000002</v>
          </cell>
          <cell r="AN125">
            <v>150</v>
          </cell>
          <cell r="AO125">
            <v>332154.46000000002</v>
          </cell>
          <cell r="AP125">
            <v>302679.39</v>
          </cell>
          <cell r="AQ125">
            <v>150</v>
          </cell>
          <cell r="AR125">
            <v>302529.39</v>
          </cell>
          <cell r="AS125">
            <v>260364.269999999</v>
          </cell>
          <cell r="AT125">
            <v>150</v>
          </cell>
          <cell r="AU125">
            <v>260214.269999999</v>
          </cell>
          <cell r="AV125">
            <v>247540.12</v>
          </cell>
          <cell r="AW125">
            <v>150</v>
          </cell>
          <cell r="AX125">
            <v>247390.12</v>
          </cell>
          <cell r="AY125">
            <v>239132.59</v>
          </cell>
          <cell r="AZ125">
            <v>150</v>
          </cell>
          <cell r="BA125">
            <v>238982.59</v>
          </cell>
          <cell r="BB125">
            <v>240452.44</v>
          </cell>
          <cell r="BC125">
            <v>150</v>
          </cell>
          <cell r="BD125">
            <v>240302.44</v>
          </cell>
          <cell r="BE125">
            <v>27031.040000000001</v>
          </cell>
          <cell r="BF125">
            <v>150</v>
          </cell>
          <cell r="BG125">
            <v>26881.040000000001</v>
          </cell>
          <cell r="BH125">
            <v>0</v>
          </cell>
          <cell r="BI125">
            <v>150</v>
          </cell>
          <cell r="BJ125">
            <v>-150</v>
          </cell>
          <cell r="BK125">
            <v>3206082.3199999901</v>
          </cell>
          <cell r="BL125">
            <v>1800</v>
          </cell>
          <cell r="BM125">
            <v>3204282.3199999901</v>
          </cell>
          <cell r="BN125">
            <v>0</v>
          </cell>
        </row>
        <row r="126">
          <cell r="X126">
            <v>9300</v>
          </cell>
          <cell r="Y126" t="str">
            <v>+</v>
          </cell>
          <cell r="Z126" t="str">
            <v>101025 TELUS 2 Province</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115.099999999999</v>
          </cell>
          <cell r="BC126">
            <v>0</v>
          </cell>
          <cell r="BD126">
            <v>115.099999999999</v>
          </cell>
          <cell r="BE126">
            <v>353.22</v>
          </cell>
          <cell r="BF126">
            <v>0</v>
          </cell>
          <cell r="BG126">
            <v>353.22</v>
          </cell>
          <cell r="BH126">
            <v>0</v>
          </cell>
          <cell r="BI126">
            <v>0</v>
          </cell>
          <cell r="BJ126">
            <v>0</v>
          </cell>
          <cell r="BK126">
            <v>468.31999999999903</v>
          </cell>
          <cell r="BL126">
            <v>0</v>
          </cell>
          <cell r="BM126">
            <v>468.31999999999903</v>
          </cell>
          <cell r="BN126">
            <v>0</v>
          </cell>
        </row>
        <row r="127">
          <cell r="X127">
            <v>9400</v>
          </cell>
          <cell r="Y127" t="str">
            <v>+</v>
          </cell>
          <cell r="Z127" t="str">
            <v>101030 BRATS In/Outcollects</v>
          </cell>
          <cell r="AA127">
            <v>-284830.47999999899</v>
          </cell>
          <cell r="AB127">
            <v>0</v>
          </cell>
          <cell r="AC127">
            <v>-284830.47999999899</v>
          </cell>
          <cell r="AD127">
            <v>-371154.40999999898</v>
          </cell>
          <cell r="AE127">
            <v>0</v>
          </cell>
          <cell r="AF127">
            <v>-371154.40999999898</v>
          </cell>
          <cell r="AG127">
            <v>-437225.83</v>
          </cell>
          <cell r="AH127">
            <v>0</v>
          </cell>
          <cell r="AI127">
            <v>-437225.83</v>
          </cell>
          <cell r="AJ127">
            <v>-414445.89</v>
          </cell>
          <cell r="AK127">
            <v>0</v>
          </cell>
          <cell r="AL127">
            <v>-414445.89</v>
          </cell>
          <cell r="AM127">
            <v>122018.19</v>
          </cell>
          <cell r="AN127">
            <v>0</v>
          </cell>
          <cell r="AO127">
            <v>122018.19</v>
          </cell>
          <cell r="AP127">
            <v>-153399.179999999</v>
          </cell>
          <cell r="AQ127">
            <v>0</v>
          </cell>
          <cell r="AR127">
            <v>-153399.179999999</v>
          </cell>
          <cell r="AS127">
            <v>-78307.08</v>
          </cell>
          <cell r="AT127">
            <v>0</v>
          </cell>
          <cell r="AU127">
            <v>-78307.08</v>
          </cell>
          <cell r="AV127">
            <v>-107974.55</v>
          </cell>
          <cell r="AW127">
            <v>0</v>
          </cell>
          <cell r="AX127">
            <v>-107974.55</v>
          </cell>
          <cell r="AY127">
            <v>-383063.27</v>
          </cell>
          <cell r="AZ127">
            <v>0</v>
          </cell>
          <cell r="BA127">
            <v>-383063.27</v>
          </cell>
          <cell r="BB127">
            <v>-1472959.34</v>
          </cell>
          <cell r="BC127">
            <v>0</v>
          </cell>
          <cell r="BD127">
            <v>-1472959.34</v>
          </cell>
          <cell r="BE127">
            <v>0</v>
          </cell>
          <cell r="BF127">
            <v>0</v>
          </cell>
          <cell r="BG127">
            <v>0</v>
          </cell>
          <cell r="BH127">
            <v>0</v>
          </cell>
          <cell r="BI127">
            <v>0</v>
          </cell>
          <cell r="BJ127">
            <v>0</v>
          </cell>
          <cell r="BK127">
            <v>-3581341.8399999901</v>
          </cell>
          <cell r="BL127">
            <v>0</v>
          </cell>
          <cell r="BM127">
            <v>-3581341.8399999901</v>
          </cell>
          <cell r="BN127">
            <v>0</v>
          </cell>
        </row>
        <row r="128">
          <cell r="X128">
            <v>9500</v>
          </cell>
          <cell r="Y128" t="str">
            <v>+</v>
          </cell>
          <cell r="Z128" t="str">
            <v>101040 Select Route</v>
          </cell>
          <cell r="AA128">
            <v>64363.379999999903</v>
          </cell>
          <cell r="AB128">
            <v>0</v>
          </cell>
          <cell r="AC128">
            <v>64363.379999999903</v>
          </cell>
          <cell r="AD128">
            <v>59150.69</v>
          </cell>
          <cell r="AE128">
            <v>0</v>
          </cell>
          <cell r="AF128">
            <v>59150.69</v>
          </cell>
          <cell r="AG128">
            <v>46531.459999999897</v>
          </cell>
          <cell r="AH128">
            <v>0</v>
          </cell>
          <cell r="AI128">
            <v>46531.459999999897</v>
          </cell>
          <cell r="AJ128">
            <v>40007.989999999903</v>
          </cell>
          <cell r="AK128">
            <v>0</v>
          </cell>
          <cell r="AL128">
            <v>40007.989999999903</v>
          </cell>
          <cell r="AM128">
            <v>34403.389999999898</v>
          </cell>
          <cell r="AN128">
            <v>0</v>
          </cell>
          <cell r="AO128">
            <v>34403.389999999898</v>
          </cell>
          <cell r="AP128">
            <v>31423.1699999999</v>
          </cell>
          <cell r="AQ128">
            <v>0</v>
          </cell>
          <cell r="AR128">
            <v>31423.1699999999</v>
          </cell>
          <cell r="AS128">
            <v>27915.8499999999</v>
          </cell>
          <cell r="AT128">
            <v>0</v>
          </cell>
          <cell r="AU128">
            <v>27915.8499999999</v>
          </cell>
          <cell r="AV128">
            <v>26589.99</v>
          </cell>
          <cell r="AW128">
            <v>0</v>
          </cell>
          <cell r="AX128">
            <v>26589.99</v>
          </cell>
          <cell r="AY128">
            <v>25869.33</v>
          </cell>
          <cell r="AZ128">
            <v>0</v>
          </cell>
          <cell r="BA128">
            <v>25869.33</v>
          </cell>
          <cell r="BB128">
            <v>23322.7</v>
          </cell>
          <cell r="BC128">
            <v>0</v>
          </cell>
          <cell r="BD128">
            <v>23322.7</v>
          </cell>
          <cell r="BE128">
            <v>4038.4899999999898</v>
          </cell>
          <cell r="BF128">
            <v>0</v>
          </cell>
          <cell r="BG128">
            <v>4038.4899999999898</v>
          </cell>
          <cell r="BH128">
            <v>0</v>
          </cell>
          <cell r="BI128">
            <v>0</v>
          </cell>
          <cell r="BJ128">
            <v>0</v>
          </cell>
          <cell r="BK128">
            <v>383616.44</v>
          </cell>
          <cell r="BL128">
            <v>0</v>
          </cell>
          <cell r="BM128">
            <v>383616.44</v>
          </cell>
          <cell r="BN128">
            <v>328245</v>
          </cell>
        </row>
        <row r="129">
          <cell r="X129">
            <v>9600</v>
          </cell>
          <cell r="Y129" t="str">
            <v>+</v>
          </cell>
          <cell r="Z129" t="str">
            <v>101060 Toll &amp; Misc LD Svcs</v>
          </cell>
          <cell r="AA129">
            <v>-71523.139999999898</v>
          </cell>
          <cell r="AB129">
            <v>1121160</v>
          </cell>
          <cell r="AC129">
            <v>-1192683.1399999899</v>
          </cell>
          <cell r="AD129">
            <v>-39547.620000000003</v>
          </cell>
          <cell r="AE129">
            <v>1142544</v>
          </cell>
          <cell r="AF129">
            <v>-1182091.6200000001</v>
          </cell>
          <cell r="AG129">
            <v>160053.25</v>
          </cell>
          <cell r="AH129">
            <v>1131395</v>
          </cell>
          <cell r="AI129">
            <v>-971341.75</v>
          </cell>
          <cell r="AJ129">
            <v>7252.9099999999899</v>
          </cell>
          <cell r="AK129">
            <v>857891</v>
          </cell>
          <cell r="AL129">
            <v>-850638.08999999904</v>
          </cell>
          <cell r="AM129">
            <v>-5108.5299999999897</v>
          </cell>
          <cell r="AN129">
            <v>871421</v>
          </cell>
          <cell r="AO129">
            <v>-876529.53</v>
          </cell>
          <cell r="AP129">
            <v>-86131.86</v>
          </cell>
          <cell r="AQ129">
            <v>864414</v>
          </cell>
          <cell r="AR129">
            <v>-950545.85999999905</v>
          </cell>
          <cell r="AS129">
            <v>49564.5</v>
          </cell>
          <cell r="AT129">
            <v>878090</v>
          </cell>
          <cell r="AU129">
            <v>-828525.5</v>
          </cell>
          <cell r="AV129">
            <v>191573.95</v>
          </cell>
          <cell r="AW129">
            <v>871032</v>
          </cell>
          <cell r="AX129">
            <v>-679458.05</v>
          </cell>
          <cell r="AY129">
            <v>22692.52</v>
          </cell>
          <cell r="AZ129">
            <v>884854</v>
          </cell>
          <cell r="BA129">
            <v>-862161.47999999905</v>
          </cell>
          <cell r="BB129">
            <v>275334.25</v>
          </cell>
          <cell r="BC129">
            <v>877745</v>
          </cell>
          <cell r="BD129">
            <v>-602410.75</v>
          </cell>
          <cell r="BE129">
            <v>-929.99</v>
          </cell>
          <cell r="BF129">
            <v>891716</v>
          </cell>
          <cell r="BG129">
            <v>-892645.98999999894</v>
          </cell>
          <cell r="BH129">
            <v>0</v>
          </cell>
          <cell r="BI129">
            <v>884555</v>
          </cell>
          <cell r="BJ129">
            <v>-884555</v>
          </cell>
          <cell r="BK129">
            <v>503230.239999999</v>
          </cell>
          <cell r="BL129">
            <v>11276817</v>
          </cell>
          <cell r="BM129">
            <v>-10773586.76</v>
          </cell>
          <cell r="BN129">
            <v>0</v>
          </cell>
        </row>
        <row r="130">
          <cell r="X130">
            <v>9700</v>
          </cell>
          <cell r="Y130" t="str">
            <v>+</v>
          </cell>
          <cell r="Z130" t="str">
            <v>101080 Basic Bus TollFreeLD</v>
          </cell>
          <cell r="AA130">
            <v>41452.029999999897</v>
          </cell>
          <cell r="AB130">
            <v>41500</v>
          </cell>
          <cell r="AC130">
            <v>-47.969999999999899</v>
          </cell>
          <cell r="AD130">
            <v>85184.94</v>
          </cell>
          <cell r="AE130">
            <v>85200</v>
          </cell>
          <cell r="AF130">
            <v>-15.06</v>
          </cell>
          <cell r="AG130">
            <v>112133.539999999</v>
          </cell>
          <cell r="AH130">
            <v>112100</v>
          </cell>
          <cell r="AI130">
            <v>33.5399999999999</v>
          </cell>
          <cell r="AJ130">
            <v>143154.20000000001</v>
          </cell>
          <cell r="AK130">
            <v>134300</v>
          </cell>
          <cell r="AL130">
            <v>8854.2000000000007</v>
          </cell>
          <cell r="AM130">
            <v>171987.29</v>
          </cell>
          <cell r="AN130">
            <v>161200</v>
          </cell>
          <cell r="AO130">
            <v>10787.29</v>
          </cell>
          <cell r="AP130">
            <v>198174.5</v>
          </cell>
          <cell r="AQ130">
            <v>185300</v>
          </cell>
          <cell r="AR130">
            <v>12874.5</v>
          </cell>
          <cell r="AS130">
            <v>210474</v>
          </cell>
          <cell r="AT130">
            <v>203900</v>
          </cell>
          <cell r="AU130">
            <v>6574</v>
          </cell>
          <cell r="AV130">
            <v>235433.269999999</v>
          </cell>
          <cell r="AW130">
            <v>203900</v>
          </cell>
          <cell r="AX130">
            <v>31533.27</v>
          </cell>
          <cell r="AY130">
            <v>239681.97</v>
          </cell>
          <cell r="AZ130">
            <v>214100</v>
          </cell>
          <cell r="BA130">
            <v>25581.97</v>
          </cell>
          <cell r="BB130">
            <v>270429.33</v>
          </cell>
          <cell r="BC130">
            <v>224800</v>
          </cell>
          <cell r="BD130">
            <v>45629.33</v>
          </cell>
          <cell r="BE130">
            <v>232063.56</v>
          </cell>
          <cell r="BF130">
            <v>236000</v>
          </cell>
          <cell r="BG130">
            <v>-3936.44</v>
          </cell>
          <cell r="BH130">
            <v>0</v>
          </cell>
          <cell r="BI130">
            <v>247800</v>
          </cell>
          <cell r="BJ130">
            <v>-247800</v>
          </cell>
          <cell r="BK130">
            <v>1940168.6299999901</v>
          </cell>
          <cell r="BL130">
            <v>2050100</v>
          </cell>
          <cell r="BM130">
            <v>-109931.37</v>
          </cell>
          <cell r="BN130">
            <v>0</v>
          </cell>
        </row>
        <row r="131">
          <cell r="X131">
            <v>9800</v>
          </cell>
          <cell r="Y131" t="str">
            <v>+</v>
          </cell>
          <cell r="Z131" t="str">
            <v>101081 Basic Bus LD</v>
          </cell>
          <cell r="AA131">
            <v>461921.27</v>
          </cell>
          <cell r="AB131">
            <v>479800</v>
          </cell>
          <cell r="AC131">
            <v>-17878.73</v>
          </cell>
          <cell r="AD131">
            <v>803111.44999999902</v>
          </cell>
          <cell r="AE131">
            <v>866200</v>
          </cell>
          <cell r="AF131">
            <v>-63088.55</v>
          </cell>
          <cell r="AG131">
            <v>1121202.74</v>
          </cell>
          <cell r="AH131">
            <v>1096200</v>
          </cell>
          <cell r="AI131">
            <v>25002.74</v>
          </cell>
          <cell r="AJ131">
            <v>1367803.9299999899</v>
          </cell>
          <cell r="AK131">
            <v>1375700</v>
          </cell>
          <cell r="AL131">
            <v>-7896.0699999999897</v>
          </cell>
          <cell r="AM131">
            <v>1594067.8799999901</v>
          </cell>
          <cell r="AN131">
            <v>1569500</v>
          </cell>
          <cell r="AO131">
            <v>24567.88</v>
          </cell>
          <cell r="AP131">
            <v>1794802.56</v>
          </cell>
          <cell r="AQ131">
            <v>1712700</v>
          </cell>
          <cell r="AR131">
            <v>82102.559999999896</v>
          </cell>
          <cell r="AS131">
            <v>1903950.51</v>
          </cell>
          <cell r="AT131">
            <v>1699100</v>
          </cell>
          <cell r="AU131">
            <v>204850.51</v>
          </cell>
          <cell r="AV131">
            <v>2023353.74</v>
          </cell>
          <cell r="AW131">
            <v>1685600</v>
          </cell>
          <cell r="AX131">
            <v>337753.739999999</v>
          </cell>
          <cell r="AY131">
            <v>2215746.08</v>
          </cell>
          <cell r="AZ131">
            <v>1689000</v>
          </cell>
          <cell r="BA131">
            <v>526746.07999999903</v>
          </cell>
          <cell r="BB131">
            <v>2321076.6</v>
          </cell>
          <cell r="BC131">
            <v>1692300</v>
          </cell>
          <cell r="BD131">
            <v>628776.59999999905</v>
          </cell>
          <cell r="BE131">
            <v>286330.64</v>
          </cell>
          <cell r="BF131">
            <v>1695700</v>
          </cell>
          <cell r="BG131">
            <v>-1409369.36</v>
          </cell>
          <cell r="BH131">
            <v>0</v>
          </cell>
          <cell r="BI131">
            <v>1699000</v>
          </cell>
          <cell r="BJ131">
            <v>-1699000</v>
          </cell>
          <cell r="BK131">
            <v>15893367.4</v>
          </cell>
          <cell r="BL131">
            <v>17260800</v>
          </cell>
          <cell r="BM131">
            <v>-1367432.6</v>
          </cell>
          <cell r="BN131">
            <v>712790</v>
          </cell>
        </row>
        <row r="132">
          <cell r="X132">
            <v>9900</v>
          </cell>
          <cell r="Y132" t="str">
            <v>+</v>
          </cell>
          <cell r="Z132" t="str">
            <v>101085 Bus Choice Contr-Out</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45.6099999999999</v>
          </cell>
          <cell r="AW132">
            <v>0</v>
          </cell>
          <cell r="AX132">
            <v>45.6099999999999</v>
          </cell>
          <cell r="AY132">
            <v>155.44999999999899</v>
          </cell>
          <cell r="AZ132">
            <v>0</v>
          </cell>
          <cell r="BA132">
            <v>155.44999999999899</v>
          </cell>
          <cell r="BB132">
            <v>649.62</v>
          </cell>
          <cell r="BC132">
            <v>0</v>
          </cell>
          <cell r="BD132">
            <v>649.62</v>
          </cell>
          <cell r="BE132">
            <v>0</v>
          </cell>
          <cell r="BF132">
            <v>0</v>
          </cell>
          <cell r="BG132">
            <v>0</v>
          </cell>
          <cell r="BH132">
            <v>0</v>
          </cell>
          <cell r="BI132">
            <v>0</v>
          </cell>
          <cell r="BJ132">
            <v>0</v>
          </cell>
          <cell r="BK132">
            <v>850.67999999999904</v>
          </cell>
          <cell r="BL132">
            <v>0</v>
          </cell>
          <cell r="BM132">
            <v>850.67999999999904</v>
          </cell>
          <cell r="BN132">
            <v>0</v>
          </cell>
        </row>
        <row r="133">
          <cell r="X133">
            <v>10000</v>
          </cell>
          <cell r="Y133" t="str">
            <v>+</v>
          </cell>
          <cell r="Z133" t="str">
            <v>101086 BusChoiceCont-TollFr</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2.3999999999999901</v>
          </cell>
          <cell r="AW133">
            <v>0</v>
          </cell>
          <cell r="AX133">
            <v>2.3999999999999901</v>
          </cell>
          <cell r="AY133">
            <v>10.1</v>
          </cell>
          <cell r="AZ133">
            <v>0</v>
          </cell>
          <cell r="BA133">
            <v>10.1</v>
          </cell>
          <cell r="BB133">
            <v>42.96</v>
          </cell>
          <cell r="BC133">
            <v>0</v>
          </cell>
          <cell r="BD133">
            <v>42.96</v>
          </cell>
          <cell r="BE133">
            <v>1137.01</v>
          </cell>
          <cell r="BF133">
            <v>0</v>
          </cell>
          <cell r="BG133">
            <v>1137.01</v>
          </cell>
          <cell r="BH133">
            <v>0</v>
          </cell>
          <cell r="BI133">
            <v>0</v>
          </cell>
          <cell r="BJ133">
            <v>0</v>
          </cell>
          <cell r="BK133">
            <v>1192.47</v>
          </cell>
          <cell r="BL133">
            <v>0</v>
          </cell>
          <cell r="BM133">
            <v>1192.47</v>
          </cell>
          <cell r="BN133">
            <v>0</v>
          </cell>
        </row>
        <row r="134">
          <cell r="X134">
            <v>10100</v>
          </cell>
          <cell r="Y134" t="str">
            <v>+</v>
          </cell>
          <cell r="Z134" t="str">
            <v>101100 Adv Select-LD &amp; IXC</v>
          </cell>
          <cell r="AA134">
            <v>0</v>
          </cell>
          <cell r="AB134">
            <v>5500</v>
          </cell>
          <cell r="AC134">
            <v>-5500</v>
          </cell>
          <cell r="AD134">
            <v>0</v>
          </cell>
          <cell r="AE134">
            <v>5500</v>
          </cell>
          <cell r="AF134">
            <v>-5500</v>
          </cell>
          <cell r="AG134">
            <v>0</v>
          </cell>
          <cell r="AH134">
            <v>5500</v>
          </cell>
          <cell r="AI134">
            <v>-5500</v>
          </cell>
          <cell r="AJ134">
            <v>0</v>
          </cell>
          <cell r="AK134">
            <v>5500</v>
          </cell>
          <cell r="AL134">
            <v>-5500</v>
          </cell>
          <cell r="AM134">
            <v>-5.5</v>
          </cell>
          <cell r="AN134">
            <v>5500</v>
          </cell>
          <cell r="AO134">
            <v>-5505.5</v>
          </cell>
          <cell r="AP134">
            <v>0</v>
          </cell>
          <cell r="AQ134">
            <v>5500</v>
          </cell>
          <cell r="AR134">
            <v>-5500</v>
          </cell>
          <cell r="AS134">
            <v>0</v>
          </cell>
          <cell r="AT134">
            <v>5500</v>
          </cell>
          <cell r="AU134">
            <v>-5500</v>
          </cell>
          <cell r="AV134">
            <v>0</v>
          </cell>
          <cell r="AW134">
            <v>5500</v>
          </cell>
          <cell r="AX134">
            <v>-5500</v>
          </cell>
          <cell r="AY134">
            <v>0</v>
          </cell>
          <cell r="AZ134">
            <v>5500</v>
          </cell>
          <cell r="BA134">
            <v>-5500</v>
          </cell>
          <cell r="BB134">
            <v>0</v>
          </cell>
          <cell r="BC134">
            <v>5500</v>
          </cell>
          <cell r="BD134">
            <v>-5500</v>
          </cell>
          <cell r="BE134">
            <v>0</v>
          </cell>
          <cell r="BF134">
            <v>5500</v>
          </cell>
          <cell r="BG134">
            <v>-5500</v>
          </cell>
          <cell r="BH134">
            <v>0</v>
          </cell>
          <cell r="BI134">
            <v>5500</v>
          </cell>
          <cell r="BJ134">
            <v>-5500</v>
          </cell>
          <cell r="BK134">
            <v>-5.5</v>
          </cell>
          <cell r="BL134">
            <v>66000</v>
          </cell>
          <cell r="BM134">
            <v>-66005.5</v>
          </cell>
          <cell r="BN134">
            <v>334873</v>
          </cell>
        </row>
        <row r="135">
          <cell r="X135">
            <v>10200</v>
          </cell>
          <cell r="Y135" t="str">
            <v>+</v>
          </cell>
          <cell r="Z135" t="str">
            <v>101110 Optimum Vision-LD</v>
          </cell>
          <cell r="AA135">
            <v>1019378.22</v>
          </cell>
          <cell r="AB135">
            <v>450</v>
          </cell>
          <cell r="AC135">
            <v>1018928.22</v>
          </cell>
          <cell r="AD135">
            <v>958915.73999999894</v>
          </cell>
          <cell r="AE135">
            <v>450</v>
          </cell>
          <cell r="AF135">
            <v>958465.73999999894</v>
          </cell>
          <cell r="AG135">
            <v>1230639.31</v>
          </cell>
          <cell r="AH135">
            <v>550</v>
          </cell>
          <cell r="AI135">
            <v>1230089.31</v>
          </cell>
          <cell r="AJ135">
            <v>1229925.5900000001</v>
          </cell>
          <cell r="AK135">
            <v>550</v>
          </cell>
          <cell r="AL135">
            <v>1229375.5900000001</v>
          </cell>
          <cell r="AM135">
            <v>899848.64</v>
          </cell>
          <cell r="AN135">
            <v>650</v>
          </cell>
          <cell r="AO135">
            <v>899198.64</v>
          </cell>
          <cell r="AP135">
            <v>950253.22999999905</v>
          </cell>
          <cell r="AQ135">
            <v>650</v>
          </cell>
          <cell r="AR135">
            <v>949603.22999999905</v>
          </cell>
          <cell r="AS135">
            <v>665123.34999999905</v>
          </cell>
          <cell r="AT135">
            <v>750</v>
          </cell>
          <cell r="AU135">
            <v>664373.34999999905</v>
          </cell>
          <cell r="AV135">
            <v>989682.04</v>
          </cell>
          <cell r="AW135">
            <v>750</v>
          </cell>
          <cell r="AX135">
            <v>988932.04</v>
          </cell>
          <cell r="AY135">
            <v>1183216.55</v>
          </cell>
          <cell r="AZ135">
            <v>850</v>
          </cell>
          <cell r="BA135">
            <v>1182366.55</v>
          </cell>
          <cell r="BB135">
            <v>820045.82999999903</v>
          </cell>
          <cell r="BC135">
            <v>850</v>
          </cell>
          <cell r="BD135">
            <v>819195.82999999903</v>
          </cell>
          <cell r="BE135">
            <v>158681.89000000001</v>
          </cell>
          <cell r="BF135">
            <v>950</v>
          </cell>
          <cell r="BG135">
            <v>157731.89000000001</v>
          </cell>
          <cell r="BH135">
            <v>0</v>
          </cell>
          <cell r="BI135">
            <v>950</v>
          </cell>
          <cell r="BJ135">
            <v>-950</v>
          </cell>
          <cell r="BK135">
            <v>10105710.390000001</v>
          </cell>
          <cell r="BL135">
            <v>8400</v>
          </cell>
          <cell r="BM135">
            <v>10097310.390000001</v>
          </cell>
          <cell r="BN135">
            <v>0</v>
          </cell>
        </row>
        <row r="136">
          <cell r="X136">
            <v>10300</v>
          </cell>
          <cell r="Y136" t="str">
            <v>+</v>
          </cell>
          <cell r="Z136" t="str">
            <v>101120 Optimum Regional-LD</v>
          </cell>
          <cell r="AA136">
            <v>2766132.5</v>
          </cell>
          <cell r="AB136">
            <v>6773300</v>
          </cell>
          <cell r="AC136">
            <v>-4007167.5</v>
          </cell>
          <cell r="AD136">
            <v>3067218.08</v>
          </cell>
          <cell r="AE136">
            <v>5896400</v>
          </cell>
          <cell r="AF136">
            <v>-2829181.9199999901</v>
          </cell>
          <cell r="AG136">
            <v>2933876.16</v>
          </cell>
          <cell r="AH136">
            <v>6352200</v>
          </cell>
          <cell r="AI136">
            <v>-3418323.8399999901</v>
          </cell>
          <cell r="AJ136">
            <v>2440257.6099999901</v>
          </cell>
          <cell r="AK136">
            <v>5552300</v>
          </cell>
          <cell r="AL136">
            <v>-3112042.39</v>
          </cell>
          <cell r="AM136">
            <v>2333791.37</v>
          </cell>
          <cell r="AN136">
            <v>5339200</v>
          </cell>
          <cell r="AO136">
            <v>-3005408.6299999901</v>
          </cell>
          <cell r="AP136">
            <v>1964473.23</v>
          </cell>
          <cell r="AQ136">
            <v>5317800</v>
          </cell>
          <cell r="AR136">
            <v>-3353326.77</v>
          </cell>
          <cell r="AS136">
            <v>1899766.49</v>
          </cell>
          <cell r="AT136">
            <v>4856300</v>
          </cell>
          <cell r="AU136">
            <v>-2956533.50999999</v>
          </cell>
          <cell r="AV136">
            <v>1769242.82</v>
          </cell>
          <cell r="AW136">
            <v>5076800</v>
          </cell>
          <cell r="AX136">
            <v>-3307557.18</v>
          </cell>
          <cell r="AY136">
            <v>1707286.8799999901</v>
          </cell>
          <cell r="AZ136">
            <v>5207200</v>
          </cell>
          <cell r="BA136">
            <v>-3499913.12</v>
          </cell>
          <cell r="BB136">
            <v>1816154.53</v>
          </cell>
          <cell r="BC136">
            <v>5209800</v>
          </cell>
          <cell r="BD136">
            <v>-3393645.47</v>
          </cell>
          <cell r="BE136">
            <v>359033.62</v>
          </cell>
          <cell r="BF136">
            <v>5183200</v>
          </cell>
          <cell r="BG136">
            <v>-4824166.3799999896</v>
          </cell>
          <cell r="BH136">
            <v>0</v>
          </cell>
          <cell r="BI136">
            <v>4601500</v>
          </cell>
          <cell r="BJ136">
            <v>-4601500</v>
          </cell>
          <cell r="BK136">
            <v>23057233.289999899</v>
          </cell>
          <cell r="BL136">
            <v>65366000</v>
          </cell>
          <cell r="BM136">
            <v>-42308766.710000001</v>
          </cell>
          <cell r="BN136">
            <v>0</v>
          </cell>
        </row>
        <row r="137">
          <cell r="X137">
            <v>10400</v>
          </cell>
          <cell r="Y137" t="str">
            <v>+</v>
          </cell>
          <cell r="Z137" t="str">
            <v>101130 Optimum Toll Free-LD</v>
          </cell>
          <cell r="AA137">
            <v>2156641.1800000002</v>
          </cell>
          <cell r="AB137">
            <v>2448945</v>
          </cell>
          <cell r="AC137">
            <v>-292303.82</v>
          </cell>
          <cell r="AD137">
            <v>1831699.1799999899</v>
          </cell>
          <cell r="AE137">
            <v>2402545</v>
          </cell>
          <cell r="AF137">
            <v>-570845.81999999902</v>
          </cell>
          <cell r="AG137">
            <v>2399387.6800000002</v>
          </cell>
          <cell r="AH137">
            <v>2290045</v>
          </cell>
          <cell r="AI137">
            <v>109342.679999999</v>
          </cell>
          <cell r="AJ137">
            <v>1604280.8999999899</v>
          </cell>
          <cell r="AK137">
            <v>2359145</v>
          </cell>
          <cell r="AL137">
            <v>-754864.09999999905</v>
          </cell>
          <cell r="AM137">
            <v>2174097.0699999901</v>
          </cell>
          <cell r="AN137">
            <v>2342545</v>
          </cell>
          <cell r="AO137">
            <v>-168447.929999999</v>
          </cell>
          <cell r="AP137">
            <v>2406466.0899999901</v>
          </cell>
          <cell r="AQ137">
            <v>2219645</v>
          </cell>
          <cell r="AR137">
            <v>186821.09</v>
          </cell>
          <cell r="AS137">
            <v>1998759.4299999899</v>
          </cell>
          <cell r="AT137">
            <v>2172645</v>
          </cell>
          <cell r="AU137">
            <v>-173885.57</v>
          </cell>
          <cell r="AV137">
            <v>1964847.1</v>
          </cell>
          <cell r="AW137">
            <v>2142445</v>
          </cell>
          <cell r="AX137">
            <v>-177597.899999999</v>
          </cell>
          <cell r="AY137">
            <v>2047351.6699999899</v>
          </cell>
          <cell r="AZ137">
            <v>2125845</v>
          </cell>
          <cell r="BA137">
            <v>-78493.33</v>
          </cell>
          <cell r="BB137">
            <v>2059452.81</v>
          </cell>
          <cell r="BC137">
            <v>2191045</v>
          </cell>
          <cell r="BD137">
            <v>-131592.19</v>
          </cell>
          <cell r="BE137">
            <v>1243490.58</v>
          </cell>
          <cell r="BF137">
            <v>2194245</v>
          </cell>
          <cell r="BG137">
            <v>-950754.42</v>
          </cell>
          <cell r="BH137">
            <v>0</v>
          </cell>
          <cell r="BI137">
            <v>2169446</v>
          </cell>
          <cell r="BJ137">
            <v>-2169446</v>
          </cell>
          <cell r="BK137">
            <v>21886473.690000001</v>
          </cell>
          <cell r="BL137">
            <v>27058541</v>
          </cell>
          <cell r="BM137">
            <v>-5172067.3099999903</v>
          </cell>
          <cell r="BN137">
            <v>877929</v>
          </cell>
        </row>
        <row r="138">
          <cell r="X138">
            <v>10500</v>
          </cell>
          <cell r="Y138" t="str">
            <v>+</v>
          </cell>
          <cell r="Z138" t="str">
            <v>101140 Optimum 900-LD</v>
          </cell>
          <cell r="AA138">
            <v>227263.35</v>
          </cell>
          <cell r="AB138">
            <v>419500</v>
          </cell>
          <cell r="AC138">
            <v>-192236.649999999</v>
          </cell>
          <cell r="AD138">
            <v>227899.53</v>
          </cell>
          <cell r="AE138">
            <v>302100</v>
          </cell>
          <cell r="AF138">
            <v>-74200.47</v>
          </cell>
          <cell r="AG138">
            <v>189467.829999999</v>
          </cell>
          <cell r="AH138">
            <v>351400</v>
          </cell>
          <cell r="AI138">
            <v>-161932.17000000001</v>
          </cell>
          <cell r="AJ138">
            <v>184994.39</v>
          </cell>
          <cell r="AK138">
            <v>364300</v>
          </cell>
          <cell r="AL138">
            <v>-179305.609999999</v>
          </cell>
          <cell r="AM138">
            <v>187955.84</v>
          </cell>
          <cell r="AN138">
            <v>366900</v>
          </cell>
          <cell r="AO138">
            <v>-178944.16</v>
          </cell>
          <cell r="AP138">
            <v>168143.429999999</v>
          </cell>
          <cell r="AQ138">
            <v>411300</v>
          </cell>
          <cell r="AR138">
            <v>-243156.57</v>
          </cell>
          <cell r="AS138">
            <v>284954.82</v>
          </cell>
          <cell r="AT138">
            <v>374700</v>
          </cell>
          <cell r="AU138">
            <v>-89745.179999999906</v>
          </cell>
          <cell r="AV138">
            <v>239620.94</v>
          </cell>
          <cell r="AW138">
            <v>462600</v>
          </cell>
          <cell r="AX138">
            <v>-222979.06</v>
          </cell>
          <cell r="AY138">
            <v>187312.28</v>
          </cell>
          <cell r="AZ138">
            <v>443800</v>
          </cell>
          <cell r="BA138">
            <v>-256487.72</v>
          </cell>
          <cell r="BB138">
            <v>181474.579999999</v>
          </cell>
          <cell r="BC138">
            <v>613400</v>
          </cell>
          <cell r="BD138">
            <v>-431925.41999999899</v>
          </cell>
          <cell r="BE138">
            <v>-4946.43</v>
          </cell>
          <cell r="BF138">
            <v>579300</v>
          </cell>
          <cell r="BG138">
            <v>-584246.43000000005</v>
          </cell>
          <cell r="BH138">
            <v>0</v>
          </cell>
          <cell r="BI138">
            <v>590300</v>
          </cell>
          <cell r="BJ138">
            <v>-590300</v>
          </cell>
          <cell r="BK138">
            <v>2074140.56</v>
          </cell>
          <cell r="BL138">
            <v>5279600</v>
          </cell>
          <cell r="BM138">
            <v>-3205459.4399999902</v>
          </cell>
          <cell r="BN138">
            <v>112100</v>
          </cell>
        </row>
        <row r="139">
          <cell r="X139">
            <v>10600</v>
          </cell>
          <cell r="Y139" t="str">
            <v>+</v>
          </cell>
          <cell r="Z139" t="str">
            <v>101150 Optimum Vnet-LD</v>
          </cell>
          <cell r="AA139">
            <v>1998246.97</v>
          </cell>
          <cell r="AB139">
            <v>8992</v>
          </cell>
          <cell r="AC139">
            <v>1989254.97</v>
          </cell>
          <cell r="AD139">
            <v>1311562.78</v>
          </cell>
          <cell r="AE139">
            <v>8992</v>
          </cell>
          <cell r="AF139">
            <v>1302570.78</v>
          </cell>
          <cell r="AG139">
            <v>2013751.29</v>
          </cell>
          <cell r="AH139">
            <v>9492</v>
          </cell>
          <cell r="AI139">
            <v>2004259.29</v>
          </cell>
          <cell r="AJ139">
            <v>1398115.1799999899</v>
          </cell>
          <cell r="AK139">
            <v>9492</v>
          </cell>
          <cell r="AL139">
            <v>1388623.1799999899</v>
          </cell>
          <cell r="AM139">
            <v>2172584.0699999901</v>
          </cell>
          <cell r="AN139">
            <v>9992</v>
          </cell>
          <cell r="AO139">
            <v>2162592.0699999901</v>
          </cell>
          <cell r="AP139">
            <v>1623350.6399999899</v>
          </cell>
          <cell r="AQ139">
            <v>9992</v>
          </cell>
          <cell r="AR139">
            <v>1613358.6399999899</v>
          </cell>
          <cell r="AS139">
            <v>1354743.3</v>
          </cell>
          <cell r="AT139">
            <v>9992</v>
          </cell>
          <cell r="AU139">
            <v>1344751.3</v>
          </cell>
          <cell r="AV139">
            <v>1804110.1799999899</v>
          </cell>
          <cell r="AW139">
            <v>9992</v>
          </cell>
          <cell r="AX139">
            <v>1794118.1799999899</v>
          </cell>
          <cell r="AY139">
            <v>1364916.62</v>
          </cell>
          <cell r="AZ139">
            <v>9992</v>
          </cell>
          <cell r="BA139">
            <v>1354924.62</v>
          </cell>
          <cell r="BB139">
            <v>1442025.73</v>
          </cell>
          <cell r="BC139">
            <v>9992</v>
          </cell>
          <cell r="BD139">
            <v>1432033.73</v>
          </cell>
          <cell r="BE139">
            <v>180458.489999999</v>
          </cell>
          <cell r="BF139">
            <v>9992</v>
          </cell>
          <cell r="BG139">
            <v>170466.489999999</v>
          </cell>
          <cell r="BH139">
            <v>0</v>
          </cell>
          <cell r="BI139">
            <v>9992</v>
          </cell>
          <cell r="BJ139">
            <v>-9992</v>
          </cell>
          <cell r="BK139">
            <v>16663865.25</v>
          </cell>
          <cell r="BL139">
            <v>116904</v>
          </cell>
          <cell r="BM139">
            <v>16546961.25</v>
          </cell>
          <cell r="BN139">
            <v>0</v>
          </cell>
        </row>
        <row r="140">
          <cell r="X140">
            <v>10700</v>
          </cell>
          <cell r="Y140" t="str">
            <v>+</v>
          </cell>
          <cell r="Z140" t="str">
            <v>101160 Optimum Contracts-LD</v>
          </cell>
          <cell r="AA140">
            <v>-136498.53</v>
          </cell>
          <cell r="AB140">
            <v>0</v>
          </cell>
          <cell r="AC140">
            <v>-136498.53</v>
          </cell>
          <cell r="AD140">
            <v>-102112.929999999</v>
          </cell>
          <cell r="AE140">
            <v>0</v>
          </cell>
          <cell r="AF140">
            <v>-102112.929999999</v>
          </cell>
          <cell r="AG140">
            <v>-120757.149999999</v>
          </cell>
          <cell r="AH140">
            <v>0</v>
          </cell>
          <cell r="AI140">
            <v>-120757.149999999</v>
          </cell>
          <cell r="AJ140">
            <v>-195031.799999999</v>
          </cell>
          <cell r="AK140">
            <v>0</v>
          </cell>
          <cell r="AL140">
            <v>-195031.799999999</v>
          </cell>
          <cell r="AM140">
            <v>-156182.75</v>
          </cell>
          <cell r="AN140">
            <v>0</v>
          </cell>
          <cell r="AO140">
            <v>-156182.75</v>
          </cell>
          <cell r="AP140">
            <v>-195650.5</v>
          </cell>
          <cell r="AQ140">
            <v>0</v>
          </cell>
          <cell r="AR140">
            <v>-195650.5</v>
          </cell>
          <cell r="AS140">
            <v>-188721.109999999</v>
          </cell>
          <cell r="AT140">
            <v>0</v>
          </cell>
          <cell r="AU140">
            <v>-188721.109999999</v>
          </cell>
          <cell r="AV140">
            <v>-203378.79</v>
          </cell>
          <cell r="AW140">
            <v>0</v>
          </cell>
          <cell r="AX140">
            <v>-203378.79</v>
          </cell>
          <cell r="AY140">
            <v>-212014.7</v>
          </cell>
          <cell r="AZ140">
            <v>0</v>
          </cell>
          <cell r="BA140">
            <v>-212014.7</v>
          </cell>
          <cell r="BB140">
            <v>-196967.64</v>
          </cell>
          <cell r="BC140">
            <v>0</v>
          </cell>
          <cell r="BD140">
            <v>-196967.64</v>
          </cell>
          <cell r="BE140">
            <v>-75565.309999999896</v>
          </cell>
          <cell r="BF140">
            <v>0</v>
          </cell>
          <cell r="BG140">
            <v>-75565.309999999896</v>
          </cell>
          <cell r="BH140">
            <v>0</v>
          </cell>
          <cell r="BI140">
            <v>0</v>
          </cell>
          <cell r="BJ140">
            <v>0</v>
          </cell>
          <cell r="BK140">
            <v>-1782881.21</v>
          </cell>
          <cell r="BL140">
            <v>0</v>
          </cell>
          <cell r="BM140">
            <v>-1782881.21</v>
          </cell>
          <cell r="BN140">
            <v>0</v>
          </cell>
        </row>
        <row r="141">
          <cell r="X141">
            <v>10800</v>
          </cell>
          <cell r="Y141" t="str">
            <v>+</v>
          </cell>
          <cell r="Z141" t="str">
            <v>101170 Optimum Winback Crdt</v>
          </cell>
          <cell r="AA141">
            <v>0</v>
          </cell>
          <cell r="AB141">
            <v>0</v>
          </cell>
          <cell r="AC141">
            <v>0</v>
          </cell>
          <cell r="AD141">
            <v>0</v>
          </cell>
          <cell r="AE141">
            <v>0</v>
          </cell>
          <cell r="AF141">
            <v>0</v>
          </cell>
          <cell r="AG141">
            <v>0</v>
          </cell>
          <cell r="AH141">
            <v>0</v>
          </cell>
          <cell r="AI141">
            <v>0</v>
          </cell>
          <cell r="AJ141">
            <v>-41820.410000000003</v>
          </cell>
          <cell r="AK141">
            <v>0</v>
          </cell>
          <cell r="AL141">
            <v>-41820.410000000003</v>
          </cell>
          <cell r="AM141">
            <v>-36535.57</v>
          </cell>
          <cell r="AN141">
            <v>0</v>
          </cell>
          <cell r="AO141">
            <v>-36535.57</v>
          </cell>
          <cell r="AP141">
            <v>-1039.3499999999899</v>
          </cell>
          <cell r="AQ141">
            <v>0</v>
          </cell>
          <cell r="AR141">
            <v>-1039.3499999999899</v>
          </cell>
          <cell r="AS141">
            <v>-4797.01</v>
          </cell>
          <cell r="AT141">
            <v>0</v>
          </cell>
          <cell r="AU141">
            <v>-4797.01</v>
          </cell>
          <cell r="AV141">
            <v>-1467.38</v>
          </cell>
          <cell r="AW141">
            <v>0</v>
          </cell>
          <cell r="AX141">
            <v>-1467.38</v>
          </cell>
          <cell r="AY141">
            <v>-7587</v>
          </cell>
          <cell r="AZ141">
            <v>0</v>
          </cell>
          <cell r="BA141">
            <v>-7587</v>
          </cell>
          <cell r="BB141">
            <v>-609.36</v>
          </cell>
          <cell r="BC141">
            <v>0</v>
          </cell>
          <cell r="BD141">
            <v>-609.36</v>
          </cell>
          <cell r="BE141">
            <v>0</v>
          </cell>
          <cell r="BF141">
            <v>0</v>
          </cell>
          <cell r="BG141">
            <v>0</v>
          </cell>
          <cell r="BH141">
            <v>0</v>
          </cell>
          <cell r="BI141">
            <v>0</v>
          </cell>
          <cell r="BJ141">
            <v>0</v>
          </cell>
          <cell r="BK141">
            <v>-93856.08</v>
          </cell>
          <cell r="BL141">
            <v>0</v>
          </cell>
          <cell r="BM141">
            <v>-93856.08</v>
          </cell>
          <cell r="BN141">
            <v>41329</v>
          </cell>
        </row>
        <row r="142">
          <cell r="X142">
            <v>10900</v>
          </cell>
          <cell r="Y142" t="str">
            <v>+</v>
          </cell>
          <cell r="Z142" t="str">
            <v>101300 Non Discounted Toll</v>
          </cell>
          <cell r="AA142">
            <v>3772523.74</v>
          </cell>
          <cell r="AB142">
            <v>3391283</v>
          </cell>
          <cell r="AC142">
            <v>381240.739999999</v>
          </cell>
          <cell r="AD142">
            <v>7971844.46</v>
          </cell>
          <cell r="AE142">
            <v>3384789</v>
          </cell>
          <cell r="AF142">
            <v>4587055.46</v>
          </cell>
          <cell r="AG142">
            <v>4218217.46</v>
          </cell>
          <cell r="AH142">
            <v>3089189</v>
          </cell>
          <cell r="AI142">
            <v>1129028.46</v>
          </cell>
          <cell r="AJ142">
            <v>5405360.1600000001</v>
          </cell>
          <cell r="AK142">
            <v>3078289</v>
          </cell>
          <cell r="AL142">
            <v>2327071.16</v>
          </cell>
          <cell r="AM142">
            <v>27867771.079999901</v>
          </cell>
          <cell r="AN142">
            <v>3078289</v>
          </cell>
          <cell r="AO142">
            <v>24789482.079999901</v>
          </cell>
          <cell r="AP142">
            <v>-17753798.719999898</v>
          </cell>
          <cell r="AQ142">
            <v>3078289</v>
          </cell>
          <cell r="AR142">
            <v>-20832087.719999898</v>
          </cell>
          <cell r="AS142">
            <v>5429161.8600000003</v>
          </cell>
          <cell r="AT142">
            <v>3040689</v>
          </cell>
          <cell r="AU142">
            <v>2388472.8599999901</v>
          </cell>
          <cell r="AV142">
            <v>5587370.8200000003</v>
          </cell>
          <cell r="AW142">
            <v>2970689</v>
          </cell>
          <cell r="AX142">
            <v>2616681.8199999901</v>
          </cell>
          <cell r="AY142">
            <v>5361857.04</v>
          </cell>
          <cell r="AZ142">
            <v>2936289</v>
          </cell>
          <cell r="BA142">
            <v>2425568.04</v>
          </cell>
          <cell r="BB142">
            <v>5580218.3700000001</v>
          </cell>
          <cell r="BC142">
            <v>2912689</v>
          </cell>
          <cell r="BD142">
            <v>2667529.37</v>
          </cell>
          <cell r="BE142">
            <v>572129.39</v>
          </cell>
          <cell r="BF142">
            <v>2759689</v>
          </cell>
          <cell r="BG142">
            <v>-2187559.6099999901</v>
          </cell>
          <cell r="BH142">
            <v>0</v>
          </cell>
          <cell r="BI142">
            <v>2669889</v>
          </cell>
          <cell r="BJ142">
            <v>-2669889</v>
          </cell>
          <cell r="BK142">
            <v>54012655.6599999</v>
          </cell>
          <cell r="BL142">
            <v>36390062</v>
          </cell>
          <cell r="BM142">
            <v>17622593.66</v>
          </cell>
          <cell r="BN142">
            <v>0</v>
          </cell>
        </row>
        <row r="143">
          <cell r="X143">
            <v>11000</v>
          </cell>
          <cell r="Y143" t="str">
            <v>+</v>
          </cell>
          <cell r="Z143" t="str">
            <v>101301 Toll Accruals</v>
          </cell>
          <cell r="AA143">
            <v>2162908.3399999901</v>
          </cell>
          <cell r="AB143">
            <v>0</v>
          </cell>
          <cell r="AC143">
            <v>2162908.3399999901</v>
          </cell>
          <cell r="AD143">
            <v>-5703255.5300000003</v>
          </cell>
          <cell r="AE143">
            <v>0</v>
          </cell>
          <cell r="AF143">
            <v>-5703255.5300000003</v>
          </cell>
          <cell r="AG143">
            <v>5050919.3099999903</v>
          </cell>
          <cell r="AH143">
            <v>0</v>
          </cell>
          <cell r="AI143">
            <v>5050919.3099999903</v>
          </cell>
          <cell r="AJ143">
            <v>-1612539.35</v>
          </cell>
          <cell r="AK143">
            <v>1213000</v>
          </cell>
          <cell r="AL143">
            <v>-2825539.35</v>
          </cell>
          <cell r="AM143">
            <v>-22931609.18</v>
          </cell>
          <cell r="AN143">
            <v>-606500</v>
          </cell>
          <cell r="AO143">
            <v>-22325109.18</v>
          </cell>
          <cell r="AP143">
            <v>23889309.059999902</v>
          </cell>
          <cell r="AQ143">
            <v>-606500</v>
          </cell>
          <cell r="AR143">
            <v>24495809.059999902</v>
          </cell>
          <cell r="AS143">
            <v>-523073.82</v>
          </cell>
          <cell r="AT143">
            <v>0</v>
          </cell>
          <cell r="AU143">
            <v>-523073.82</v>
          </cell>
          <cell r="AV143">
            <v>-16382.65</v>
          </cell>
          <cell r="AW143">
            <v>0</v>
          </cell>
          <cell r="AX143">
            <v>-16382.65</v>
          </cell>
          <cell r="AY143">
            <v>14162.45</v>
          </cell>
          <cell r="AZ143">
            <v>0</v>
          </cell>
          <cell r="BA143">
            <v>14162.45</v>
          </cell>
          <cell r="BB143">
            <v>-234575.07</v>
          </cell>
          <cell r="BC143">
            <v>0</v>
          </cell>
          <cell r="BD143">
            <v>-234575.07</v>
          </cell>
          <cell r="BE143">
            <v>0</v>
          </cell>
          <cell r="BF143">
            <v>0</v>
          </cell>
          <cell r="BG143">
            <v>0</v>
          </cell>
          <cell r="BH143">
            <v>0</v>
          </cell>
          <cell r="BI143">
            <v>0</v>
          </cell>
          <cell r="BJ143">
            <v>0</v>
          </cell>
          <cell r="BK143">
            <v>95863.559999999896</v>
          </cell>
          <cell r="BL143">
            <v>0</v>
          </cell>
          <cell r="BM143">
            <v>95863.559999999896</v>
          </cell>
          <cell r="BN143">
            <v>0</v>
          </cell>
        </row>
        <row r="144">
          <cell r="X144">
            <v>11100</v>
          </cell>
          <cell r="Y144" t="str">
            <v>+</v>
          </cell>
          <cell r="Z144" t="str">
            <v>101400 Coin-Long Distance</v>
          </cell>
          <cell r="AA144">
            <v>191900.34</v>
          </cell>
          <cell r="AB144">
            <v>69883</v>
          </cell>
          <cell r="AC144">
            <v>122017.34</v>
          </cell>
          <cell r="AD144">
            <v>226640.57</v>
          </cell>
          <cell r="AE144">
            <v>68110</v>
          </cell>
          <cell r="AF144">
            <v>158530.57</v>
          </cell>
          <cell r="AG144">
            <v>177737.519999999</v>
          </cell>
          <cell r="AH144">
            <v>78799</v>
          </cell>
          <cell r="AI144">
            <v>98938.52</v>
          </cell>
          <cell r="AJ144">
            <v>217480.09</v>
          </cell>
          <cell r="AK144">
            <v>77477</v>
          </cell>
          <cell r="AL144">
            <v>140003.09</v>
          </cell>
          <cell r="AM144">
            <v>211151.679999999</v>
          </cell>
          <cell r="AN144">
            <v>84384</v>
          </cell>
          <cell r="AO144">
            <v>126767.679999999</v>
          </cell>
          <cell r="AP144">
            <v>216016.72</v>
          </cell>
          <cell r="AQ144">
            <v>88975</v>
          </cell>
          <cell r="AR144">
            <v>127041.72</v>
          </cell>
          <cell r="AS144">
            <v>241021.25</v>
          </cell>
          <cell r="AT144">
            <v>106061</v>
          </cell>
          <cell r="AU144">
            <v>134960.25</v>
          </cell>
          <cell r="AV144">
            <v>244507.94</v>
          </cell>
          <cell r="AW144">
            <v>104824</v>
          </cell>
          <cell r="AX144">
            <v>139683.94</v>
          </cell>
          <cell r="AY144">
            <v>254198.64</v>
          </cell>
          <cell r="AZ144">
            <v>92280</v>
          </cell>
          <cell r="BA144">
            <v>161918.64000000001</v>
          </cell>
          <cell r="BB144">
            <v>289571.5</v>
          </cell>
          <cell r="BC144">
            <v>82291</v>
          </cell>
          <cell r="BD144">
            <v>207280.5</v>
          </cell>
          <cell r="BE144">
            <v>19719.75</v>
          </cell>
          <cell r="BF144">
            <v>75929</v>
          </cell>
          <cell r="BG144">
            <v>-56209.25</v>
          </cell>
          <cell r="BH144">
            <v>0</v>
          </cell>
          <cell r="BI144">
            <v>70987</v>
          </cell>
          <cell r="BJ144">
            <v>-70987</v>
          </cell>
          <cell r="BK144">
            <v>2289946</v>
          </cell>
          <cell r="BL144">
            <v>1000000</v>
          </cell>
          <cell r="BM144">
            <v>1289946</v>
          </cell>
          <cell r="BN144">
            <v>0</v>
          </cell>
        </row>
        <row r="145">
          <cell r="X145">
            <v>11200</v>
          </cell>
          <cell r="Y145" t="str">
            <v>+</v>
          </cell>
          <cell r="Z145" t="str">
            <v>101410 Directory Assistance</v>
          </cell>
          <cell r="AA145">
            <v>1319280.31</v>
          </cell>
          <cell r="AB145">
            <v>986722.66</v>
          </cell>
          <cell r="AC145">
            <v>332557.65000000002</v>
          </cell>
          <cell r="AD145">
            <v>488595.09999999899</v>
          </cell>
          <cell r="AE145">
            <v>988306.68</v>
          </cell>
          <cell r="AF145">
            <v>-499711.58</v>
          </cell>
          <cell r="AG145">
            <v>706371.38</v>
          </cell>
          <cell r="AH145">
            <v>989926.66</v>
          </cell>
          <cell r="AI145">
            <v>-283555.28000000003</v>
          </cell>
          <cell r="AJ145">
            <v>715848.91</v>
          </cell>
          <cell r="AK145">
            <v>983403.66</v>
          </cell>
          <cell r="AL145">
            <v>-267554.75</v>
          </cell>
          <cell r="AM145">
            <v>743097.31999999902</v>
          </cell>
          <cell r="AN145">
            <v>985104.68</v>
          </cell>
          <cell r="AO145">
            <v>-242007.359999999</v>
          </cell>
          <cell r="AP145">
            <v>716741.95999999903</v>
          </cell>
          <cell r="AQ145">
            <v>986842.66</v>
          </cell>
          <cell r="AR145">
            <v>-270100.7</v>
          </cell>
          <cell r="AS145">
            <v>772329.10999999905</v>
          </cell>
          <cell r="AT145">
            <v>988618.66</v>
          </cell>
          <cell r="AU145">
            <v>-216289.549999999</v>
          </cell>
          <cell r="AV145">
            <v>752733.18</v>
          </cell>
          <cell r="AW145">
            <v>990432.68</v>
          </cell>
          <cell r="AX145">
            <v>-237699.5</v>
          </cell>
          <cell r="AY145">
            <v>950772.60999999905</v>
          </cell>
          <cell r="AZ145">
            <v>992286.66</v>
          </cell>
          <cell r="BA145">
            <v>-41514.050000000003</v>
          </cell>
          <cell r="BB145">
            <v>752097.84999999905</v>
          </cell>
          <cell r="BC145">
            <v>994178.66</v>
          </cell>
          <cell r="BD145">
            <v>-242080.81</v>
          </cell>
          <cell r="BE145">
            <v>81840.369999999893</v>
          </cell>
          <cell r="BF145">
            <v>996110.68</v>
          </cell>
          <cell r="BG145">
            <v>-914270.31</v>
          </cell>
          <cell r="BH145">
            <v>0</v>
          </cell>
          <cell r="BI145">
            <v>998085.66</v>
          </cell>
          <cell r="BJ145">
            <v>-998085.66</v>
          </cell>
          <cell r="BK145">
            <v>7999708.0999999903</v>
          </cell>
          <cell r="BL145">
            <v>11880020</v>
          </cell>
          <cell r="BM145">
            <v>-3880311.8999999901</v>
          </cell>
          <cell r="BN145">
            <v>0</v>
          </cell>
        </row>
        <row r="146">
          <cell r="X146">
            <v>11300</v>
          </cell>
          <cell r="Y146" t="str">
            <v>+</v>
          </cell>
          <cell r="Z146" t="str">
            <v>101420 Hello Phone Pass</v>
          </cell>
          <cell r="AA146">
            <v>86406.779999999897</v>
          </cell>
          <cell r="AB146">
            <v>0</v>
          </cell>
          <cell r="AC146">
            <v>86406.779999999897</v>
          </cell>
          <cell r="AD146">
            <v>23436.5</v>
          </cell>
          <cell r="AE146">
            <v>0</v>
          </cell>
          <cell r="AF146">
            <v>23436.5</v>
          </cell>
          <cell r="AG146">
            <v>76971.88</v>
          </cell>
          <cell r="AH146">
            <v>0</v>
          </cell>
          <cell r="AI146">
            <v>76971.88</v>
          </cell>
          <cell r="AJ146">
            <v>83090.199999999895</v>
          </cell>
          <cell r="AK146">
            <v>0</v>
          </cell>
          <cell r="AL146">
            <v>83090.199999999895</v>
          </cell>
          <cell r="AM146">
            <v>80878.389999999898</v>
          </cell>
          <cell r="AN146">
            <v>0</v>
          </cell>
          <cell r="AO146">
            <v>80878.389999999898</v>
          </cell>
          <cell r="AP146">
            <v>44664.93</v>
          </cell>
          <cell r="AQ146">
            <v>0</v>
          </cell>
          <cell r="AR146">
            <v>44664.93</v>
          </cell>
          <cell r="AS146">
            <v>53636.839999999902</v>
          </cell>
          <cell r="AT146">
            <v>0</v>
          </cell>
          <cell r="AU146">
            <v>53636.839999999902</v>
          </cell>
          <cell r="AV146">
            <v>49545.04</v>
          </cell>
          <cell r="AW146">
            <v>0</v>
          </cell>
          <cell r="AX146">
            <v>49545.04</v>
          </cell>
          <cell r="AY146">
            <v>68658.850000000006</v>
          </cell>
          <cell r="AZ146">
            <v>0</v>
          </cell>
          <cell r="BA146">
            <v>68658.850000000006</v>
          </cell>
          <cell r="BB146">
            <v>101092.06</v>
          </cell>
          <cell r="BC146">
            <v>0</v>
          </cell>
          <cell r="BD146">
            <v>101092.06</v>
          </cell>
          <cell r="BE146">
            <v>0</v>
          </cell>
          <cell r="BF146">
            <v>0</v>
          </cell>
          <cell r="BG146">
            <v>0</v>
          </cell>
          <cell r="BH146">
            <v>0</v>
          </cell>
          <cell r="BI146">
            <v>0</v>
          </cell>
          <cell r="BJ146">
            <v>0</v>
          </cell>
          <cell r="BK146">
            <v>668381.46999999904</v>
          </cell>
          <cell r="BL146">
            <v>0</v>
          </cell>
          <cell r="BM146">
            <v>668381.46999999904</v>
          </cell>
          <cell r="BN146">
            <v>154716</v>
          </cell>
        </row>
        <row r="147">
          <cell r="X147">
            <v>11400</v>
          </cell>
          <cell r="Y147" t="str">
            <v>+</v>
          </cell>
          <cell r="Z147" t="str">
            <v>101430 Prepaid Card</v>
          </cell>
          <cell r="AA147">
            <v>20750</v>
          </cell>
          <cell r="AB147">
            <v>166666.67000000001</v>
          </cell>
          <cell r="AC147">
            <v>-145916.67000000001</v>
          </cell>
          <cell r="AD147">
            <v>38155</v>
          </cell>
          <cell r="AE147">
            <v>166666.66</v>
          </cell>
          <cell r="AF147">
            <v>-128511.66</v>
          </cell>
          <cell r="AG147">
            <v>35040</v>
          </cell>
          <cell r="AH147">
            <v>166666.67000000001</v>
          </cell>
          <cell r="AI147">
            <v>-131626.67000000001</v>
          </cell>
          <cell r="AJ147">
            <v>55915</v>
          </cell>
          <cell r="AK147">
            <v>166666.67000000001</v>
          </cell>
          <cell r="AL147">
            <v>-110751.67</v>
          </cell>
          <cell r="AM147">
            <v>27315</v>
          </cell>
          <cell r="AN147">
            <v>166666.66</v>
          </cell>
          <cell r="AO147">
            <v>-139351.66</v>
          </cell>
          <cell r="AP147">
            <v>120935</v>
          </cell>
          <cell r="AQ147">
            <v>166666.67000000001</v>
          </cell>
          <cell r="AR147">
            <v>-45731.669999999896</v>
          </cell>
          <cell r="AS147">
            <v>96397.5</v>
          </cell>
          <cell r="AT147">
            <v>166666.67000000001</v>
          </cell>
          <cell r="AU147">
            <v>-70269.169999999896</v>
          </cell>
          <cell r="AV147">
            <v>60179.599999999897</v>
          </cell>
          <cell r="AW147">
            <v>166666.66</v>
          </cell>
          <cell r="AX147">
            <v>-106487.06</v>
          </cell>
          <cell r="AY147">
            <v>48388.139999999898</v>
          </cell>
          <cell r="AZ147">
            <v>166666.67000000001</v>
          </cell>
          <cell r="BA147">
            <v>-118278.53</v>
          </cell>
          <cell r="BB147">
            <v>37665.639999999898</v>
          </cell>
          <cell r="BC147">
            <v>166666.67000000001</v>
          </cell>
          <cell r="BD147">
            <v>-129001.03</v>
          </cell>
          <cell r="BE147">
            <v>9675</v>
          </cell>
          <cell r="BF147">
            <v>166666.66</v>
          </cell>
          <cell r="BG147">
            <v>-156991.66</v>
          </cell>
          <cell r="BH147">
            <v>0</v>
          </cell>
          <cell r="BI147">
            <v>166666.67000000001</v>
          </cell>
          <cell r="BJ147">
            <v>-166666.67000000001</v>
          </cell>
          <cell r="BK147">
            <v>550415.88</v>
          </cell>
          <cell r="BL147">
            <v>2000000</v>
          </cell>
          <cell r="BM147">
            <v>-1449584.12</v>
          </cell>
          <cell r="BN147">
            <v>96698</v>
          </cell>
        </row>
        <row r="148">
          <cell r="X148">
            <v>11500</v>
          </cell>
          <cell r="Y148" t="str">
            <v>+</v>
          </cell>
          <cell r="Z148" t="str">
            <v>101440 Promo/Private Card</v>
          </cell>
          <cell r="AA148">
            <v>0</v>
          </cell>
          <cell r="AB148">
            <v>48000</v>
          </cell>
          <cell r="AC148">
            <v>-48000</v>
          </cell>
          <cell r="AD148">
            <v>0</v>
          </cell>
          <cell r="AE148">
            <v>67000</v>
          </cell>
          <cell r="AF148">
            <v>-67000</v>
          </cell>
          <cell r="AG148">
            <v>0</v>
          </cell>
          <cell r="AH148">
            <v>80000</v>
          </cell>
          <cell r="AI148">
            <v>-80000</v>
          </cell>
          <cell r="AJ148">
            <v>0</v>
          </cell>
          <cell r="AK148">
            <v>93000</v>
          </cell>
          <cell r="AL148">
            <v>-93000</v>
          </cell>
          <cell r="AM148">
            <v>15000</v>
          </cell>
          <cell r="AN148">
            <v>106000</v>
          </cell>
          <cell r="AO148">
            <v>-91000</v>
          </cell>
          <cell r="AP148">
            <v>45004.5</v>
          </cell>
          <cell r="AQ148">
            <v>119000</v>
          </cell>
          <cell r="AR148">
            <v>-73995.5</v>
          </cell>
          <cell r="AS148">
            <v>10000</v>
          </cell>
          <cell r="AT148">
            <v>136000</v>
          </cell>
          <cell r="AU148">
            <v>-126000</v>
          </cell>
          <cell r="AV148">
            <v>0</v>
          </cell>
          <cell r="AW148">
            <v>157000</v>
          </cell>
          <cell r="AX148">
            <v>-157000</v>
          </cell>
          <cell r="AY148">
            <v>5000</v>
          </cell>
          <cell r="AZ148">
            <v>183000</v>
          </cell>
          <cell r="BA148">
            <v>-178000</v>
          </cell>
          <cell r="BB148">
            <v>0</v>
          </cell>
          <cell r="BC148">
            <v>215000</v>
          </cell>
          <cell r="BD148">
            <v>-215000</v>
          </cell>
          <cell r="BE148">
            <v>0</v>
          </cell>
          <cell r="BF148">
            <v>252000</v>
          </cell>
          <cell r="BG148">
            <v>-252000</v>
          </cell>
          <cell r="BH148">
            <v>0</v>
          </cell>
          <cell r="BI148">
            <v>294000</v>
          </cell>
          <cell r="BJ148">
            <v>-294000</v>
          </cell>
          <cell r="BK148">
            <v>75004.5</v>
          </cell>
          <cell r="BL148">
            <v>1750000</v>
          </cell>
          <cell r="BM148">
            <v>-1674995.5</v>
          </cell>
          <cell r="BN148">
            <v>0</v>
          </cell>
        </row>
        <row r="149">
          <cell r="X149">
            <v>11600</v>
          </cell>
          <cell r="Y149" t="str">
            <v>+</v>
          </cell>
          <cell r="Z149" t="str">
            <v>101450 Wholesale Opertr Svc</v>
          </cell>
          <cell r="AA149">
            <v>806215.72999999905</v>
          </cell>
          <cell r="AB149">
            <v>449070</v>
          </cell>
          <cell r="AC149">
            <v>357145.72999999899</v>
          </cell>
          <cell r="AD149">
            <v>1053061.8700000001</v>
          </cell>
          <cell r="AE149">
            <v>631508</v>
          </cell>
          <cell r="AF149">
            <v>421553.87</v>
          </cell>
          <cell r="AG149">
            <v>1271900.79</v>
          </cell>
          <cell r="AH149">
            <v>814321</v>
          </cell>
          <cell r="AI149">
            <v>457579.78999999899</v>
          </cell>
          <cell r="AJ149">
            <v>773890.06999999902</v>
          </cell>
          <cell r="AK149">
            <v>818860</v>
          </cell>
          <cell r="AL149">
            <v>-44969.93</v>
          </cell>
          <cell r="AM149">
            <v>1245453.96</v>
          </cell>
          <cell r="AN149">
            <v>823852</v>
          </cell>
          <cell r="AO149">
            <v>421601.96</v>
          </cell>
          <cell r="AP149">
            <v>1071520.29</v>
          </cell>
          <cell r="AQ149">
            <v>829344</v>
          </cell>
          <cell r="AR149">
            <v>242176.29</v>
          </cell>
          <cell r="AS149">
            <v>1110053.6499999899</v>
          </cell>
          <cell r="AT149">
            <v>835384</v>
          </cell>
          <cell r="AU149">
            <v>274669.65000000002</v>
          </cell>
          <cell r="AV149">
            <v>1161620.04</v>
          </cell>
          <cell r="AW149">
            <v>842029</v>
          </cell>
          <cell r="AX149">
            <v>319591.03999999899</v>
          </cell>
          <cell r="AY149">
            <v>1132358.1100000001</v>
          </cell>
          <cell r="AZ149">
            <v>849338</v>
          </cell>
          <cell r="BA149">
            <v>283020.109999999</v>
          </cell>
          <cell r="BB149">
            <v>1022238.78</v>
          </cell>
          <cell r="BC149">
            <v>857378</v>
          </cell>
          <cell r="BD149">
            <v>164860.78</v>
          </cell>
          <cell r="BE149">
            <v>0</v>
          </cell>
          <cell r="BF149">
            <v>866222</v>
          </cell>
          <cell r="BG149">
            <v>-866222</v>
          </cell>
          <cell r="BH149">
            <v>0</v>
          </cell>
          <cell r="BI149">
            <v>875950</v>
          </cell>
          <cell r="BJ149">
            <v>-875950</v>
          </cell>
          <cell r="BK149">
            <v>10648313.2899999</v>
          </cell>
          <cell r="BL149">
            <v>9493256</v>
          </cell>
          <cell r="BM149">
            <v>1155057.29</v>
          </cell>
          <cell r="BN149">
            <v>0</v>
          </cell>
        </row>
        <row r="150">
          <cell r="X150">
            <v>11700</v>
          </cell>
          <cell r="Y150" t="str">
            <v>+</v>
          </cell>
          <cell r="Z150" t="str">
            <v>101490 Facility Rev-Stentor</v>
          </cell>
          <cell r="AA150">
            <v>7082577</v>
          </cell>
          <cell r="AB150">
            <v>6926418</v>
          </cell>
          <cell r="AC150">
            <v>156159</v>
          </cell>
          <cell r="AD150">
            <v>7681574.3200000003</v>
          </cell>
          <cell r="AE150">
            <v>6792236</v>
          </cell>
          <cell r="AF150">
            <v>889338.31999999902</v>
          </cell>
          <cell r="AG150">
            <v>8107068.5599999903</v>
          </cell>
          <cell r="AH150">
            <v>7076038</v>
          </cell>
          <cell r="AI150">
            <v>1031030.56</v>
          </cell>
          <cell r="AJ150">
            <v>637729.84999999905</v>
          </cell>
          <cell r="AK150">
            <v>460135</v>
          </cell>
          <cell r="AL150">
            <v>177594.85</v>
          </cell>
          <cell r="AM150">
            <v>6006965</v>
          </cell>
          <cell r="AN150">
            <v>5387601</v>
          </cell>
          <cell r="AO150">
            <v>619364</v>
          </cell>
          <cell r="AP150">
            <v>5958687.7400000002</v>
          </cell>
          <cell r="AQ150">
            <v>5403171</v>
          </cell>
          <cell r="AR150">
            <v>555516.73999999894</v>
          </cell>
          <cell r="AS150">
            <v>5893844</v>
          </cell>
          <cell r="AT150">
            <v>5388233</v>
          </cell>
          <cell r="AU150">
            <v>505611</v>
          </cell>
          <cell r="AV150">
            <v>6091798.2000000002</v>
          </cell>
          <cell r="AW150">
            <v>5384807</v>
          </cell>
          <cell r="AX150">
            <v>706991.19999999902</v>
          </cell>
          <cell r="AY150">
            <v>6237910.1299999896</v>
          </cell>
          <cell r="AZ150">
            <v>5447995</v>
          </cell>
          <cell r="BA150">
            <v>789915.13</v>
          </cell>
          <cell r="BB150">
            <v>6056755.3600000003</v>
          </cell>
          <cell r="BC150">
            <v>5554797</v>
          </cell>
          <cell r="BD150">
            <v>501958.359999999</v>
          </cell>
          <cell r="BE150">
            <v>0</v>
          </cell>
          <cell r="BF150">
            <v>5574592</v>
          </cell>
          <cell r="BG150">
            <v>-5574592</v>
          </cell>
          <cell r="BH150">
            <v>0</v>
          </cell>
          <cell r="BI150">
            <v>5684101</v>
          </cell>
          <cell r="BJ150">
            <v>-5684101</v>
          </cell>
          <cell r="BK150">
            <v>59754910.1599999</v>
          </cell>
          <cell r="BL150">
            <v>65080124</v>
          </cell>
          <cell r="BM150">
            <v>-5325213.8399999896</v>
          </cell>
          <cell r="BN150">
            <v>0</v>
          </cell>
        </row>
        <row r="151">
          <cell r="X151">
            <v>11800</v>
          </cell>
          <cell r="Y151" t="str">
            <v>+</v>
          </cell>
          <cell r="Z151" t="str">
            <v>101491 Facility Rev-NWTel</v>
          </cell>
          <cell r="AA151">
            <v>399723.71</v>
          </cell>
          <cell r="AB151">
            <v>500000</v>
          </cell>
          <cell r="AC151">
            <v>-100276.289999999</v>
          </cell>
          <cell r="AD151">
            <v>469829.53</v>
          </cell>
          <cell r="AE151">
            <v>500000</v>
          </cell>
          <cell r="AF151">
            <v>-30170.47</v>
          </cell>
          <cell r="AG151">
            <v>393935.37</v>
          </cell>
          <cell r="AH151">
            <v>480000</v>
          </cell>
          <cell r="AI151">
            <v>-86064.63</v>
          </cell>
          <cell r="AJ151">
            <v>477092.71</v>
          </cell>
          <cell r="AK151">
            <v>480000</v>
          </cell>
          <cell r="AL151">
            <v>-2907.29</v>
          </cell>
          <cell r="AM151">
            <v>403596.71</v>
          </cell>
          <cell r="AN151">
            <v>480000</v>
          </cell>
          <cell r="AO151">
            <v>-76403.289999999906</v>
          </cell>
          <cell r="AP151">
            <v>434713.739999999</v>
          </cell>
          <cell r="AQ151">
            <v>480000</v>
          </cell>
          <cell r="AR151">
            <v>-45286.26</v>
          </cell>
          <cell r="AS151">
            <v>422666.21999999898</v>
          </cell>
          <cell r="AT151">
            <v>480000</v>
          </cell>
          <cell r="AU151">
            <v>-57333.779999999897</v>
          </cell>
          <cell r="AV151">
            <v>499119.89</v>
          </cell>
          <cell r="AW151">
            <v>480000</v>
          </cell>
          <cell r="AX151">
            <v>19119.889999999901</v>
          </cell>
          <cell r="AY151">
            <v>369952.46</v>
          </cell>
          <cell r="AZ151">
            <v>480000</v>
          </cell>
          <cell r="BA151">
            <v>-110047.539999999</v>
          </cell>
          <cell r="BB151">
            <v>496912.25</v>
          </cell>
          <cell r="BC151">
            <v>480000</v>
          </cell>
          <cell r="BD151">
            <v>16912.25</v>
          </cell>
          <cell r="BE151">
            <v>0</v>
          </cell>
          <cell r="BF151">
            <v>480000</v>
          </cell>
          <cell r="BG151">
            <v>-480000</v>
          </cell>
          <cell r="BH151">
            <v>0</v>
          </cell>
          <cell r="BI151">
            <v>480000</v>
          </cell>
          <cell r="BJ151">
            <v>-480000</v>
          </cell>
          <cell r="BK151">
            <v>4367542.5899999896</v>
          </cell>
          <cell r="BL151">
            <v>5800000</v>
          </cell>
          <cell r="BM151">
            <v>-1432457.4099999899</v>
          </cell>
          <cell r="BN151">
            <v>0</v>
          </cell>
        </row>
        <row r="152">
          <cell r="X152">
            <v>11900</v>
          </cell>
          <cell r="Y152" t="str">
            <v>+</v>
          </cell>
          <cell r="Z152" t="str">
            <v>101492 Sales &amp; Billing Comm</v>
          </cell>
          <cell r="AA152">
            <v>32004</v>
          </cell>
          <cell r="AB152">
            <v>25000</v>
          </cell>
          <cell r="AC152">
            <v>7004</v>
          </cell>
          <cell r="AD152">
            <v>26131</v>
          </cell>
          <cell r="AE152">
            <v>25000</v>
          </cell>
          <cell r="AF152">
            <v>1131</v>
          </cell>
          <cell r="AG152">
            <v>34096</v>
          </cell>
          <cell r="AH152">
            <v>25000</v>
          </cell>
          <cell r="AI152">
            <v>9096</v>
          </cell>
          <cell r="AJ152">
            <v>33993</v>
          </cell>
          <cell r="AK152">
            <v>25000</v>
          </cell>
          <cell r="AL152">
            <v>8993</v>
          </cell>
          <cell r="AM152">
            <v>0</v>
          </cell>
          <cell r="AN152">
            <v>25000</v>
          </cell>
          <cell r="AO152">
            <v>-25000</v>
          </cell>
          <cell r="AP152">
            <v>56394</v>
          </cell>
          <cell r="AQ152">
            <v>25000</v>
          </cell>
          <cell r="AR152">
            <v>31394</v>
          </cell>
          <cell r="AS152">
            <v>0</v>
          </cell>
          <cell r="AT152">
            <v>25000</v>
          </cell>
          <cell r="AU152">
            <v>-25000</v>
          </cell>
          <cell r="AV152">
            <v>29605</v>
          </cell>
          <cell r="AW152">
            <v>25000</v>
          </cell>
          <cell r="AX152">
            <v>4605</v>
          </cell>
          <cell r="AY152">
            <v>31383</v>
          </cell>
          <cell r="AZ152">
            <v>25000</v>
          </cell>
          <cell r="BA152">
            <v>6383</v>
          </cell>
          <cell r="BB152">
            <v>30916</v>
          </cell>
          <cell r="BC152">
            <v>25000</v>
          </cell>
          <cell r="BD152">
            <v>5916</v>
          </cell>
          <cell r="BE152">
            <v>0</v>
          </cell>
          <cell r="BF152">
            <v>25000</v>
          </cell>
          <cell r="BG152">
            <v>-25000</v>
          </cell>
          <cell r="BH152">
            <v>0</v>
          </cell>
          <cell r="BI152">
            <v>25000</v>
          </cell>
          <cell r="BJ152">
            <v>-25000</v>
          </cell>
          <cell r="BK152">
            <v>274522</v>
          </cell>
          <cell r="BL152">
            <v>300000</v>
          </cell>
          <cell r="BM152">
            <v>-25478</v>
          </cell>
          <cell r="BN152">
            <v>48349</v>
          </cell>
        </row>
        <row r="153">
          <cell r="X153">
            <v>12000</v>
          </cell>
          <cell r="Y153" t="str">
            <v>+</v>
          </cell>
          <cell r="Z153" t="str">
            <v>101500 Rebiller Elite-LD&amp;IX</v>
          </cell>
          <cell r="AA153">
            <v>168333.92</v>
          </cell>
          <cell r="AB153">
            <v>87656</v>
          </cell>
          <cell r="AC153">
            <v>80677.919999999896</v>
          </cell>
          <cell r="AD153">
            <v>163990.37</v>
          </cell>
          <cell r="AE153">
            <v>85902</v>
          </cell>
          <cell r="AF153">
            <v>78088.369999999893</v>
          </cell>
          <cell r="AG153">
            <v>167114.07</v>
          </cell>
          <cell r="AH153">
            <v>84184</v>
          </cell>
          <cell r="AI153">
            <v>82930.070000000007</v>
          </cell>
          <cell r="AJ153">
            <v>159214.26</v>
          </cell>
          <cell r="AK153">
            <v>82501</v>
          </cell>
          <cell r="AL153">
            <v>76713.259999999893</v>
          </cell>
          <cell r="AM153">
            <v>71290.11</v>
          </cell>
          <cell r="AN153">
            <v>80851</v>
          </cell>
          <cell r="AO153">
            <v>-9560.8899999999903</v>
          </cell>
          <cell r="AP153">
            <v>147468.54</v>
          </cell>
          <cell r="AQ153">
            <v>79234</v>
          </cell>
          <cell r="AR153">
            <v>68234.539999999906</v>
          </cell>
          <cell r="AS153">
            <v>233986.22</v>
          </cell>
          <cell r="AT153">
            <v>77649</v>
          </cell>
          <cell r="AU153">
            <v>156337.22</v>
          </cell>
          <cell r="AV153">
            <v>210711.64</v>
          </cell>
          <cell r="AW153">
            <v>76096</v>
          </cell>
          <cell r="AX153">
            <v>134615.64000000001</v>
          </cell>
          <cell r="AY153">
            <v>152458.28</v>
          </cell>
          <cell r="AZ153">
            <v>74574</v>
          </cell>
          <cell r="BA153">
            <v>77884.279999999897</v>
          </cell>
          <cell r="BB153">
            <v>415023.91999999899</v>
          </cell>
          <cell r="BC153">
            <v>73083</v>
          </cell>
          <cell r="BD153">
            <v>341940.91999999899</v>
          </cell>
          <cell r="BE153">
            <v>-230.66</v>
          </cell>
          <cell r="BF153">
            <v>71621</v>
          </cell>
          <cell r="BG153">
            <v>-71851.66</v>
          </cell>
          <cell r="BH153">
            <v>0</v>
          </cell>
          <cell r="BI153">
            <v>70189</v>
          </cell>
          <cell r="BJ153">
            <v>-70189</v>
          </cell>
          <cell r="BK153">
            <v>1889360.6699999899</v>
          </cell>
          <cell r="BL153">
            <v>943540</v>
          </cell>
          <cell r="BM153">
            <v>945820.67</v>
          </cell>
          <cell r="BN153">
            <v>0</v>
          </cell>
        </row>
        <row r="154">
          <cell r="X154">
            <v>12100</v>
          </cell>
          <cell r="Y154" t="str">
            <v>+</v>
          </cell>
          <cell r="Z154" t="str">
            <v>101510 SwtchCall Completion</v>
          </cell>
          <cell r="AA154">
            <v>134639.67000000001</v>
          </cell>
          <cell r="AB154">
            <v>201441</v>
          </cell>
          <cell r="AC154">
            <v>-66801.33</v>
          </cell>
          <cell r="AD154">
            <v>132282.64000000001</v>
          </cell>
          <cell r="AE154">
            <v>204462</v>
          </cell>
          <cell r="AF154">
            <v>-72179.360000000001</v>
          </cell>
          <cell r="AG154">
            <v>133085.209999999</v>
          </cell>
          <cell r="AH154">
            <v>207529</v>
          </cell>
          <cell r="AI154">
            <v>-74443.789999999906</v>
          </cell>
          <cell r="AJ154">
            <v>142013.57</v>
          </cell>
          <cell r="AK154">
            <v>210642</v>
          </cell>
          <cell r="AL154">
            <v>-68628.429999999906</v>
          </cell>
          <cell r="AM154">
            <v>128945.03</v>
          </cell>
          <cell r="AN154">
            <v>213802</v>
          </cell>
          <cell r="AO154">
            <v>-84856.97</v>
          </cell>
          <cell r="AP154">
            <v>136985.709999999</v>
          </cell>
          <cell r="AQ154">
            <v>217009</v>
          </cell>
          <cell r="AR154">
            <v>-80023.289999999906</v>
          </cell>
          <cell r="AS154">
            <v>175123.19</v>
          </cell>
          <cell r="AT154">
            <v>220264</v>
          </cell>
          <cell r="AU154">
            <v>-45140.809999999903</v>
          </cell>
          <cell r="AV154">
            <v>191474.109999999</v>
          </cell>
          <cell r="AW154">
            <v>223568</v>
          </cell>
          <cell r="AX154">
            <v>-32093.889999999901</v>
          </cell>
          <cell r="AY154">
            <v>191601.899999999</v>
          </cell>
          <cell r="AZ154">
            <v>226922</v>
          </cell>
          <cell r="BA154">
            <v>-35320.099999999897</v>
          </cell>
          <cell r="BB154">
            <v>178355.88</v>
          </cell>
          <cell r="BC154">
            <v>230325</v>
          </cell>
          <cell r="BD154">
            <v>-51969.120000000003</v>
          </cell>
          <cell r="BE154">
            <v>176915.88</v>
          </cell>
          <cell r="BF154">
            <v>233780</v>
          </cell>
          <cell r="BG154">
            <v>-56864.12</v>
          </cell>
          <cell r="BH154">
            <v>0</v>
          </cell>
          <cell r="BI154">
            <v>237289</v>
          </cell>
          <cell r="BJ154">
            <v>-237289</v>
          </cell>
          <cell r="BK154">
            <v>1721422.79</v>
          </cell>
          <cell r="BL154">
            <v>2627033</v>
          </cell>
          <cell r="BM154">
            <v>-905610.20999999903</v>
          </cell>
          <cell r="BN154">
            <v>0</v>
          </cell>
        </row>
        <row r="155">
          <cell r="X155">
            <v>12200</v>
          </cell>
          <cell r="Y155" t="str">
            <v>+</v>
          </cell>
          <cell r="Z155" t="str">
            <v>101513 PIC Care</v>
          </cell>
          <cell r="AA155">
            <v>90361.929999999906</v>
          </cell>
          <cell r="AB155">
            <v>109312</v>
          </cell>
          <cell r="AC155">
            <v>-18950.07</v>
          </cell>
          <cell r="AD155">
            <v>117524.39</v>
          </cell>
          <cell r="AE155">
            <v>109312</v>
          </cell>
          <cell r="AF155">
            <v>8212.3899999999903</v>
          </cell>
          <cell r="AG155">
            <v>142658.88</v>
          </cell>
          <cell r="AH155">
            <v>109312</v>
          </cell>
          <cell r="AI155">
            <v>33346.879999999903</v>
          </cell>
          <cell r="AJ155">
            <v>89451.55</v>
          </cell>
          <cell r="AK155">
            <v>109812</v>
          </cell>
          <cell r="AL155">
            <v>-20360.45</v>
          </cell>
          <cell r="AM155">
            <v>95726.720000000001</v>
          </cell>
          <cell r="AN155">
            <v>109812</v>
          </cell>
          <cell r="AO155">
            <v>-14085.28</v>
          </cell>
          <cell r="AP155">
            <v>97113.55</v>
          </cell>
          <cell r="AQ155">
            <v>109812</v>
          </cell>
          <cell r="AR155">
            <v>-12698.45</v>
          </cell>
          <cell r="AS155">
            <v>89291.779999999897</v>
          </cell>
          <cell r="AT155">
            <v>109812</v>
          </cell>
          <cell r="AU155">
            <v>-20520.22</v>
          </cell>
          <cell r="AV155">
            <v>87093.02</v>
          </cell>
          <cell r="AW155">
            <v>109812</v>
          </cell>
          <cell r="AX155">
            <v>-22718.98</v>
          </cell>
          <cell r="AY155">
            <v>86295.889999999898</v>
          </cell>
          <cell r="AZ155">
            <v>109812</v>
          </cell>
          <cell r="BA155">
            <v>-23516.11</v>
          </cell>
          <cell r="BB155">
            <v>84407.5</v>
          </cell>
          <cell r="BC155">
            <v>109812</v>
          </cell>
          <cell r="BD155">
            <v>-25404.5</v>
          </cell>
          <cell r="BE155">
            <v>0</v>
          </cell>
          <cell r="BF155">
            <v>109812</v>
          </cell>
          <cell r="BG155">
            <v>-109812</v>
          </cell>
          <cell r="BH155">
            <v>0</v>
          </cell>
          <cell r="BI155">
            <v>109812</v>
          </cell>
          <cell r="BJ155">
            <v>-109812</v>
          </cell>
          <cell r="BK155">
            <v>979925.20999999903</v>
          </cell>
          <cell r="BL155">
            <v>1316244</v>
          </cell>
          <cell r="BM155">
            <v>-336318.78999999899</v>
          </cell>
          <cell r="BN155">
            <v>24174</v>
          </cell>
        </row>
        <row r="156">
          <cell r="X156">
            <v>12300</v>
          </cell>
          <cell r="Y156" t="str">
            <v>+</v>
          </cell>
          <cell r="Z156" t="str">
            <v>101520 C800 Toll</v>
          </cell>
          <cell r="AA156">
            <v>0</v>
          </cell>
          <cell r="AB156">
            <v>60</v>
          </cell>
          <cell r="AC156">
            <v>-60</v>
          </cell>
          <cell r="AD156">
            <v>0</v>
          </cell>
          <cell r="AE156">
            <v>60</v>
          </cell>
          <cell r="AF156">
            <v>-60</v>
          </cell>
          <cell r="AG156">
            <v>0</v>
          </cell>
          <cell r="AH156">
            <v>60</v>
          </cell>
          <cell r="AI156">
            <v>-60</v>
          </cell>
          <cell r="AJ156">
            <v>0</v>
          </cell>
          <cell r="AK156">
            <v>60</v>
          </cell>
          <cell r="AL156">
            <v>-60</v>
          </cell>
          <cell r="AM156">
            <v>0</v>
          </cell>
          <cell r="AN156">
            <v>60</v>
          </cell>
          <cell r="AO156">
            <v>-60</v>
          </cell>
          <cell r="AP156">
            <v>0</v>
          </cell>
          <cell r="AQ156">
            <v>60</v>
          </cell>
          <cell r="AR156">
            <v>-60</v>
          </cell>
          <cell r="AS156">
            <v>0</v>
          </cell>
          <cell r="AT156">
            <v>60</v>
          </cell>
          <cell r="AU156">
            <v>-60</v>
          </cell>
          <cell r="AV156">
            <v>0</v>
          </cell>
          <cell r="AW156">
            <v>60</v>
          </cell>
          <cell r="AX156">
            <v>-60</v>
          </cell>
          <cell r="AY156">
            <v>0</v>
          </cell>
          <cell r="AZ156">
            <v>60</v>
          </cell>
          <cell r="BA156">
            <v>-60</v>
          </cell>
          <cell r="BB156">
            <v>0</v>
          </cell>
          <cell r="BC156">
            <v>60</v>
          </cell>
          <cell r="BD156">
            <v>-60</v>
          </cell>
          <cell r="BE156">
            <v>0</v>
          </cell>
          <cell r="BF156">
            <v>60</v>
          </cell>
          <cell r="BG156">
            <v>-60</v>
          </cell>
          <cell r="BH156">
            <v>0</v>
          </cell>
          <cell r="BI156">
            <v>60</v>
          </cell>
          <cell r="BJ156">
            <v>-60</v>
          </cell>
          <cell r="BK156">
            <v>0</v>
          </cell>
          <cell r="BL156">
            <v>720</v>
          </cell>
          <cell r="BM156">
            <v>-720</v>
          </cell>
          <cell r="BN156">
            <v>0</v>
          </cell>
        </row>
        <row r="157">
          <cell r="X157">
            <v>12400</v>
          </cell>
          <cell r="Y157" t="str">
            <v>+</v>
          </cell>
          <cell r="Z157" t="str">
            <v>101525 800 MCSC</v>
          </cell>
          <cell r="AA157">
            <v>0</v>
          </cell>
          <cell r="AB157">
            <v>0</v>
          </cell>
          <cell r="AC157">
            <v>0</v>
          </cell>
          <cell r="AD157">
            <v>0</v>
          </cell>
          <cell r="AE157">
            <v>0</v>
          </cell>
          <cell r="AF157">
            <v>0</v>
          </cell>
          <cell r="AG157">
            <v>97024.41</v>
          </cell>
          <cell r="AH157">
            <v>0</v>
          </cell>
          <cell r="AI157">
            <v>97024.41</v>
          </cell>
          <cell r="AJ157">
            <v>97673.259999999893</v>
          </cell>
          <cell r="AK157">
            <v>0</v>
          </cell>
          <cell r="AL157">
            <v>97673.259999999893</v>
          </cell>
          <cell r="AM157">
            <v>103842.039999999</v>
          </cell>
          <cell r="AN157">
            <v>0</v>
          </cell>
          <cell r="AO157">
            <v>103842.039999999</v>
          </cell>
          <cell r="AP157">
            <v>100584.05</v>
          </cell>
          <cell r="AQ157">
            <v>0</v>
          </cell>
          <cell r="AR157">
            <v>100584.05</v>
          </cell>
          <cell r="AS157">
            <v>104477.58</v>
          </cell>
          <cell r="AT157">
            <v>0</v>
          </cell>
          <cell r="AU157">
            <v>104477.58</v>
          </cell>
          <cell r="AV157">
            <v>111084.62</v>
          </cell>
          <cell r="AW157">
            <v>0</v>
          </cell>
          <cell r="AX157">
            <v>111084.62</v>
          </cell>
          <cell r="AY157">
            <v>110903.09</v>
          </cell>
          <cell r="AZ157">
            <v>0</v>
          </cell>
          <cell r="BA157">
            <v>110903.09</v>
          </cell>
          <cell r="BB157">
            <v>110271.41</v>
          </cell>
          <cell r="BC157">
            <v>0</v>
          </cell>
          <cell r="BD157">
            <v>110271.41</v>
          </cell>
          <cell r="BE157">
            <v>0</v>
          </cell>
          <cell r="BF157">
            <v>0</v>
          </cell>
          <cell r="BG157">
            <v>0</v>
          </cell>
          <cell r="BH157">
            <v>0</v>
          </cell>
          <cell r="BI157">
            <v>0</v>
          </cell>
          <cell r="BJ157">
            <v>0</v>
          </cell>
          <cell r="BK157">
            <v>835860.45999999903</v>
          </cell>
          <cell r="BL157">
            <v>0</v>
          </cell>
          <cell r="BM157">
            <v>835860.45999999903</v>
          </cell>
          <cell r="BN157">
            <v>0</v>
          </cell>
        </row>
        <row r="158">
          <cell r="X158">
            <v>12500</v>
          </cell>
          <cell r="Y158" t="str">
            <v>+</v>
          </cell>
          <cell r="Z158" t="str">
            <v>101530 Spec Asmbly-LD &amp; IXC</v>
          </cell>
          <cell r="AA158">
            <v>1209505</v>
          </cell>
          <cell r="AB158">
            <v>1316666.6699999899</v>
          </cell>
          <cell r="AC158">
            <v>-107161.67</v>
          </cell>
          <cell r="AD158">
            <v>1209505</v>
          </cell>
          <cell r="AE158">
            <v>1316666.6699999899</v>
          </cell>
          <cell r="AF158">
            <v>-107161.67</v>
          </cell>
          <cell r="AG158">
            <v>1209505</v>
          </cell>
          <cell r="AH158">
            <v>1316666.6699999899</v>
          </cell>
          <cell r="AI158">
            <v>-107161.67</v>
          </cell>
          <cell r="AJ158">
            <v>1209505</v>
          </cell>
          <cell r="AK158">
            <v>1316666.6699999899</v>
          </cell>
          <cell r="AL158">
            <v>-107161.67</v>
          </cell>
          <cell r="AM158">
            <v>1209505</v>
          </cell>
          <cell r="AN158">
            <v>1316666.6699999899</v>
          </cell>
          <cell r="AO158">
            <v>-107161.67</v>
          </cell>
          <cell r="AP158">
            <v>1209505</v>
          </cell>
          <cell r="AQ158">
            <v>1316666.6599999899</v>
          </cell>
          <cell r="AR158">
            <v>-107161.66</v>
          </cell>
          <cell r="AS158">
            <v>1209505</v>
          </cell>
          <cell r="AT158">
            <v>1316666.6699999899</v>
          </cell>
          <cell r="AU158">
            <v>-107161.67</v>
          </cell>
          <cell r="AV158">
            <v>1209505</v>
          </cell>
          <cell r="AW158">
            <v>1316666.6599999899</v>
          </cell>
          <cell r="AX158">
            <v>-107161.66</v>
          </cell>
          <cell r="AY158">
            <v>1209505</v>
          </cell>
          <cell r="AZ158">
            <v>1316666.6699999899</v>
          </cell>
          <cell r="BA158">
            <v>-107161.67</v>
          </cell>
          <cell r="BB158">
            <v>1209505</v>
          </cell>
          <cell r="BC158">
            <v>1316666.6599999899</v>
          </cell>
          <cell r="BD158">
            <v>-107161.66</v>
          </cell>
          <cell r="BE158">
            <v>0</v>
          </cell>
          <cell r="BF158">
            <v>1316666.6699999899</v>
          </cell>
          <cell r="BG158">
            <v>-1316666.6699999899</v>
          </cell>
          <cell r="BH158">
            <v>0</v>
          </cell>
          <cell r="BI158">
            <v>1316666.6599999899</v>
          </cell>
          <cell r="BJ158">
            <v>-1316666.6599999899</v>
          </cell>
          <cell r="BK158">
            <v>12095050</v>
          </cell>
          <cell r="BL158">
            <v>15800000</v>
          </cell>
          <cell r="BM158">
            <v>-3704950</v>
          </cell>
          <cell r="BN158">
            <v>0</v>
          </cell>
        </row>
        <row r="159">
          <cell r="X159">
            <v>12600</v>
          </cell>
          <cell r="Y159" t="str">
            <v>+</v>
          </cell>
          <cell r="Z159" t="str">
            <v>101540 Interconnect Circuit</v>
          </cell>
          <cell r="AA159">
            <v>6838856.7400000002</v>
          </cell>
          <cell r="AB159">
            <v>6954338.75</v>
          </cell>
          <cell r="AC159">
            <v>-115482.00999999901</v>
          </cell>
          <cell r="AD159">
            <v>6837405.4900000002</v>
          </cell>
          <cell r="AE159">
            <v>6954338.75</v>
          </cell>
          <cell r="AF159">
            <v>-116933.25999999901</v>
          </cell>
          <cell r="AG159">
            <v>6834923.4699999904</v>
          </cell>
          <cell r="AH159">
            <v>6954338.75</v>
          </cell>
          <cell r="AI159">
            <v>-119415.28</v>
          </cell>
          <cell r="AJ159">
            <v>6809216.79</v>
          </cell>
          <cell r="AK159">
            <v>6954338.75</v>
          </cell>
          <cell r="AL159">
            <v>-145121.959999999</v>
          </cell>
          <cell r="AM159">
            <v>6852959.9500000002</v>
          </cell>
          <cell r="AN159">
            <v>6954338.75</v>
          </cell>
          <cell r="AO159">
            <v>-101378.8</v>
          </cell>
          <cell r="AP159">
            <v>6875324.7699999902</v>
          </cell>
          <cell r="AQ159">
            <v>6954338.75</v>
          </cell>
          <cell r="AR159">
            <v>-79013.979999999894</v>
          </cell>
          <cell r="AS159">
            <v>7219053.8700000001</v>
          </cell>
          <cell r="AT159">
            <v>6954338.75</v>
          </cell>
          <cell r="AU159">
            <v>264715.12</v>
          </cell>
          <cell r="AV159">
            <v>6797084.4000000004</v>
          </cell>
          <cell r="AW159">
            <v>6954338.75</v>
          </cell>
          <cell r="AX159">
            <v>-157254.35</v>
          </cell>
          <cell r="AY159">
            <v>6837225.2300000004</v>
          </cell>
          <cell r="AZ159">
            <v>6954338.75</v>
          </cell>
          <cell r="BA159">
            <v>-117113.52</v>
          </cell>
          <cell r="BB159">
            <v>6837522.7699999902</v>
          </cell>
          <cell r="BC159">
            <v>6954338.75</v>
          </cell>
          <cell r="BD159">
            <v>-116815.98</v>
          </cell>
          <cell r="BE159">
            <v>0</v>
          </cell>
          <cell r="BF159">
            <v>6954338.75</v>
          </cell>
          <cell r="BG159">
            <v>-6954338.75</v>
          </cell>
          <cell r="BH159">
            <v>0</v>
          </cell>
          <cell r="BI159">
            <v>6954338.75</v>
          </cell>
          <cell r="BJ159">
            <v>-6954338.75</v>
          </cell>
          <cell r="BK159">
            <v>68739573.480000004</v>
          </cell>
          <cell r="BL159">
            <v>83452065</v>
          </cell>
          <cell r="BM159">
            <v>-14712491.52</v>
          </cell>
          <cell r="BN159">
            <v>24174</v>
          </cell>
        </row>
        <row r="160">
          <cell r="X160">
            <v>12700</v>
          </cell>
          <cell r="Y160" t="str">
            <v>+</v>
          </cell>
          <cell r="Z160" t="str">
            <v>101550 OthCarrier Toll Prod</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100000</v>
          </cell>
          <cell r="AR160">
            <v>-100000</v>
          </cell>
          <cell r="AS160">
            <v>0</v>
          </cell>
          <cell r="AT160">
            <v>200000</v>
          </cell>
          <cell r="AU160">
            <v>-200000</v>
          </cell>
          <cell r="AV160">
            <v>0</v>
          </cell>
          <cell r="AW160">
            <v>300000</v>
          </cell>
          <cell r="AX160">
            <v>-300000</v>
          </cell>
          <cell r="AY160">
            <v>0</v>
          </cell>
          <cell r="AZ160">
            <v>400000</v>
          </cell>
          <cell r="BA160">
            <v>-400000</v>
          </cell>
          <cell r="BB160">
            <v>0</v>
          </cell>
          <cell r="BC160">
            <v>500000</v>
          </cell>
          <cell r="BD160">
            <v>-500000</v>
          </cell>
          <cell r="BE160">
            <v>0</v>
          </cell>
          <cell r="BF160">
            <v>700000</v>
          </cell>
          <cell r="BG160">
            <v>-700000</v>
          </cell>
          <cell r="BH160">
            <v>0</v>
          </cell>
          <cell r="BI160">
            <v>800000</v>
          </cell>
          <cell r="BJ160">
            <v>-800000</v>
          </cell>
          <cell r="BK160">
            <v>0</v>
          </cell>
          <cell r="BL160">
            <v>3000000</v>
          </cell>
          <cell r="BM160">
            <v>-3000000</v>
          </cell>
          <cell r="BN160">
            <v>0</v>
          </cell>
        </row>
        <row r="161">
          <cell r="X161">
            <v>12800</v>
          </cell>
          <cell r="Y161" t="str">
            <v>+</v>
          </cell>
          <cell r="Z161" t="str">
            <v>101560 Northbound 1+</v>
          </cell>
          <cell r="AA161">
            <v>66435.309999999896</v>
          </cell>
          <cell r="AB161">
            <v>300000</v>
          </cell>
          <cell r="AC161">
            <v>-233564.69</v>
          </cell>
          <cell r="AD161">
            <v>116085.74</v>
          </cell>
          <cell r="AE161">
            <v>300000</v>
          </cell>
          <cell r="AF161">
            <v>-183914.26</v>
          </cell>
          <cell r="AG161">
            <v>101804.02</v>
          </cell>
          <cell r="AH161">
            <v>300000</v>
          </cell>
          <cell r="AI161">
            <v>-198195.98</v>
          </cell>
          <cell r="AJ161">
            <v>37477.69</v>
          </cell>
          <cell r="AK161">
            <v>400000</v>
          </cell>
          <cell r="AL161">
            <v>-362522.31</v>
          </cell>
          <cell r="AM161">
            <v>21485.54</v>
          </cell>
          <cell r="AN161">
            <v>400000</v>
          </cell>
          <cell r="AO161">
            <v>-378514.46</v>
          </cell>
          <cell r="AP161">
            <v>18062.72</v>
          </cell>
          <cell r="AQ161">
            <v>400000</v>
          </cell>
          <cell r="AR161">
            <v>-381937.28</v>
          </cell>
          <cell r="AS161">
            <v>26773.33</v>
          </cell>
          <cell r="AT161">
            <v>550000</v>
          </cell>
          <cell r="AU161">
            <v>-523226.66999999899</v>
          </cell>
          <cell r="AV161">
            <v>90654.179999999906</v>
          </cell>
          <cell r="AW161">
            <v>550000</v>
          </cell>
          <cell r="AX161">
            <v>-459345.82</v>
          </cell>
          <cell r="AY161">
            <v>93515.179999999906</v>
          </cell>
          <cell r="AZ161">
            <v>550000</v>
          </cell>
          <cell r="BA161">
            <v>-456484.82</v>
          </cell>
          <cell r="BB161">
            <v>94221.86</v>
          </cell>
          <cell r="BC161">
            <v>750000</v>
          </cell>
          <cell r="BD161">
            <v>-655778.14</v>
          </cell>
          <cell r="BE161">
            <v>0</v>
          </cell>
          <cell r="BF161">
            <v>750000</v>
          </cell>
          <cell r="BG161">
            <v>-750000</v>
          </cell>
          <cell r="BH161">
            <v>0</v>
          </cell>
          <cell r="BI161">
            <v>750000</v>
          </cell>
          <cell r="BJ161">
            <v>-750000</v>
          </cell>
          <cell r="BK161">
            <v>666515.56999999902</v>
          </cell>
          <cell r="BL161">
            <v>6000000</v>
          </cell>
          <cell r="BM161">
            <v>-5333484.4299999904</v>
          </cell>
          <cell r="BN161">
            <v>0</v>
          </cell>
        </row>
        <row r="162">
          <cell r="X162">
            <v>12900</v>
          </cell>
          <cell r="Y162" t="str">
            <v>+</v>
          </cell>
          <cell r="Z162" t="str">
            <v>101800 Dir Listing-Flt Rt</v>
          </cell>
          <cell r="AA162">
            <v>312611.09999999899</v>
          </cell>
          <cell r="AB162">
            <v>282455</v>
          </cell>
          <cell r="AC162">
            <v>30156.0999999999</v>
          </cell>
          <cell r="AD162">
            <v>314768.13</v>
          </cell>
          <cell r="AE162">
            <v>282455</v>
          </cell>
          <cell r="AF162">
            <v>32313.13</v>
          </cell>
          <cell r="AG162">
            <v>314532.45</v>
          </cell>
          <cell r="AH162">
            <v>282455</v>
          </cell>
          <cell r="AI162">
            <v>32077.45</v>
          </cell>
          <cell r="AJ162">
            <v>314493.359999999</v>
          </cell>
          <cell r="AK162">
            <v>282455</v>
          </cell>
          <cell r="AL162">
            <v>32038.36</v>
          </cell>
          <cell r="AM162">
            <v>313369.679999999</v>
          </cell>
          <cell r="AN162">
            <v>282455</v>
          </cell>
          <cell r="AO162">
            <v>30914.68</v>
          </cell>
          <cell r="AP162">
            <v>310709.06</v>
          </cell>
          <cell r="AQ162">
            <v>282455</v>
          </cell>
          <cell r="AR162">
            <v>28254.06</v>
          </cell>
          <cell r="AS162">
            <v>309520.69</v>
          </cell>
          <cell r="AT162">
            <v>282455</v>
          </cell>
          <cell r="AU162">
            <v>27065.6899999999</v>
          </cell>
          <cell r="AV162">
            <v>308802.5</v>
          </cell>
          <cell r="AW162">
            <v>282455</v>
          </cell>
          <cell r="AX162">
            <v>26347.5</v>
          </cell>
          <cell r="AY162">
            <v>309541.76000000001</v>
          </cell>
          <cell r="AZ162">
            <v>282455</v>
          </cell>
          <cell r="BA162">
            <v>27086.7599999999</v>
          </cell>
          <cell r="BB162">
            <v>254250.51</v>
          </cell>
          <cell r="BC162">
            <v>282455</v>
          </cell>
          <cell r="BD162">
            <v>-28204.49</v>
          </cell>
          <cell r="BE162">
            <v>16282.389999999899</v>
          </cell>
          <cell r="BF162">
            <v>282455</v>
          </cell>
          <cell r="BG162">
            <v>-266172.609999999</v>
          </cell>
          <cell r="BH162">
            <v>0</v>
          </cell>
          <cell r="BI162">
            <v>282455</v>
          </cell>
          <cell r="BJ162">
            <v>-282455</v>
          </cell>
          <cell r="BK162">
            <v>3078881.6299999901</v>
          </cell>
          <cell r="BL162">
            <v>3389460</v>
          </cell>
          <cell r="BM162">
            <v>-310578.37</v>
          </cell>
          <cell r="BN162">
            <v>41670</v>
          </cell>
        </row>
        <row r="163">
          <cell r="X163">
            <v>13000</v>
          </cell>
          <cell r="Y163" t="str">
            <v>+</v>
          </cell>
          <cell r="Z163" t="str">
            <v>101900 Geomatics</v>
          </cell>
          <cell r="AA163">
            <v>87719.99</v>
          </cell>
          <cell r="AB163">
            <v>225392</v>
          </cell>
          <cell r="AC163">
            <v>-137672.01</v>
          </cell>
          <cell r="AD163">
            <v>63089.989999999903</v>
          </cell>
          <cell r="AE163">
            <v>225392</v>
          </cell>
          <cell r="AF163">
            <v>-162302.01</v>
          </cell>
          <cell r="AG163">
            <v>117990.23</v>
          </cell>
          <cell r="AH163">
            <v>200391</v>
          </cell>
          <cell r="AI163">
            <v>-82400.77</v>
          </cell>
          <cell r="AJ163">
            <v>121253.34</v>
          </cell>
          <cell r="AK163">
            <v>155392</v>
          </cell>
          <cell r="AL163">
            <v>-34138.660000000003</v>
          </cell>
          <cell r="AM163">
            <v>84907.059999999896</v>
          </cell>
          <cell r="AN163">
            <v>192592</v>
          </cell>
          <cell r="AO163">
            <v>-107684.94</v>
          </cell>
          <cell r="AP163">
            <v>125300.17</v>
          </cell>
          <cell r="AQ163">
            <v>200391</v>
          </cell>
          <cell r="AR163">
            <v>-75090.83</v>
          </cell>
          <cell r="AS163">
            <v>58214</v>
          </cell>
          <cell r="AT163">
            <v>225392</v>
          </cell>
          <cell r="AU163">
            <v>-167178</v>
          </cell>
          <cell r="AV163">
            <v>99009.16</v>
          </cell>
          <cell r="AW163">
            <v>225392</v>
          </cell>
          <cell r="AX163">
            <v>-126382.84</v>
          </cell>
          <cell r="AY163">
            <v>233006.72</v>
          </cell>
          <cell r="AZ163">
            <v>200391</v>
          </cell>
          <cell r="BA163">
            <v>32615.72</v>
          </cell>
          <cell r="BB163">
            <v>82477.899999999907</v>
          </cell>
          <cell r="BC163">
            <v>225392</v>
          </cell>
          <cell r="BD163">
            <v>-142914.1</v>
          </cell>
          <cell r="BE163">
            <v>0</v>
          </cell>
          <cell r="BF163">
            <v>225392</v>
          </cell>
          <cell r="BG163">
            <v>-225392</v>
          </cell>
          <cell r="BH163">
            <v>0</v>
          </cell>
          <cell r="BI163">
            <v>200391</v>
          </cell>
          <cell r="BJ163">
            <v>-200391</v>
          </cell>
          <cell r="BK163">
            <v>1072968.56</v>
          </cell>
          <cell r="BL163">
            <v>2501900</v>
          </cell>
          <cell r="BM163">
            <v>-1428931.4399999899</v>
          </cell>
          <cell r="BN163">
            <v>0</v>
          </cell>
        </row>
        <row r="164">
          <cell r="X164">
            <v>13100</v>
          </cell>
          <cell r="Y164" t="str">
            <v>+</v>
          </cell>
          <cell r="Z164" t="str">
            <v>102000 Planet-Flat Rate</v>
          </cell>
          <cell r="AA164">
            <v>3914.27</v>
          </cell>
          <cell r="AB164">
            <v>2050</v>
          </cell>
          <cell r="AC164">
            <v>1864.27</v>
          </cell>
          <cell r="AD164">
            <v>0</v>
          </cell>
          <cell r="AE164">
            <v>2050</v>
          </cell>
          <cell r="AF164">
            <v>-2050</v>
          </cell>
          <cell r="AG164">
            <v>0</v>
          </cell>
          <cell r="AH164">
            <v>2050</v>
          </cell>
          <cell r="AI164">
            <v>-2050</v>
          </cell>
          <cell r="AJ164">
            <v>0</v>
          </cell>
          <cell r="AK164">
            <v>2050</v>
          </cell>
          <cell r="AL164">
            <v>-2050</v>
          </cell>
          <cell r="AM164">
            <v>0</v>
          </cell>
          <cell r="AN164">
            <v>2050</v>
          </cell>
          <cell r="AO164">
            <v>-2050</v>
          </cell>
          <cell r="AP164">
            <v>0</v>
          </cell>
          <cell r="AQ164">
            <v>2050</v>
          </cell>
          <cell r="AR164">
            <v>-2050</v>
          </cell>
          <cell r="AS164">
            <v>0</v>
          </cell>
          <cell r="AT164">
            <v>2050</v>
          </cell>
          <cell r="AU164">
            <v>-2050</v>
          </cell>
          <cell r="AV164">
            <v>0</v>
          </cell>
          <cell r="AW164">
            <v>2050</v>
          </cell>
          <cell r="AX164">
            <v>-2050</v>
          </cell>
          <cell r="AY164">
            <v>0</v>
          </cell>
          <cell r="AZ164">
            <v>2050</v>
          </cell>
          <cell r="BA164">
            <v>-2050</v>
          </cell>
          <cell r="BB164">
            <v>0</v>
          </cell>
          <cell r="BC164">
            <v>2050</v>
          </cell>
          <cell r="BD164">
            <v>-2050</v>
          </cell>
          <cell r="BE164">
            <v>0</v>
          </cell>
          <cell r="BF164">
            <v>2050</v>
          </cell>
          <cell r="BG164">
            <v>-2050</v>
          </cell>
          <cell r="BH164">
            <v>0</v>
          </cell>
          <cell r="BI164">
            <v>2050</v>
          </cell>
          <cell r="BJ164">
            <v>-2050</v>
          </cell>
          <cell r="BK164">
            <v>3914.27</v>
          </cell>
          <cell r="BL164">
            <v>24600</v>
          </cell>
          <cell r="BM164">
            <v>-20685.73</v>
          </cell>
          <cell r="BN164">
            <v>135377</v>
          </cell>
        </row>
        <row r="165">
          <cell r="X165">
            <v>13200</v>
          </cell>
          <cell r="Y165" t="str">
            <v>+</v>
          </cell>
          <cell r="Z165" t="str">
            <v>102002 Planet-Ntwk Svc</v>
          </cell>
          <cell r="AA165">
            <v>0</v>
          </cell>
          <cell r="AB165">
            <v>0</v>
          </cell>
          <cell r="AC165">
            <v>0</v>
          </cell>
          <cell r="AD165">
            <v>0</v>
          </cell>
          <cell r="AE165">
            <v>0</v>
          </cell>
          <cell r="AF165">
            <v>0</v>
          </cell>
          <cell r="AG165">
            <v>0</v>
          </cell>
          <cell r="AH165">
            <v>0</v>
          </cell>
          <cell r="AI165">
            <v>0</v>
          </cell>
          <cell r="AJ165">
            <v>-40.200000000000003</v>
          </cell>
          <cell r="AK165">
            <v>0</v>
          </cell>
          <cell r="AL165">
            <v>-40.200000000000003</v>
          </cell>
          <cell r="AM165">
            <v>-48.75</v>
          </cell>
          <cell r="AN165">
            <v>0</v>
          </cell>
          <cell r="AO165">
            <v>-48.75</v>
          </cell>
          <cell r="AP165">
            <v>-385.74</v>
          </cell>
          <cell r="AQ165">
            <v>0</v>
          </cell>
          <cell r="AR165">
            <v>-385.74</v>
          </cell>
          <cell r="AS165">
            <v>-119.67</v>
          </cell>
          <cell r="AT165">
            <v>0</v>
          </cell>
          <cell r="AU165">
            <v>-119.67</v>
          </cell>
          <cell r="AV165">
            <v>-40.159999999999897</v>
          </cell>
          <cell r="AW165">
            <v>0</v>
          </cell>
          <cell r="AX165">
            <v>-40.159999999999897</v>
          </cell>
          <cell r="AY165">
            <v>-5</v>
          </cell>
          <cell r="AZ165">
            <v>0</v>
          </cell>
          <cell r="BA165">
            <v>-5</v>
          </cell>
          <cell r="BB165">
            <v>0</v>
          </cell>
          <cell r="BC165">
            <v>0</v>
          </cell>
          <cell r="BD165">
            <v>0</v>
          </cell>
          <cell r="BE165">
            <v>0</v>
          </cell>
          <cell r="BF165">
            <v>0</v>
          </cell>
          <cell r="BG165">
            <v>0</v>
          </cell>
          <cell r="BH165">
            <v>0</v>
          </cell>
          <cell r="BI165">
            <v>0</v>
          </cell>
          <cell r="BJ165">
            <v>0</v>
          </cell>
          <cell r="BK165">
            <v>-639.51999999999896</v>
          </cell>
          <cell r="BL165">
            <v>0</v>
          </cell>
          <cell r="BM165">
            <v>-639.51999999999896</v>
          </cell>
          <cell r="BN165">
            <v>23000</v>
          </cell>
        </row>
        <row r="166">
          <cell r="X166">
            <v>13300</v>
          </cell>
          <cell r="Y166" t="str">
            <v>+</v>
          </cell>
          <cell r="Z166" t="str">
            <v>102003 Planet-Install Kit</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row>
        <row r="167">
          <cell r="X167">
            <v>13400</v>
          </cell>
          <cell r="Y167" t="str">
            <v>+</v>
          </cell>
          <cell r="Z167" t="str">
            <v>102500 Billing-Ntwk Svcs</v>
          </cell>
          <cell r="AA167">
            <v>471.48</v>
          </cell>
          <cell r="AB167">
            <v>0</v>
          </cell>
          <cell r="AC167">
            <v>471.48</v>
          </cell>
          <cell r="AD167">
            <v>1485.51</v>
          </cell>
          <cell r="AE167">
            <v>0</v>
          </cell>
          <cell r="AF167">
            <v>1485.51</v>
          </cell>
          <cell r="AG167">
            <v>1525</v>
          </cell>
          <cell r="AH167">
            <v>0</v>
          </cell>
          <cell r="AI167">
            <v>1525</v>
          </cell>
          <cell r="AJ167">
            <v>1271</v>
          </cell>
          <cell r="AK167">
            <v>0</v>
          </cell>
          <cell r="AL167">
            <v>1271</v>
          </cell>
          <cell r="AM167">
            <v>761.44</v>
          </cell>
          <cell r="AN167">
            <v>0</v>
          </cell>
          <cell r="AO167">
            <v>761.44</v>
          </cell>
          <cell r="AP167">
            <v>701.00999999999897</v>
          </cell>
          <cell r="AQ167">
            <v>0</v>
          </cell>
          <cell r="AR167">
            <v>701.00999999999897</v>
          </cell>
          <cell r="AS167">
            <v>556.75</v>
          </cell>
          <cell r="AT167">
            <v>0</v>
          </cell>
          <cell r="AU167">
            <v>556.75</v>
          </cell>
          <cell r="AV167">
            <v>673.14999999999895</v>
          </cell>
          <cell r="AW167">
            <v>0</v>
          </cell>
          <cell r="AX167">
            <v>673.14999999999895</v>
          </cell>
          <cell r="AY167">
            <v>946.46</v>
          </cell>
          <cell r="AZ167">
            <v>0</v>
          </cell>
          <cell r="BA167">
            <v>946.46</v>
          </cell>
          <cell r="BB167">
            <v>932.63</v>
          </cell>
          <cell r="BC167">
            <v>0</v>
          </cell>
          <cell r="BD167">
            <v>932.63</v>
          </cell>
          <cell r="BE167">
            <v>127</v>
          </cell>
          <cell r="BF167">
            <v>0</v>
          </cell>
          <cell r="BG167">
            <v>127</v>
          </cell>
          <cell r="BH167">
            <v>0</v>
          </cell>
          <cell r="BI167">
            <v>0</v>
          </cell>
          <cell r="BJ167">
            <v>0</v>
          </cell>
          <cell r="BK167">
            <v>9451.43</v>
          </cell>
          <cell r="BL167">
            <v>0</v>
          </cell>
          <cell r="BM167">
            <v>9451.43</v>
          </cell>
          <cell r="BN167">
            <v>0</v>
          </cell>
        </row>
        <row r="168">
          <cell r="X168">
            <v>13500</v>
          </cell>
          <cell r="Y168" t="str">
            <v>+</v>
          </cell>
          <cell r="Z168" t="str">
            <v>102510 Billng AdmSvc Revenu</v>
          </cell>
          <cell r="AA168">
            <v>-2854.78</v>
          </cell>
          <cell r="AB168">
            <v>0</v>
          </cell>
          <cell r="AC168">
            <v>-2854.78</v>
          </cell>
          <cell r="AD168">
            <v>-4658.1400000000003</v>
          </cell>
          <cell r="AE168">
            <v>0</v>
          </cell>
          <cell r="AF168">
            <v>-4658.1400000000003</v>
          </cell>
          <cell r="AG168">
            <v>-14005.959999999901</v>
          </cell>
          <cell r="AH168">
            <v>0</v>
          </cell>
          <cell r="AI168">
            <v>-14005.959999999901</v>
          </cell>
          <cell r="AJ168">
            <v>-17741.150000000001</v>
          </cell>
          <cell r="AK168">
            <v>0</v>
          </cell>
          <cell r="AL168">
            <v>-17741.150000000001</v>
          </cell>
          <cell r="AM168">
            <v>210866.38</v>
          </cell>
          <cell r="AN168">
            <v>0</v>
          </cell>
          <cell r="AO168">
            <v>210866.38</v>
          </cell>
          <cell r="AP168">
            <v>34183</v>
          </cell>
          <cell r="AQ168">
            <v>0</v>
          </cell>
          <cell r="AR168">
            <v>34183</v>
          </cell>
          <cell r="AS168">
            <v>-218.63</v>
          </cell>
          <cell r="AT168">
            <v>0</v>
          </cell>
          <cell r="AU168">
            <v>-218.63</v>
          </cell>
          <cell r="AV168">
            <v>17999.5099999999</v>
          </cell>
          <cell r="AW168">
            <v>0</v>
          </cell>
          <cell r="AX168">
            <v>17999.5099999999</v>
          </cell>
          <cell r="AY168">
            <v>-5604.3999999999896</v>
          </cell>
          <cell r="AZ168">
            <v>0</v>
          </cell>
          <cell r="BA168">
            <v>-5604.3999999999896</v>
          </cell>
          <cell r="BB168">
            <v>48913.629999999903</v>
          </cell>
          <cell r="BC168">
            <v>0</v>
          </cell>
          <cell r="BD168">
            <v>48913.629999999903</v>
          </cell>
          <cell r="BE168">
            <v>-9190.9699999999903</v>
          </cell>
          <cell r="BF168">
            <v>0</v>
          </cell>
          <cell r="BG168">
            <v>-9190.9699999999903</v>
          </cell>
          <cell r="BH168">
            <v>0</v>
          </cell>
          <cell r="BI168">
            <v>0</v>
          </cell>
          <cell r="BJ168">
            <v>0</v>
          </cell>
          <cell r="BK168">
            <v>257688.489999999</v>
          </cell>
          <cell r="BL168">
            <v>0</v>
          </cell>
          <cell r="BM168">
            <v>257688.489999999</v>
          </cell>
          <cell r="BN168">
            <v>0</v>
          </cell>
        </row>
        <row r="169">
          <cell r="X169">
            <v>13600</v>
          </cell>
          <cell r="Y169" t="str">
            <v>+</v>
          </cell>
          <cell r="Z169" t="str">
            <v>102520 Bill Solutions &amp;Cons</v>
          </cell>
          <cell r="AA169">
            <v>390</v>
          </cell>
          <cell r="AB169">
            <v>0</v>
          </cell>
          <cell r="AC169">
            <v>390</v>
          </cell>
          <cell r="AD169">
            <v>28800</v>
          </cell>
          <cell r="AE169">
            <v>0</v>
          </cell>
          <cell r="AF169">
            <v>28800</v>
          </cell>
          <cell r="AG169">
            <v>0</v>
          </cell>
          <cell r="AH169">
            <v>0</v>
          </cell>
          <cell r="AI169">
            <v>0</v>
          </cell>
          <cell r="AJ169">
            <v>0</v>
          </cell>
          <cell r="AK169">
            <v>0</v>
          </cell>
          <cell r="AL169">
            <v>0</v>
          </cell>
          <cell r="AM169">
            <v>0</v>
          </cell>
          <cell r="AN169">
            <v>0</v>
          </cell>
          <cell r="AO169">
            <v>0</v>
          </cell>
          <cell r="AP169">
            <v>0</v>
          </cell>
          <cell r="AQ169">
            <v>0</v>
          </cell>
          <cell r="AR169">
            <v>0</v>
          </cell>
          <cell r="AS169">
            <v>135</v>
          </cell>
          <cell r="AT169">
            <v>0</v>
          </cell>
          <cell r="AU169">
            <v>135</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29325</v>
          </cell>
          <cell r="BL169">
            <v>0</v>
          </cell>
          <cell r="BM169">
            <v>29325</v>
          </cell>
          <cell r="BN169">
            <v>0</v>
          </cell>
        </row>
        <row r="170">
          <cell r="X170">
            <v>13700</v>
          </cell>
          <cell r="Y170" t="str">
            <v>+</v>
          </cell>
          <cell r="Z170" t="str">
            <v>102530 TELUS Service Discnt</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-63.49</v>
          </cell>
          <cell r="BC170">
            <v>0</v>
          </cell>
          <cell r="BD170">
            <v>-63.49</v>
          </cell>
          <cell r="BE170">
            <v>0</v>
          </cell>
          <cell r="BF170">
            <v>0</v>
          </cell>
          <cell r="BG170">
            <v>0</v>
          </cell>
          <cell r="BH170">
            <v>0</v>
          </cell>
          <cell r="BI170">
            <v>0</v>
          </cell>
          <cell r="BJ170">
            <v>0</v>
          </cell>
          <cell r="BK170">
            <v>-63.49</v>
          </cell>
          <cell r="BL170">
            <v>0</v>
          </cell>
          <cell r="BM170">
            <v>-63.49</v>
          </cell>
          <cell r="BN170">
            <v>0</v>
          </cell>
        </row>
        <row r="171">
          <cell r="X171">
            <v>13800</v>
          </cell>
          <cell r="Y171" t="str">
            <v>+</v>
          </cell>
          <cell r="Z171" t="str">
            <v>103000 Affinity Partners</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1909</v>
          </cell>
          <cell r="AQ171">
            <v>0</v>
          </cell>
          <cell r="AR171">
            <v>1909</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1909</v>
          </cell>
          <cell r="BL171">
            <v>0</v>
          </cell>
          <cell r="BM171">
            <v>1909</v>
          </cell>
          <cell r="BN171">
            <v>0</v>
          </cell>
        </row>
        <row r="172">
          <cell r="X172">
            <v>13900</v>
          </cell>
          <cell r="Y172" t="str">
            <v>+</v>
          </cell>
          <cell r="Z172" t="str">
            <v>104000 Ntwk Co Locn-Rental</v>
          </cell>
          <cell r="AA172">
            <v>1997265.99</v>
          </cell>
          <cell r="AB172">
            <v>2007735.8799999901</v>
          </cell>
          <cell r="AC172">
            <v>-10469.889999999899</v>
          </cell>
          <cell r="AD172">
            <v>1993672.04</v>
          </cell>
          <cell r="AE172">
            <v>2013637.8899999899</v>
          </cell>
          <cell r="AF172">
            <v>-19965.8499999999</v>
          </cell>
          <cell r="AG172">
            <v>1998728.1</v>
          </cell>
          <cell r="AH172">
            <v>2055183.58</v>
          </cell>
          <cell r="AI172">
            <v>-56455.48</v>
          </cell>
          <cell r="AJ172">
            <v>2011190.87</v>
          </cell>
          <cell r="AK172">
            <v>2128920.02</v>
          </cell>
          <cell r="AL172">
            <v>-117729.149999999</v>
          </cell>
          <cell r="AM172">
            <v>2057294.4399999899</v>
          </cell>
          <cell r="AN172">
            <v>2120607.27</v>
          </cell>
          <cell r="AO172">
            <v>-63312.83</v>
          </cell>
          <cell r="AP172">
            <v>2135503.56</v>
          </cell>
          <cell r="AQ172">
            <v>2114527.4399999902</v>
          </cell>
          <cell r="AR172">
            <v>20976.119999999901</v>
          </cell>
          <cell r="AS172">
            <v>2119669.5699999901</v>
          </cell>
          <cell r="AT172">
            <v>2114136.89</v>
          </cell>
          <cell r="AU172">
            <v>5532.68</v>
          </cell>
          <cell r="AV172">
            <v>2160093.3799999901</v>
          </cell>
          <cell r="AW172">
            <v>2115582.7400000002</v>
          </cell>
          <cell r="AX172">
            <v>44510.639999999898</v>
          </cell>
          <cell r="AY172">
            <v>2112220.1</v>
          </cell>
          <cell r="AZ172">
            <v>2116968.14</v>
          </cell>
          <cell r="BA172">
            <v>-4748.04</v>
          </cell>
          <cell r="BB172">
            <v>2150387.81</v>
          </cell>
          <cell r="BC172">
            <v>2118660.8599999901</v>
          </cell>
          <cell r="BD172">
            <v>31726.95</v>
          </cell>
          <cell r="BE172">
            <v>160160.94</v>
          </cell>
          <cell r="BF172">
            <v>2120046.31</v>
          </cell>
          <cell r="BG172">
            <v>-1959885.37</v>
          </cell>
          <cell r="BH172">
            <v>0</v>
          </cell>
          <cell r="BI172">
            <v>2133133.98</v>
          </cell>
          <cell r="BJ172">
            <v>-2133133.98</v>
          </cell>
          <cell r="BK172">
            <v>20896186.800000001</v>
          </cell>
          <cell r="BL172">
            <v>25159141</v>
          </cell>
          <cell r="BM172">
            <v>-4262954.2</v>
          </cell>
          <cell r="BN172">
            <v>455043</v>
          </cell>
        </row>
        <row r="173">
          <cell r="X173">
            <v>14000</v>
          </cell>
          <cell r="Y173" t="str">
            <v>+</v>
          </cell>
          <cell r="Z173" t="str">
            <v>104050 COCo-location-FlatRt</v>
          </cell>
          <cell r="AA173">
            <v>6239</v>
          </cell>
          <cell r="AB173">
            <v>136658.67000000001</v>
          </cell>
          <cell r="AC173">
            <v>-130419.67</v>
          </cell>
          <cell r="AD173">
            <v>6239</v>
          </cell>
          <cell r="AE173">
            <v>136658.66</v>
          </cell>
          <cell r="AF173">
            <v>-130419.66</v>
          </cell>
          <cell r="AG173">
            <v>65727.72</v>
          </cell>
          <cell r="AH173">
            <v>136658.67000000001</v>
          </cell>
          <cell r="AI173">
            <v>-70930.949999999895</v>
          </cell>
          <cell r="AJ173">
            <v>1463909.6299999901</v>
          </cell>
          <cell r="AK173">
            <v>63752.099999999897</v>
          </cell>
          <cell r="AL173">
            <v>1400157.53</v>
          </cell>
          <cell r="AM173">
            <v>361191.71999999898</v>
          </cell>
          <cell r="AN173">
            <v>136658.66</v>
          </cell>
          <cell r="AO173">
            <v>224533.06</v>
          </cell>
          <cell r="AP173">
            <v>259500.62</v>
          </cell>
          <cell r="AQ173">
            <v>136658.67000000001</v>
          </cell>
          <cell r="AR173">
            <v>122841.95</v>
          </cell>
          <cell r="AS173">
            <v>251841.03</v>
          </cell>
          <cell r="AT173">
            <v>136658.67000000001</v>
          </cell>
          <cell r="AU173">
            <v>115182.36</v>
          </cell>
          <cell r="AV173">
            <v>251821.35</v>
          </cell>
          <cell r="AW173">
            <v>136658.66</v>
          </cell>
          <cell r="AX173">
            <v>115162.69</v>
          </cell>
          <cell r="AY173">
            <v>248755.26</v>
          </cell>
          <cell r="AZ173">
            <v>209565.239999999</v>
          </cell>
          <cell r="BA173">
            <v>39190.019999999902</v>
          </cell>
          <cell r="BB173">
            <v>264429.799999999</v>
          </cell>
          <cell r="BC173">
            <v>136658.67000000001</v>
          </cell>
          <cell r="BD173">
            <v>127771.13</v>
          </cell>
          <cell r="BE173">
            <v>0</v>
          </cell>
          <cell r="BF173">
            <v>136658.66</v>
          </cell>
          <cell r="BG173">
            <v>-136658.66</v>
          </cell>
          <cell r="BH173">
            <v>0</v>
          </cell>
          <cell r="BI173">
            <v>136658.67000000001</v>
          </cell>
          <cell r="BJ173">
            <v>-136658.67000000001</v>
          </cell>
          <cell r="BK173">
            <v>3179655.1299999901</v>
          </cell>
          <cell r="BL173">
            <v>1639904</v>
          </cell>
          <cell r="BM173">
            <v>1539751.1299999901</v>
          </cell>
          <cell r="BN173">
            <v>54717</v>
          </cell>
        </row>
        <row r="174">
          <cell r="X174">
            <v>14100</v>
          </cell>
          <cell r="Y174" t="str">
            <v>+</v>
          </cell>
          <cell r="Z174" t="str">
            <v>104051 CO Co-location-NRC</v>
          </cell>
          <cell r="AA174">
            <v>0</v>
          </cell>
          <cell r="AB174">
            <v>22413.5</v>
          </cell>
          <cell r="AC174">
            <v>-22413.5</v>
          </cell>
          <cell r="AD174">
            <v>0</v>
          </cell>
          <cell r="AE174">
            <v>22413.5</v>
          </cell>
          <cell r="AF174">
            <v>-22413.5</v>
          </cell>
          <cell r="AG174">
            <v>455578</v>
          </cell>
          <cell r="AH174">
            <v>22413.5</v>
          </cell>
          <cell r="AI174">
            <v>433164.5</v>
          </cell>
          <cell r="AJ174">
            <v>16320</v>
          </cell>
          <cell r="AK174">
            <v>22413.5</v>
          </cell>
          <cell r="AL174">
            <v>-6093.5</v>
          </cell>
          <cell r="AM174">
            <v>0</v>
          </cell>
          <cell r="AN174">
            <v>22413.5</v>
          </cell>
          <cell r="AO174">
            <v>-22413.5</v>
          </cell>
          <cell r="AP174">
            <v>525</v>
          </cell>
          <cell r="AQ174">
            <v>22413.5</v>
          </cell>
          <cell r="AR174">
            <v>-21888.5</v>
          </cell>
          <cell r="AS174">
            <v>1234</v>
          </cell>
          <cell r="AT174">
            <v>22413.5</v>
          </cell>
          <cell r="AU174">
            <v>-21179.5</v>
          </cell>
          <cell r="AV174">
            <v>6538</v>
          </cell>
          <cell r="AW174">
            <v>22413.5</v>
          </cell>
          <cell r="AX174">
            <v>-15875.5</v>
          </cell>
          <cell r="AY174">
            <v>2970</v>
          </cell>
          <cell r="AZ174">
            <v>22413.5</v>
          </cell>
          <cell r="BA174">
            <v>-19443.5</v>
          </cell>
          <cell r="BB174">
            <v>1350</v>
          </cell>
          <cell r="BC174">
            <v>22413.5</v>
          </cell>
          <cell r="BD174">
            <v>-21063.5</v>
          </cell>
          <cell r="BE174">
            <v>0</v>
          </cell>
          <cell r="BF174">
            <v>22413.5</v>
          </cell>
          <cell r="BG174">
            <v>-22413.5</v>
          </cell>
          <cell r="BH174">
            <v>0</v>
          </cell>
          <cell r="BI174">
            <v>22413.5</v>
          </cell>
          <cell r="BJ174">
            <v>-22413.5</v>
          </cell>
          <cell r="BK174">
            <v>484515</v>
          </cell>
          <cell r="BL174">
            <v>268962</v>
          </cell>
          <cell r="BM174">
            <v>215553</v>
          </cell>
          <cell r="BN174">
            <v>8959911</v>
          </cell>
        </row>
        <row r="175">
          <cell r="X175">
            <v>14200</v>
          </cell>
          <cell r="Y175" t="str">
            <v>+</v>
          </cell>
          <cell r="Z175" t="str">
            <v>104100 Commercial Rental</v>
          </cell>
          <cell r="AA175">
            <v>45037.75</v>
          </cell>
          <cell r="AB175">
            <v>48170</v>
          </cell>
          <cell r="AC175">
            <v>-3132.25</v>
          </cell>
          <cell r="AD175">
            <v>0</v>
          </cell>
          <cell r="AE175">
            <v>48170</v>
          </cell>
          <cell r="AF175">
            <v>-48170</v>
          </cell>
          <cell r="AG175">
            <v>375</v>
          </cell>
          <cell r="AH175">
            <v>48170</v>
          </cell>
          <cell r="AI175">
            <v>-47795</v>
          </cell>
          <cell r="AJ175">
            <v>0</v>
          </cell>
          <cell r="AK175">
            <v>48170</v>
          </cell>
          <cell r="AL175">
            <v>-48170</v>
          </cell>
          <cell r="AM175">
            <v>0</v>
          </cell>
          <cell r="AN175">
            <v>48170</v>
          </cell>
          <cell r="AO175">
            <v>-48170</v>
          </cell>
          <cell r="AP175">
            <v>0</v>
          </cell>
          <cell r="AQ175">
            <v>48170</v>
          </cell>
          <cell r="AR175">
            <v>-48170</v>
          </cell>
          <cell r="AS175">
            <v>0</v>
          </cell>
          <cell r="AT175">
            <v>48170</v>
          </cell>
          <cell r="AU175">
            <v>-48170</v>
          </cell>
          <cell r="AV175">
            <v>0</v>
          </cell>
          <cell r="AW175">
            <v>48170</v>
          </cell>
          <cell r="AX175">
            <v>-48170</v>
          </cell>
          <cell r="AY175">
            <v>0</v>
          </cell>
          <cell r="AZ175">
            <v>48170</v>
          </cell>
          <cell r="BA175">
            <v>-48170</v>
          </cell>
          <cell r="BB175">
            <v>0</v>
          </cell>
          <cell r="BC175">
            <v>48170</v>
          </cell>
          <cell r="BD175">
            <v>-48170</v>
          </cell>
          <cell r="BE175">
            <v>0</v>
          </cell>
          <cell r="BF175">
            <v>48170</v>
          </cell>
          <cell r="BG175">
            <v>-48170</v>
          </cell>
          <cell r="BH175">
            <v>0</v>
          </cell>
          <cell r="BI175">
            <v>48170</v>
          </cell>
          <cell r="BJ175">
            <v>-48170</v>
          </cell>
          <cell r="BK175">
            <v>45412.75</v>
          </cell>
          <cell r="BL175">
            <v>578040</v>
          </cell>
          <cell r="BM175">
            <v>-532627.25</v>
          </cell>
          <cell r="BN175">
            <v>13300</v>
          </cell>
        </row>
        <row r="176">
          <cell r="X176">
            <v>14300</v>
          </cell>
          <cell r="Y176" t="str">
            <v>+</v>
          </cell>
          <cell r="Z176" t="str">
            <v>104101 Comm Property Svcs</v>
          </cell>
          <cell r="AA176">
            <v>0</v>
          </cell>
          <cell r="AB176">
            <v>0</v>
          </cell>
          <cell r="AC176">
            <v>0</v>
          </cell>
          <cell r="AD176">
            <v>0</v>
          </cell>
          <cell r="AE176">
            <v>0</v>
          </cell>
          <cell r="AF176">
            <v>0</v>
          </cell>
          <cell r="AG176">
            <v>52087</v>
          </cell>
          <cell r="AH176">
            <v>0</v>
          </cell>
          <cell r="AI176">
            <v>52087</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52087</v>
          </cell>
          <cell r="BL176">
            <v>0</v>
          </cell>
          <cell r="BM176">
            <v>52087</v>
          </cell>
          <cell r="BN176">
            <v>0</v>
          </cell>
        </row>
        <row r="177">
          <cell r="X177">
            <v>14400</v>
          </cell>
          <cell r="Y177" t="str">
            <v>+</v>
          </cell>
          <cell r="Z177" t="str">
            <v>104200 Parking Revenues</v>
          </cell>
          <cell r="AA177">
            <v>3929.71</v>
          </cell>
          <cell r="AB177">
            <v>0</v>
          </cell>
          <cell r="AC177">
            <v>3929.71</v>
          </cell>
          <cell r="AD177">
            <v>2686.26</v>
          </cell>
          <cell r="AE177">
            <v>0</v>
          </cell>
          <cell r="AF177">
            <v>2686.26</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6615.97</v>
          </cell>
          <cell r="BL177">
            <v>0</v>
          </cell>
          <cell r="BM177">
            <v>6615.97</v>
          </cell>
          <cell r="BN177">
            <v>0</v>
          </cell>
        </row>
        <row r="178">
          <cell r="X178">
            <v>14500</v>
          </cell>
          <cell r="Y178" t="str">
            <v>+</v>
          </cell>
          <cell r="Z178" t="str">
            <v>105000 Wellnet</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-7500</v>
          </cell>
          <cell r="AZ178">
            <v>0</v>
          </cell>
          <cell r="BA178">
            <v>-7500</v>
          </cell>
          <cell r="BB178">
            <v>0</v>
          </cell>
          <cell r="BC178">
            <v>0</v>
          </cell>
          <cell r="BD178">
            <v>0</v>
          </cell>
          <cell r="BE178">
            <v>0</v>
          </cell>
          <cell r="BF178">
            <v>0</v>
          </cell>
          <cell r="BG178">
            <v>0</v>
          </cell>
          <cell r="BH178">
            <v>0</v>
          </cell>
          <cell r="BI178">
            <v>0</v>
          </cell>
          <cell r="BJ178">
            <v>0</v>
          </cell>
          <cell r="BK178">
            <v>-7500</v>
          </cell>
          <cell r="BL178">
            <v>0</v>
          </cell>
          <cell r="BM178">
            <v>-7500</v>
          </cell>
          <cell r="BN178">
            <v>7995574</v>
          </cell>
        </row>
        <row r="179">
          <cell r="X179">
            <v>14600</v>
          </cell>
          <cell r="Y179" t="str">
            <v>+</v>
          </cell>
          <cell r="Z179" t="str">
            <v>105100 Micromedex</v>
          </cell>
          <cell r="AA179">
            <v>0</v>
          </cell>
          <cell r="AB179">
            <v>0</v>
          </cell>
          <cell r="AC179">
            <v>0</v>
          </cell>
          <cell r="AD179">
            <v>0</v>
          </cell>
          <cell r="AE179">
            <v>0</v>
          </cell>
          <cell r="AF179">
            <v>0</v>
          </cell>
          <cell r="AG179">
            <v>0</v>
          </cell>
          <cell r="AH179">
            <v>0</v>
          </cell>
          <cell r="AI179">
            <v>0</v>
          </cell>
          <cell r="AJ179">
            <v>80000</v>
          </cell>
          <cell r="AK179">
            <v>0</v>
          </cell>
          <cell r="AL179">
            <v>80000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80000</v>
          </cell>
          <cell r="BL179">
            <v>0</v>
          </cell>
          <cell r="BM179">
            <v>80000</v>
          </cell>
          <cell r="BN179">
            <v>13000</v>
          </cell>
        </row>
        <row r="180">
          <cell r="X180">
            <v>14700</v>
          </cell>
          <cell r="Y180" t="str">
            <v>+</v>
          </cell>
          <cell r="Z180" t="str">
            <v>108500 Contrct Svcs-General</v>
          </cell>
          <cell r="AA180">
            <v>694526.53</v>
          </cell>
          <cell r="AB180">
            <v>483413.87</v>
          </cell>
          <cell r="AC180">
            <v>211112.66</v>
          </cell>
          <cell r="AD180">
            <v>435869.53999999899</v>
          </cell>
          <cell r="AE180">
            <v>483413.859999999</v>
          </cell>
          <cell r="AF180">
            <v>-47544.32</v>
          </cell>
          <cell r="AG180">
            <v>-560476.14</v>
          </cell>
          <cell r="AH180">
            <v>483413.87</v>
          </cell>
          <cell r="AI180">
            <v>-1043890.01</v>
          </cell>
          <cell r="AJ180">
            <v>95844.75</v>
          </cell>
          <cell r="AK180">
            <v>483413.87</v>
          </cell>
          <cell r="AL180">
            <v>-387569.12</v>
          </cell>
          <cell r="AM180">
            <v>106037.89</v>
          </cell>
          <cell r="AN180">
            <v>283413.859999999</v>
          </cell>
          <cell r="AO180">
            <v>-177375.97</v>
          </cell>
          <cell r="AP180">
            <v>1087412.4099999899</v>
          </cell>
          <cell r="AQ180">
            <v>283413.87</v>
          </cell>
          <cell r="AR180">
            <v>803998.54</v>
          </cell>
          <cell r="AS180">
            <v>19664</v>
          </cell>
          <cell r="AT180">
            <v>283413.87</v>
          </cell>
          <cell r="AU180">
            <v>-263749.87</v>
          </cell>
          <cell r="AV180">
            <v>786063.59999999905</v>
          </cell>
          <cell r="AW180">
            <v>283413.859999999</v>
          </cell>
          <cell r="AX180">
            <v>502649.739999999</v>
          </cell>
          <cell r="AY180">
            <v>150603.28</v>
          </cell>
          <cell r="AZ180">
            <v>283413.87</v>
          </cell>
          <cell r="BA180">
            <v>-132810.59</v>
          </cell>
          <cell r="BB180">
            <v>44447</v>
          </cell>
          <cell r="BC180">
            <v>283413.87</v>
          </cell>
          <cell r="BD180">
            <v>-238966.87</v>
          </cell>
          <cell r="BE180">
            <v>0</v>
          </cell>
          <cell r="BF180">
            <v>283413.859999999</v>
          </cell>
          <cell r="BG180">
            <v>-283413.859999999</v>
          </cell>
          <cell r="BH180">
            <v>0</v>
          </cell>
          <cell r="BI180">
            <v>283413.87</v>
          </cell>
          <cell r="BJ180">
            <v>-283413.87</v>
          </cell>
          <cell r="BK180">
            <v>2859992.8599999901</v>
          </cell>
          <cell r="BL180">
            <v>4200966.4000000004</v>
          </cell>
          <cell r="BM180">
            <v>-1340973.54</v>
          </cell>
          <cell r="BN180">
            <v>34412</v>
          </cell>
        </row>
        <row r="181">
          <cell r="X181">
            <v>14800</v>
          </cell>
          <cell r="Y181" t="str">
            <v>+</v>
          </cell>
          <cell r="Z181" t="str">
            <v>108502 International Contrt</v>
          </cell>
          <cell r="AA181">
            <v>0</v>
          </cell>
          <cell r="AB181">
            <v>0</v>
          </cell>
          <cell r="AC181">
            <v>0</v>
          </cell>
          <cell r="AD181">
            <v>0</v>
          </cell>
          <cell r="AE181">
            <v>0</v>
          </cell>
          <cell r="AF181">
            <v>0</v>
          </cell>
          <cell r="AG181">
            <v>261611.75</v>
          </cell>
          <cell r="AH181">
            <v>0</v>
          </cell>
          <cell r="AI181">
            <v>261611.75</v>
          </cell>
          <cell r="AJ181">
            <v>-188512.42</v>
          </cell>
          <cell r="AK181">
            <v>0</v>
          </cell>
          <cell r="AL181">
            <v>-188512.42</v>
          </cell>
          <cell r="AM181">
            <v>88517.899999999907</v>
          </cell>
          <cell r="AN181">
            <v>0</v>
          </cell>
          <cell r="AO181">
            <v>88517.899999999907</v>
          </cell>
          <cell r="AP181">
            <v>745000</v>
          </cell>
          <cell r="AQ181">
            <v>0</v>
          </cell>
          <cell r="AR181">
            <v>745000</v>
          </cell>
          <cell r="AS181">
            <v>39733.959999999897</v>
          </cell>
          <cell r="AT181">
            <v>0</v>
          </cell>
          <cell r="AU181">
            <v>39733.959999999897</v>
          </cell>
          <cell r="AV181">
            <v>160860.89000000001</v>
          </cell>
          <cell r="AW181">
            <v>0</v>
          </cell>
          <cell r="AX181">
            <v>160860.89000000001</v>
          </cell>
          <cell r="AY181">
            <v>30138.2599999999</v>
          </cell>
          <cell r="AZ181">
            <v>0</v>
          </cell>
          <cell r="BA181">
            <v>30138.2599999999</v>
          </cell>
          <cell r="BB181">
            <v>0</v>
          </cell>
          <cell r="BC181">
            <v>0</v>
          </cell>
          <cell r="BD181">
            <v>0</v>
          </cell>
          <cell r="BE181">
            <v>0</v>
          </cell>
          <cell r="BF181">
            <v>0</v>
          </cell>
          <cell r="BG181">
            <v>0</v>
          </cell>
          <cell r="BH181">
            <v>0</v>
          </cell>
          <cell r="BI181">
            <v>0</v>
          </cell>
          <cell r="BJ181">
            <v>0</v>
          </cell>
          <cell r="BK181">
            <v>1137350.3400000001</v>
          </cell>
          <cell r="BL181">
            <v>0</v>
          </cell>
          <cell r="BM181">
            <v>1137350.3400000001</v>
          </cell>
          <cell r="BN181">
            <v>18000</v>
          </cell>
        </row>
        <row r="182">
          <cell r="X182">
            <v>14900</v>
          </cell>
          <cell r="Y182" t="str">
            <v>+</v>
          </cell>
          <cell r="Z182" t="str">
            <v>108505 Line Lifting Svcs</v>
          </cell>
          <cell r="AA182">
            <v>11458.52</v>
          </cell>
          <cell r="AB182">
            <v>0</v>
          </cell>
          <cell r="AC182">
            <v>11458.52</v>
          </cell>
          <cell r="AD182">
            <v>-7261.25</v>
          </cell>
          <cell r="AE182">
            <v>0</v>
          </cell>
          <cell r="AF182">
            <v>-7261.25</v>
          </cell>
          <cell r="AG182">
            <v>32219.29</v>
          </cell>
          <cell r="AH182">
            <v>0</v>
          </cell>
          <cell r="AI182">
            <v>32219.29</v>
          </cell>
          <cell r="AJ182">
            <v>1680.92</v>
          </cell>
          <cell r="AK182">
            <v>0</v>
          </cell>
          <cell r="AL182">
            <v>1680.92</v>
          </cell>
          <cell r="AM182">
            <v>0</v>
          </cell>
          <cell r="AN182">
            <v>0</v>
          </cell>
          <cell r="AO182">
            <v>0</v>
          </cell>
          <cell r="AP182">
            <v>18160.5</v>
          </cell>
          <cell r="AQ182">
            <v>0</v>
          </cell>
          <cell r="AR182">
            <v>18160.5</v>
          </cell>
          <cell r="AS182">
            <v>2595</v>
          </cell>
          <cell r="AT182">
            <v>0</v>
          </cell>
          <cell r="AU182">
            <v>2595</v>
          </cell>
          <cell r="AV182">
            <v>0</v>
          </cell>
          <cell r="AW182">
            <v>0</v>
          </cell>
          <cell r="AX182">
            <v>0</v>
          </cell>
          <cell r="AY182">
            <v>7265.76</v>
          </cell>
          <cell r="AZ182">
            <v>0</v>
          </cell>
          <cell r="BA182">
            <v>7265.76</v>
          </cell>
          <cell r="BB182">
            <v>4433.46</v>
          </cell>
          <cell r="BC182">
            <v>0</v>
          </cell>
          <cell r="BD182">
            <v>4433.46</v>
          </cell>
          <cell r="BE182">
            <v>0</v>
          </cell>
          <cell r="BF182">
            <v>0</v>
          </cell>
          <cell r="BG182">
            <v>0</v>
          </cell>
          <cell r="BH182">
            <v>0</v>
          </cell>
          <cell r="BI182">
            <v>0</v>
          </cell>
          <cell r="BJ182">
            <v>0</v>
          </cell>
          <cell r="BK182">
            <v>70552.199999999895</v>
          </cell>
          <cell r="BL182">
            <v>0</v>
          </cell>
          <cell r="BM182">
            <v>70552.199999999895</v>
          </cell>
          <cell r="BN182">
            <v>37833.33</v>
          </cell>
        </row>
        <row r="183">
          <cell r="X183">
            <v>15000</v>
          </cell>
          <cell r="Y183" t="str">
            <v>+</v>
          </cell>
          <cell r="Z183" t="str">
            <v>108510 Operations Contract</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49578.79</v>
          </cell>
          <cell r="AQ183">
            <v>0</v>
          </cell>
          <cell r="AR183">
            <v>49578.79</v>
          </cell>
          <cell r="AS183">
            <v>0</v>
          </cell>
          <cell r="AT183">
            <v>0</v>
          </cell>
          <cell r="AU183">
            <v>0</v>
          </cell>
          <cell r="AV183">
            <v>6649.5</v>
          </cell>
          <cell r="AW183">
            <v>0</v>
          </cell>
          <cell r="AX183">
            <v>6649.5</v>
          </cell>
          <cell r="AY183">
            <v>91526.11</v>
          </cell>
          <cell r="AZ183">
            <v>0</v>
          </cell>
          <cell r="BA183">
            <v>91526.11</v>
          </cell>
          <cell r="BB183">
            <v>118954.8</v>
          </cell>
          <cell r="BC183">
            <v>0</v>
          </cell>
          <cell r="BD183">
            <v>118954.8</v>
          </cell>
          <cell r="BE183">
            <v>0</v>
          </cell>
          <cell r="BF183">
            <v>0</v>
          </cell>
          <cell r="BG183">
            <v>0</v>
          </cell>
          <cell r="BH183">
            <v>0</v>
          </cell>
          <cell r="BI183">
            <v>0</v>
          </cell>
          <cell r="BJ183">
            <v>0</v>
          </cell>
          <cell r="BK183">
            <v>266709.2</v>
          </cell>
          <cell r="BL183">
            <v>0</v>
          </cell>
          <cell r="BM183">
            <v>266709.2</v>
          </cell>
          <cell r="BN183">
            <v>1250</v>
          </cell>
        </row>
        <row r="184">
          <cell r="X184">
            <v>15100</v>
          </cell>
          <cell r="Y184" t="str">
            <v>+</v>
          </cell>
          <cell r="Z184" t="str">
            <v>108750 Cust Finance Revenue</v>
          </cell>
          <cell r="AA184">
            <v>568892.35999999905</v>
          </cell>
          <cell r="AB184">
            <v>682208.42</v>
          </cell>
          <cell r="AC184">
            <v>-113316.06</v>
          </cell>
          <cell r="AD184">
            <v>784363.07999999903</v>
          </cell>
          <cell r="AE184">
            <v>682208.41</v>
          </cell>
          <cell r="AF184">
            <v>102154.67</v>
          </cell>
          <cell r="AG184">
            <v>811387.85999999905</v>
          </cell>
          <cell r="AH184">
            <v>682208.42</v>
          </cell>
          <cell r="AI184">
            <v>129179.44</v>
          </cell>
          <cell r="AJ184">
            <v>747619.41</v>
          </cell>
          <cell r="AK184">
            <v>682208.42</v>
          </cell>
          <cell r="AL184">
            <v>65410.989999999903</v>
          </cell>
          <cell r="AM184">
            <v>741252.81999999902</v>
          </cell>
          <cell r="AN184">
            <v>682208.41</v>
          </cell>
          <cell r="AO184">
            <v>59044.41</v>
          </cell>
          <cell r="AP184">
            <v>600207.56000000006</v>
          </cell>
          <cell r="AQ184">
            <v>682208.42</v>
          </cell>
          <cell r="AR184">
            <v>-82000.86</v>
          </cell>
          <cell r="AS184">
            <v>690386.09999999905</v>
          </cell>
          <cell r="AT184">
            <v>682208.42</v>
          </cell>
          <cell r="AU184">
            <v>8177.68</v>
          </cell>
          <cell r="AV184">
            <v>736831.65</v>
          </cell>
          <cell r="AW184">
            <v>682208.41</v>
          </cell>
          <cell r="AX184">
            <v>54623.239999999903</v>
          </cell>
          <cell r="AY184">
            <v>821866.15</v>
          </cell>
          <cell r="AZ184">
            <v>682208.42</v>
          </cell>
          <cell r="BA184">
            <v>139657.73000000001</v>
          </cell>
          <cell r="BB184">
            <v>900202.26</v>
          </cell>
          <cell r="BC184">
            <v>682208.42</v>
          </cell>
          <cell r="BD184">
            <v>217993.84</v>
          </cell>
          <cell r="BE184">
            <v>93590.41</v>
          </cell>
          <cell r="BF184">
            <v>682208.41</v>
          </cell>
          <cell r="BG184">
            <v>-588618</v>
          </cell>
          <cell r="BH184">
            <v>0</v>
          </cell>
          <cell r="BI184">
            <v>682208.42</v>
          </cell>
          <cell r="BJ184">
            <v>-682208.42</v>
          </cell>
          <cell r="BK184">
            <v>7496599.6600000001</v>
          </cell>
          <cell r="BL184">
            <v>8186501</v>
          </cell>
          <cell r="BM184">
            <v>-689901.33999999904</v>
          </cell>
          <cell r="BN184">
            <v>63000</v>
          </cell>
        </row>
        <row r="185">
          <cell r="X185">
            <v>15200</v>
          </cell>
          <cell r="Y185" t="str">
            <v>+</v>
          </cell>
          <cell r="Z185" t="str">
            <v>108800 Other Voice Revenue</v>
          </cell>
          <cell r="AA185">
            <v>474702.56</v>
          </cell>
          <cell r="AB185">
            <v>256848</v>
          </cell>
          <cell r="AC185">
            <v>217854.56</v>
          </cell>
          <cell r="AD185">
            <v>513194.37</v>
          </cell>
          <cell r="AE185">
            <v>256848</v>
          </cell>
          <cell r="AF185">
            <v>256346.37</v>
          </cell>
          <cell r="AG185">
            <v>-747347.08999999904</v>
          </cell>
          <cell r="AH185">
            <v>256848</v>
          </cell>
          <cell r="AI185">
            <v>-1004195.09</v>
          </cell>
          <cell r="AJ185">
            <v>155708.269999999</v>
          </cell>
          <cell r="AK185">
            <v>256848</v>
          </cell>
          <cell r="AL185">
            <v>-101139.73</v>
          </cell>
          <cell r="AM185">
            <v>77663.679999999906</v>
          </cell>
          <cell r="AN185">
            <v>256848</v>
          </cell>
          <cell r="AO185">
            <v>-179184.32</v>
          </cell>
          <cell r="AP185">
            <v>59277.489999999903</v>
          </cell>
          <cell r="AQ185">
            <v>256848</v>
          </cell>
          <cell r="AR185">
            <v>-197570.51</v>
          </cell>
          <cell r="AS185">
            <v>53183.699999999903</v>
          </cell>
          <cell r="AT185">
            <v>256848</v>
          </cell>
          <cell r="AU185">
            <v>-203664.299999999</v>
          </cell>
          <cell r="AV185">
            <v>106018.06</v>
          </cell>
          <cell r="AW185">
            <v>256848</v>
          </cell>
          <cell r="AX185">
            <v>-150829.94</v>
          </cell>
          <cell r="AY185">
            <v>222887.37</v>
          </cell>
          <cell r="AZ185">
            <v>256848</v>
          </cell>
          <cell r="BA185">
            <v>-33960.629999999903</v>
          </cell>
          <cell r="BB185">
            <v>-184282.38</v>
          </cell>
          <cell r="BC185">
            <v>256848</v>
          </cell>
          <cell r="BD185">
            <v>-441130.38</v>
          </cell>
          <cell r="BE185">
            <v>91.049999999999898</v>
          </cell>
          <cell r="BF185">
            <v>256848</v>
          </cell>
          <cell r="BG185">
            <v>-256756.95</v>
          </cell>
          <cell r="BH185">
            <v>0</v>
          </cell>
          <cell r="BI185">
            <v>256848</v>
          </cell>
          <cell r="BJ185">
            <v>-256848</v>
          </cell>
          <cell r="BK185">
            <v>731097.07999999903</v>
          </cell>
          <cell r="BL185">
            <v>3082176</v>
          </cell>
          <cell r="BM185">
            <v>-2351078.9199999901</v>
          </cell>
          <cell r="BN185">
            <v>3000</v>
          </cell>
        </row>
        <row r="186">
          <cell r="X186">
            <v>15300</v>
          </cell>
          <cell r="Y186" t="str">
            <v>+</v>
          </cell>
          <cell r="Z186" t="str">
            <v>108890 ILS Government Grant</v>
          </cell>
          <cell r="AA186">
            <v>1426389</v>
          </cell>
          <cell r="AB186">
            <v>1425000</v>
          </cell>
          <cell r="AC186">
            <v>1389</v>
          </cell>
          <cell r="AD186">
            <v>1426389</v>
          </cell>
          <cell r="AE186">
            <v>1425000</v>
          </cell>
          <cell r="AF186">
            <v>1389</v>
          </cell>
          <cell r="AG186">
            <v>1426389</v>
          </cell>
          <cell r="AH186">
            <v>1425000</v>
          </cell>
          <cell r="AI186">
            <v>1389</v>
          </cell>
          <cell r="AJ186">
            <v>1426389</v>
          </cell>
          <cell r="AK186">
            <v>1425000</v>
          </cell>
          <cell r="AL186">
            <v>1389</v>
          </cell>
          <cell r="AM186">
            <v>1426389</v>
          </cell>
          <cell r="AN186">
            <v>1425000</v>
          </cell>
          <cell r="AO186">
            <v>1389</v>
          </cell>
          <cell r="AP186">
            <v>1426389</v>
          </cell>
          <cell r="AQ186">
            <v>1425000</v>
          </cell>
          <cell r="AR186">
            <v>1389</v>
          </cell>
          <cell r="AS186">
            <v>1426389</v>
          </cell>
          <cell r="AT186">
            <v>1425000</v>
          </cell>
          <cell r="AU186">
            <v>1389</v>
          </cell>
          <cell r="AV186">
            <v>1426389</v>
          </cell>
          <cell r="AW186">
            <v>1425000</v>
          </cell>
          <cell r="AX186">
            <v>1389</v>
          </cell>
          <cell r="AY186">
            <v>1426389</v>
          </cell>
          <cell r="AZ186">
            <v>1425000</v>
          </cell>
          <cell r="BA186">
            <v>1389</v>
          </cell>
          <cell r="BB186">
            <v>1426389</v>
          </cell>
          <cell r="BC186">
            <v>1425000</v>
          </cell>
          <cell r="BD186">
            <v>1389</v>
          </cell>
          <cell r="BE186">
            <v>0</v>
          </cell>
          <cell r="BF186">
            <v>1425000</v>
          </cell>
          <cell r="BG186">
            <v>-1425000</v>
          </cell>
          <cell r="BH186">
            <v>0</v>
          </cell>
          <cell r="BI186">
            <v>1425000</v>
          </cell>
          <cell r="BJ186">
            <v>-1425000</v>
          </cell>
          <cell r="BK186">
            <v>14263890</v>
          </cell>
          <cell r="BL186">
            <v>17100000</v>
          </cell>
          <cell r="BM186">
            <v>-2836110</v>
          </cell>
          <cell r="BN186">
            <v>966949</v>
          </cell>
        </row>
        <row r="187">
          <cell r="X187">
            <v>15400</v>
          </cell>
          <cell r="Y187" t="str">
            <v>+</v>
          </cell>
          <cell r="Z187" t="str">
            <v>108891 Licensing Fee Rev</v>
          </cell>
          <cell r="AA187">
            <v>2307083.33</v>
          </cell>
          <cell r="AB187">
            <v>0</v>
          </cell>
          <cell r="AC187">
            <v>2307083.33</v>
          </cell>
          <cell r="AD187">
            <v>2307083.33</v>
          </cell>
          <cell r="AE187">
            <v>0</v>
          </cell>
          <cell r="AF187">
            <v>2307083.33</v>
          </cell>
          <cell r="AG187">
            <v>-4614166.66</v>
          </cell>
          <cell r="AH187">
            <v>0</v>
          </cell>
          <cell r="AI187">
            <v>-4614166.66</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202528</v>
          </cell>
        </row>
        <row r="188">
          <cell r="X188">
            <v>15500</v>
          </cell>
          <cell r="Y188" t="str">
            <v>+</v>
          </cell>
          <cell r="Z188" t="str">
            <v>108899 Inactive Prod. Codes</v>
          </cell>
          <cell r="AA188">
            <v>0</v>
          </cell>
          <cell r="AB188">
            <v>0</v>
          </cell>
          <cell r="AC188">
            <v>0</v>
          </cell>
          <cell r="AD188">
            <v>0</v>
          </cell>
          <cell r="AE188">
            <v>0</v>
          </cell>
          <cell r="AF188">
            <v>0</v>
          </cell>
          <cell r="AG188">
            <v>65</v>
          </cell>
          <cell r="AH188">
            <v>0</v>
          </cell>
          <cell r="AI188">
            <v>65</v>
          </cell>
          <cell r="AJ188">
            <v>0</v>
          </cell>
          <cell r="AK188">
            <v>0</v>
          </cell>
          <cell r="AL188">
            <v>0</v>
          </cell>
          <cell r="AM188">
            <v>-163</v>
          </cell>
          <cell r="AN188">
            <v>0</v>
          </cell>
          <cell r="AO188">
            <v>-163</v>
          </cell>
          <cell r="AP188">
            <v>5</v>
          </cell>
          <cell r="AQ188">
            <v>0</v>
          </cell>
          <cell r="AR188">
            <v>5</v>
          </cell>
          <cell r="AS188">
            <v>0</v>
          </cell>
          <cell r="AT188">
            <v>0</v>
          </cell>
          <cell r="AU188">
            <v>0</v>
          </cell>
          <cell r="AV188">
            <v>0</v>
          </cell>
          <cell r="AW188">
            <v>0</v>
          </cell>
          <cell r="AX188">
            <v>0</v>
          </cell>
          <cell r="AY188">
            <v>-224</v>
          </cell>
          <cell r="AZ188">
            <v>0</v>
          </cell>
          <cell r="BA188">
            <v>-224</v>
          </cell>
          <cell r="BB188">
            <v>529.90999999999894</v>
          </cell>
          <cell r="BC188">
            <v>0</v>
          </cell>
          <cell r="BD188">
            <v>529.90999999999894</v>
          </cell>
          <cell r="BE188">
            <v>0</v>
          </cell>
          <cell r="BF188">
            <v>0</v>
          </cell>
          <cell r="BG188">
            <v>0</v>
          </cell>
          <cell r="BH188">
            <v>0</v>
          </cell>
          <cell r="BI188">
            <v>0</v>
          </cell>
          <cell r="BJ188">
            <v>0</v>
          </cell>
          <cell r="BK188">
            <v>212.91</v>
          </cell>
          <cell r="BL188">
            <v>0</v>
          </cell>
          <cell r="BM188">
            <v>212.91</v>
          </cell>
          <cell r="BN188">
            <v>42961</v>
          </cell>
        </row>
        <row r="189">
          <cell r="X189">
            <v>15600</v>
          </cell>
          <cell r="Y189" t="str">
            <v>+</v>
          </cell>
          <cell r="Z189" t="str">
            <v>110000 FLEXPAY Purchase Pln</v>
          </cell>
          <cell r="AA189">
            <v>0</v>
          </cell>
          <cell r="AB189">
            <v>0</v>
          </cell>
          <cell r="AC189">
            <v>0</v>
          </cell>
          <cell r="AD189">
            <v>0</v>
          </cell>
          <cell r="AE189">
            <v>0</v>
          </cell>
          <cell r="AF189">
            <v>0</v>
          </cell>
          <cell r="AG189">
            <v>2411.63</v>
          </cell>
          <cell r="AH189">
            <v>0</v>
          </cell>
          <cell r="AI189">
            <v>2411.63</v>
          </cell>
          <cell r="AJ189">
            <v>5528.79</v>
          </cell>
          <cell r="AK189">
            <v>0</v>
          </cell>
          <cell r="AL189">
            <v>5528.79</v>
          </cell>
          <cell r="AM189">
            <v>2592.9899999999898</v>
          </cell>
          <cell r="AN189">
            <v>0</v>
          </cell>
          <cell r="AO189">
            <v>2592.9899999999898</v>
          </cell>
          <cell r="AP189">
            <v>0</v>
          </cell>
          <cell r="AQ189">
            <v>0</v>
          </cell>
          <cell r="AR189">
            <v>0</v>
          </cell>
          <cell r="AS189">
            <v>-495.56</v>
          </cell>
          <cell r="AT189">
            <v>0</v>
          </cell>
          <cell r="AU189">
            <v>-495.56</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10037.85</v>
          </cell>
          <cell r="BL189">
            <v>0</v>
          </cell>
          <cell r="BM189">
            <v>10037.85</v>
          </cell>
          <cell r="BN189">
            <v>26333.33</v>
          </cell>
        </row>
        <row r="190">
          <cell r="X190">
            <v>15700</v>
          </cell>
          <cell r="Y190" t="str">
            <v>+</v>
          </cell>
          <cell r="Z190" t="str">
            <v>110010 Harmony Res Sales</v>
          </cell>
          <cell r="AA190">
            <v>5973.6899999999896</v>
          </cell>
          <cell r="AB190">
            <v>0</v>
          </cell>
          <cell r="AC190">
            <v>5973.6899999999896</v>
          </cell>
          <cell r="AD190">
            <v>4218.59</v>
          </cell>
          <cell r="AE190">
            <v>0</v>
          </cell>
          <cell r="AF190">
            <v>4218.59</v>
          </cell>
          <cell r="AG190">
            <v>3244.21</v>
          </cell>
          <cell r="AH190">
            <v>0</v>
          </cell>
          <cell r="AI190">
            <v>3244.21</v>
          </cell>
          <cell r="AJ190">
            <v>-2771.25</v>
          </cell>
          <cell r="AK190">
            <v>0</v>
          </cell>
          <cell r="AL190">
            <v>-2771.25</v>
          </cell>
          <cell r="AM190">
            <v>-1565.1199999999899</v>
          </cell>
          <cell r="AN190">
            <v>0</v>
          </cell>
          <cell r="AO190">
            <v>-1565.1199999999899</v>
          </cell>
          <cell r="AP190">
            <v>-1036.9000000000001</v>
          </cell>
          <cell r="AQ190">
            <v>0</v>
          </cell>
          <cell r="AR190">
            <v>-1036.9000000000001</v>
          </cell>
          <cell r="AS190">
            <v>-658.96</v>
          </cell>
          <cell r="AT190">
            <v>0</v>
          </cell>
          <cell r="AU190">
            <v>-658.96</v>
          </cell>
          <cell r="AV190">
            <v>-521.54999999999905</v>
          </cell>
          <cell r="AW190">
            <v>0</v>
          </cell>
          <cell r="AX190">
            <v>-521.54999999999905</v>
          </cell>
          <cell r="AY190">
            <v>-104.849999999999</v>
          </cell>
          <cell r="AZ190">
            <v>0</v>
          </cell>
          <cell r="BA190">
            <v>-104.849999999999</v>
          </cell>
          <cell r="BB190">
            <v>0</v>
          </cell>
          <cell r="BC190">
            <v>0</v>
          </cell>
          <cell r="BD190">
            <v>0</v>
          </cell>
          <cell r="BE190">
            <v>0</v>
          </cell>
          <cell r="BF190">
            <v>0</v>
          </cell>
          <cell r="BG190">
            <v>0</v>
          </cell>
          <cell r="BH190">
            <v>0</v>
          </cell>
          <cell r="BI190">
            <v>0</v>
          </cell>
          <cell r="BJ190">
            <v>0</v>
          </cell>
          <cell r="BK190">
            <v>6777.8599999999897</v>
          </cell>
          <cell r="BL190">
            <v>0</v>
          </cell>
          <cell r="BM190">
            <v>6777.8599999999897</v>
          </cell>
          <cell r="BN190">
            <v>112247</v>
          </cell>
        </row>
        <row r="191">
          <cell r="X191">
            <v>15800</v>
          </cell>
          <cell r="Y191" t="str">
            <v>+</v>
          </cell>
          <cell r="Z191" t="str">
            <v>110011 Harmony Res Rental</v>
          </cell>
          <cell r="AA191">
            <v>144658.22</v>
          </cell>
          <cell r="AB191">
            <v>146588.329999999</v>
          </cell>
          <cell r="AC191">
            <v>-1930.1099999999899</v>
          </cell>
          <cell r="AD191">
            <v>56300.93</v>
          </cell>
          <cell r="AE191">
            <v>144588.34</v>
          </cell>
          <cell r="AF191">
            <v>-88287.41</v>
          </cell>
          <cell r="AG191">
            <v>53707.51</v>
          </cell>
          <cell r="AH191">
            <v>142588.329999999</v>
          </cell>
          <cell r="AI191">
            <v>-88880.82</v>
          </cell>
          <cell r="AJ191">
            <v>45697.15</v>
          </cell>
          <cell r="AK191">
            <v>140588.329999999</v>
          </cell>
          <cell r="AL191">
            <v>-94891.179999999906</v>
          </cell>
          <cell r="AM191">
            <v>43145.339999999902</v>
          </cell>
          <cell r="AN191">
            <v>138588.34</v>
          </cell>
          <cell r="AO191">
            <v>-95443</v>
          </cell>
          <cell r="AP191">
            <v>41866.209999999897</v>
          </cell>
          <cell r="AQ191">
            <v>136588.329999999</v>
          </cell>
          <cell r="AR191">
            <v>-94722.119999999893</v>
          </cell>
          <cell r="AS191">
            <v>40952.629999999903</v>
          </cell>
          <cell r="AT191">
            <v>134588.329999999</v>
          </cell>
          <cell r="AU191">
            <v>-93635.699999999895</v>
          </cell>
          <cell r="AV191">
            <v>40108.01</v>
          </cell>
          <cell r="AW191">
            <v>132588.34</v>
          </cell>
          <cell r="AX191">
            <v>-92480.33</v>
          </cell>
          <cell r="AY191">
            <v>39202.400000000001</v>
          </cell>
          <cell r="AZ191">
            <v>130588.33</v>
          </cell>
          <cell r="BA191">
            <v>-91385.929999999906</v>
          </cell>
          <cell r="BB191">
            <v>38284.22</v>
          </cell>
          <cell r="BC191">
            <v>126588.33</v>
          </cell>
          <cell r="BD191">
            <v>-88304.11</v>
          </cell>
          <cell r="BE191">
            <v>5534.8299999999899</v>
          </cell>
          <cell r="BF191">
            <v>122588.34</v>
          </cell>
          <cell r="BG191">
            <v>-117053.50999999901</v>
          </cell>
          <cell r="BH191">
            <v>0</v>
          </cell>
          <cell r="BI191">
            <v>122162.33</v>
          </cell>
          <cell r="BJ191">
            <v>-122162.33</v>
          </cell>
          <cell r="BK191">
            <v>549457.44999999902</v>
          </cell>
          <cell r="BL191">
            <v>1618634</v>
          </cell>
          <cell r="BM191">
            <v>-1069176.55</v>
          </cell>
          <cell r="BN191">
            <v>1960295</v>
          </cell>
        </row>
        <row r="192">
          <cell r="X192">
            <v>15900</v>
          </cell>
          <cell r="Y192" t="str">
            <v>+</v>
          </cell>
          <cell r="Z192" t="str">
            <v>110012 Harmony-Installs</v>
          </cell>
          <cell r="AA192">
            <v>0</v>
          </cell>
          <cell r="AB192">
            <v>0</v>
          </cell>
          <cell r="AC192">
            <v>0</v>
          </cell>
          <cell r="AD192">
            <v>0</v>
          </cell>
          <cell r="AE192">
            <v>0</v>
          </cell>
          <cell r="AF192">
            <v>0</v>
          </cell>
          <cell r="AG192">
            <v>32.5</v>
          </cell>
          <cell r="AH192">
            <v>0</v>
          </cell>
          <cell r="AI192">
            <v>32.5</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32.5</v>
          </cell>
          <cell r="BL192">
            <v>0</v>
          </cell>
          <cell r="BM192">
            <v>32.5</v>
          </cell>
          <cell r="BN192">
            <v>115000</v>
          </cell>
        </row>
        <row r="193">
          <cell r="X193">
            <v>16000</v>
          </cell>
          <cell r="Y193" t="str">
            <v>+</v>
          </cell>
          <cell r="Z193" t="str">
            <v>110013 Harmony Res Repair</v>
          </cell>
          <cell r="AA193">
            <v>28.02</v>
          </cell>
          <cell r="AB193">
            <v>0</v>
          </cell>
          <cell r="AC193">
            <v>28.02</v>
          </cell>
          <cell r="AD193">
            <v>-19.9499999999999</v>
          </cell>
          <cell r="AE193">
            <v>0</v>
          </cell>
          <cell r="AF193">
            <v>-19.9499999999999</v>
          </cell>
          <cell r="AG193">
            <v>30</v>
          </cell>
          <cell r="AH193">
            <v>0</v>
          </cell>
          <cell r="AI193">
            <v>30</v>
          </cell>
          <cell r="AJ193">
            <v>0</v>
          </cell>
          <cell r="AK193">
            <v>0</v>
          </cell>
          <cell r="AL193">
            <v>0</v>
          </cell>
          <cell r="AM193">
            <v>0</v>
          </cell>
          <cell r="AN193">
            <v>0</v>
          </cell>
          <cell r="AO193">
            <v>0</v>
          </cell>
          <cell r="AP193">
            <v>30</v>
          </cell>
          <cell r="AQ193">
            <v>0</v>
          </cell>
          <cell r="AR193">
            <v>30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68.069999999999894</v>
          </cell>
          <cell r="BL193">
            <v>0</v>
          </cell>
          <cell r="BM193">
            <v>68.069999999999894</v>
          </cell>
          <cell r="BN193">
            <v>0</v>
          </cell>
        </row>
        <row r="194">
          <cell r="X194">
            <v>16100</v>
          </cell>
          <cell r="Y194" t="str">
            <v>+</v>
          </cell>
          <cell r="Z194" t="str">
            <v>110020 COAM-Sales</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197083.329999999</v>
          </cell>
        </row>
        <row r="195">
          <cell r="X195">
            <v>16200</v>
          </cell>
          <cell r="Y195" t="str">
            <v>+</v>
          </cell>
          <cell r="Z195" t="str">
            <v>110030 Old Tech Sets-Sales</v>
          </cell>
          <cell r="AA195">
            <v>39460.980000000003</v>
          </cell>
          <cell r="AB195">
            <v>149266.84</v>
          </cell>
          <cell r="AC195">
            <v>-109805.86</v>
          </cell>
          <cell r="AD195">
            <v>33660.709999999897</v>
          </cell>
          <cell r="AE195">
            <v>149266.82</v>
          </cell>
          <cell r="AF195">
            <v>-115606.11</v>
          </cell>
          <cell r="AG195">
            <v>33229.86</v>
          </cell>
          <cell r="AH195">
            <v>149266.84</v>
          </cell>
          <cell r="AI195">
            <v>-116036.98</v>
          </cell>
          <cell r="AJ195">
            <v>32397.95</v>
          </cell>
          <cell r="AK195">
            <v>149266.84</v>
          </cell>
          <cell r="AL195">
            <v>-116868.89</v>
          </cell>
          <cell r="AM195">
            <v>28648.02</v>
          </cell>
          <cell r="AN195">
            <v>149266.82</v>
          </cell>
          <cell r="AO195">
            <v>-120618.8</v>
          </cell>
          <cell r="AP195">
            <v>23030.15</v>
          </cell>
          <cell r="AQ195">
            <v>149266.84</v>
          </cell>
          <cell r="AR195">
            <v>-126236.69</v>
          </cell>
          <cell r="AS195">
            <v>21211.61</v>
          </cell>
          <cell r="AT195">
            <v>149266.84</v>
          </cell>
          <cell r="AU195">
            <v>-128055.23</v>
          </cell>
          <cell r="AV195">
            <v>21806.33</v>
          </cell>
          <cell r="AW195">
            <v>149266.82</v>
          </cell>
          <cell r="AX195">
            <v>-127460.49</v>
          </cell>
          <cell r="AY195">
            <v>24292.209999999901</v>
          </cell>
          <cell r="AZ195">
            <v>149266.84</v>
          </cell>
          <cell r="BA195">
            <v>-124974.63</v>
          </cell>
          <cell r="BB195">
            <v>17949.68</v>
          </cell>
          <cell r="BC195">
            <v>149266.84</v>
          </cell>
          <cell r="BD195">
            <v>-131317.16</v>
          </cell>
          <cell r="BE195">
            <v>2562.25</v>
          </cell>
          <cell r="BF195">
            <v>149266.82</v>
          </cell>
          <cell r="BG195">
            <v>-146704.57</v>
          </cell>
          <cell r="BH195">
            <v>0</v>
          </cell>
          <cell r="BI195">
            <v>149266.84</v>
          </cell>
          <cell r="BJ195">
            <v>-149266.84</v>
          </cell>
          <cell r="BK195">
            <v>278249.75</v>
          </cell>
          <cell r="BL195">
            <v>1791202</v>
          </cell>
          <cell r="BM195">
            <v>-1512952.25</v>
          </cell>
          <cell r="BN195">
            <v>717000</v>
          </cell>
        </row>
        <row r="196">
          <cell r="X196">
            <v>16300</v>
          </cell>
          <cell r="Y196" t="str">
            <v>+</v>
          </cell>
          <cell r="Z196" t="str">
            <v>110031 Old Tech Set-Rental</v>
          </cell>
          <cell r="AA196">
            <v>155876.85</v>
          </cell>
          <cell r="AB196">
            <v>21088.33</v>
          </cell>
          <cell r="AC196">
            <v>134788.519999999</v>
          </cell>
          <cell r="AD196">
            <v>138624.48000000001</v>
          </cell>
          <cell r="AE196">
            <v>21088.34</v>
          </cell>
          <cell r="AF196">
            <v>117536.14</v>
          </cell>
          <cell r="AG196">
            <v>134865.12</v>
          </cell>
          <cell r="AH196">
            <v>21088.33</v>
          </cell>
          <cell r="AI196">
            <v>113776.789999999</v>
          </cell>
          <cell r="AJ196">
            <v>131493.62</v>
          </cell>
          <cell r="AK196">
            <v>21088.33</v>
          </cell>
          <cell r="AL196">
            <v>110405.289999999</v>
          </cell>
          <cell r="AM196">
            <v>129235.289999999</v>
          </cell>
          <cell r="AN196">
            <v>21088.34</v>
          </cell>
          <cell r="AO196">
            <v>108146.95</v>
          </cell>
          <cell r="AP196">
            <v>124606.899999999</v>
          </cell>
          <cell r="AQ196">
            <v>21088.33</v>
          </cell>
          <cell r="AR196">
            <v>103518.57</v>
          </cell>
          <cell r="AS196">
            <v>121074.28</v>
          </cell>
          <cell r="AT196">
            <v>21088.33</v>
          </cell>
          <cell r="AU196">
            <v>99985.949999999895</v>
          </cell>
          <cell r="AV196">
            <v>117005.23</v>
          </cell>
          <cell r="AW196">
            <v>21088.34</v>
          </cell>
          <cell r="AX196">
            <v>95916.889999999898</v>
          </cell>
          <cell r="AY196">
            <v>117701.86</v>
          </cell>
          <cell r="AZ196">
            <v>21088.33</v>
          </cell>
          <cell r="BA196">
            <v>96613.529999999897</v>
          </cell>
          <cell r="BB196">
            <v>135603.209999999</v>
          </cell>
          <cell r="BC196">
            <v>21088.33</v>
          </cell>
          <cell r="BD196">
            <v>114514.88</v>
          </cell>
          <cell r="BE196">
            <v>21503.81</v>
          </cell>
          <cell r="BF196">
            <v>21088.34</v>
          </cell>
          <cell r="BG196">
            <v>415.47</v>
          </cell>
          <cell r="BH196">
            <v>0</v>
          </cell>
          <cell r="BI196">
            <v>21088.33</v>
          </cell>
          <cell r="BJ196">
            <v>-21088.33</v>
          </cell>
          <cell r="BK196">
            <v>1327590.6499999899</v>
          </cell>
          <cell r="BL196">
            <v>253060</v>
          </cell>
          <cell r="BM196">
            <v>1074530.6499999899</v>
          </cell>
          <cell r="BN196">
            <v>0</v>
          </cell>
        </row>
        <row r="197">
          <cell r="X197">
            <v>16400</v>
          </cell>
          <cell r="Y197" t="str">
            <v>+</v>
          </cell>
          <cell r="Z197" t="str">
            <v>110032 Old Tech Set-Instal</v>
          </cell>
          <cell r="AA197">
            <v>190</v>
          </cell>
          <cell r="AB197">
            <v>500</v>
          </cell>
          <cell r="AC197">
            <v>-310</v>
          </cell>
          <cell r="AD197">
            <v>250</v>
          </cell>
          <cell r="AE197">
            <v>500</v>
          </cell>
          <cell r="AF197">
            <v>-250</v>
          </cell>
          <cell r="AG197">
            <v>275</v>
          </cell>
          <cell r="AH197">
            <v>500</v>
          </cell>
          <cell r="AI197">
            <v>-225</v>
          </cell>
          <cell r="AJ197">
            <v>305</v>
          </cell>
          <cell r="AK197">
            <v>500</v>
          </cell>
          <cell r="AL197">
            <v>-195</v>
          </cell>
          <cell r="AM197">
            <v>350</v>
          </cell>
          <cell r="AN197">
            <v>500</v>
          </cell>
          <cell r="AO197">
            <v>-150</v>
          </cell>
          <cell r="AP197">
            <v>600.70000000000005</v>
          </cell>
          <cell r="AQ197">
            <v>500</v>
          </cell>
          <cell r="AR197">
            <v>100.7</v>
          </cell>
          <cell r="AS197">
            <v>289.94999999999902</v>
          </cell>
          <cell r="AT197">
            <v>500</v>
          </cell>
          <cell r="AU197">
            <v>-210.05</v>
          </cell>
          <cell r="AV197">
            <v>715</v>
          </cell>
          <cell r="AW197">
            <v>500</v>
          </cell>
          <cell r="AX197">
            <v>215</v>
          </cell>
          <cell r="AY197">
            <v>0</v>
          </cell>
          <cell r="AZ197">
            <v>500</v>
          </cell>
          <cell r="BA197">
            <v>-500</v>
          </cell>
          <cell r="BB197">
            <v>0</v>
          </cell>
          <cell r="BC197">
            <v>500</v>
          </cell>
          <cell r="BD197">
            <v>-500</v>
          </cell>
          <cell r="BE197">
            <v>0</v>
          </cell>
          <cell r="BF197">
            <v>500</v>
          </cell>
          <cell r="BG197">
            <v>-500</v>
          </cell>
          <cell r="BH197">
            <v>0</v>
          </cell>
          <cell r="BI197">
            <v>500</v>
          </cell>
          <cell r="BJ197">
            <v>-500</v>
          </cell>
          <cell r="BK197">
            <v>2975.65</v>
          </cell>
          <cell r="BL197">
            <v>6000</v>
          </cell>
          <cell r="BM197">
            <v>-3024.3499999999899</v>
          </cell>
          <cell r="BN197">
            <v>813135</v>
          </cell>
        </row>
        <row r="198">
          <cell r="X198">
            <v>16500</v>
          </cell>
          <cell r="Y198" t="str">
            <v>+</v>
          </cell>
          <cell r="Z198" t="str">
            <v>110033 Old Tech Set-Repair</v>
          </cell>
          <cell r="AA198">
            <v>0</v>
          </cell>
          <cell r="AB198">
            <v>0</v>
          </cell>
          <cell r="AC198">
            <v>0</v>
          </cell>
          <cell r="AD198">
            <v>442</v>
          </cell>
          <cell r="AE198">
            <v>0</v>
          </cell>
          <cell r="AF198">
            <v>442</v>
          </cell>
          <cell r="AG198">
            <v>221</v>
          </cell>
          <cell r="AH198">
            <v>0</v>
          </cell>
          <cell r="AI198">
            <v>221</v>
          </cell>
          <cell r="AJ198">
            <v>431.33999999999901</v>
          </cell>
          <cell r="AK198">
            <v>0</v>
          </cell>
          <cell r="AL198">
            <v>431.33999999999901</v>
          </cell>
          <cell r="AM198">
            <v>0</v>
          </cell>
          <cell r="AN198">
            <v>0</v>
          </cell>
          <cell r="AO198">
            <v>0</v>
          </cell>
          <cell r="AP198">
            <v>24.9499999999999</v>
          </cell>
          <cell r="AQ198">
            <v>0</v>
          </cell>
          <cell r="AR198">
            <v>24.9499999999999</v>
          </cell>
          <cell r="AS198">
            <v>190</v>
          </cell>
          <cell r="AT198">
            <v>0</v>
          </cell>
          <cell r="AU198">
            <v>190</v>
          </cell>
          <cell r="AV198">
            <v>1170</v>
          </cell>
          <cell r="AW198">
            <v>0</v>
          </cell>
          <cell r="AX198">
            <v>1170</v>
          </cell>
          <cell r="AY198">
            <v>-379</v>
          </cell>
          <cell r="AZ198">
            <v>0</v>
          </cell>
          <cell r="BA198">
            <v>-379</v>
          </cell>
          <cell r="BB198">
            <v>0</v>
          </cell>
          <cell r="BC198">
            <v>0</v>
          </cell>
          <cell r="BD198">
            <v>0</v>
          </cell>
          <cell r="BE198">
            <v>0</v>
          </cell>
          <cell r="BF198">
            <v>0</v>
          </cell>
          <cell r="BG198">
            <v>0</v>
          </cell>
          <cell r="BH198">
            <v>0</v>
          </cell>
          <cell r="BI198">
            <v>0</v>
          </cell>
          <cell r="BJ198">
            <v>0</v>
          </cell>
          <cell r="BK198">
            <v>2100.29</v>
          </cell>
          <cell r="BL198">
            <v>0</v>
          </cell>
          <cell r="BM198">
            <v>2100.29</v>
          </cell>
          <cell r="BN198">
            <v>478430</v>
          </cell>
        </row>
        <row r="199">
          <cell r="X199">
            <v>16600</v>
          </cell>
          <cell r="Y199" t="str">
            <v>+</v>
          </cell>
          <cell r="Z199" t="str">
            <v>110034 Old Tech Set-Lease</v>
          </cell>
          <cell r="AA199">
            <v>1106.77</v>
          </cell>
          <cell r="AB199">
            <v>500</v>
          </cell>
          <cell r="AC199">
            <v>606.76999999999896</v>
          </cell>
          <cell r="AD199">
            <v>1106.77</v>
          </cell>
          <cell r="AE199">
            <v>500</v>
          </cell>
          <cell r="AF199">
            <v>606.76999999999896</v>
          </cell>
          <cell r="AG199">
            <v>925.38999999999896</v>
          </cell>
          <cell r="AH199">
            <v>500</v>
          </cell>
          <cell r="AI199">
            <v>425.38999999999902</v>
          </cell>
          <cell r="AJ199">
            <v>1049.53</v>
          </cell>
          <cell r="AK199">
            <v>500</v>
          </cell>
          <cell r="AL199">
            <v>549.52999999999895</v>
          </cell>
          <cell r="AM199">
            <v>930.52999999999895</v>
          </cell>
          <cell r="AN199">
            <v>500</v>
          </cell>
          <cell r="AO199">
            <v>430.52999999999901</v>
          </cell>
          <cell r="AP199">
            <v>1981.43</v>
          </cell>
          <cell r="AQ199">
            <v>500</v>
          </cell>
          <cell r="AR199">
            <v>1481.43</v>
          </cell>
          <cell r="AS199">
            <v>2279.63</v>
          </cell>
          <cell r="AT199">
            <v>500</v>
          </cell>
          <cell r="AU199">
            <v>1779.63</v>
          </cell>
          <cell r="AV199">
            <v>1561.23</v>
          </cell>
          <cell r="AW199">
            <v>500</v>
          </cell>
          <cell r="AX199">
            <v>1061.23</v>
          </cell>
          <cell r="AY199">
            <v>788.64999999999895</v>
          </cell>
          <cell r="AZ199">
            <v>500</v>
          </cell>
          <cell r="BA199">
            <v>288.64999999999901</v>
          </cell>
          <cell r="BB199">
            <v>2309.21</v>
          </cell>
          <cell r="BC199">
            <v>500</v>
          </cell>
          <cell r="BD199">
            <v>1809.21</v>
          </cell>
          <cell r="BE199">
            <v>0</v>
          </cell>
          <cell r="BF199">
            <v>500</v>
          </cell>
          <cell r="BG199">
            <v>-500</v>
          </cell>
          <cell r="BH199">
            <v>0</v>
          </cell>
          <cell r="BI199">
            <v>500</v>
          </cell>
          <cell r="BJ199">
            <v>-500</v>
          </cell>
          <cell r="BK199">
            <v>14039.139999999899</v>
          </cell>
          <cell r="BL199">
            <v>6000</v>
          </cell>
          <cell r="BM199">
            <v>8039.14</v>
          </cell>
          <cell r="BN199">
            <v>0</v>
          </cell>
        </row>
        <row r="200">
          <cell r="X200">
            <v>16700</v>
          </cell>
          <cell r="Y200" t="str">
            <v>+</v>
          </cell>
          <cell r="Z200" t="str">
            <v>110250 Vista 100-Sales</v>
          </cell>
          <cell r="AA200">
            <v>6233.4399999999896</v>
          </cell>
          <cell r="AB200">
            <v>0</v>
          </cell>
          <cell r="AC200">
            <v>6233.4399999999896</v>
          </cell>
          <cell r="AD200">
            <v>10896.379999999899</v>
          </cell>
          <cell r="AE200">
            <v>0</v>
          </cell>
          <cell r="AF200">
            <v>10896.379999999899</v>
          </cell>
          <cell r="AG200">
            <v>13764.879999999899</v>
          </cell>
          <cell r="AH200">
            <v>0</v>
          </cell>
          <cell r="AI200">
            <v>13764.879999999899</v>
          </cell>
          <cell r="AJ200">
            <v>14237.99</v>
          </cell>
          <cell r="AK200">
            <v>0</v>
          </cell>
          <cell r="AL200">
            <v>14237.99</v>
          </cell>
          <cell r="AM200">
            <v>7573.1999999999898</v>
          </cell>
          <cell r="AN200">
            <v>0</v>
          </cell>
          <cell r="AO200">
            <v>7573.1999999999898</v>
          </cell>
          <cell r="AP200">
            <v>8137.5</v>
          </cell>
          <cell r="AQ200">
            <v>0</v>
          </cell>
          <cell r="AR200">
            <v>8137.5</v>
          </cell>
          <cell r="AS200">
            <v>7114.76</v>
          </cell>
          <cell r="AT200">
            <v>0</v>
          </cell>
          <cell r="AU200">
            <v>7114.76</v>
          </cell>
          <cell r="AV200">
            <v>2408.9</v>
          </cell>
          <cell r="AW200">
            <v>0</v>
          </cell>
          <cell r="AX200">
            <v>2408.9</v>
          </cell>
          <cell r="AY200">
            <v>-584</v>
          </cell>
          <cell r="AZ200">
            <v>0</v>
          </cell>
          <cell r="BA200">
            <v>-584</v>
          </cell>
          <cell r="BB200">
            <v>0</v>
          </cell>
          <cell r="BC200">
            <v>0</v>
          </cell>
          <cell r="BD200">
            <v>0</v>
          </cell>
          <cell r="BE200">
            <v>0</v>
          </cell>
          <cell r="BF200">
            <v>0</v>
          </cell>
          <cell r="BG200">
            <v>0</v>
          </cell>
          <cell r="BH200">
            <v>0</v>
          </cell>
          <cell r="BI200">
            <v>0</v>
          </cell>
          <cell r="BJ200">
            <v>0</v>
          </cell>
          <cell r="BK200">
            <v>69783.05</v>
          </cell>
          <cell r="BL200">
            <v>0</v>
          </cell>
          <cell r="BM200">
            <v>69783.05</v>
          </cell>
          <cell r="BN200">
            <v>0</v>
          </cell>
        </row>
        <row r="201">
          <cell r="X201">
            <v>16800</v>
          </cell>
          <cell r="Y201" t="str">
            <v>+</v>
          </cell>
          <cell r="Z201" t="str">
            <v>110251 Vista 100-Rental</v>
          </cell>
          <cell r="AA201">
            <v>222132.899999999</v>
          </cell>
          <cell r="AB201">
            <v>376620</v>
          </cell>
          <cell r="AC201">
            <v>-154487.1</v>
          </cell>
          <cell r="AD201">
            <v>233881.97</v>
          </cell>
          <cell r="AE201">
            <v>376620</v>
          </cell>
          <cell r="AF201">
            <v>-142738.03</v>
          </cell>
          <cell r="AG201">
            <v>244880.94</v>
          </cell>
          <cell r="AH201">
            <v>376620</v>
          </cell>
          <cell r="AI201">
            <v>-131739.06</v>
          </cell>
          <cell r="AJ201">
            <v>367060.96999999898</v>
          </cell>
          <cell r="AK201">
            <v>376620</v>
          </cell>
          <cell r="AL201">
            <v>-9559.0300000000007</v>
          </cell>
          <cell r="AM201">
            <v>259748.04</v>
          </cell>
          <cell r="AN201">
            <v>376620</v>
          </cell>
          <cell r="AO201">
            <v>-116871.96</v>
          </cell>
          <cell r="AP201">
            <v>253210.899999999</v>
          </cell>
          <cell r="AQ201">
            <v>376620</v>
          </cell>
          <cell r="AR201">
            <v>-123409.1</v>
          </cell>
          <cell r="AS201">
            <v>243675.03</v>
          </cell>
          <cell r="AT201">
            <v>376620</v>
          </cell>
          <cell r="AU201">
            <v>-132944.97</v>
          </cell>
          <cell r="AV201">
            <v>235338.82</v>
          </cell>
          <cell r="AW201">
            <v>376620</v>
          </cell>
          <cell r="AX201">
            <v>-141281.179999999</v>
          </cell>
          <cell r="AY201">
            <v>231044.519999999</v>
          </cell>
          <cell r="AZ201">
            <v>376620</v>
          </cell>
          <cell r="BA201">
            <v>-145575.48000000001</v>
          </cell>
          <cell r="BB201">
            <v>222467.85</v>
          </cell>
          <cell r="BC201">
            <v>376620</v>
          </cell>
          <cell r="BD201">
            <v>-154152.149999999</v>
          </cell>
          <cell r="BE201">
            <v>14050.48</v>
          </cell>
          <cell r="BF201">
            <v>376620</v>
          </cell>
          <cell r="BG201">
            <v>-362569.52</v>
          </cell>
          <cell r="BH201">
            <v>0</v>
          </cell>
          <cell r="BI201">
            <v>376620</v>
          </cell>
          <cell r="BJ201">
            <v>-376620</v>
          </cell>
          <cell r="BK201">
            <v>2527492.4199999901</v>
          </cell>
          <cell r="BL201">
            <v>4519440</v>
          </cell>
          <cell r="BM201">
            <v>-1991947.58</v>
          </cell>
          <cell r="BN201">
            <v>5445438</v>
          </cell>
        </row>
        <row r="202">
          <cell r="X202">
            <v>16900</v>
          </cell>
          <cell r="Y202" t="str">
            <v>+</v>
          </cell>
          <cell r="Z202" t="str">
            <v>110253 Vista 100-Repair</v>
          </cell>
          <cell r="AA202">
            <v>100.56</v>
          </cell>
          <cell r="AB202">
            <v>2916.6599999999899</v>
          </cell>
          <cell r="AC202">
            <v>-2816.0999999999899</v>
          </cell>
          <cell r="AD202">
            <v>160.96</v>
          </cell>
          <cell r="AE202">
            <v>2916.6799999999898</v>
          </cell>
          <cell r="AF202">
            <v>-2755.7199999999898</v>
          </cell>
          <cell r="AG202">
            <v>-99.89</v>
          </cell>
          <cell r="AH202">
            <v>2916.6599999999899</v>
          </cell>
          <cell r="AI202">
            <v>-3016.55</v>
          </cell>
          <cell r="AJ202">
            <v>27.09</v>
          </cell>
          <cell r="AK202">
            <v>2916.6599999999899</v>
          </cell>
          <cell r="AL202">
            <v>-2889.57</v>
          </cell>
          <cell r="AM202">
            <v>202.37</v>
          </cell>
          <cell r="AN202">
            <v>2916.6799999999898</v>
          </cell>
          <cell r="AO202">
            <v>-2714.3099999999899</v>
          </cell>
          <cell r="AP202">
            <v>157.06</v>
          </cell>
          <cell r="AQ202">
            <v>2916.6599999999899</v>
          </cell>
          <cell r="AR202">
            <v>-2759.5999999999899</v>
          </cell>
          <cell r="AS202">
            <v>164.38</v>
          </cell>
          <cell r="AT202">
            <v>2916.6599999999899</v>
          </cell>
          <cell r="AU202">
            <v>-2752.28</v>
          </cell>
          <cell r="AV202">
            <v>49.409999999999897</v>
          </cell>
          <cell r="AW202">
            <v>2916.6799999999898</v>
          </cell>
          <cell r="AX202">
            <v>-2867.27</v>
          </cell>
          <cell r="AY202">
            <v>112</v>
          </cell>
          <cell r="AZ202">
            <v>2916.6599999999899</v>
          </cell>
          <cell r="BA202">
            <v>-2804.6599999999899</v>
          </cell>
          <cell r="BB202">
            <v>74.219999999999899</v>
          </cell>
          <cell r="BC202">
            <v>2916.6599999999899</v>
          </cell>
          <cell r="BD202">
            <v>-2842.44</v>
          </cell>
          <cell r="BE202">
            <v>0</v>
          </cell>
          <cell r="BF202">
            <v>2916.6799999999898</v>
          </cell>
          <cell r="BG202">
            <v>-2916.6799999999898</v>
          </cell>
          <cell r="BH202">
            <v>0</v>
          </cell>
          <cell r="BI202">
            <v>2916.6599999999899</v>
          </cell>
          <cell r="BJ202">
            <v>-2916.6599999999899</v>
          </cell>
          <cell r="BK202">
            <v>948.15999999999894</v>
          </cell>
          <cell r="BL202">
            <v>35000</v>
          </cell>
          <cell r="BM202">
            <v>-34051.839999999902</v>
          </cell>
          <cell r="BN202">
            <v>43606</v>
          </cell>
        </row>
        <row r="203">
          <cell r="X203">
            <v>17000</v>
          </cell>
          <cell r="Y203" t="str">
            <v>+</v>
          </cell>
          <cell r="Z203" t="str">
            <v>110256 Vista 150 FLEXPAY</v>
          </cell>
          <cell r="AA203">
            <v>0</v>
          </cell>
          <cell r="AB203">
            <v>0</v>
          </cell>
          <cell r="AC203">
            <v>0</v>
          </cell>
          <cell r="AD203">
            <v>0</v>
          </cell>
          <cell r="AE203">
            <v>0</v>
          </cell>
          <cell r="AF203">
            <v>0</v>
          </cell>
          <cell r="AG203">
            <v>114860.41</v>
          </cell>
          <cell r="AH203">
            <v>0</v>
          </cell>
          <cell r="AI203">
            <v>114860.41</v>
          </cell>
          <cell r="AJ203">
            <v>323470.90000000002</v>
          </cell>
          <cell r="AK203">
            <v>0</v>
          </cell>
          <cell r="AL203">
            <v>323470.90000000002</v>
          </cell>
          <cell r="AM203">
            <v>312438.87</v>
          </cell>
          <cell r="AN203">
            <v>0</v>
          </cell>
          <cell r="AO203">
            <v>312438.87</v>
          </cell>
          <cell r="AP203">
            <v>243690.399999999</v>
          </cell>
          <cell r="AQ203">
            <v>0</v>
          </cell>
          <cell r="AR203">
            <v>243690.399999999</v>
          </cell>
          <cell r="AS203">
            <v>161632.6</v>
          </cell>
          <cell r="AT203">
            <v>0</v>
          </cell>
          <cell r="AU203">
            <v>161632.6</v>
          </cell>
          <cell r="AV203">
            <v>173735.549999999</v>
          </cell>
          <cell r="AW203">
            <v>0</v>
          </cell>
          <cell r="AX203">
            <v>173735.549999999</v>
          </cell>
          <cell r="AY203">
            <v>214674.5</v>
          </cell>
          <cell r="AZ203">
            <v>0</v>
          </cell>
          <cell r="BA203">
            <v>214674.5</v>
          </cell>
          <cell r="BB203">
            <v>243558.45</v>
          </cell>
          <cell r="BC203">
            <v>0</v>
          </cell>
          <cell r="BD203">
            <v>243558.45</v>
          </cell>
          <cell r="BE203">
            <v>26988.75</v>
          </cell>
          <cell r="BF203">
            <v>0</v>
          </cell>
          <cell r="BG203">
            <v>26988.75</v>
          </cell>
          <cell r="BH203">
            <v>0</v>
          </cell>
          <cell r="BI203">
            <v>0</v>
          </cell>
          <cell r="BJ203">
            <v>0</v>
          </cell>
          <cell r="BK203">
            <v>1815050.4299999899</v>
          </cell>
          <cell r="BL203">
            <v>0</v>
          </cell>
          <cell r="BM203">
            <v>1815050.4299999899</v>
          </cell>
          <cell r="BN203">
            <v>613626</v>
          </cell>
        </row>
        <row r="204">
          <cell r="X204">
            <v>17100</v>
          </cell>
          <cell r="Y204" t="str">
            <v>+</v>
          </cell>
          <cell r="Z204" t="str">
            <v>110260 Vista 200-Sales</v>
          </cell>
          <cell r="AA204">
            <v>11023.95</v>
          </cell>
          <cell r="AB204">
            <v>0</v>
          </cell>
          <cell r="AC204">
            <v>11023.95</v>
          </cell>
          <cell r="AD204">
            <v>10607.78</v>
          </cell>
          <cell r="AE204">
            <v>0</v>
          </cell>
          <cell r="AF204">
            <v>10607.78</v>
          </cell>
          <cell r="AG204">
            <v>19554.459999999901</v>
          </cell>
          <cell r="AH204">
            <v>0</v>
          </cell>
          <cell r="AI204">
            <v>19554.459999999901</v>
          </cell>
          <cell r="AJ204">
            <v>6802.13</v>
          </cell>
          <cell r="AK204">
            <v>0</v>
          </cell>
          <cell r="AL204">
            <v>6802.13</v>
          </cell>
          <cell r="AM204">
            <v>10033.73</v>
          </cell>
          <cell r="AN204">
            <v>0</v>
          </cell>
          <cell r="AO204">
            <v>10033.73</v>
          </cell>
          <cell r="AP204">
            <v>19768.9199999999</v>
          </cell>
          <cell r="AQ204">
            <v>0</v>
          </cell>
          <cell r="AR204">
            <v>19768.9199999999</v>
          </cell>
          <cell r="AS204">
            <v>12072.17</v>
          </cell>
          <cell r="AT204">
            <v>0</v>
          </cell>
          <cell r="AU204">
            <v>12072.17</v>
          </cell>
          <cell r="AV204">
            <v>10523.1</v>
          </cell>
          <cell r="AW204">
            <v>0</v>
          </cell>
          <cell r="AX204">
            <v>10523.1</v>
          </cell>
          <cell r="AY204">
            <v>-795.95</v>
          </cell>
          <cell r="AZ204">
            <v>0</v>
          </cell>
          <cell r="BA204">
            <v>-795.95</v>
          </cell>
          <cell r="BB204">
            <v>780</v>
          </cell>
          <cell r="BC204">
            <v>0</v>
          </cell>
          <cell r="BD204">
            <v>780</v>
          </cell>
          <cell r="BE204">
            <v>0</v>
          </cell>
          <cell r="BF204">
            <v>0</v>
          </cell>
          <cell r="BG204">
            <v>0</v>
          </cell>
          <cell r="BH204">
            <v>0</v>
          </cell>
          <cell r="BI204">
            <v>0</v>
          </cell>
          <cell r="BJ204">
            <v>0</v>
          </cell>
          <cell r="BK204">
            <v>100370.289999999</v>
          </cell>
          <cell r="BL204">
            <v>0</v>
          </cell>
          <cell r="BM204">
            <v>100370.289999999</v>
          </cell>
          <cell r="BN204">
            <v>377400</v>
          </cell>
        </row>
        <row r="205">
          <cell r="X205">
            <v>17200</v>
          </cell>
          <cell r="Y205" t="str">
            <v>+</v>
          </cell>
          <cell r="Z205" t="str">
            <v>110261 Vista 200-Rental</v>
          </cell>
          <cell r="AA205">
            <v>435841.65</v>
          </cell>
          <cell r="AB205">
            <v>464578.33</v>
          </cell>
          <cell r="AC205">
            <v>-28736.68</v>
          </cell>
          <cell r="AD205">
            <v>442924.26</v>
          </cell>
          <cell r="AE205">
            <v>454578.34</v>
          </cell>
          <cell r="AF205">
            <v>-11654.08</v>
          </cell>
          <cell r="AG205">
            <v>447349.90999999898</v>
          </cell>
          <cell r="AH205">
            <v>444578.33</v>
          </cell>
          <cell r="AI205">
            <v>2771.5799999999899</v>
          </cell>
          <cell r="AJ205">
            <v>541760.10999999905</v>
          </cell>
          <cell r="AK205">
            <v>434578.33</v>
          </cell>
          <cell r="AL205">
            <v>107181.78</v>
          </cell>
          <cell r="AM205">
            <v>462010.9</v>
          </cell>
          <cell r="AN205">
            <v>424578.34</v>
          </cell>
          <cell r="AO205">
            <v>37432.559999999903</v>
          </cell>
          <cell r="AP205">
            <v>448552.65</v>
          </cell>
          <cell r="AQ205">
            <v>414578.33</v>
          </cell>
          <cell r="AR205">
            <v>33974.32</v>
          </cell>
          <cell r="AS205">
            <v>438335.14</v>
          </cell>
          <cell r="AT205">
            <v>404578.33</v>
          </cell>
          <cell r="AU205">
            <v>33756.809999999903</v>
          </cell>
          <cell r="AV205">
            <v>425872.69</v>
          </cell>
          <cell r="AW205">
            <v>394578.34</v>
          </cell>
          <cell r="AX205">
            <v>31294.3499999999</v>
          </cell>
          <cell r="AY205">
            <v>422007.27</v>
          </cell>
          <cell r="AZ205">
            <v>384578.33</v>
          </cell>
          <cell r="BA205">
            <v>37428.94</v>
          </cell>
          <cell r="BB205">
            <v>408971.94</v>
          </cell>
          <cell r="BC205">
            <v>374578.33</v>
          </cell>
          <cell r="BD205">
            <v>34393.61</v>
          </cell>
          <cell r="BE205">
            <v>22425.2599999999</v>
          </cell>
          <cell r="BF205">
            <v>364578.34</v>
          </cell>
          <cell r="BG205">
            <v>-342153.08</v>
          </cell>
          <cell r="BH205">
            <v>0</v>
          </cell>
          <cell r="BI205">
            <v>354578.33</v>
          </cell>
          <cell r="BJ205">
            <v>-354578.33</v>
          </cell>
          <cell r="BK205">
            <v>4496051.78</v>
          </cell>
          <cell r="BL205">
            <v>4914940</v>
          </cell>
          <cell r="BM205">
            <v>-418888.21999999898</v>
          </cell>
          <cell r="BN205">
            <v>198629</v>
          </cell>
        </row>
        <row r="206">
          <cell r="X206">
            <v>17300</v>
          </cell>
          <cell r="Y206" t="str">
            <v>+</v>
          </cell>
          <cell r="Z206" t="str">
            <v>110263 Vista 200-Repair</v>
          </cell>
          <cell r="AA206">
            <v>47.64</v>
          </cell>
          <cell r="AB206">
            <v>2833.34</v>
          </cell>
          <cell r="AC206">
            <v>-2785.6999999999898</v>
          </cell>
          <cell r="AD206">
            <v>442.45999999999901</v>
          </cell>
          <cell r="AE206">
            <v>2833.32</v>
          </cell>
          <cell r="AF206">
            <v>-2390.86</v>
          </cell>
          <cell r="AG206">
            <v>317.29000000000002</v>
          </cell>
          <cell r="AH206">
            <v>2833.34</v>
          </cell>
          <cell r="AI206">
            <v>-2516.0500000000002</v>
          </cell>
          <cell r="AJ206">
            <v>88.87</v>
          </cell>
          <cell r="AK206">
            <v>2833.34</v>
          </cell>
          <cell r="AL206">
            <v>-2744.4699999999898</v>
          </cell>
          <cell r="AM206">
            <v>271.51999999999902</v>
          </cell>
          <cell r="AN206">
            <v>2833.32</v>
          </cell>
          <cell r="AO206">
            <v>-2561.8000000000002</v>
          </cell>
          <cell r="AP206">
            <v>291.88</v>
          </cell>
          <cell r="AQ206">
            <v>2833.34</v>
          </cell>
          <cell r="AR206">
            <v>-2541.46</v>
          </cell>
          <cell r="AS206">
            <v>110.91</v>
          </cell>
          <cell r="AT206">
            <v>2833.34</v>
          </cell>
          <cell r="AU206">
            <v>-2722.4299999999898</v>
          </cell>
          <cell r="AV206">
            <v>127.51</v>
          </cell>
          <cell r="AW206">
            <v>2833.32</v>
          </cell>
          <cell r="AX206">
            <v>-2705.8099999999899</v>
          </cell>
          <cell r="AY206">
            <v>18.3</v>
          </cell>
          <cell r="AZ206">
            <v>2833.34</v>
          </cell>
          <cell r="BA206">
            <v>-2815.04</v>
          </cell>
          <cell r="BB206">
            <v>0</v>
          </cell>
          <cell r="BC206">
            <v>2833.34</v>
          </cell>
          <cell r="BD206">
            <v>-2833.34</v>
          </cell>
          <cell r="BE206">
            <v>0</v>
          </cell>
          <cell r="BF206">
            <v>2833.32</v>
          </cell>
          <cell r="BG206">
            <v>-2833.32</v>
          </cell>
          <cell r="BH206">
            <v>0</v>
          </cell>
          <cell r="BI206">
            <v>2833.34</v>
          </cell>
          <cell r="BJ206">
            <v>-2833.34</v>
          </cell>
          <cell r="BK206">
            <v>1716.38</v>
          </cell>
          <cell r="BL206">
            <v>34000</v>
          </cell>
          <cell r="BM206">
            <v>-32283.619999999901</v>
          </cell>
          <cell r="BN206">
            <v>316492.33</v>
          </cell>
        </row>
        <row r="207">
          <cell r="X207">
            <v>17400</v>
          </cell>
          <cell r="Y207" t="str">
            <v>+</v>
          </cell>
          <cell r="Z207" t="str">
            <v>110270 Vista 350 Mod-Sales</v>
          </cell>
          <cell r="AA207">
            <v>11027.1</v>
          </cell>
          <cell r="AB207">
            <v>0</v>
          </cell>
          <cell r="AC207">
            <v>11027.1</v>
          </cell>
          <cell r="AD207">
            <v>21034.34</v>
          </cell>
          <cell r="AE207">
            <v>0</v>
          </cell>
          <cell r="AF207">
            <v>21034.34</v>
          </cell>
          <cell r="AG207">
            <v>33699.629999999903</v>
          </cell>
          <cell r="AH207">
            <v>0</v>
          </cell>
          <cell r="AI207">
            <v>33699.629999999903</v>
          </cell>
          <cell r="AJ207">
            <v>19772.529999999901</v>
          </cell>
          <cell r="AK207">
            <v>0</v>
          </cell>
          <cell r="AL207">
            <v>19772.529999999901</v>
          </cell>
          <cell r="AM207">
            <v>14055.309999999899</v>
          </cell>
          <cell r="AN207">
            <v>0</v>
          </cell>
          <cell r="AO207">
            <v>14055.309999999899</v>
          </cell>
          <cell r="AP207">
            <v>23884.77</v>
          </cell>
          <cell r="AQ207">
            <v>0</v>
          </cell>
          <cell r="AR207">
            <v>23884.77</v>
          </cell>
          <cell r="AS207">
            <v>16442.2</v>
          </cell>
          <cell r="AT207">
            <v>0</v>
          </cell>
          <cell r="AU207">
            <v>16442.2</v>
          </cell>
          <cell r="AV207">
            <v>23506.86</v>
          </cell>
          <cell r="AW207">
            <v>0</v>
          </cell>
          <cell r="AX207">
            <v>23506.86</v>
          </cell>
          <cell r="AY207">
            <v>2183</v>
          </cell>
          <cell r="AZ207">
            <v>0</v>
          </cell>
          <cell r="BA207">
            <v>2183</v>
          </cell>
          <cell r="BB207">
            <v>919</v>
          </cell>
          <cell r="BC207">
            <v>0</v>
          </cell>
          <cell r="BD207">
            <v>919</v>
          </cell>
          <cell r="BE207">
            <v>0</v>
          </cell>
          <cell r="BF207">
            <v>0</v>
          </cell>
          <cell r="BG207">
            <v>0</v>
          </cell>
          <cell r="BH207">
            <v>0</v>
          </cell>
          <cell r="BI207">
            <v>0</v>
          </cell>
          <cell r="BJ207">
            <v>0</v>
          </cell>
          <cell r="BK207">
            <v>166524.739999999</v>
          </cell>
          <cell r="BL207">
            <v>0</v>
          </cell>
          <cell r="BM207">
            <v>166524.739999999</v>
          </cell>
          <cell r="BN207">
            <v>203300</v>
          </cell>
        </row>
        <row r="208">
          <cell r="X208">
            <v>17500</v>
          </cell>
          <cell r="Y208" t="str">
            <v>+</v>
          </cell>
          <cell r="Z208" t="str">
            <v>110271 Vista 350 Mod-Rentl</v>
          </cell>
          <cell r="AA208">
            <v>551880.68000000005</v>
          </cell>
          <cell r="AB208">
            <v>625198.67000000004</v>
          </cell>
          <cell r="AC208">
            <v>-73317.990000000005</v>
          </cell>
          <cell r="AD208">
            <v>681295.10999999905</v>
          </cell>
          <cell r="AE208">
            <v>637209.66</v>
          </cell>
          <cell r="AF208">
            <v>44085.449999999903</v>
          </cell>
          <cell r="AG208">
            <v>684038.73999999894</v>
          </cell>
          <cell r="AH208">
            <v>649219.67000000004</v>
          </cell>
          <cell r="AI208">
            <v>34819.07</v>
          </cell>
          <cell r="AJ208">
            <v>804725.98999999894</v>
          </cell>
          <cell r="AK208">
            <v>661230.67000000004</v>
          </cell>
          <cell r="AL208">
            <v>143495.32</v>
          </cell>
          <cell r="AM208">
            <v>560788.72999999905</v>
          </cell>
          <cell r="AN208">
            <v>670238.66</v>
          </cell>
          <cell r="AO208">
            <v>-109449.929999999</v>
          </cell>
          <cell r="AP208">
            <v>568494.84999999905</v>
          </cell>
          <cell r="AQ208">
            <v>673241.67</v>
          </cell>
          <cell r="AR208">
            <v>-104746.82</v>
          </cell>
          <cell r="AS208">
            <v>574589.76</v>
          </cell>
          <cell r="AT208">
            <v>679246.67</v>
          </cell>
          <cell r="AU208">
            <v>-104656.91</v>
          </cell>
          <cell r="AV208">
            <v>574730.67000000004</v>
          </cell>
          <cell r="AW208">
            <v>691257.66</v>
          </cell>
          <cell r="AX208">
            <v>-116526.99</v>
          </cell>
          <cell r="AY208">
            <v>576038.35999999905</v>
          </cell>
          <cell r="AZ208">
            <v>703267.67</v>
          </cell>
          <cell r="BA208">
            <v>-127229.31</v>
          </cell>
          <cell r="BB208">
            <v>579150.78</v>
          </cell>
          <cell r="BC208">
            <v>721283.67</v>
          </cell>
          <cell r="BD208">
            <v>-142132.89000000001</v>
          </cell>
          <cell r="BE208">
            <v>41754.519999999902</v>
          </cell>
          <cell r="BF208">
            <v>730291.66</v>
          </cell>
          <cell r="BG208">
            <v>-688537.14</v>
          </cell>
          <cell r="BH208">
            <v>0</v>
          </cell>
          <cell r="BI208">
            <v>743463.67</v>
          </cell>
          <cell r="BJ208">
            <v>-743463.67</v>
          </cell>
          <cell r="BK208">
            <v>6197488.1900000004</v>
          </cell>
          <cell r="BL208">
            <v>8185150</v>
          </cell>
          <cell r="BM208">
            <v>-1987661.81</v>
          </cell>
          <cell r="BN208">
            <v>0</v>
          </cell>
        </row>
        <row r="209">
          <cell r="X209">
            <v>17600</v>
          </cell>
          <cell r="Y209" t="str">
            <v>+</v>
          </cell>
          <cell r="Z209" t="str">
            <v>110272 Vista 350 Mod-Instal</v>
          </cell>
          <cell r="AA209">
            <v>66.549999999999898</v>
          </cell>
          <cell r="AB209">
            <v>416.67</v>
          </cell>
          <cell r="AC209">
            <v>-350.12</v>
          </cell>
          <cell r="AD209">
            <v>112.5</v>
          </cell>
          <cell r="AE209">
            <v>416.66</v>
          </cell>
          <cell r="AF209">
            <v>-304.16000000000003</v>
          </cell>
          <cell r="AG209">
            <v>175</v>
          </cell>
          <cell r="AH209">
            <v>416.67</v>
          </cell>
          <cell r="AI209">
            <v>-241.66999999999899</v>
          </cell>
          <cell r="AJ209">
            <v>85</v>
          </cell>
          <cell r="AK209">
            <v>416.67</v>
          </cell>
          <cell r="AL209">
            <v>-331.67</v>
          </cell>
          <cell r="AM209">
            <v>82.5</v>
          </cell>
          <cell r="AN209">
            <v>416.66</v>
          </cell>
          <cell r="AO209">
            <v>-334.16</v>
          </cell>
          <cell r="AP209">
            <v>70</v>
          </cell>
          <cell r="AQ209">
            <v>416.67</v>
          </cell>
          <cell r="AR209">
            <v>-346.67</v>
          </cell>
          <cell r="AS209">
            <v>535</v>
          </cell>
          <cell r="AT209">
            <v>416.67</v>
          </cell>
          <cell r="AU209">
            <v>118.33</v>
          </cell>
          <cell r="AV209">
            <v>117.5</v>
          </cell>
          <cell r="AW209">
            <v>416.66</v>
          </cell>
          <cell r="AX209">
            <v>-299.16000000000003</v>
          </cell>
          <cell r="AY209">
            <v>0</v>
          </cell>
          <cell r="AZ209">
            <v>416.67</v>
          </cell>
          <cell r="BA209">
            <v>-416.67</v>
          </cell>
          <cell r="BB209">
            <v>0</v>
          </cell>
          <cell r="BC209">
            <v>416.67</v>
          </cell>
          <cell r="BD209">
            <v>-416.67</v>
          </cell>
          <cell r="BE209">
            <v>0</v>
          </cell>
          <cell r="BF209">
            <v>416.66</v>
          </cell>
          <cell r="BG209">
            <v>-416.66</v>
          </cell>
          <cell r="BH209">
            <v>0</v>
          </cell>
          <cell r="BI209">
            <v>416.67</v>
          </cell>
          <cell r="BJ209">
            <v>-416.67</v>
          </cell>
          <cell r="BK209">
            <v>1244.05</v>
          </cell>
          <cell r="BL209">
            <v>5000</v>
          </cell>
          <cell r="BM209">
            <v>-3755.9499999999898</v>
          </cell>
          <cell r="BN209">
            <v>0</v>
          </cell>
        </row>
        <row r="210">
          <cell r="X210">
            <v>17700</v>
          </cell>
          <cell r="Y210" t="str">
            <v>+</v>
          </cell>
          <cell r="Z210" t="str">
            <v>110273 Vista 350 Mod-Repair</v>
          </cell>
          <cell r="AA210">
            <v>431.17</v>
          </cell>
          <cell r="AB210">
            <v>4750</v>
          </cell>
          <cell r="AC210">
            <v>-4318.8299999999899</v>
          </cell>
          <cell r="AD210">
            <v>221</v>
          </cell>
          <cell r="AE210">
            <v>4750</v>
          </cell>
          <cell r="AF210">
            <v>-4529</v>
          </cell>
          <cell r="AG210">
            <v>1223.95</v>
          </cell>
          <cell r="AH210">
            <v>4750</v>
          </cell>
          <cell r="AI210">
            <v>-3526.05</v>
          </cell>
          <cell r="AJ210">
            <v>442</v>
          </cell>
          <cell r="AK210">
            <v>4750</v>
          </cell>
          <cell r="AL210">
            <v>-4308</v>
          </cell>
          <cell r="AM210">
            <v>0</v>
          </cell>
          <cell r="AN210">
            <v>4750</v>
          </cell>
          <cell r="AO210">
            <v>-4750</v>
          </cell>
          <cell r="AP210">
            <v>570</v>
          </cell>
          <cell r="AQ210">
            <v>4750</v>
          </cell>
          <cell r="AR210">
            <v>-4180</v>
          </cell>
          <cell r="AS210">
            <v>190</v>
          </cell>
          <cell r="AT210">
            <v>4750</v>
          </cell>
          <cell r="AU210">
            <v>-4560</v>
          </cell>
          <cell r="AV210">
            <v>411</v>
          </cell>
          <cell r="AW210">
            <v>4750</v>
          </cell>
          <cell r="AX210">
            <v>-4339</v>
          </cell>
          <cell r="AY210">
            <v>0</v>
          </cell>
          <cell r="AZ210">
            <v>4750</v>
          </cell>
          <cell r="BA210">
            <v>-4750</v>
          </cell>
          <cell r="BB210">
            <v>0</v>
          </cell>
          <cell r="BC210">
            <v>4750</v>
          </cell>
          <cell r="BD210">
            <v>-4750</v>
          </cell>
          <cell r="BE210">
            <v>0</v>
          </cell>
          <cell r="BF210">
            <v>4750</v>
          </cell>
          <cell r="BG210">
            <v>-4750</v>
          </cell>
          <cell r="BH210">
            <v>0</v>
          </cell>
          <cell r="BI210">
            <v>4750</v>
          </cell>
          <cell r="BJ210">
            <v>-4750</v>
          </cell>
          <cell r="BK210">
            <v>3489.1199999999899</v>
          </cell>
          <cell r="BL210">
            <v>57000</v>
          </cell>
          <cell r="BM210">
            <v>-53510.879999999903</v>
          </cell>
          <cell r="BN210">
            <v>80822</v>
          </cell>
        </row>
        <row r="211">
          <cell r="X211">
            <v>17800</v>
          </cell>
          <cell r="Y211" t="str">
            <v>+</v>
          </cell>
          <cell r="Z211" t="str">
            <v>110280 Vista 350 BsSt-Sales</v>
          </cell>
          <cell r="AA211">
            <v>8596.6299999999901</v>
          </cell>
          <cell r="AB211">
            <v>3083.3299999999899</v>
          </cell>
          <cell r="AC211">
            <v>5513.3</v>
          </cell>
          <cell r="AD211">
            <v>17350.52</v>
          </cell>
          <cell r="AE211">
            <v>3083.34</v>
          </cell>
          <cell r="AF211">
            <v>14267.18</v>
          </cell>
          <cell r="AG211">
            <v>27463.15</v>
          </cell>
          <cell r="AH211">
            <v>3083.3299999999899</v>
          </cell>
          <cell r="AI211">
            <v>24379.82</v>
          </cell>
          <cell r="AJ211">
            <v>15096.65</v>
          </cell>
          <cell r="AK211">
            <v>3083.3299999999899</v>
          </cell>
          <cell r="AL211">
            <v>12013.32</v>
          </cell>
          <cell r="AM211">
            <v>10689</v>
          </cell>
          <cell r="AN211">
            <v>3083.34</v>
          </cell>
          <cell r="AO211">
            <v>7605.6599999999899</v>
          </cell>
          <cell r="AP211">
            <v>18634</v>
          </cell>
          <cell r="AQ211">
            <v>3083.3299999999899</v>
          </cell>
          <cell r="AR211">
            <v>15550.67</v>
          </cell>
          <cell r="AS211">
            <v>11190.139999999899</v>
          </cell>
          <cell r="AT211">
            <v>3083.3299999999899</v>
          </cell>
          <cell r="AU211">
            <v>8106.81</v>
          </cell>
          <cell r="AV211">
            <v>16826</v>
          </cell>
          <cell r="AW211">
            <v>3083.34</v>
          </cell>
          <cell r="AX211">
            <v>13742.66</v>
          </cell>
          <cell r="AY211">
            <v>1669.95</v>
          </cell>
          <cell r="AZ211">
            <v>3083.3299999999899</v>
          </cell>
          <cell r="BA211">
            <v>-1413.38</v>
          </cell>
          <cell r="BB211">
            <v>729</v>
          </cell>
          <cell r="BC211">
            <v>3083.3299999999899</v>
          </cell>
          <cell r="BD211">
            <v>-2354.3299999999899</v>
          </cell>
          <cell r="BE211">
            <v>0</v>
          </cell>
          <cell r="BF211">
            <v>3083.34</v>
          </cell>
          <cell r="BG211">
            <v>-3083.34</v>
          </cell>
          <cell r="BH211">
            <v>0</v>
          </cell>
          <cell r="BI211">
            <v>3083.3299999999899</v>
          </cell>
          <cell r="BJ211">
            <v>-3083.3299999999899</v>
          </cell>
          <cell r="BK211">
            <v>128245.039999999</v>
          </cell>
          <cell r="BL211">
            <v>37000</v>
          </cell>
          <cell r="BM211">
            <v>91245.039999999906</v>
          </cell>
          <cell r="BN211">
            <v>290478</v>
          </cell>
        </row>
        <row r="212">
          <cell r="X212">
            <v>17900</v>
          </cell>
          <cell r="Y212" t="str">
            <v>+</v>
          </cell>
          <cell r="Z212" t="str">
            <v>110281 Vista 350 BsSt-Rentl</v>
          </cell>
          <cell r="AA212">
            <v>251777.75</v>
          </cell>
          <cell r="AB212">
            <v>256634.39</v>
          </cell>
          <cell r="AC212">
            <v>-4856.6400000000003</v>
          </cell>
          <cell r="AD212">
            <v>293579.28000000003</v>
          </cell>
          <cell r="AE212">
            <v>264449.429999999</v>
          </cell>
          <cell r="AF212">
            <v>29129.8499999999</v>
          </cell>
          <cell r="AG212">
            <v>302370.989999999</v>
          </cell>
          <cell r="AH212">
            <v>288057.69</v>
          </cell>
          <cell r="AI212">
            <v>14313.299999999899</v>
          </cell>
          <cell r="AJ212">
            <v>407398.47999999899</v>
          </cell>
          <cell r="AK212">
            <v>398834.82</v>
          </cell>
          <cell r="AL212">
            <v>8563.6599999999908</v>
          </cell>
          <cell r="AM212">
            <v>292755.78000000003</v>
          </cell>
          <cell r="AN212">
            <v>326674.049999999</v>
          </cell>
          <cell r="AO212">
            <v>-33918.269999999902</v>
          </cell>
          <cell r="AP212">
            <v>295380.37</v>
          </cell>
          <cell r="AQ212">
            <v>324500.83</v>
          </cell>
          <cell r="AR212">
            <v>-29120.459999999901</v>
          </cell>
          <cell r="AS212">
            <v>298314.22999999899</v>
          </cell>
          <cell r="AT212">
            <v>326261.38</v>
          </cell>
          <cell r="AU212">
            <v>-27947.15</v>
          </cell>
          <cell r="AV212">
            <v>298205.51</v>
          </cell>
          <cell r="AW212">
            <v>331658.58</v>
          </cell>
          <cell r="AX212">
            <v>-33453.07</v>
          </cell>
          <cell r="AY212">
            <v>298083.239999999</v>
          </cell>
          <cell r="AZ212">
            <v>265008.56</v>
          </cell>
          <cell r="BA212">
            <v>33074.68</v>
          </cell>
          <cell r="BB212">
            <v>299869.09000000003</v>
          </cell>
          <cell r="BC212">
            <v>346686.40999999898</v>
          </cell>
          <cell r="BD212">
            <v>-46817.32</v>
          </cell>
          <cell r="BE212">
            <v>21658.549999999901</v>
          </cell>
          <cell r="BF212">
            <v>351533.01</v>
          </cell>
          <cell r="BG212">
            <v>-329874.46000000002</v>
          </cell>
          <cell r="BH212">
            <v>0</v>
          </cell>
          <cell r="BI212">
            <v>364177.28999999899</v>
          </cell>
          <cell r="BJ212">
            <v>-364177.28999999899</v>
          </cell>
          <cell r="BK212">
            <v>3059393.27</v>
          </cell>
          <cell r="BL212">
            <v>3844476.4399999902</v>
          </cell>
          <cell r="BM212">
            <v>-785083.17</v>
          </cell>
          <cell r="BN212">
            <v>466638.33</v>
          </cell>
        </row>
        <row r="213">
          <cell r="X213">
            <v>18000</v>
          </cell>
          <cell r="Y213" t="str">
            <v>+</v>
          </cell>
          <cell r="Z213" t="str">
            <v>110282 Vista 350 BsSt-Insta</v>
          </cell>
          <cell r="AA213">
            <v>59.5</v>
          </cell>
          <cell r="AB213">
            <v>333.32999999999902</v>
          </cell>
          <cell r="AC213">
            <v>-273.82999999999902</v>
          </cell>
          <cell r="AD213">
            <v>112.5</v>
          </cell>
          <cell r="AE213">
            <v>333.33999999999901</v>
          </cell>
          <cell r="AF213">
            <v>-220.84</v>
          </cell>
          <cell r="AG213">
            <v>280</v>
          </cell>
          <cell r="AH213">
            <v>333.32999999999902</v>
          </cell>
          <cell r="AI213">
            <v>-53.329999999999899</v>
          </cell>
          <cell r="AJ213">
            <v>95</v>
          </cell>
          <cell r="AK213">
            <v>333.32999999999902</v>
          </cell>
          <cell r="AL213">
            <v>-238.33</v>
          </cell>
          <cell r="AM213">
            <v>112.5</v>
          </cell>
          <cell r="AN213">
            <v>333.33999999999901</v>
          </cell>
          <cell r="AO213">
            <v>-220.84</v>
          </cell>
          <cell r="AP213">
            <v>60</v>
          </cell>
          <cell r="AQ213">
            <v>333.32999999999902</v>
          </cell>
          <cell r="AR213">
            <v>-273.32999999999902</v>
          </cell>
          <cell r="AS213">
            <v>620</v>
          </cell>
          <cell r="AT213">
            <v>333.32999999999902</v>
          </cell>
          <cell r="AU213">
            <v>286.67</v>
          </cell>
          <cell r="AV213">
            <v>85</v>
          </cell>
          <cell r="AW213">
            <v>333.33999999999901</v>
          </cell>
          <cell r="AX213">
            <v>-248.34</v>
          </cell>
          <cell r="AY213">
            <v>0</v>
          </cell>
          <cell r="AZ213">
            <v>333.32999999999902</v>
          </cell>
          <cell r="BA213">
            <v>-333.32999999999902</v>
          </cell>
          <cell r="BB213">
            <v>0</v>
          </cell>
          <cell r="BC213">
            <v>333.32999999999902</v>
          </cell>
          <cell r="BD213">
            <v>-333.32999999999902</v>
          </cell>
          <cell r="BE213">
            <v>0</v>
          </cell>
          <cell r="BF213">
            <v>333.33999999999901</v>
          </cell>
          <cell r="BG213">
            <v>-333.33999999999901</v>
          </cell>
          <cell r="BH213">
            <v>0</v>
          </cell>
          <cell r="BI213">
            <v>333.32999999999902</v>
          </cell>
          <cell r="BJ213">
            <v>-333.32999999999902</v>
          </cell>
          <cell r="BK213">
            <v>1424.5</v>
          </cell>
          <cell r="BL213">
            <v>4000</v>
          </cell>
          <cell r="BM213">
            <v>-2575.5</v>
          </cell>
          <cell r="BN213">
            <v>21432</v>
          </cell>
        </row>
        <row r="214">
          <cell r="X214">
            <v>18100</v>
          </cell>
          <cell r="Y214" t="str">
            <v>+</v>
          </cell>
          <cell r="Z214" t="str">
            <v>110283 Vista 350 BsSt-Repar</v>
          </cell>
          <cell r="AA214">
            <v>30</v>
          </cell>
          <cell r="AB214">
            <v>5000</v>
          </cell>
          <cell r="AC214">
            <v>-4970</v>
          </cell>
          <cell r="AD214">
            <v>205.349999999999</v>
          </cell>
          <cell r="AE214">
            <v>5000</v>
          </cell>
          <cell r="AF214">
            <v>-4794.6499999999896</v>
          </cell>
          <cell r="AG214">
            <v>171</v>
          </cell>
          <cell r="AH214">
            <v>5000</v>
          </cell>
          <cell r="AI214">
            <v>-4829</v>
          </cell>
          <cell r="AJ214">
            <v>171</v>
          </cell>
          <cell r="AK214">
            <v>5000</v>
          </cell>
          <cell r="AL214">
            <v>-4829</v>
          </cell>
          <cell r="AM214">
            <v>30</v>
          </cell>
          <cell r="AN214">
            <v>5000</v>
          </cell>
          <cell r="AO214">
            <v>-4970</v>
          </cell>
          <cell r="AP214">
            <v>84.849999999999895</v>
          </cell>
          <cell r="AQ214">
            <v>5000</v>
          </cell>
          <cell r="AR214">
            <v>-4915.1499999999896</v>
          </cell>
          <cell r="AS214">
            <v>0</v>
          </cell>
          <cell r="AT214">
            <v>5000</v>
          </cell>
          <cell r="AU214">
            <v>-5000</v>
          </cell>
          <cell r="AV214">
            <v>0</v>
          </cell>
          <cell r="AW214">
            <v>5000</v>
          </cell>
          <cell r="AX214">
            <v>-5000</v>
          </cell>
          <cell r="AY214">
            <v>0</v>
          </cell>
          <cell r="AZ214">
            <v>5000</v>
          </cell>
          <cell r="BA214">
            <v>-5000</v>
          </cell>
          <cell r="BB214">
            <v>0</v>
          </cell>
          <cell r="BC214">
            <v>5000</v>
          </cell>
          <cell r="BD214">
            <v>-5000</v>
          </cell>
          <cell r="BE214">
            <v>0</v>
          </cell>
          <cell r="BF214">
            <v>5000</v>
          </cell>
          <cell r="BG214">
            <v>-5000</v>
          </cell>
          <cell r="BH214">
            <v>0</v>
          </cell>
          <cell r="BI214">
            <v>5000</v>
          </cell>
          <cell r="BJ214">
            <v>-5000</v>
          </cell>
          <cell r="BK214">
            <v>692.2</v>
          </cell>
          <cell r="BL214">
            <v>60000</v>
          </cell>
          <cell r="BM214">
            <v>-59307.8</v>
          </cell>
          <cell r="BN214">
            <v>216287.329999999</v>
          </cell>
        </row>
        <row r="215">
          <cell r="X215">
            <v>18200</v>
          </cell>
          <cell r="Y215" t="str">
            <v>+</v>
          </cell>
          <cell r="Z215" t="str">
            <v>110291 Vista 100EV-Rentals</v>
          </cell>
          <cell r="AA215">
            <v>10267.809999999899</v>
          </cell>
          <cell r="AB215">
            <v>250.009999999999</v>
          </cell>
          <cell r="AC215">
            <v>10017.799999999899</v>
          </cell>
          <cell r="AD215">
            <v>10435.51</v>
          </cell>
          <cell r="AE215">
            <v>249.99</v>
          </cell>
          <cell r="AF215">
            <v>10185.52</v>
          </cell>
          <cell r="AG215">
            <v>10773.809999999899</v>
          </cell>
          <cell r="AH215">
            <v>250</v>
          </cell>
          <cell r="AI215">
            <v>10523.809999999899</v>
          </cell>
          <cell r="AJ215">
            <v>10821.459999999901</v>
          </cell>
          <cell r="AK215">
            <v>250.009999999999</v>
          </cell>
          <cell r="AL215">
            <v>10571.45</v>
          </cell>
          <cell r="AM215">
            <v>10843.87</v>
          </cell>
          <cell r="AN215">
            <v>249.99</v>
          </cell>
          <cell r="AO215">
            <v>10593.879999999899</v>
          </cell>
          <cell r="AP215">
            <v>11125.24</v>
          </cell>
          <cell r="AQ215">
            <v>250</v>
          </cell>
          <cell r="AR215">
            <v>10875.24</v>
          </cell>
          <cell r="AS215">
            <v>11401.76</v>
          </cell>
          <cell r="AT215">
            <v>250.009999999999</v>
          </cell>
          <cell r="AU215">
            <v>11151.75</v>
          </cell>
          <cell r="AV215">
            <v>11569.61</v>
          </cell>
          <cell r="AW215">
            <v>249.99</v>
          </cell>
          <cell r="AX215">
            <v>11319.62</v>
          </cell>
          <cell r="AY215">
            <v>12989.49</v>
          </cell>
          <cell r="AZ215">
            <v>250</v>
          </cell>
          <cell r="BA215">
            <v>12739.49</v>
          </cell>
          <cell r="BB215">
            <v>18071.47</v>
          </cell>
          <cell r="BC215">
            <v>250.009999999999</v>
          </cell>
          <cell r="BD215">
            <v>17821.459999999901</v>
          </cell>
          <cell r="BE215">
            <v>1418.67</v>
          </cell>
          <cell r="BF215">
            <v>249.99</v>
          </cell>
          <cell r="BG215">
            <v>1168.68</v>
          </cell>
          <cell r="BH215">
            <v>0</v>
          </cell>
          <cell r="BI215">
            <v>250</v>
          </cell>
          <cell r="BJ215">
            <v>-250</v>
          </cell>
          <cell r="BK215">
            <v>119718.7</v>
          </cell>
          <cell r="BL215">
            <v>3000</v>
          </cell>
          <cell r="BM215">
            <v>116718.7</v>
          </cell>
          <cell r="BN215">
            <v>52000</v>
          </cell>
        </row>
        <row r="216">
          <cell r="X216">
            <v>18300</v>
          </cell>
          <cell r="Y216" t="str">
            <v>+</v>
          </cell>
          <cell r="Z216" t="str">
            <v>110300 Enh Vista Pkgs-Sales</v>
          </cell>
          <cell r="AA216">
            <v>1662.3</v>
          </cell>
          <cell r="AB216">
            <v>583.33000000000004</v>
          </cell>
          <cell r="AC216">
            <v>1078.97</v>
          </cell>
          <cell r="AD216">
            <v>0</v>
          </cell>
          <cell r="AE216">
            <v>583.34</v>
          </cell>
          <cell r="AF216">
            <v>-583.34</v>
          </cell>
          <cell r="AG216">
            <v>1108.2</v>
          </cell>
          <cell r="AH216">
            <v>583.33000000000004</v>
          </cell>
          <cell r="AI216">
            <v>524.87</v>
          </cell>
          <cell r="AJ216">
            <v>0</v>
          </cell>
          <cell r="AK216">
            <v>583.33000000000004</v>
          </cell>
          <cell r="AL216">
            <v>-583.33000000000004</v>
          </cell>
          <cell r="AM216">
            <v>0</v>
          </cell>
          <cell r="AN216">
            <v>583.34</v>
          </cell>
          <cell r="AO216">
            <v>-583.34</v>
          </cell>
          <cell r="AP216">
            <v>0</v>
          </cell>
          <cell r="AQ216">
            <v>583.33000000000004</v>
          </cell>
          <cell r="AR216">
            <v>-583.33000000000004</v>
          </cell>
          <cell r="AS216">
            <v>0</v>
          </cell>
          <cell r="AT216">
            <v>583.33000000000004</v>
          </cell>
          <cell r="AU216">
            <v>-583.33000000000004</v>
          </cell>
          <cell r="AV216">
            <v>0</v>
          </cell>
          <cell r="AW216">
            <v>583.34</v>
          </cell>
          <cell r="AX216">
            <v>-583.34</v>
          </cell>
          <cell r="AY216">
            <v>0</v>
          </cell>
          <cell r="AZ216">
            <v>583.33000000000004</v>
          </cell>
          <cell r="BA216">
            <v>-583.33000000000004</v>
          </cell>
          <cell r="BB216">
            <v>0</v>
          </cell>
          <cell r="BC216">
            <v>583.33000000000004</v>
          </cell>
          <cell r="BD216">
            <v>-583.33000000000004</v>
          </cell>
          <cell r="BE216">
            <v>0</v>
          </cell>
          <cell r="BF216">
            <v>583.34</v>
          </cell>
          <cell r="BG216">
            <v>-583.34</v>
          </cell>
          <cell r="BH216">
            <v>0</v>
          </cell>
          <cell r="BI216">
            <v>583.33000000000004</v>
          </cell>
          <cell r="BJ216">
            <v>-583.33000000000004</v>
          </cell>
          <cell r="BK216">
            <v>2770.5</v>
          </cell>
          <cell r="BL216">
            <v>7000</v>
          </cell>
          <cell r="BM216">
            <v>-4229.5</v>
          </cell>
          <cell r="BN216">
            <v>22166.6699999999</v>
          </cell>
        </row>
        <row r="217">
          <cell r="X217">
            <v>18400</v>
          </cell>
          <cell r="Y217" t="str">
            <v>+</v>
          </cell>
          <cell r="Z217" t="str">
            <v>110320 Set Loss Revenue</v>
          </cell>
          <cell r="AA217">
            <v>207061.679999999</v>
          </cell>
          <cell r="AB217">
            <v>162559.01</v>
          </cell>
          <cell r="AC217">
            <v>44502.669999999896</v>
          </cell>
          <cell r="AD217">
            <v>244786.51</v>
          </cell>
          <cell r="AE217">
            <v>296013.989999999</v>
          </cell>
          <cell r="AF217">
            <v>-51227.48</v>
          </cell>
          <cell r="AG217">
            <v>425153.52</v>
          </cell>
          <cell r="AH217">
            <v>357331</v>
          </cell>
          <cell r="AI217">
            <v>67822.52</v>
          </cell>
          <cell r="AJ217">
            <v>172876.62</v>
          </cell>
          <cell r="AK217">
            <v>382579.01</v>
          </cell>
          <cell r="AL217">
            <v>-209702.39</v>
          </cell>
          <cell r="AM217">
            <v>178733.38</v>
          </cell>
          <cell r="AN217">
            <v>479963.989999999</v>
          </cell>
          <cell r="AO217">
            <v>-301230.609999999</v>
          </cell>
          <cell r="AP217">
            <v>185942.149999999</v>
          </cell>
          <cell r="AQ217">
            <v>552102</v>
          </cell>
          <cell r="AR217">
            <v>-366159.84999999899</v>
          </cell>
          <cell r="AS217">
            <v>275954.59000000003</v>
          </cell>
          <cell r="AT217">
            <v>552102.01</v>
          </cell>
          <cell r="AU217">
            <v>-276147.41999999899</v>
          </cell>
          <cell r="AV217">
            <v>419968.71</v>
          </cell>
          <cell r="AW217">
            <v>732445.98999999894</v>
          </cell>
          <cell r="AX217">
            <v>-312477.28000000003</v>
          </cell>
          <cell r="AY217">
            <v>341031.94</v>
          </cell>
          <cell r="AZ217">
            <v>803141</v>
          </cell>
          <cell r="BA217">
            <v>-462109.06</v>
          </cell>
          <cell r="BB217">
            <v>198201.79</v>
          </cell>
          <cell r="BC217">
            <v>839209.01</v>
          </cell>
          <cell r="BD217">
            <v>-641007.21999999904</v>
          </cell>
          <cell r="BE217">
            <v>1394.13</v>
          </cell>
          <cell r="BF217">
            <v>839208.98999999894</v>
          </cell>
          <cell r="BG217">
            <v>-837814.85999999905</v>
          </cell>
          <cell r="BH217">
            <v>0</v>
          </cell>
          <cell r="BI217">
            <v>878179</v>
          </cell>
          <cell r="BJ217">
            <v>-878179</v>
          </cell>
          <cell r="BK217">
            <v>2651105.02</v>
          </cell>
          <cell r="BL217">
            <v>6874835</v>
          </cell>
          <cell r="BM217">
            <v>-4223729.9800000004</v>
          </cell>
          <cell r="BN217">
            <v>0</v>
          </cell>
        </row>
        <row r="218">
          <cell r="X218">
            <v>18500</v>
          </cell>
          <cell r="Y218" t="str">
            <v>+</v>
          </cell>
          <cell r="Z218" t="str">
            <v>110321 Other Enh Set-Rental</v>
          </cell>
          <cell r="AA218">
            <v>408058.91999999899</v>
          </cell>
          <cell r="AB218">
            <v>178433.329999999</v>
          </cell>
          <cell r="AC218">
            <v>229625.59</v>
          </cell>
          <cell r="AD218">
            <v>92649.94</v>
          </cell>
          <cell r="AE218">
            <v>178433.34</v>
          </cell>
          <cell r="AF218">
            <v>-85783.399999999907</v>
          </cell>
          <cell r="AG218">
            <v>90105.649999999907</v>
          </cell>
          <cell r="AH218">
            <v>178433.329999999</v>
          </cell>
          <cell r="AI218">
            <v>-88327.679999999906</v>
          </cell>
          <cell r="AJ218">
            <v>-191418.269999999</v>
          </cell>
          <cell r="AK218">
            <v>178433.329999999</v>
          </cell>
          <cell r="AL218">
            <v>-369851.59999999899</v>
          </cell>
          <cell r="AM218">
            <v>379301.03</v>
          </cell>
          <cell r="AN218">
            <v>178433.34</v>
          </cell>
          <cell r="AO218">
            <v>200867.69</v>
          </cell>
          <cell r="AP218">
            <v>370869.65999999898</v>
          </cell>
          <cell r="AQ218">
            <v>178433.329999999</v>
          </cell>
          <cell r="AR218">
            <v>192436.329999999</v>
          </cell>
          <cell r="AS218">
            <v>360051.049999999</v>
          </cell>
          <cell r="AT218">
            <v>178433.329999999</v>
          </cell>
          <cell r="AU218">
            <v>181617.72</v>
          </cell>
          <cell r="AV218">
            <v>354479.63</v>
          </cell>
          <cell r="AW218">
            <v>178433.34</v>
          </cell>
          <cell r="AX218">
            <v>176046.29</v>
          </cell>
          <cell r="AY218">
            <v>361633.69</v>
          </cell>
          <cell r="AZ218">
            <v>178433.329999999</v>
          </cell>
          <cell r="BA218">
            <v>183200.359999999</v>
          </cell>
          <cell r="BB218">
            <v>374691.08</v>
          </cell>
          <cell r="BC218">
            <v>178433.329999999</v>
          </cell>
          <cell r="BD218">
            <v>196257.75</v>
          </cell>
          <cell r="BE218">
            <v>40673.800000000003</v>
          </cell>
          <cell r="BF218">
            <v>178433.34</v>
          </cell>
          <cell r="BG218">
            <v>-137759.54</v>
          </cell>
          <cell r="BH218">
            <v>0</v>
          </cell>
          <cell r="BI218">
            <v>178433.329999999</v>
          </cell>
          <cell r="BJ218">
            <v>-178433.329999999</v>
          </cell>
          <cell r="BK218">
            <v>2641096.1800000002</v>
          </cell>
          <cell r="BL218">
            <v>2141200</v>
          </cell>
          <cell r="BM218">
            <v>499896.179999999</v>
          </cell>
          <cell r="BN218">
            <v>0</v>
          </cell>
        </row>
        <row r="219">
          <cell r="X219">
            <v>18600</v>
          </cell>
          <cell r="Y219" t="str">
            <v>+</v>
          </cell>
          <cell r="Z219" t="str">
            <v>110323 Other Enh Set-Instal</v>
          </cell>
          <cell r="AA219">
            <v>14469.82</v>
          </cell>
          <cell r="AB219">
            <v>17500</v>
          </cell>
          <cell r="AC219">
            <v>-3030.1799999999898</v>
          </cell>
          <cell r="AD219">
            <v>9366.70999999999</v>
          </cell>
          <cell r="AE219">
            <v>17500</v>
          </cell>
          <cell r="AF219">
            <v>-8133.29</v>
          </cell>
          <cell r="AG219">
            <v>15335.209999999901</v>
          </cell>
          <cell r="AH219">
            <v>17500</v>
          </cell>
          <cell r="AI219">
            <v>-2164.79</v>
          </cell>
          <cell r="AJ219">
            <v>7113.92</v>
          </cell>
          <cell r="AK219">
            <v>17500</v>
          </cell>
          <cell r="AL219">
            <v>-10386.08</v>
          </cell>
          <cell r="AM219">
            <v>16215.219999999899</v>
          </cell>
          <cell r="AN219">
            <v>17500</v>
          </cell>
          <cell r="AO219">
            <v>-1284.78</v>
          </cell>
          <cell r="AP219">
            <v>19540.990000000002</v>
          </cell>
          <cell r="AQ219">
            <v>17500</v>
          </cell>
          <cell r="AR219">
            <v>2040.99</v>
          </cell>
          <cell r="AS219">
            <v>9785.5</v>
          </cell>
          <cell r="AT219">
            <v>17500</v>
          </cell>
          <cell r="AU219">
            <v>-7714.5</v>
          </cell>
          <cell r="AV219">
            <v>9086.25</v>
          </cell>
          <cell r="AW219">
            <v>17500</v>
          </cell>
          <cell r="AX219">
            <v>-8413.75</v>
          </cell>
          <cell r="AY219">
            <v>6927.4799999999896</v>
          </cell>
          <cell r="AZ219">
            <v>17500</v>
          </cell>
          <cell r="BA219">
            <v>-10572.52</v>
          </cell>
          <cell r="BB219">
            <v>6868.5</v>
          </cell>
          <cell r="BC219">
            <v>17500</v>
          </cell>
          <cell r="BD219">
            <v>-10631.5</v>
          </cell>
          <cell r="BE219">
            <v>0</v>
          </cell>
          <cell r="BF219">
            <v>17500</v>
          </cell>
          <cell r="BG219">
            <v>-17500</v>
          </cell>
          <cell r="BH219">
            <v>0</v>
          </cell>
          <cell r="BI219">
            <v>17500</v>
          </cell>
          <cell r="BJ219">
            <v>-17500</v>
          </cell>
          <cell r="BK219">
            <v>114709.6</v>
          </cell>
          <cell r="BL219">
            <v>210000</v>
          </cell>
          <cell r="BM219">
            <v>-95290.399999999907</v>
          </cell>
          <cell r="BN219">
            <v>0</v>
          </cell>
        </row>
        <row r="220">
          <cell r="X220">
            <v>18700</v>
          </cell>
          <cell r="Y220" t="str">
            <v>+</v>
          </cell>
          <cell r="Z220" t="str">
            <v>110324 Oth Enh Sets-Repairs</v>
          </cell>
          <cell r="AA220">
            <v>0</v>
          </cell>
          <cell r="AB220">
            <v>833.34</v>
          </cell>
          <cell r="AC220">
            <v>-833.34</v>
          </cell>
          <cell r="AD220">
            <v>0</v>
          </cell>
          <cell r="AE220">
            <v>833.32</v>
          </cell>
          <cell r="AF220">
            <v>-833.32</v>
          </cell>
          <cell r="AG220">
            <v>0</v>
          </cell>
          <cell r="AH220">
            <v>833.34</v>
          </cell>
          <cell r="AI220">
            <v>-833.34</v>
          </cell>
          <cell r="AJ220">
            <v>0</v>
          </cell>
          <cell r="AK220">
            <v>833.34</v>
          </cell>
          <cell r="AL220">
            <v>-833.34</v>
          </cell>
          <cell r="AM220">
            <v>-49.899999999999899</v>
          </cell>
          <cell r="AN220">
            <v>833.32</v>
          </cell>
          <cell r="AO220">
            <v>-883.22</v>
          </cell>
          <cell r="AP220">
            <v>0</v>
          </cell>
          <cell r="AQ220">
            <v>833.34</v>
          </cell>
          <cell r="AR220">
            <v>-833.34</v>
          </cell>
          <cell r="AS220">
            <v>16</v>
          </cell>
          <cell r="AT220">
            <v>833.34</v>
          </cell>
          <cell r="AU220">
            <v>-817.34</v>
          </cell>
          <cell r="AV220">
            <v>41</v>
          </cell>
          <cell r="AW220">
            <v>833.32</v>
          </cell>
          <cell r="AX220">
            <v>-792.32</v>
          </cell>
          <cell r="AY220">
            <v>3793.36</v>
          </cell>
          <cell r="AZ220">
            <v>833.34</v>
          </cell>
          <cell r="BA220">
            <v>2960.02</v>
          </cell>
          <cell r="BB220">
            <v>0</v>
          </cell>
          <cell r="BC220">
            <v>833.34</v>
          </cell>
          <cell r="BD220">
            <v>-833.34</v>
          </cell>
          <cell r="BE220">
            <v>0</v>
          </cell>
          <cell r="BF220">
            <v>833.32</v>
          </cell>
          <cell r="BG220">
            <v>-833.32</v>
          </cell>
          <cell r="BH220">
            <v>0</v>
          </cell>
          <cell r="BI220">
            <v>833.34</v>
          </cell>
          <cell r="BJ220">
            <v>-833.34</v>
          </cell>
          <cell r="BK220">
            <v>3800.46</v>
          </cell>
          <cell r="BL220">
            <v>10000</v>
          </cell>
          <cell r="BM220">
            <v>-6199.54</v>
          </cell>
          <cell r="BN220">
            <v>107416.33</v>
          </cell>
        </row>
        <row r="221">
          <cell r="X221">
            <v>18800</v>
          </cell>
          <cell r="Y221" t="str">
            <v>+</v>
          </cell>
          <cell r="Z221" t="str">
            <v>110325 Oth Enh Sets-Mtce</v>
          </cell>
          <cell r="AA221">
            <v>1211.47</v>
          </cell>
          <cell r="AB221">
            <v>2500</v>
          </cell>
          <cell r="AC221">
            <v>-1288.53</v>
          </cell>
          <cell r="AD221">
            <v>1186.5699999999899</v>
          </cell>
          <cell r="AE221">
            <v>2500</v>
          </cell>
          <cell r="AF221">
            <v>-1313.43</v>
          </cell>
          <cell r="AG221">
            <v>1176.5699999999899</v>
          </cell>
          <cell r="AH221">
            <v>2500</v>
          </cell>
          <cell r="AI221">
            <v>-1323.43</v>
          </cell>
          <cell r="AJ221">
            <v>1155.3699999999899</v>
          </cell>
          <cell r="AK221">
            <v>2500</v>
          </cell>
          <cell r="AL221">
            <v>-1344.63</v>
          </cell>
          <cell r="AM221">
            <v>1151.3199999999899</v>
          </cell>
          <cell r="AN221">
            <v>2500</v>
          </cell>
          <cell r="AO221">
            <v>-1348.68</v>
          </cell>
          <cell r="AP221">
            <v>1085.1199999999899</v>
          </cell>
          <cell r="AQ221">
            <v>2500</v>
          </cell>
          <cell r="AR221">
            <v>-1414.88</v>
          </cell>
          <cell r="AS221">
            <v>1130.3199999999899</v>
          </cell>
          <cell r="AT221">
            <v>2500</v>
          </cell>
          <cell r="AU221">
            <v>-1369.68</v>
          </cell>
          <cell r="AV221">
            <v>1133.22</v>
          </cell>
          <cell r="AW221">
            <v>2500</v>
          </cell>
          <cell r="AX221">
            <v>-1366.78</v>
          </cell>
          <cell r="AY221">
            <v>936.94</v>
          </cell>
          <cell r="AZ221">
            <v>2500</v>
          </cell>
          <cell r="BA221">
            <v>-1563.0599999999899</v>
          </cell>
          <cell r="BB221">
            <v>1312.3</v>
          </cell>
          <cell r="BC221">
            <v>2500</v>
          </cell>
          <cell r="BD221">
            <v>-1187.7</v>
          </cell>
          <cell r="BE221">
            <v>0</v>
          </cell>
          <cell r="BF221">
            <v>2500</v>
          </cell>
          <cell r="BG221">
            <v>-2500</v>
          </cell>
          <cell r="BH221">
            <v>0</v>
          </cell>
          <cell r="BI221">
            <v>2500</v>
          </cell>
          <cell r="BJ221">
            <v>-2500</v>
          </cell>
          <cell r="BK221">
            <v>11479.2</v>
          </cell>
          <cell r="BL221">
            <v>30000</v>
          </cell>
          <cell r="BM221">
            <v>-18520.799999999901</v>
          </cell>
          <cell r="BN221">
            <v>0</v>
          </cell>
        </row>
        <row r="222">
          <cell r="X222">
            <v>18900</v>
          </cell>
          <cell r="Y222" t="str">
            <v>+</v>
          </cell>
          <cell r="Z222" t="str">
            <v>111000 M8000-Sales</v>
          </cell>
          <cell r="AA222">
            <v>12257.85</v>
          </cell>
          <cell r="AB222">
            <v>3833.3299999999899</v>
          </cell>
          <cell r="AC222">
            <v>8424.52</v>
          </cell>
          <cell r="AD222">
            <v>9727.5</v>
          </cell>
          <cell r="AE222">
            <v>3833.34</v>
          </cell>
          <cell r="AF222">
            <v>5894.1599999999899</v>
          </cell>
          <cell r="AG222">
            <v>16614.79</v>
          </cell>
          <cell r="AH222">
            <v>3833.3299999999899</v>
          </cell>
          <cell r="AI222">
            <v>12781.459999999901</v>
          </cell>
          <cell r="AJ222">
            <v>9420.5400000000009</v>
          </cell>
          <cell r="AK222">
            <v>3833.3299999999899</v>
          </cell>
          <cell r="AL222">
            <v>5587.21</v>
          </cell>
          <cell r="AM222">
            <v>7321.8599999999897</v>
          </cell>
          <cell r="AN222">
            <v>3833.34</v>
          </cell>
          <cell r="AO222">
            <v>3488.52</v>
          </cell>
          <cell r="AP222">
            <v>7020.4899999999898</v>
          </cell>
          <cell r="AQ222">
            <v>3833.3299999999899</v>
          </cell>
          <cell r="AR222">
            <v>3187.1599999999899</v>
          </cell>
          <cell r="AS222">
            <v>7607.8199999999897</v>
          </cell>
          <cell r="AT222">
            <v>3833.3299999999899</v>
          </cell>
          <cell r="AU222">
            <v>3774.4899999999898</v>
          </cell>
          <cell r="AV222">
            <v>10293.450000000001</v>
          </cell>
          <cell r="AW222">
            <v>3833.34</v>
          </cell>
          <cell r="AX222">
            <v>6460.1099999999897</v>
          </cell>
          <cell r="AY222">
            <v>17985.7</v>
          </cell>
          <cell r="AZ222">
            <v>3833.3299999999899</v>
          </cell>
          <cell r="BA222">
            <v>14152.37</v>
          </cell>
          <cell r="BB222">
            <v>31670.549999999901</v>
          </cell>
          <cell r="BC222">
            <v>3833.3299999999899</v>
          </cell>
          <cell r="BD222">
            <v>27837.22</v>
          </cell>
          <cell r="BE222">
            <v>469.94999999999902</v>
          </cell>
          <cell r="BF222">
            <v>3833.34</v>
          </cell>
          <cell r="BG222">
            <v>-3363.3899999999899</v>
          </cell>
          <cell r="BH222">
            <v>0</v>
          </cell>
          <cell r="BI222">
            <v>3833.3299999999899</v>
          </cell>
          <cell r="BJ222">
            <v>-3833.3299999999899</v>
          </cell>
          <cell r="BK222">
            <v>130390.5</v>
          </cell>
          <cell r="BL222">
            <v>46000</v>
          </cell>
          <cell r="BM222">
            <v>84390.5</v>
          </cell>
          <cell r="BN222">
            <v>0</v>
          </cell>
        </row>
        <row r="223">
          <cell r="X223">
            <v>19000</v>
          </cell>
          <cell r="Y223" t="str">
            <v>+</v>
          </cell>
          <cell r="Z223" t="str">
            <v>111001 M8000-Rental</v>
          </cell>
          <cell r="AA223">
            <v>630.32000000000005</v>
          </cell>
          <cell r="AB223">
            <v>83.329999999999899</v>
          </cell>
          <cell r="AC223">
            <v>546.99</v>
          </cell>
          <cell r="AD223">
            <v>494.47</v>
          </cell>
          <cell r="AE223">
            <v>83.34</v>
          </cell>
          <cell r="AF223">
            <v>411.13</v>
          </cell>
          <cell r="AG223">
            <v>514.27999999999895</v>
          </cell>
          <cell r="AH223">
            <v>83.329999999999899</v>
          </cell>
          <cell r="AI223">
            <v>430.94999999999902</v>
          </cell>
          <cell r="AJ223">
            <v>527.04999999999905</v>
          </cell>
          <cell r="AK223">
            <v>83.329999999999899</v>
          </cell>
          <cell r="AL223">
            <v>443.72</v>
          </cell>
          <cell r="AM223">
            <v>260.02999999999901</v>
          </cell>
          <cell r="AN223">
            <v>83.34</v>
          </cell>
          <cell r="AO223">
            <v>176.69</v>
          </cell>
          <cell r="AP223">
            <v>638.45000000000005</v>
          </cell>
          <cell r="AQ223">
            <v>83.329999999999899</v>
          </cell>
          <cell r="AR223">
            <v>555.12</v>
          </cell>
          <cell r="AS223">
            <v>492.31999999999903</v>
          </cell>
          <cell r="AT223">
            <v>83.329999999999899</v>
          </cell>
          <cell r="AU223">
            <v>408.99</v>
          </cell>
          <cell r="AV223">
            <v>619.54999999999905</v>
          </cell>
          <cell r="AW223">
            <v>83.34</v>
          </cell>
          <cell r="AX223">
            <v>536.21</v>
          </cell>
          <cell r="AY223">
            <v>689.77999999999895</v>
          </cell>
          <cell r="AZ223">
            <v>83.329999999999899</v>
          </cell>
          <cell r="BA223">
            <v>606.45000000000005</v>
          </cell>
          <cell r="BB223">
            <v>708.23</v>
          </cell>
          <cell r="BC223">
            <v>83.329999999999899</v>
          </cell>
          <cell r="BD223">
            <v>624.89999999999895</v>
          </cell>
          <cell r="BE223">
            <v>0</v>
          </cell>
          <cell r="BF223">
            <v>83.34</v>
          </cell>
          <cell r="BG223">
            <v>-83.34</v>
          </cell>
          <cell r="BH223">
            <v>0</v>
          </cell>
          <cell r="BI223">
            <v>83.329999999999899</v>
          </cell>
          <cell r="BJ223">
            <v>-83.329999999999899</v>
          </cell>
          <cell r="BK223">
            <v>5574.4799999999896</v>
          </cell>
          <cell r="BL223">
            <v>1000</v>
          </cell>
          <cell r="BM223">
            <v>4574.4799999999896</v>
          </cell>
          <cell r="BN223">
            <v>0</v>
          </cell>
        </row>
        <row r="224">
          <cell r="X224">
            <v>19100</v>
          </cell>
          <cell r="Y224" t="str">
            <v>+</v>
          </cell>
          <cell r="Z224" t="str">
            <v>111002 M8000-Install</v>
          </cell>
          <cell r="AA224">
            <v>292.5</v>
          </cell>
          <cell r="AB224">
            <v>2083.3299999999899</v>
          </cell>
          <cell r="AC224">
            <v>-1790.8299999999899</v>
          </cell>
          <cell r="AD224">
            <v>585</v>
          </cell>
          <cell r="AE224">
            <v>2083.34</v>
          </cell>
          <cell r="AF224">
            <v>-1498.3399999999899</v>
          </cell>
          <cell r="AG224">
            <v>601.25</v>
          </cell>
          <cell r="AH224">
            <v>2083.3299999999899</v>
          </cell>
          <cell r="AI224">
            <v>-1482.0799999999899</v>
          </cell>
          <cell r="AJ224">
            <v>175</v>
          </cell>
          <cell r="AK224">
            <v>2083.3299999999899</v>
          </cell>
          <cell r="AL224">
            <v>-1908.3299999999899</v>
          </cell>
          <cell r="AM224">
            <v>1680</v>
          </cell>
          <cell r="AN224">
            <v>2083.34</v>
          </cell>
          <cell r="AO224">
            <v>-403.33999999999901</v>
          </cell>
          <cell r="AP224">
            <v>665</v>
          </cell>
          <cell r="AQ224">
            <v>2083.3299999999899</v>
          </cell>
          <cell r="AR224">
            <v>-1418.3299999999899</v>
          </cell>
          <cell r="AS224">
            <v>903.17999999999904</v>
          </cell>
          <cell r="AT224">
            <v>2083.3299999999899</v>
          </cell>
          <cell r="AU224">
            <v>-1180.1500000000001</v>
          </cell>
          <cell r="AV224">
            <v>634.25</v>
          </cell>
          <cell r="AW224">
            <v>2083.34</v>
          </cell>
          <cell r="AX224">
            <v>-1449.0899999999899</v>
          </cell>
          <cell r="AY224">
            <v>535</v>
          </cell>
          <cell r="AZ224">
            <v>2083.3299999999899</v>
          </cell>
          <cell r="BA224">
            <v>-1548.3299999999899</v>
          </cell>
          <cell r="BB224">
            <v>231</v>
          </cell>
          <cell r="BC224">
            <v>2083.3299999999899</v>
          </cell>
          <cell r="BD224">
            <v>-1852.3299999999899</v>
          </cell>
          <cell r="BE224">
            <v>0</v>
          </cell>
          <cell r="BF224">
            <v>2083.34</v>
          </cell>
          <cell r="BG224">
            <v>-2083.34</v>
          </cell>
          <cell r="BH224">
            <v>0</v>
          </cell>
          <cell r="BI224">
            <v>2083.3299999999899</v>
          </cell>
          <cell r="BJ224">
            <v>-2083.3299999999899</v>
          </cell>
          <cell r="BK224">
            <v>6302.18</v>
          </cell>
          <cell r="BL224">
            <v>25000</v>
          </cell>
          <cell r="BM224">
            <v>-18697.82</v>
          </cell>
          <cell r="BN224">
            <v>0</v>
          </cell>
        </row>
        <row r="225">
          <cell r="X225">
            <v>19200</v>
          </cell>
          <cell r="Y225" t="str">
            <v>+</v>
          </cell>
          <cell r="Z225" t="str">
            <v>111004 M8000-Mtce</v>
          </cell>
          <cell r="AA225">
            <v>837</v>
          </cell>
          <cell r="AB225">
            <v>916.66999999999905</v>
          </cell>
          <cell r="AC225">
            <v>-79.67</v>
          </cell>
          <cell r="AD225">
            <v>837</v>
          </cell>
          <cell r="AE225">
            <v>916.65999999999894</v>
          </cell>
          <cell r="AF225">
            <v>-79.659999999999897</v>
          </cell>
          <cell r="AG225">
            <v>835.2</v>
          </cell>
          <cell r="AH225">
            <v>916.66999999999905</v>
          </cell>
          <cell r="AI225">
            <v>-81.469999999999899</v>
          </cell>
          <cell r="AJ225">
            <v>829.79999999999905</v>
          </cell>
          <cell r="AK225">
            <v>916.66999999999905</v>
          </cell>
          <cell r="AL225">
            <v>-86.87</v>
          </cell>
          <cell r="AM225">
            <v>833.39999999999895</v>
          </cell>
          <cell r="AN225">
            <v>916.65999999999894</v>
          </cell>
          <cell r="AO225">
            <v>-83.26</v>
          </cell>
          <cell r="AP225">
            <v>829.79999999999905</v>
          </cell>
          <cell r="AQ225">
            <v>916.66999999999905</v>
          </cell>
          <cell r="AR225">
            <v>-86.87</v>
          </cell>
          <cell r="AS225">
            <v>833.39999999999895</v>
          </cell>
          <cell r="AT225">
            <v>916.66999999999905</v>
          </cell>
          <cell r="AU225">
            <v>-83.269999999999897</v>
          </cell>
          <cell r="AV225">
            <v>833.39999999999895</v>
          </cell>
          <cell r="AW225">
            <v>916.65999999999894</v>
          </cell>
          <cell r="AX225">
            <v>-83.26</v>
          </cell>
          <cell r="AY225">
            <v>650.53999999999905</v>
          </cell>
          <cell r="AZ225">
            <v>916.66999999999905</v>
          </cell>
          <cell r="BA225">
            <v>-266.13</v>
          </cell>
          <cell r="BB225">
            <v>1024.3599999999899</v>
          </cell>
          <cell r="BC225">
            <v>916.66999999999905</v>
          </cell>
          <cell r="BD225">
            <v>107.69</v>
          </cell>
          <cell r="BE225">
            <v>0</v>
          </cell>
          <cell r="BF225">
            <v>916.65999999999894</v>
          </cell>
          <cell r="BG225">
            <v>-916.65999999999894</v>
          </cell>
          <cell r="BH225">
            <v>0</v>
          </cell>
          <cell r="BI225">
            <v>916.66999999999905</v>
          </cell>
          <cell r="BJ225">
            <v>-916.66999999999905</v>
          </cell>
          <cell r="BK225">
            <v>8343.8999999999905</v>
          </cell>
          <cell r="BL225">
            <v>11000</v>
          </cell>
          <cell r="BM225">
            <v>-2656.0999999999899</v>
          </cell>
          <cell r="BN225">
            <v>0</v>
          </cell>
        </row>
        <row r="226">
          <cell r="X226">
            <v>19300</v>
          </cell>
          <cell r="Y226" t="str">
            <v>+</v>
          </cell>
          <cell r="Z226" t="str">
            <v>111005 M8000-Lease</v>
          </cell>
          <cell r="AA226">
            <v>0</v>
          </cell>
          <cell r="AB226">
            <v>416.67</v>
          </cell>
          <cell r="AC226">
            <v>-416.67</v>
          </cell>
          <cell r="AD226">
            <v>300</v>
          </cell>
          <cell r="AE226">
            <v>416.66</v>
          </cell>
          <cell r="AF226">
            <v>-116.66</v>
          </cell>
          <cell r="AG226">
            <v>1080</v>
          </cell>
          <cell r="AH226">
            <v>416.67</v>
          </cell>
          <cell r="AI226">
            <v>663.33</v>
          </cell>
          <cell r="AJ226">
            <v>0</v>
          </cell>
          <cell r="AK226">
            <v>416.67</v>
          </cell>
          <cell r="AL226">
            <v>-416.67</v>
          </cell>
          <cell r="AM226">
            <v>0</v>
          </cell>
          <cell r="AN226">
            <v>416.66</v>
          </cell>
          <cell r="AO226">
            <v>-416.66</v>
          </cell>
          <cell r="AP226">
            <v>963.76999999999896</v>
          </cell>
          <cell r="AQ226">
            <v>416.67</v>
          </cell>
          <cell r="AR226">
            <v>547.1</v>
          </cell>
          <cell r="AS226">
            <v>0</v>
          </cell>
          <cell r="AT226">
            <v>416.67</v>
          </cell>
          <cell r="AU226">
            <v>-416.67</v>
          </cell>
          <cell r="AV226">
            <v>116.23</v>
          </cell>
          <cell r="AW226">
            <v>416.66</v>
          </cell>
          <cell r="AX226">
            <v>-300.43</v>
          </cell>
          <cell r="AY226">
            <v>0</v>
          </cell>
          <cell r="AZ226">
            <v>416.67</v>
          </cell>
          <cell r="BA226">
            <v>-416.67</v>
          </cell>
          <cell r="BB226">
            <v>0</v>
          </cell>
          <cell r="BC226">
            <v>416.67</v>
          </cell>
          <cell r="BD226">
            <v>-416.67</v>
          </cell>
          <cell r="BE226">
            <v>0</v>
          </cell>
          <cell r="BF226">
            <v>416.66</v>
          </cell>
          <cell r="BG226">
            <v>-416.66</v>
          </cell>
          <cell r="BH226">
            <v>0</v>
          </cell>
          <cell r="BI226">
            <v>416.67</v>
          </cell>
          <cell r="BJ226">
            <v>-416.67</v>
          </cell>
          <cell r="BK226">
            <v>2460</v>
          </cell>
          <cell r="BL226">
            <v>5000</v>
          </cell>
          <cell r="BM226">
            <v>-2540</v>
          </cell>
          <cell r="BN226">
            <v>0</v>
          </cell>
        </row>
        <row r="227">
          <cell r="X227">
            <v>19400</v>
          </cell>
          <cell r="Y227" t="str">
            <v>+</v>
          </cell>
          <cell r="Z227" t="str">
            <v>111010 M9000-Sales</v>
          </cell>
          <cell r="AA227">
            <v>83359.22</v>
          </cell>
          <cell r="AB227">
            <v>136333.329999999</v>
          </cell>
          <cell r="AC227">
            <v>-52974.11</v>
          </cell>
          <cell r="AD227">
            <v>243791.76</v>
          </cell>
          <cell r="AE227">
            <v>136333.34</v>
          </cell>
          <cell r="AF227">
            <v>107458.42</v>
          </cell>
          <cell r="AG227">
            <v>63837.4</v>
          </cell>
          <cell r="AH227">
            <v>136333.329999999</v>
          </cell>
          <cell r="AI227">
            <v>-72495.929999999906</v>
          </cell>
          <cell r="AJ227">
            <v>42816.73</v>
          </cell>
          <cell r="AK227">
            <v>136333.329999999</v>
          </cell>
          <cell r="AL227">
            <v>-93516.6</v>
          </cell>
          <cell r="AM227">
            <v>44328.65</v>
          </cell>
          <cell r="AN227">
            <v>136333.34</v>
          </cell>
          <cell r="AO227">
            <v>-92004.69</v>
          </cell>
          <cell r="AP227">
            <v>63726.58</v>
          </cell>
          <cell r="AQ227">
            <v>136333.329999999</v>
          </cell>
          <cell r="AR227">
            <v>-72606.75</v>
          </cell>
          <cell r="AS227">
            <v>56284.989999999903</v>
          </cell>
          <cell r="AT227">
            <v>136333.329999999</v>
          </cell>
          <cell r="AU227">
            <v>-80048.339999999895</v>
          </cell>
          <cell r="AV227">
            <v>59616.62</v>
          </cell>
          <cell r="AW227">
            <v>136333.34</v>
          </cell>
          <cell r="AX227">
            <v>-76716.72</v>
          </cell>
          <cell r="AY227">
            <v>53274.8</v>
          </cell>
          <cell r="AZ227">
            <v>136333.329999999</v>
          </cell>
          <cell r="BA227">
            <v>-83058.529999999897</v>
          </cell>
          <cell r="BB227">
            <v>64201.69</v>
          </cell>
          <cell r="BC227">
            <v>136333.329999999</v>
          </cell>
          <cell r="BD227">
            <v>-72131.639999999898</v>
          </cell>
          <cell r="BE227">
            <v>0</v>
          </cell>
          <cell r="BF227">
            <v>136333.34</v>
          </cell>
          <cell r="BG227">
            <v>-136333.34</v>
          </cell>
          <cell r="BH227">
            <v>0</v>
          </cell>
          <cell r="BI227">
            <v>136333.329999999</v>
          </cell>
          <cell r="BJ227">
            <v>-136333.329999999</v>
          </cell>
          <cell r="BK227">
            <v>775238.43999999901</v>
          </cell>
          <cell r="BL227">
            <v>1636000</v>
          </cell>
          <cell r="BM227">
            <v>-860761.56</v>
          </cell>
          <cell r="BN227">
            <v>0</v>
          </cell>
        </row>
        <row r="228">
          <cell r="X228">
            <v>19500</v>
          </cell>
          <cell r="Y228" t="str">
            <v>+</v>
          </cell>
          <cell r="Z228" t="str">
            <v>111011 M9000-Rental</v>
          </cell>
          <cell r="AA228">
            <v>71884.41</v>
          </cell>
          <cell r="AB228">
            <v>82083.339999999895</v>
          </cell>
          <cell r="AC228">
            <v>-10198.93</v>
          </cell>
          <cell r="AD228">
            <v>68478.36</v>
          </cell>
          <cell r="AE228">
            <v>82083.320000000007</v>
          </cell>
          <cell r="AF228">
            <v>-13604.959999999901</v>
          </cell>
          <cell r="AG228">
            <v>39810.769999999902</v>
          </cell>
          <cell r="AH228">
            <v>82083.339999999895</v>
          </cell>
          <cell r="AI228">
            <v>-42272.57</v>
          </cell>
          <cell r="AJ228">
            <v>69728.429999999906</v>
          </cell>
          <cell r="AK228">
            <v>82083.339999999895</v>
          </cell>
          <cell r="AL228">
            <v>-12354.91</v>
          </cell>
          <cell r="AM228">
            <v>67314.529999999897</v>
          </cell>
          <cell r="AN228">
            <v>82083.320000000007</v>
          </cell>
          <cell r="AO228">
            <v>-14768.79</v>
          </cell>
          <cell r="AP228">
            <v>67471.5</v>
          </cell>
          <cell r="AQ228">
            <v>82083.339999999895</v>
          </cell>
          <cell r="AR228">
            <v>-14611.84</v>
          </cell>
          <cell r="AS228">
            <v>68048.979999999894</v>
          </cell>
          <cell r="AT228">
            <v>82083.339999999895</v>
          </cell>
          <cell r="AU228">
            <v>-14034.36</v>
          </cell>
          <cell r="AV228">
            <v>51357.19</v>
          </cell>
          <cell r="AW228">
            <v>82083.320000000007</v>
          </cell>
          <cell r="AX228">
            <v>-30726.13</v>
          </cell>
          <cell r="AY228">
            <v>57666.51</v>
          </cell>
          <cell r="AZ228">
            <v>82083.339999999895</v>
          </cell>
          <cell r="BA228">
            <v>-24416.83</v>
          </cell>
          <cell r="BB228">
            <v>7601.4399999999896</v>
          </cell>
          <cell r="BC228">
            <v>82083.339999999895</v>
          </cell>
          <cell r="BD228">
            <v>-74481.899999999907</v>
          </cell>
          <cell r="BE228">
            <v>0</v>
          </cell>
          <cell r="BF228">
            <v>82083.320000000007</v>
          </cell>
          <cell r="BG228">
            <v>-82083.320000000007</v>
          </cell>
          <cell r="BH228">
            <v>0</v>
          </cell>
          <cell r="BI228">
            <v>82083.339999999895</v>
          </cell>
          <cell r="BJ228">
            <v>-82083.339999999895</v>
          </cell>
          <cell r="BK228">
            <v>569362.12</v>
          </cell>
          <cell r="BL228">
            <v>985000</v>
          </cell>
          <cell r="BM228">
            <v>-415637.88</v>
          </cell>
          <cell r="BN228">
            <v>0</v>
          </cell>
        </row>
        <row r="229">
          <cell r="X229">
            <v>19600</v>
          </cell>
          <cell r="Y229" t="str">
            <v>+</v>
          </cell>
          <cell r="Z229" t="str">
            <v>111012 M9000-Install</v>
          </cell>
          <cell r="AA229">
            <v>16910.23</v>
          </cell>
          <cell r="AB229">
            <v>33416.660000000003</v>
          </cell>
          <cell r="AC229">
            <v>-16506.43</v>
          </cell>
          <cell r="AD229">
            <v>26036.65</v>
          </cell>
          <cell r="AE229">
            <v>33416.68</v>
          </cell>
          <cell r="AF229">
            <v>-7380.0299999999897</v>
          </cell>
          <cell r="AG229">
            <v>62610.879999999903</v>
          </cell>
          <cell r="AH229">
            <v>33416.660000000003</v>
          </cell>
          <cell r="AI229">
            <v>29194.22</v>
          </cell>
          <cell r="AJ229">
            <v>23804.82</v>
          </cell>
          <cell r="AK229">
            <v>33416.660000000003</v>
          </cell>
          <cell r="AL229">
            <v>-9611.84</v>
          </cell>
          <cell r="AM229">
            <v>15029.67</v>
          </cell>
          <cell r="AN229">
            <v>33416.68</v>
          </cell>
          <cell r="AO229">
            <v>-18387.0099999999</v>
          </cell>
          <cell r="AP229">
            <v>24875.709999999901</v>
          </cell>
          <cell r="AQ229">
            <v>33416.660000000003</v>
          </cell>
          <cell r="AR229">
            <v>-8540.9500000000007</v>
          </cell>
          <cell r="AS229">
            <v>12952.879999999899</v>
          </cell>
          <cell r="AT229">
            <v>33416.660000000003</v>
          </cell>
          <cell r="AU229">
            <v>-20463.779999999901</v>
          </cell>
          <cell r="AV229">
            <v>9135.4699999999903</v>
          </cell>
          <cell r="AW229">
            <v>33416.68</v>
          </cell>
          <cell r="AX229">
            <v>-24281.209999999901</v>
          </cell>
          <cell r="AY229">
            <v>6453.75</v>
          </cell>
          <cell r="AZ229">
            <v>33416.660000000003</v>
          </cell>
          <cell r="BA229">
            <v>-26962.91</v>
          </cell>
          <cell r="BB229">
            <v>7789</v>
          </cell>
          <cell r="BC229">
            <v>33416.660000000003</v>
          </cell>
          <cell r="BD229">
            <v>-25627.66</v>
          </cell>
          <cell r="BE229">
            <v>0</v>
          </cell>
          <cell r="BF229">
            <v>33416.68</v>
          </cell>
          <cell r="BG229">
            <v>-33416.68</v>
          </cell>
          <cell r="BH229">
            <v>0</v>
          </cell>
          <cell r="BI229">
            <v>33416.660000000003</v>
          </cell>
          <cell r="BJ229">
            <v>-33416.660000000003</v>
          </cell>
          <cell r="BK229">
            <v>205599.06</v>
          </cell>
          <cell r="BL229">
            <v>401000</v>
          </cell>
          <cell r="BM229">
            <v>-195400.94</v>
          </cell>
          <cell r="BN229">
            <v>289200</v>
          </cell>
        </row>
        <row r="230">
          <cell r="X230">
            <v>19700</v>
          </cell>
          <cell r="Y230" t="str">
            <v>+</v>
          </cell>
          <cell r="Z230" t="str">
            <v>111014 M9000-Mtce</v>
          </cell>
          <cell r="AA230">
            <v>7237.43</v>
          </cell>
          <cell r="AB230">
            <v>13333.33</v>
          </cell>
          <cell r="AC230">
            <v>-6095.8999999999896</v>
          </cell>
          <cell r="AD230">
            <v>10014.73</v>
          </cell>
          <cell r="AE230">
            <v>13333.34</v>
          </cell>
          <cell r="AF230">
            <v>-3318.61</v>
          </cell>
          <cell r="AG230">
            <v>12651.87</v>
          </cell>
          <cell r="AH230">
            <v>13333.33</v>
          </cell>
          <cell r="AI230">
            <v>-681.46</v>
          </cell>
          <cell r="AJ230">
            <v>10104.86</v>
          </cell>
          <cell r="AK230">
            <v>13333.33</v>
          </cell>
          <cell r="AL230">
            <v>-3228.4699999999898</v>
          </cell>
          <cell r="AM230">
            <v>10178.51</v>
          </cell>
          <cell r="AN230">
            <v>13333.34</v>
          </cell>
          <cell r="AO230">
            <v>-3154.8299999999899</v>
          </cell>
          <cell r="AP230">
            <v>9883.01</v>
          </cell>
          <cell r="AQ230">
            <v>13333.33</v>
          </cell>
          <cell r="AR230">
            <v>-3450.32</v>
          </cell>
          <cell r="AS230">
            <v>10020.549999999899</v>
          </cell>
          <cell r="AT230">
            <v>13333.33</v>
          </cell>
          <cell r="AU230">
            <v>-3312.78</v>
          </cell>
          <cell r="AV230">
            <v>10347.879999999899</v>
          </cell>
          <cell r="AW230">
            <v>13333.34</v>
          </cell>
          <cell r="AX230">
            <v>-2985.46</v>
          </cell>
          <cell r="AY230">
            <v>8740.4899999999907</v>
          </cell>
          <cell r="AZ230">
            <v>13333.33</v>
          </cell>
          <cell r="BA230">
            <v>-4592.84</v>
          </cell>
          <cell r="BB230">
            <v>13432.18</v>
          </cell>
          <cell r="BC230">
            <v>13333.33</v>
          </cell>
          <cell r="BD230">
            <v>98.849999999999895</v>
          </cell>
          <cell r="BE230">
            <v>0</v>
          </cell>
          <cell r="BF230">
            <v>13333.34</v>
          </cell>
          <cell r="BG230">
            <v>-13333.34</v>
          </cell>
          <cell r="BH230">
            <v>0</v>
          </cell>
          <cell r="BI230">
            <v>13333.33</v>
          </cell>
          <cell r="BJ230">
            <v>-13333.33</v>
          </cell>
          <cell r="BK230">
            <v>102611.50999999901</v>
          </cell>
          <cell r="BL230">
            <v>160000</v>
          </cell>
          <cell r="BM230">
            <v>-57388.489999999903</v>
          </cell>
          <cell r="BN230">
            <v>247800</v>
          </cell>
        </row>
        <row r="231">
          <cell r="X231">
            <v>19800</v>
          </cell>
          <cell r="Y231" t="str">
            <v>+</v>
          </cell>
          <cell r="Z231" t="str">
            <v>111015 M9000-Lease</v>
          </cell>
          <cell r="AA231">
            <v>1395.6199999999899</v>
          </cell>
          <cell r="AB231">
            <v>8583.3299999999908</v>
          </cell>
          <cell r="AC231">
            <v>-7187.71</v>
          </cell>
          <cell r="AD231">
            <v>4855.2799999999897</v>
          </cell>
          <cell r="AE231">
            <v>8583.34</v>
          </cell>
          <cell r="AF231">
            <v>-3728.0599999999899</v>
          </cell>
          <cell r="AG231">
            <v>4682.1000000000004</v>
          </cell>
          <cell r="AH231">
            <v>8583.3299999999908</v>
          </cell>
          <cell r="AI231">
            <v>-3901.23</v>
          </cell>
          <cell r="AJ231">
            <v>-166</v>
          </cell>
          <cell r="AK231">
            <v>8583.3299999999908</v>
          </cell>
          <cell r="AL231">
            <v>-8749.3299999999908</v>
          </cell>
          <cell r="AM231">
            <v>45.57</v>
          </cell>
          <cell r="AN231">
            <v>8583.34</v>
          </cell>
          <cell r="AO231">
            <v>-8537.77</v>
          </cell>
          <cell r="AP231">
            <v>5488</v>
          </cell>
          <cell r="AQ231">
            <v>8583.3299999999908</v>
          </cell>
          <cell r="AR231">
            <v>-3095.3299999999899</v>
          </cell>
          <cell r="AS231">
            <v>0</v>
          </cell>
          <cell r="AT231">
            <v>8583.3299999999908</v>
          </cell>
          <cell r="AU231">
            <v>-8583.3299999999908</v>
          </cell>
          <cell r="AV231">
            <v>5210</v>
          </cell>
          <cell r="AW231">
            <v>8583.34</v>
          </cell>
          <cell r="AX231">
            <v>-3373.34</v>
          </cell>
          <cell r="AY231">
            <v>1137</v>
          </cell>
          <cell r="AZ231">
            <v>8583.3299999999908</v>
          </cell>
          <cell r="BA231">
            <v>-7446.3299999999899</v>
          </cell>
          <cell r="BB231">
            <v>1274.5599999999899</v>
          </cell>
          <cell r="BC231">
            <v>8583.3299999999908</v>
          </cell>
          <cell r="BD231">
            <v>-7308.77</v>
          </cell>
          <cell r="BE231">
            <v>0</v>
          </cell>
          <cell r="BF231">
            <v>8583.34</v>
          </cell>
          <cell r="BG231">
            <v>-8583.34</v>
          </cell>
          <cell r="BH231">
            <v>0</v>
          </cell>
          <cell r="BI231">
            <v>8583.3299999999908</v>
          </cell>
          <cell r="BJ231">
            <v>-8583.3299999999908</v>
          </cell>
          <cell r="BK231">
            <v>23922.13</v>
          </cell>
          <cell r="BL231">
            <v>103000</v>
          </cell>
          <cell r="BM231">
            <v>-79077.869999999893</v>
          </cell>
          <cell r="BN231">
            <v>1699000</v>
          </cell>
        </row>
        <row r="232">
          <cell r="X232">
            <v>19900</v>
          </cell>
          <cell r="Y232" t="str">
            <v>+</v>
          </cell>
          <cell r="Z232" t="str">
            <v>111030 Vista 2000-Sales</v>
          </cell>
          <cell r="AA232">
            <v>12447.87</v>
          </cell>
          <cell r="AB232">
            <v>0</v>
          </cell>
          <cell r="AC232">
            <v>12447.87</v>
          </cell>
          <cell r="AD232">
            <v>20815</v>
          </cell>
          <cell r="AE232">
            <v>0</v>
          </cell>
          <cell r="AF232">
            <v>20815</v>
          </cell>
          <cell r="AG232">
            <v>13713.799999999899</v>
          </cell>
          <cell r="AH232">
            <v>0</v>
          </cell>
          <cell r="AI232">
            <v>13713.799999999899</v>
          </cell>
          <cell r="AJ232">
            <v>4971.6899999999896</v>
          </cell>
          <cell r="AK232">
            <v>0</v>
          </cell>
          <cell r="AL232">
            <v>4971.6899999999896</v>
          </cell>
          <cell r="AM232">
            <v>-626.70000000000005</v>
          </cell>
          <cell r="AN232">
            <v>0</v>
          </cell>
          <cell r="AO232">
            <v>-626.70000000000005</v>
          </cell>
          <cell r="AP232">
            <v>3316.9</v>
          </cell>
          <cell r="AQ232">
            <v>0</v>
          </cell>
          <cell r="AR232">
            <v>3316.9</v>
          </cell>
          <cell r="AS232">
            <v>-1314.26</v>
          </cell>
          <cell r="AT232">
            <v>0</v>
          </cell>
          <cell r="AU232">
            <v>-1314.26</v>
          </cell>
          <cell r="AV232">
            <v>1689</v>
          </cell>
          <cell r="AW232">
            <v>0</v>
          </cell>
          <cell r="AX232">
            <v>1689</v>
          </cell>
          <cell r="AY232">
            <v>-256</v>
          </cell>
          <cell r="AZ232">
            <v>0</v>
          </cell>
          <cell r="BA232">
            <v>-256</v>
          </cell>
          <cell r="BB232">
            <v>0</v>
          </cell>
          <cell r="BC232">
            <v>0</v>
          </cell>
          <cell r="BD232">
            <v>0</v>
          </cell>
          <cell r="BE232">
            <v>0</v>
          </cell>
          <cell r="BF232">
            <v>0</v>
          </cell>
          <cell r="BG232">
            <v>0</v>
          </cell>
          <cell r="BH232">
            <v>0</v>
          </cell>
          <cell r="BI232">
            <v>0</v>
          </cell>
          <cell r="BJ232">
            <v>0</v>
          </cell>
          <cell r="BK232">
            <v>54757.3</v>
          </cell>
          <cell r="BL232">
            <v>0</v>
          </cell>
          <cell r="BM232">
            <v>54757.3</v>
          </cell>
          <cell r="BN232">
            <v>0</v>
          </cell>
        </row>
        <row r="233">
          <cell r="X233">
            <v>20000</v>
          </cell>
          <cell r="Y233" t="str">
            <v>+</v>
          </cell>
          <cell r="Z233" t="str">
            <v>111031 Vista 2000-Rentals</v>
          </cell>
          <cell r="AA233">
            <v>134422.59</v>
          </cell>
          <cell r="AB233">
            <v>96380</v>
          </cell>
          <cell r="AC233">
            <v>38042.589999999902</v>
          </cell>
          <cell r="AD233">
            <v>124168.62</v>
          </cell>
          <cell r="AE233">
            <v>91482</v>
          </cell>
          <cell r="AF233">
            <v>32686.619999999901</v>
          </cell>
          <cell r="AG233">
            <v>116140.11</v>
          </cell>
          <cell r="AH233">
            <v>86878</v>
          </cell>
          <cell r="AI233">
            <v>29262.11</v>
          </cell>
          <cell r="AJ233">
            <v>128635.32</v>
          </cell>
          <cell r="AK233">
            <v>82551</v>
          </cell>
          <cell r="AL233">
            <v>46084.32</v>
          </cell>
          <cell r="AM233">
            <v>111864.89</v>
          </cell>
          <cell r="AN233">
            <v>78483</v>
          </cell>
          <cell r="AO233">
            <v>33381.889999999898</v>
          </cell>
          <cell r="AP233">
            <v>102386.74</v>
          </cell>
          <cell r="AQ233">
            <v>74659</v>
          </cell>
          <cell r="AR233">
            <v>27727.74</v>
          </cell>
          <cell r="AS233">
            <v>93459.089999999895</v>
          </cell>
          <cell r="AT233">
            <v>71064</v>
          </cell>
          <cell r="AU233">
            <v>22395.09</v>
          </cell>
          <cell r="AV233">
            <v>84111.779999999897</v>
          </cell>
          <cell r="AW233">
            <v>67685</v>
          </cell>
          <cell r="AX233">
            <v>16426.779999999901</v>
          </cell>
          <cell r="AY233">
            <v>81439.949999999895</v>
          </cell>
          <cell r="AZ233">
            <v>64509</v>
          </cell>
          <cell r="BA233">
            <v>16930.95</v>
          </cell>
          <cell r="BB233">
            <v>72412.240000000005</v>
          </cell>
          <cell r="BC233">
            <v>61524</v>
          </cell>
          <cell r="BD233">
            <v>10888.24</v>
          </cell>
          <cell r="BE233">
            <v>798.29999999999905</v>
          </cell>
          <cell r="BF233">
            <v>58717</v>
          </cell>
          <cell r="BG233">
            <v>-57918.699999999903</v>
          </cell>
          <cell r="BH233">
            <v>0</v>
          </cell>
          <cell r="BI233">
            <v>56079</v>
          </cell>
          <cell r="BJ233">
            <v>-56079</v>
          </cell>
          <cell r="BK233">
            <v>1049839.6299999901</v>
          </cell>
          <cell r="BL233">
            <v>890011</v>
          </cell>
          <cell r="BM233">
            <v>159828.63</v>
          </cell>
          <cell r="BN233">
            <v>0</v>
          </cell>
        </row>
        <row r="234">
          <cell r="X234">
            <v>20100</v>
          </cell>
          <cell r="Y234" t="str">
            <v>+</v>
          </cell>
          <cell r="Z234" t="str">
            <v>111032 Vista 2000-Installs</v>
          </cell>
          <cell r="AA234">
            <v>0</v>
          </cell>
          <cell r="AB234">
            <v>416.67</v>
          </cell>
          <cell r="AC234">
            <v>-416.67</v>
          </cell>
          <cell r="AD234">
            <v>60</v>
          </cell>
          <cell r="AE234">
            <v>416.66</v>
          </cell>
          <cell r="AF234">
            <v>-356.66</v>
          </cell>
          <cell r="AG234">
            <v>21.1299999999999</v>
          </cell>
          <cell r="AH234">
            <v>416.67</v>
          </cell>
          <cell r="AI234">
            <v>-395.54</v>
          </cell>
          <cell r="AJ234">
            <v>0</v>
          </cell>
          <cell r="AK234">
            <v>416.67</v>
          </cell>
          <cell r="AL234">
            <v>-416.67</v>
          </cell>
          <cell r="AM234">
            <v>0</v>
          </cell>
          <cell r="AN234">
            <v>416.66</v>
          </cell>
          <cell r="AO234">
            <v>-416.66</v>
          </cell>
          <cell r="AP234">
            <v>0</v>
          </cell>
          <cell r="AQ234">
            <v>416.67</v>
          </cell>
          <cell r="AR234">
            <v>-416.67</v>
          </cell>
          <cell r="AS234">
            <v>0</v>
          </cell>
          <cell r="AT234">
            <v>416.67</v>
          </cell>
          <cell r="AU234">
            <v>-416.67</v>
          </cell>
          <cell r="AV234">
            <v>0</v>
          </cell>
          <cell r="AW234">
            <v>416.66</v>
          </cell>
          <cell r="AX234">
            <v>-416.66</v>
          </cell>
          <cell r="AY234">
            <v>0</v>
          </cell>
          <cell r="AZ234">
            <v>416.67</v>
          </cell>
          <cell r="BA234">
            <v>-416.67</v>
          </cell>
          <cell r="BB234">
            <v>0</v>
          </cell>
          <cell r="BC234">
            <v>416.67</v>
          </cell>
          <cell r="BD234">
            <v>-416.67</v>
          </cell>
          <cell r="BE234">
            <v>0</v>
          </cell>
          <cell r="BF234">
            <v>416.66</v>
          </cell>
          <cell r="BG234">
            <v>-416.66</v>
          </cell>
          <cell r="BH234">
            <v>0</v>
          </cell>
          <cell r="BI234">
            <v>416.67</v>
          </cell>
          <cell r="BJ234">
            <v>-416.67</v>
          </cell>
          <cell r="BK234">
            <v>81.129999999999896</v>
          </cell>
          <cell r="BL234">
            <v>5000</v>
          </cell>
          <cell r="BM234">
            <v>-4918.8699999999899</v>
          </cell>
          <cell r="BN234">
            <v>4551500</v>
          </cell>
        </row>
        <row r="235">
          <cell r="X235">
            <v>20200</v>
          </cell>
          <cell r="Y235" t="str">
            <v>+</v>
          </cell>
          <cell r="Z235" t="str">
            <v>111033 Vista 2000-Repairs</v>
          </cell>
          <cell r="AA235">
            <v>354.69999999999902</v>
          </cell>
          <cell r="AB235">
            <v>0</v>
          </cell>
          <cell r="AC235">
            <v>354.69999999999902</v>
          </cell>
          <cell r="AD235">
            <v>801.19</v>
          </cell>
          <cell r="AE235">
            <v>0</v>
          </cell>
          <cell r="AF235">
            <v>801.19</v>
          </cell>
          <cell r="AG235">
            <v>371.94</v>
          </cell>
          <cell r="AH235">
            <v>0</v>
          </cell>
          <cell r="AI235">
            <v>371.94</v>
          </cell>
          <cell r="AJ235">
            <v>239.569999999999</v>
          </cell>
          <cell r="AK235">
            <v>0</v>
          </cell>
          <cell r="AL235">
            <v>239.569999999999</v>
          </cell>
          <cell r="AM235">
            <v>165.62</v>
          </cell>
          <cell r="AN235">
            <v>0</v>
          </cell>
          <cell r="AO235">
            <v>165.62</v>
          </cell>
          <cell r="AP235">
            <v>604.07000000000005</v>
          </cell>
          <cell r="AQ235">
            <v>0</v>
          </cell>
          <cell r="AR235">
            <v>604.07000000000005</v>
          </cell>
          <cell r="AS235">
            <v>-66.379999999999896</v>
          </cell>
          <cell r="AT235">
            <v>0</v>
          </cell>
          <cell r="AU235">
            <v>-66.379999999999896</v>
          </cell>
          <cell r="AV235">
            <v>-232</v>
          </cell>
          <cell r="AW235">
            <v>0</v>
          </cell>
          <cell r="AX235">
            <v>-232</v>
          </cell>
          <cell r="AY235">
            <v>0</v>
          </cell>
          <cell r="AZ235">
            <v>0</v>
          </cell>
          <cell r="BA235">
            <v>0</v>
          </cell>
          <cell r="BB235">
            <v>0</v>
          </cell>
          <cell r="BC235">
            <v>0</v>
          </cell>
          <cell r="BD235">
            <v>0</v>
          </cell>
          <cell r="BE235">
            <v>0</v>
          </cell>
          <cell r="BF235">
            <v>0</v>
          </cell>
          <cell r="BG235">
            <v>0</v>
          </cell>
          <cell r="BH235">
            <v>0</v>
          </cell>
          <cell r="BI235">
            <v>0</v>
          </cell>
          <cell r="BJ235">
            <v>0</v>
          </cell>
          <cell r="BK235">
            <v>2238.71</v>
          </cell>
          <cell r="BL235">
            <v>0</v>
          </cell>
          <cell r="BM235">
            <v>2238.71</v>
          </cell>
          <cell r="BN235">
            <v>2057900</v>
          </cell>
        </row>
        <row r="236">
          <cell r="X236">
            <v>20300</v>
          </cell>
          <cell r="Y236" t="str">
            <v>+</v>
          </cell>
          <cell r="Z236" t="str">
            <v>111036 Uniden 917 FLEXPAY</v>
          </cell>
          <cell r="AA236">
            <v>0</v>
          </cell>
          <cell r="AB236">
            <v>0</v>
          </cell>
          <cell r="AC236">
            <v>0</v>
          </cell>
          <cell r="AD236">
            <v>0</v>
          </cell>
          <cell r="AE236">
            <v>0</v>
          </cell>
          <cell r="AF236">
            <v>0</v>
          </cell>
          <cell r="AG236">
            <v>181038</v>
          </cell>
          <cell r="AH236">
            <v>0</v>
          </cell>
          <cell r="AI236">
            <v>181038</v>
          </cell>
          <cell r="AJ236">
            <v>453500.28999999899</v>
          </cell>
          <cell r="AK236">
            <v>0</v>
          </cell>
          <cell r="AL236">
            <v>453500.28999999899</v>
          </cell>
          <cell r="AM236">
            <v>461953.7</v>
          </cell>
          <cell r="AN236">
            <v>0</v>
          </cell>
          <cell r="AO236">
            <v>461953.7</v>
          </cell>
          <cell r="AP236">
            <v>-639.85</v>
          </cell>
          <cell r="AQ236">
            <v>0</v>
          </cell>
          <cell r="AR236">
            <v>-639.85</v>
          </cell>
          <cell r="AS236">
            <v>-8216.09</v>
          </cell>
          <cell r="AT236">
            <v>0</v>
          </cell>
          <cell r="AU236">
            <v>-8216.09</v>
          </cell>
          <cell r="AV236">
            <v>-4398.8999999999896</v>
          </cell>
          <cell r="AW236">
            <v>0</v>
          </cell>
          <cell r="AX236">
            <v>-4398.8999999999896</v>
          </cell>
          <cell r="AY236">
            <v>-5398.6499999999896</v>
          </cell>
          <cell r="AZ236">
            <v>0</v>
          </cell>
          <cell r="BA236">
            <v>-5398.6499999999896</v>
          </cell>
          <cell r="BB236">
            <v>-5798.55</v>
          </cell>
          <cell r="BC236">
            <v>0</v>
          </cell>
          <cell r="BD236">
            <v>-5798.55</v>
          </cell>
          <cell r="BE236">
            <v>0</v>
          </cell>
          <cell r="BF236">
            <v>0</v>
          </cell>
          <cell r="BG236">
            <v>0</v>
          </cell>
          <cell r="BH236">
            <v>0</v>
          </cell>
          <cell r="BI236">
            <v>0</v>
          </cell>
          <cell r="BJ236">
            <v>0</v>
          </cell>
          <cell r="BK236">
            <v>1072039.95</v>
          </cell>
          <cell r="BL236">
            <v>0</v>
          </cell>
          <cell r="BM236">
            <v>1072039.95</v>
          </cell>
          <cell r="BN236">
            <v>590300</v>
          </cell>
        </row>
        <row r="237">
          <cell r="X237">
            <v>20400</v>
          </cell>
          <cell r="Y237" t="str">
            <v>+</v>
          </cell>
          <cell r="Z237" t="str">
            <v>111037 Uniden 9600 FLEXPAY</v>
          </cell>
          <cell r="AA237">
            <v>0</v>
          </cell>
          <cell r="AB237">
            <v>0</v>
          </cell>
          <cell r="AC237">
            <v>0</v>
          </cell>
          <cell r="AD237">
            <v>0</v>
          </cell>
          <cell r="AE237">
            <v>0</v>
          </cell>
          <cell r="AF237">
            <v>0</v>
          </cell>
          <cell r="AG237">
            <v>268290.179999999</v>
          </cell>
          <cell r="AH237">
            <v>0</v>
          </cell>
          <cell r="AI237">
            <v>268290.179999999</v>
          </cell>
          <cell r="AJ237">
            <v>685036.41</v>
          </cell>
          <cell r="AK237">
            <v>0</v>
          </cell>
          <cell r="AL237">
            <v>685036.41</v>
          </cell>
          <cell r="AM237">
            <v>568109.51</v>
          </cell>
          <cell r="AN237">
            <v>0</v>
          </cell>
          <cell r="AO237">
            <v>568109.51</v>
          </cell>
          <cell r="AP237">
            <v>492097.95</v>
          </cell>
          <cell r="AQ237">
            <v>0</v>
          </cell>
          <cell r="AR237">
            <v>492097.95</v>
          </cell>
          <cell r="AS237">
            <v>324139.45</v>
          </cell>
          <cell r="AT237">
            <v>0</v>
          </cell>
          <cell r="AU237">
            <v>324139.45</v>
          </cell>
          <cell r="AV237">
            <v>270882.5</v>
          </cell>
          <cell r="AW237">
            <v>0</v>
          </cell>
          <cell r="AX237">
            <v>270882.5</v>
          </cell>
          <cell r="AY237">
            <v>300682.049999999</v>
          </cell>
          <cell r="AZ237">
            <v>0</v>
          </cell>
          <cell r="BA237">
            <v>300682.049999999</v>
          </cell>
          <cell r="BB237">
            <v>341849.5</v>
          </cell>
          <cell r="BC237">
            <v>0</v>
          </cell>
          <cell r="BD237">
            <v>341849.5</v>
          </cell>
          <cell r="BE237">
            <v>41710.25</v>
          </cell>
          <cell r="BF237">
            <v>0</v>
          </cell>
          <cell r="BG237">
            <v>41710.25</v>
          </cell>
          <cell r="BH237">
            <v>0</v>
          </cell>
          <cell r="BI237">
            <v>0</v>
          </cell>
          <cell r="BJ237">
            <v>0</v>
          </cell>
          <cell r="BK237">
            <v>3292797.79999999</v>
          </cell>
          <cell r="BL237">
            <v>0</v>
          </cell>
          <cell r="BM237">
            <v>3292797.79999999</v>
          </cell>
          <cell r="BN237">
            <v>0</v>
          </cell>
        </row>
        <row r="238">
          <cell r="X238">
            <v>20500</v>
          </cell>
          <cell r="Y238" t="str">
            <v>+</v>
          </cell>
          <cell r="Z238" t="str">
            <v>111038 Uniden 7960 FLEXPAY</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43130.349999999897</v>
          </cell>
          <cell r="AQ238">
            <v>0</v>
          </cell>
          <cell r="AR238">
            <v>43130.349999999897</v>
          </cell>
          <cell r="AS238">
            <v>558524.9</v>
          </cell>
          <cell r="AT238">
            <v>0</v>
          </cell>
          <cell r="AU238">
            <v>558524.9</v>
          </cell>
          <cell r="AV238">
            <v>684011.23999999894</v>
          </cell>
          <cell r="AW238">
            <v>0</v>
          </cell>
          <cell r="AX238">
            <v>684011.23999999894</v>
          </cell>
          <cell r="AY238">
            <v>421660.47999999899</v>
          </cell>
          <cell r="AZ238">
            <v>0</v>
          </cell>
          <cell r="BA238">
            <v>421660.47999999899</v>
          </cell>
          <cell r="BB238">
            <v>483861.84999999899</v>
          </cell>
          <cell r="BC238">
            <v>0</v>
          </cell>
          <cell r="BD238">
            <v>483861.84999999899</v>
          </cell>
          <cell r="BE238">
            <v>99068.72</v>
          </cell>
          <cell r="BF238">
            <v>0</v>
          </cell>
          <cell r="BG238">
            <v>99068.72</v>
          </cell>
          <cell r="BH238">
            <v>0</v>
          </cell>
          <cell r="BI238">
            <v>0</v>
          </cell>
          <cell r="BJ238">
            <v>0</v>
          </cell>
          <cell r="BK238">
            <v>2290257.54</v>
          </cell>
          <cell r="BL238">
            <v>0</v>
          </cell>
          <cell r="BM238">
            <v>2290257.54</v>
          </cell>
          <cell r="BN238">
            <v>0</v>
          </cell>
        </row>
        <row r="239">
          <cell r="X239">
            <v>20600</v>
          </cell>
          <cell r="Y239" t="str">
            <v>+</v>
          </cell>
          <cell r="Z239" t="str">
            <v>111040 Cordless Sets-Sales</v>
          </cell>
          <cell r="AA239">
            <v>55788.389999999898</v>
          </cell>
          <cell r="AB239">
            <v>33943</v>
          </cell>
          <cell r="AC239">
            <v>21845.389999999901</v>
          </cell>
          <cell r="AD239">
            <v>52531.699999999903</v>
          </cell>
          <cell r="AE239">
            <v>40132</v>
          </cell>
          <cell r="AF239">
            <v>12399.7</v>
          </cell>
          <cell r="AG239">
            <v>94624.559999999896</v>
          </cell>
          <cell r="AH239">
            <v>27755</v>
          </cell>
          <cell r="AI239">
            <v>66869.559999999896</v>
          </cell>
          <cell r="AJ239">
            <v>97270.19</v>
          </cell>
          <cell r="AK239">
            <v>33943</v>
          </cell>
          <cell r="AL239">
            <v>63327.19</v>
          </cell>
          <cell r="AM239">
            <v>96729.55</v>
          </cell>
          <cell r="AN239">
            <v>40132</v>
          </cell>
          <cell r="AO239">
            <v>56597.55</v>
          </cell>
          <cell r="AP239">
            <v>91539.71</v>
          </cell>
          <cell r="AQ239">
            <v>46320</v>
          </cell>
          <cell r="AR239">
            <v>45219.709999999897</v>
          </cell>
          <cell r="AS239">
            <v>96940</v>
          </cell>
          <cell r="AT239">
            <v>46320</v>
          </cell>
          <cell r="AU239">
            <v>50620</v>
          </cell>
          <cell r="AV239">
            <v>102918.74</v>
          </cell>
          <cell r="AW239">
            <v>40132</v>
          </cell>
          <cell r="AX239">
            <v>62786.739999999903</v>
          </cell>
          <cell r="AY239">
            <v>222527.12</v>
          </cell>
          <cell r="AZ239">
            <v>46320</v>
          </cell>
          <cell r="BA239">
            <v>176207.12</v>
          </cell>
          <cell r="BB239">
            <v>256772.75</v>
          </cell>
          <cell r="BC239">
            <v>46320</v>
          </cell>
          <cell r="BD239">
            <v>210452.75</v>
          </cell>
          <cell r="BE239">
            <v>42134.51</v>
          </cell>
          <cell r="BF239">
            <v>95830</v>
          </cell>
          <cell r="BG239">
            <v>-53695.489999999903</v>
          </cell>
          <cell r="BH239">
            <v>0</v>
          </cell>
          <cell r="BI239">
            <v>157716</v>
          </cell>
          <cell r="BJ239">
            <v>-157716</v>
          </cell>
          <cell r="BK239">
            <v>1209777.22</v>
          </cell>
          <cell r="BL239">
            <v>654863</v>
          </cell>
          <cell r="BM239">
            <v>554914.21999999904</v>
          </cell>
          <cell r="BN239">
            <v>0</v>
          </cell>
        </row>
        <row r="240">
          <cell r="X240">
            <v>20700</v>
          </cell>
          <cell r="Y240" t="str">
            <v>+</v>
          </cell>
          <cell r="Z240" t="str">
            <v>111041 Cordless Sets-Rentl</v>
          </cell>
          <cell r="AA240">
            <v>-1074</v>
          </cell>
          <cell r="AB240">
            <v>0</v>
          </cell>
          <cell r="AC240">
            <v>-1074</v>
          </cell>
          <cell r="AD240">
            <v>450</v>
          </cell>
          <cell r="AE240">
            <v>0</v>
          </cell>
          <cell r="AF240">
            <v>450</v>
          </cell>
          <cell r="AG240">
            <v>0</v>
          </cell>
          <cell r="AH240">
            <v>0</v>
          </cell>
          <cell r="AI240">
            <v>0</v>
          </cell>
          <cell r="AJ240">
            <v>0</v>
          </cell>
          <cell r="AK240">
            <v>0</v>
          </cell>
          <cell r="AL240">
            <v>0</v>
          </cell>
          <cell r="AM240">
            <v>-649</v>
          </cell>
          <cell r="AN240">
            <v>0</v>
          </cell>
          <cell r="AO240">
            <v>-649</v>
          </cell>
          <cell r="AP240">
            <v>0</v>
          </cell>
          <cell r="AQ240">
            <v>0</v>
          </cell>
          <cell r="AR240">
            <v>0</v>
          </cell>
          <cell r="AS240">
            <v>-649</v>
          </cell>
          <cell r="AT240">
            <v>0</v>
          </cell>
          <cell r="AU240">
            <v>-649</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-1922</v>
          </cell>
          <cell r="BL240">
            <v>0</v>
          </cell>
          <cell r="BM240">
            <v>-1922</v>
          </cell>
          <cell r="BN240">
            <v>2621500</v>
          </cell>
        </row>
        <row r="241">
          <cell r="X241">
            <v>20800</v>
          </cell>
          <cell r="Y241" t="str">
            <v>+</v>
          </cell>
          <cell r="Z241" t="str">
            <v>111042 Cordelss Sets-Instar</v>
          </cell>
          <cell r="AA241">
            <v>0</v>
          </cell>
          <cell r="AB241">
            <v>0</v>
          </cell>
          <cell r="AC241">
            <v>0</v>
          </cell>
          <cell r="AD241">
            <v>0</v>
          </cell>
          <cell r="AE241">
            <v>0</v>
          </cell>
          <cell r="AF241">
            <v>0</v>
          </cell>
          <cell r="AG241">
            <v>0</v>
          </cell>
          <cell r="AH241">
            <v>0</v>
          </cell>
          <cell r="AI241">
            <v>0</v>
          </cell>
          <cell r="AJ241">
            <v>0</v>
          </cell>
          <cell r="AK241">
            <v>0</v>
          </cell>
          <cell r="AL241">
            <v>0</v>
          </cell>
          <cell r="AM241">
            <v>15</v>
          </cell>
          <cell r="AN241">
            <v>0</v>
          </cell>
          <cell r="AO241">
            <v>15</v>
          </cell>
          <cell r="AP241">
            <v>0</v>
          </cell>
          <cell r="AQ241">
            <v>0</v>
          </cell>
          <cell r="AR241">
            <v>0</v>
          </cell>
          <cell r="AS241">
            <v>-42.649999999999899</v>
          </cell>
          <cell r="AT241">
            <v>0</v>
          </cell>
          <cell r="AU241">
            <v>-42.649999999999899</v>
          </cell>
          <cell r="AV241">
            <v>-10.66</v>
          </cell>
          <cell r="AW241">
            <v>0</v>
          </cell>
          <cell r="AX241">
            <v>-10.66</v>
          </cell>
          <cell r="AY241">
            <v>-85.299999999999898</v>
          </cell>
          <cell r="AZ241">
            <v>0</v>
          </cell>
          <cell r="BA241">
            <v>-85.299999999999898</v>
          </cell>
          <cell r="BB241">
            <v>0</v>
          </cell>
          <cell r="BC241">
            <v>0</v>
          </cell>
          <cell r="BD241">
            <v>0</v>
          </cell>
          <cell r="BE241">
            <v>0</v>
          </cell>
          <cell r="BF241">
            <v>0</v>
          </cell>
          <cell r="BG241">
            <v>0</v>
          </cell>
          <cell r="BH241">
            <v>0</v>
          </cell>
          <cell r="BI241">
            <v>0</v>
          </cell>
          <cell r="BJ241">
            <v>0</v>
          </cell>
          <cell r="BK241">
            <v>-123.61</v>
          </cell>
          <cell r="BL241">
            <v>0</v>
          </cell>
          <cell r="BM241">
            <v>-123.61</v>
          </cell>
          <cell r="BN241">
            <v>0</v>
          </cell>
        </row>
        <row r="242">
          <cell r="X242">
            <v>20900</v>
          </cell>
          <cell r="Y242" t="str">
            <v>+</v>
          </cell>
          <cell r="Z242" t="str">
            <v>111044 Cordless Sets-Mtce</v>
          </cell>
          <cell r="AA242">
            <v>111.16</v>
          </cell>
          <cell r="AB242">
            <v>166.66999999999899</v>
          </cell>
          <cell r="AC242">
            <v>-55.509999999999899</v>
          </cell>
          <cell r="AD242">
            <v>120.31</v>
          </cell>
          <cell r="AE242">
            <v>166.66</v>
          </cell>
          <cell r="AF242">
            <v>-46.35</v>
          </cell>
          <cell r="AG242">
            <v>120.31</v>
          </cell>
          <cell r="AH242">
            <v>166.66999999999899</v>
          </cell>
          <cell r="AI242">
            <v>-46.3599999999999</v>
          </cell>
          <cell r="AJ242">
            <v>120.31</v>
          </cell>
          <cell r="AK242">
            <v>166.66999999999899</v>
          </cell>
          <cell r="AL242">
            <v>-46.3599999999999</v>
          </cell>
          <cell r="AM242">
            <v>120.31</v>
          </cell>
          <cell r="AN242">
            <v>166.66</v>
          </cell>
          <cell r="AO242">
            <v>-46.35</v>
          </cell>
          <cell r="AP242">
            <v>120.31</v>
          </cell>
          <cell r="AQ242">
            <v>166.66999999999899</v>
          </cell>
          <cell r="AR242">
            <v>-46.3599999999999</v>
          </cell>
          <cell r="AS242">
            <v>120.31</v>
          </cell>
          <cell r="AT242">
            <v>166.66999999999899</v>
          </cell>
          <cell r="AU242">
            <v>-46.3599999999999</v>
          </cell>
          <cell r="AV242">
            <v>106.03</v>
          </cell>
          <cell r="AW242">
            <v>166.66</v>
          </cell>
          <cell r="AX242">
            <v>-60.63</v>
          </cell>
          <cell r="AY242">
            <v>91.75</v>
          </cell>
          <cell r="AZ242">
            <v>166.66999999999899</v>
          </cell>
          <cell r="BA242">
            <v>-74.92</v>
          </cell>
          <cell r="BB242">
            <v>120.31</v>
          </cell>
          <cell r="BC242">
            <v>166.66999999999899</v>
          </cell>
          <cell r="BD242">
            <v>-46.3599999999999</v>
          </cell>
          <cell r="BE242">
            <v>0</v>
          </cell>
          <cell r="BF242">
            <v>166.66</v>
          </cell>
          <cell r="BG242">
            <v>-166.66</v>
          </cell>
          <cell r="BH242">
            <v>0</v>
          </cell>
          <cell r="BI242">
            <v>166.66999999999899</v>
          </cell>
          <cell r="BJ242">
            <v>-166.66999999999899</v>
          </cell>
          <cell r="BK242">
            <v>1151.1099999999899</v>
          </cell>
          <cell r="BL242">
            <v>2000</v>
          </cell>
          <cell r="BM242">
            <v>-848.88999999999896</v>
          </cell>
          <cell r="BN242">
            <v>70987</v>
          </cell>
        </row>
        <row r="243">
          <cell r="X243">
            <v>21000</v>
          </cell>
          <cell r="Y243" t="str">
            <v>+</v>
          </cell>
          <cell r="Z243" t="str">
            <v>111045 Cordless Sets-Lease</v>
          </cell>
          <cell r="AA243">
            <v>0</v>
          </cell>
          <cell r="AB243">
            <v>666.66999999999905</v>
          </cell>
          <cell r="AC243">
            <v>-666.66999999999905</v>
          </cell>
          <cell r="AD243">
            <v>0</v>
          </cell>
          <cell r="AE243">
            <v>666.65999999999894</v>
          </cell>
          <cell r="AF243">
            <v>-666.65999999999894</v>
          </cell>
          <cell r="AG243">
            <v>0</v>
          </cell>
          <cell r="AH243">
            <v>666.66999999999905</v>
          </cell>
          <cell r="AI243">
            <v>-666.66999999999905</v>
          </cell>
          <cell r="AJ243">
            <v>0</v>
          </cell>
          <cell r="AK243">
            <v>666.66999999999905</v>
          </cell>
          <cell r="AL243">
            <v>-666.66999999999905</v>
          </cell>
          <cell r="AM243">
            <v>0</v>
          </cell>
          <cell r="AN243">
            <v>666.65999999999894</v>
          </cell>
          <cell r="AO243">
            <v>-666.65999999999894</v>
          </cell>
          <cell r="AP243">
            <v>649</v>
          </cell>
          <cell r="AQ243">
            <v>666.66999999999905</v>
          </cell>
          <cell r="AR243">
            <v>-17.670000000000002</v>
          </cell>
          <cell r="AS243">
            <v>0</v>
          </cell>
          <cell r="AT243">
            <v>666.66999999999905</v>
          </cell>
          <cell r="AU243">
            <v>-666.66999999999905</v>
          </cell>
          <cell r="AV243">
            <v>0</v>
          </cell>
          <cell r="AW243">
            <v>666.65999999999894</v>
          </cell>
          <cell r="AX243">
            <v>-666.65999999999894</v>
          </cell>
          <cell r="AY243">
            <v>0</v>
          </cell>
          <cell r="AZ243">
            <v>666.66999999999905</v>
          </cell>
          <cell r="BA243">
            <v>-666.66999999999905</v>
          </cell>
          <cell r="BB243">
            <v>0</v>
          </cell>
          <cell r="BC243">
            <v>666.66999999999905</v>
          </cell>
          <cell r="BD243">
            <v>-666.66999999999905</v>
          </cell>
          <cell r="BE243">
            <v>0</v>
          </cell>
          <cell r="BF243">
            <v>666.65999999999894</v>
          </cell>
          <cell r="BG243">
            <v>-666.65999999999894</v>
          </cell>
          <cell r="BH243">
            <v>0</v>
          </cell>
          <cell r="BI243">
            <v>666.66999999999905</v>
          </cell>
          <cell r="BJ243">
            <v>-666.66999999999905</v>
          </cell>
          <cell r="BK243">
            <v>649</v>
          </cell>
          <cell r="BL243">
            <v>8000</v>
          </cell>
          <cell r="BM243">
            <v>-7351</v>
          </cell>
          <cell r="BN243">
            <v>372889</v>
          </cell>
        </row>
        <row r="244">
          <cell r="X244">
            <v>21100</v>
          </cell>
          <cell r="Y244" t="str">
            <v>+</v>
          </cell>
          <cell r="Z244" t="str">
            <v>111060 MBS2  - Sales</v>
          </cell>
          <cell r="AA244">
            <v>0</v>
          </cell>
          <cell r="AB244">
            <v>19340</v>
          </cell>
          <cell r="AC244">
            <v>-19340</v>
          </cell>
          <cell r="AD244">
            <v>0</v>
          </cell>
          <cell r="AE244">
            <v>23207</v>
          </cell>
          <cell r="AF244">
            <v>-23207</v>
          </cell>
          <cell r="AG244">
            <v>0</v>
          </cell>
          <cell r="AH244">
            <v>15472</v>
          </cell>
          <cell r="AI244">
            <v>-15472</v>
          </cell>
          <cell r="AJ244">
            <v>0</v>
          </cell>
          <cell r="AK244">
            <v>19340</v>
          </cell>
          <cell r="AL244">
            <v>-19340</v>
          </cell>
          <cell r="AM244">
            <v>0</v>
          </cell>
          <cell r="AN244">
            <v>23207</v>
          </cell>
          <cell r="AO244">
            <v>-23207</v>
          </cell>
          <cell r="AP244">
            <v>0</v>
          </cell>
          <cell r="AQ244">
            <v>27075</v>
          </cell>
          <cell r="AR244">
            <v>-27075</v>
          </cell>
          <cell r="AS244">
            <v>39.950000000000003</v>
          </cell>
          <cell r="AT244">
            <v>27075</v>
          </cell>
          <cell r="AU244">
            <v>-27035.049999999901</v>
          </cell>
          <cell r="AV244">
            <v>906.87</v>
          </cell>
          <cell r="AW244">
            <v>23207</v>
          </cell>
          <cell r="AX244">
            <v>-22300.13</v>
          </cell>
          <cell r="AY244">
            <v>1224.42</v>
          </cell>
          <cell r="AZ244">
            <v>27075</v>
          </cell>
          <cell r="BA244">
            <v>-25850.58</v>
          </cell>
          <cell r="BB244">
            <v>1884</v>
          </cell>
          <cell r="BC244">
            <v>27075</v>
          </cell>
          <cell r="BD244">
            <v>-25191</v>
          </cell>
          <cell r="BE244">
            <v>775.48</v>
          </cell>
          <cell r="BF244">
            <v>58019</v>
          </cell>
          <cell r="BG244">
            <v>-57243.519999999902</v>
          </cell>
          <cell r="BH244">
            <v>0</v>
          </cell>
          <cell r="BI244">
            <v>96698</v>
          </cell>
          <cell r="BJ244">
            <v>-96698</v>
          </cell>
          <cell r="BK244">
            <v>4830.72</v>
          </cell>
          <cell r="BL244">
            <v>386790</v>
          </cell>
          <cell r="BM244">
            <v>-381959.28</v>
          </cell>
          <cell r="BN244">
            <v>0</v>
          </cell>
        </row>
        <row r="245">
          <cell r="X245">
            <v>21200</v>
          </cell>
          <cell r="Y245" t="str">
            <v>+</v>
          </cell>
          <cell r="Z245" t="str">
            <v>111070 MBS-Sales</v>
          </cell>
          <cell r="AA245">
            <v>131808.329999999</v>
          </cell>
          <cell r="AB245">
            <v>92000</v>
          </cell>
          <cell r="AC245">
            <v>39808.33</v>
          </cell>
          <cell r="AD245">
            <v>232237.929999999</v>
          </cell>
          <cell r="AE245">
            <v>92000</v>
          </cell>
          <cell r="AF245">
            <v>140237.929999999</v>
          </cell>
          <cell r="AG245">
            <v>101558.25</v>
          </cell>
          <cell r="AH245">
            <v>92000</v>
          </cell>
          <cell r="AI245">
            <v>9558.25</v>
          </cell>
          <cell r="AJ245">
            <v>81392.429999999906</v>
          </cell>
          <cell r="AK245">
            <v>92000</v>
          </cell>
          <cell r="AL245">
            <v>-10607.57</v>
          </cell>
          <cell r="AM245">
            <v>39084.599999999897</v>
          </cell>
          <cell r="AN245">
            <v>92000</v>
          </cell>
          <cell r="AO245">
            <v>-52915.4</v>
          </cell>
          <cell r="AP245">
            <v>94186.169999999896</v>
          </cell>
          <cell r="AQ245">
            <v>92000</v>
          </cell>
          <cell r="AR245">
            <v>2186.17</v>
          </cell>
          <cell r="AS245">
            <v>88394.3</v>
          </cell>
          <cell r="AT245">
            <v>92000</v>
          </cell>
          <cell r="AU245">
            <v>-3605.6999999999898</v>
          </cell>
          <cell r="AV245">
            <v>86652.679999999906</v>
          </cell>
          <cell r="AW245">
            <v>92000</v>
          </cell>
          <cell r="AX245">
            <v>-5347.3199999999897</v>
          </cell>
          <cell r="AY245">
            <v>48352.4</v>
          </cell>
          <cell r="AZ245">
            <v>92000</v>
          </cell>
          <cell r="BA245">
            <v>-43647.599999999897</v>
          </cell>
          <cell r="BB245">
            <v>44880.629999999903</v>
          </cell>
          <cell r="BC245">
            <v>92000</v>
          </cell>
          <cell r="BD245">
            <v>-47119.37</v>
          </cell>
          <cell r="BE245">
            <v>0</v>
          </cell>
          <cell r="BF245">
            <v>92000</v>
          </cell>
          <cell r="BG245">
            <v>-92000</v>
          </cell>
          <cell r="BH245">
            <v>0</v>
          </cell>
          <cell r="BI245">
            <v>92000</v>
          </cell>
          <cell r="BJ245">
            <v>-92000</v>
          </cell>
          <cell r="BK245">
            <v>948547.71999999904</v>
          </cell>
          <cell r="BL245">
            <v>1104000</v>
          </cell>
          <cell r="BM245">
            <v>-155452.28</v>
          </cell>
          <cell r="BN245">
            <v>294000</v>
          </cell>
        </row>
        <row r="246">
          <cell r="X246">
            <v>21300</v>
          </cell>
          <cell r="Y246" t="str">
            <v>+</v>
          </cell>
          <cell r="Z246" t="str">
            <v>111071 MBS-Rental</v>
          </cell>
          <cell r="AA246">
            <v>111852.86</v>
          </cell>
          <cell r="AB246">
            <v>96000</v>
          </cell>
          <cell r="AC246">
            <v>15852.86</v>
          </cell>
          <cell r="AD246">
            <v>-106968.649999999</v>
          </cell>
          <cell r="AE246">
            <v>96000</v>
          </cell>
          <cell r="AF246">
            <v>-202968.649999999</v>
          </cell>
          <cell r="AG246">
            <v>278572.44</v>
          </cell>
          <cell r="AH246">
            <v>96000</v>
          </cell>
          <cell r="AI246">
            <v>182572.44</v>
          </cell>
          <cell r="AJ246">
            <v>111885.45</v>
          </cell>
          <cell r="AK246">
            <v>96000</v>
          </cell>
          <cell r="AL246">
            <v>15885.45</v>
          </cell>
          <cell r="AM246">
            <v>98720.449999999895</v>
          </cell>
          <cell r="AN246">
            <v>96000</v>
          </cell>
          <cell r="AO246">
            <v>2720.4499999999898</v>
          </cell>
          <cell r="AP246">
            <v>106214.24</v>
          </cell>
          <cell r="AQ246">
            <v>96000</v>
          </cell>
          <cell r="AR246">
            <v>10214.24</v>
          </cell>
          <cell r="AS246">
            <v>119960.63</v>
          </cell>
          <cell r="AT246">
            <v>96000</v>
          </cell>
          <cell r="AU246">
            <v>23960.63</v>
          </cell>
          <cell r="AV246">
            <v>90068.33</v>
          </cell>
          <cell r="AW246">
            <v>96000</v>
          </cell>
          <cell r="AX246">
            <v>-5931.67</v>
          </cell>
          <cell r="AY246">
            <v>131701.23000000001</v>
          </cell>
          <cell r="AZ246">
            <v>96000</v>
          </cell>
          <cell r="BA246">
            <v>35701.230000000003</v>
          </cell>
          <cell r="BB246">
            <v>124320.84</v>
          </cell>
          <cell r="BC246">
            <v>96000</v>
          </cell>
          <cell r="BD246">
            <v>28320.84</v>
          </cell>
          <cell r="BE246">
            <v>50791.279999999897</v>
          </cell>
          <cell r="BF246">
            <v>96000</v>
          </cell>
          <cell r="BG246">
            <v>-45208.72</v>
          </cell>
          <cell r="BH246">
            <v>0</v>
          </cell>
          <cell r="BI246">
            <v>96000</v>
          </cell>
          <cell r="BJ246">
            <v>-96000</v>
          </cell>
          <cell r="BK246">
            <v>1117119.1000000001</v>
          </cell>
          <cell r="BL246">
            <v>1152000</v>
          </cell>
          <cell r="BM246">
            <v>-34880.9</v>
          </cell>
          <cell r="BN246">
            <v>19950</v>
          </cell>
        </row>
        <row r="247">
          <cell r="X247">
            <v>21400</v>
          </cell>
          <cell r="Y247" t="str">
            <v>+</v>
          </cell>
          <cell r="Z247" t="str">
            <v>111072 MBS-Installs</v>
          </cell>
          <cell r="AA247">
            <v>48132.599999999897</v>
          </cell>
          <cell r="AB247">
            <v>50000</v>
          </cell>
          <cell r="AC247">
            <v>-1867.4</v>
          </cell>
          <cell r="AD247">
            <v>96938.809999999896</v>
          </cell>
          <cell r="AE247">
            <v>50000</v>
          </cell>
          <cell r="AF247">
            <v>46938.809999999903</v>
          </cell>
          <cell r="AG247">
            <v>79493.449999999895</v>
          </cell>
          <cell r="AH247">
            <v>50000</v>
          </cell>
          <cell r="AI247">
            <v>29493.45</v>
          </cell>
          <cell r="AJ247">
            <v>51775.8</v>
          </cell>
          <cell r="AK247">
            <v>50000</v>
          </cell>
          <cell r="AL247">
            <v>1775.8</v>
          </cell>
          <cell r="AM247">
            <v>71567.889999999898</v>
          </cell>
          <cell r="AN247">
            <v>50000</v>
          </cell>
          <cell r="AO247">
            <v>21567.889999999901</v>
          </cell>
          <cell r="AP247">
            <v>67276.33</v>
          </cell>
          <cell r="AQ247">
            <v>50000</v>
          </cell>
          <cell r="AR247">
            <v>17276.330000000002</v>
          </cell>
          <cell r="AS247">
            <v>48877.25</v>
          </cell>
          <cell r="AT247">
            <v>50000</v>
          </cell>
          <cell r="AU247">
            <v>-1122.75</v>
          </cell>
          <cell r="AV247">
            <v>32401.52</v>
          </cell>
          <cell r="AW247">
            <v>50000</v>
          </cell>
          <cell r="AX247">
            <v>-17598.48</v>
          </cell>
          <cell r="AY247">
            <v>26884.139999999901</v>
          </cell>
          <cell r="AZ247">
            <v>50000</v>
          </cell>
          <cell r="BA247">
            <v>-23115.86</v>
          </cell>
          <cell r="BB247">
            <v>23893.75</v>
          </cell>
          <cell r="BC247">
            <v>50000</v>
          </cell>
          <cell r="BD247">
            <v>-26106.25</v>
          </cell>
          <cell r="BE247">
            <v>0</v>
          </cell>
          <cell r="BF247">
            <v>50000</v>
          </cell>
          <cell r="BG247">
            <v>-50000</v>
          </cell>
          <cell r="BH247">
            <v>0</v>
          </cell>
          <cell r="BI247">
            <v>50000</v>
          </cell>
          <cell r="BJ247">
            <v>-50000</v>
          </cell>
          <cell r="BK247">
            <v>547241.54</v>
          </cell>
          <cell r="BL247">
            <v>600000</v>
          </cell>
          <cell r="BM247">
            <v>-52758.459999999897</v>
          </cell>
          <cell r="BN247">
            <v>0</v>
          </cell>
        </row>
        <row r="248">
          <cell r="X248">
            <v>21500</v>
          </cell>
          <cell r="Y248" t="str">
            <v>+</v>
          </cell>
          <cell r="Z248" t="str">
            <v>111074 MBS-Mtce</v>
          </cell>
          <cell r="AA248">
            <v>219140.06</v>
          </cell>
          <cell r="AB248">
            <v>42000</v>
          </cell>
          <cell r="AC248">
            <v>177140.06</v>
          </cell>
          <cell r="AD248">
            <v>35913.4</v>
          </cell>
          <cell r="AE248">
            <v>42000</v>
          </cell>
          <cell r="AF248">
            <v>-6086.6</v>
          </cell>
          <cell r="AG248">
            <v>-146957.989999999</v>
          </cell>
          <cell r="AH248">
            <v>42000</v>
          </cell>
          <cell r="AI248">
            <v>-188957.989999999</v>
          </cell>
          <cell r="AJ248">
            <v>36671.809999999903</v>
          </cell>
          <cell r="AK248">
            <v>42000</v>
          </cell>
          <cell r="AL248">
            <v>-5328.1899999999896</v>
          </cell>
          <cell r="AM248">
            <v>36880.93</v>
          </cell>
          <cell r="AN248">
            <v>42000</v>
          </cell>
          <cell r="AO248">
            <v>-5119.0699999999897</v>
          </cell>
          <cell r="AP248">
            <v>51219.059999999903</v>
          </cell>
          <cell r="AQ248">
            <v>42000</v>
          </cell>
          <cell r="AR248">
            <v>9219.0599999999904</v>
          </cell>
          <cell r="AS248">
            <v>33249.139999999898</v>
          </cell>
          <cell r="AT248">
            <v>42000</v>
          </cell>
          <cell r="AU248">
            <v>-8750.86</v>
          </cell>
          <cell r="AV248">
            <v>36716.65</v>
          </cell>
          <cell r="AW248">
            <v>42000</v>
          </cell>
          <cell r="AX248">
            <v>-5283.35</v>
          </cell>
          <cell r="AY248">
            <v>6860.56</v>
          </cell>
          <cell r="AZ248">
            <v>42000</v>
          </cell>
          <cell r="BA248">
            <v>-35139.440000000002</v>
          </cell>
          <cell r="BB248">
            <v>63311.08</v>
          </cell>
          <cell r="BC248">
            <v>42000</v>
          </cell>
          <cell r="BD248">
            <v>21311.08</v>
          </cell>
          <cell r="BE248">
            <v>0</v>
          </cell>
          <cell r="BF248">
            <v>42000</v>
          </cell>
          <cell r="BG248">
            <v>-42000</v>
          </cell>
          <cell r="BH248">
            <v>0</v>
          </cell>
          <cell r="BI248">
            <v>42000</v>
          </cell>
          <cell r="BJ248">
            <v>-42000</v>
          </cell>
          <cell r="BK248">
            <v>373004.7</v>
          </cell>
          <cell r="BL248">
            <v>504000</v>
          </cell>
          <cell r="BM248">
            <v>-130995.3</v>
          </cell>
          <cell r="BN248">
            <v>0</v>
          </cell>
        </row>
        <row r="249">
          <cell r="X249">
            <v>21600</v>
          </cell>
          <cell r="Y249" t="str">
            <v>+</v>
          </cell>
          <cell r="Z249" t="str">
            <v>111075 MBS-Lease</v>
          </cell>
          <cell r="AA249">
            <v>-1923.39</v>
          </cell>
          <cell r="AB249">
            <v>40000</v>
          </cell>
          <cell r="AC249">
            <v>-41923.389999999898</v>
          </cell>
          <cell r="AD249">
            <v>2937.7199999999898</v>
          </cell>
          <cell r="AE249">
            <v>40000</v>
          </cell>
          <cell r="AF249">
            <v>-37062.279999999897</v>
          </cell>
          <cell r="AG249">
            <v>4174</v>
          </cell>
          <cell r="AH249">
            <v>40000</v>
          </cell>
          <cell r="AI249">
            <v>-35826</v>
          </cell>
          <cell r="AJ249">
            <v>672</v>
          </cell>
          <cell r="AK249">
            <v>40000</v>
          </cell>
          <cell r="AL249">
            <v>-39328</v>
          </cell>
          <cell r="AM249">
            <v>3372.73</v>
          </cell>
          <cell r="AN249">
            <v>40000</v>
          </cell>
          <cell r="AO249">
            <v>-36627.269999999902</v>
          </cell>
          <cell r="AP249">
            <v>2443</v>
          </cell>
          <cell r="AQ249">
            <v>40000</v>
          </cell>
          <cell r="AR249">
            <v>-37557</v>
          </cell>
          <cell r="AS249">
            <v>0</v>
          </cell>
          <cell r="AT249">
            <v>40000</v>
          </cell>
          <cell r="AU249">
            <v>-40000</v>
          </cell>
          <cell r="AV249">
            <v>38304</v>
          </cell>
          <cell r="AW249">
            <v>40000</v>
          </cell>
          <cell r="AX249">
            <v>-1696</v>
          </cell>
          <cell r="AY249">
            <v>0</v>
          </cell>
          <cell r="AZ249">
            <v>40000</v>
          </cell>
          <cell r="BA249">
            <v>-40000</v>
          </cell>
          <cell r="BB249">
            <v>14908.459999999901</v>
          </cell>
          <cell r="BC249">
            <v>40000</v>
          </cell>
          <cell r="BD249">
            <v>-25091.54</v>
          </cell>
          <cell r="BE249">
            <v>0</v>
          </cell>
          <cell r="BF249">
            <v>40000</v>
          </cell>
          <cell r="BG249">
            <v>-40000</v>
          </cell>
          <cell r="BH249">
            <v>0</v>
          </cell>
          <cell r="BI249">
            <v>40000</v>
          </cell>
          <cell r="BJ249">
            <v>-40000</v>
          </cell>
          <cell r="BK249">
            <v>64888.519999999902</v>
          </cell>
          <cell r="BL249">
            <v>480000</v>
          </cell>
          <cell r="BM249">
            <v>-415111.47999999899</v>
          </cell>
          <cell r="BN249">
            <v>0</v>
          </cell>
        </row>
        <row r="250">
          <cell r="X250">
            <v>21700</v>
          </cell>
          <cell r="Y250" t="str">
            <v>+</v>
          </cell>
          <cell r="Z250" t="str">
            <v>111090 Adjunct Box-Sales</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52000</v>
          </cell>
        </row>
        <row r="251">
          <cell r="X251">
            <v>21800</v>
          </cell>
          <cell r="Y251" t="str">
            <v>+</v>
          </cell>
          <cell r="Z251" t="str">
            <v>111091 Adjunct Box-Rental</v>
          </cell>
          <cell r="AA251">
            <v>117917.039999999</v>
          </cell>
          <cell r="AB251">
            <v>0</v>
          </cell>
          <cell r="AC251">
            <v>117917.039999999</v>
          </cell>
          <cell r="AD251">
            <v>114655.00999999901</v>
          </cell>
          <cell r="AE251">
            <v>0</v>
          </cell>
          <cell r="AF251">
            <v>114655.00999999901</v>
          </cell>
          <cell r="AG251">
            <v>112745.789999999</v>
          </cell>
          <cell r="AH251">
            <v>0</v>
          </cell>
          <cell r="AI251">
            <v>112745.789999999</v>
          </cell>
          <cell r="AJ251">
            <v>105985.47</v>
          </cell>
          <cell r="AK251">
            <v>0</v>
          </cell>
          <cell r="AL251">
            <v>105985.47</v>
          </cell>
          <cell r="AM251">
            <v>100462.96</v>
          </cell>
          <cell r="AN251">
            <v>0</v>
          </cell>
          <cell r="AO251">
            <v>100462.96</v>
          </cell>
          <cell r="AP251">
            <v>95835.559999999896</v>
          </cell>
          <cell r="AQ251">
            <v>0</v>
          </cell>
          <cell r="AR251">
            <v>95835.559999999896</v>
          </cell>
          <cell r="AS251">
            <v>90333.949999999895</v>
          </cell>
          <cell r="AT251">
            <v>0</v>
          </cell>
          <cell r="AU251">
            <v>90333.949999999895</v>
          </cell>
          <cell r="AV251">
            <v>84425.91</v>
          </cell>
          <cell r="AW251">
            <v>0</v>
          </cell>
          <cell r="AX251">
            <v>84425.91</v>
          </cell>
          <cell r="AY251">
            <v>80529.539999999906</v>
          </cell>
          <cell r="AZ251">
            <v>0</v>
          </cell>
          <cell r="BA251">
            <v>80529.539999999906</v>
          </cell>
          <cell r="BB251">
            <v>76917.36</v>
          </cell>
          <cell r="BC251">
            <v>0</v>
          </cell>
          <cell r="BD251">
            <v>76917.36</v>
          </cell>
          <cell r="BE251">
            <v>7895.31</v>
          </cell>
          <cell r="BF251">
            <v>0</v>
          </cell>
          <cell r="BG251">
            <v>7895.31</v>
          </cell>
          <cell r="BH251">
            <v>0</v>
          </cell>
          <cell r="BI251">
            <v>0</v>
          </cell>
          <cell r="BJ251">
            <v>0</v>
          </cell>
          <cell r="BK251">
            <v>987703.9</v>
          </cell>
          <cell r="BL251">
            <v>0</v>
          </cell>
          <cell r="BM251">
            <v>987703.9</v>
          </cell>
          <cell r="BN251">
            <v>0</v>
          </cell>
        </row>
        <row r="252">
          <cell r="X252">
            <v>21900</v>
          </cell>
          <cell r="Y252" t="str">
            <v>+</v>
          </cell>
          <cell r="Z252" t="str">
            <v>111096 Adjunct Box-FLEXPAY</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39297.199999999903</v>
          </cell>
          <cell r="AQ252">
            <v>0</v>
          </cell>
          <cell r="AR252">
            <v>39297.199999999903</v>
          </cell>
          <cell r="AS252">
            <v>65273.55</v>
          </cell>
          <cell r="AT252">
            <v>0</v>
          </cell>
          <cell r="AU252">
            <v>65273.55</v>
          </cell>
          <cell r="AV252">
            <v>21276.25</v>
          </cell>
          <cell r="AW252">
            <v>0</v>
          </cell>
          <cell r="AX252">
            <v>21276.25</v>
          </cell>
          <cell r="AY252">
            <v>-2158.1999999999898</v>
          </cell>
          <cell r="AZ252">
            <v>0</v>
          </cell>
          <cell r="BA252">
            <v>-2158.1999999999898</v>
          </cell>
          <cell r="BB252">
            <v>-899.25</v>
          </cell>
          <cell r="BC252">
            <v>0</v>
          </cell>
          <cell r="BD252">
            <v>-899.25</v>
          </cell>
          <cell r="BE252">
            <v>-59.95</v>
          </cell>
          <cell r="BF252">
            <v>0</v>
          </cell>
          <cell r="BG252">
            <v>-59.95</v>
          </cell>
          <cell r="BH252">
            <v>0</v>
          </cell>
          <cell r="BI252">
            <v>0</v>
          </cell>
          <cell r="BJ252">
            <v>0</v>
          </cell>
          <cell r="BK252">
            <v>122729.60000000001</v>
          </cell>
          <cell r="BL252">
            <v>0</v>
          </cell>
          <cell r="BM252">
            <v>122729.60000000001</v>
          </cell>
          <cell r="BN252">
            <v>0</v>
          </cell>
        </row>
        <row r="253">
          <cell r="X253">
            <v>22000</v>
          </cell>
          <cell r="Y253" t="str">
            <v>+</v>
          </cell>
          <cell r="Z253" t="str">
            <v>111100 TCI Set-Sales</v>
          </cell>
          <cell r="AA253">
            <v>-38671</v>
          </cell>
          <cell r="AB253">
            <v>0</v>
          </cell>
          <cell r="AC253">
            <v>-38671</v>
          </cell>
          <cell r="AD253">
            <v>0</v>
          </cell>
          <cell r="AE253">
            <v>0</v>
          </cell>
          <cell r="AF253">
            <v>0</v>
          </cell>
          <cell r="AG253">
            <v>39296</v>
          </cell>
          <cell r="AH253">
            <v>0</v>
          </cell>
          <cell r="AI253">
            <v>39296</v>
          </cell>
          <cell r="AJ253">
            <v>0</v>
          </cell>
          <cell r="AK253">
            <v>0</v>
          </cell>
          <cell r="AL253">
            <v>0</v>
          </cell>
          <cell r="AM253">
            <v>62.5</v>
          </cell>
          <cell r="AN253">
            <v>0</v>
          </cell>
          <cell r="AO253">
            <v>62.5</v>
          </cell>
          <cell r="AP253">
            <v>31.25</v>
          </cell>
          <cell r="AQ253">
            <v>0</v>
          </cell>
          <cell r="AR253">
            <v>31.25</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718.75</v>
          </cell>
          <cell r="BL253">
            <v>0</v>
          </cell>
          <cell r="BM253">
            <v>718.75</v>
          </cell>
          <cell r="BN253">
            <v>0</v>
          </cell>
        </row>
        <row r="254">
          <cell r="X254">
            <v>22100</v>
          </cell>
          <cell r="Y254" t="str">
            <v>+</v>
          </cell>
          <cell r="Z254" t="str">
            <v>111102 TCI Set-Install</v>
          </cell>
          <cell r="AA254">
            <v>162.5</v>
          </cell>
          <cell r="AB254">
            <v>0</v>
          </cell>
          <cell r="AC254">
            <v>162.5</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162.5</v>
          </cell>
          <cell r="BL254">
            <v>0</v>
          </cell>
          <cell r="BM254">
            <v>162.5</v>
          </cell>
          <cell r="BN254">
            <v>0</v>
          </cell>
        </row>
        <row r="255">
          <cell r="X255">
            <v>22200</v>
          </cell>
          <cell r="Y255" t="str">
            <v>+</v>
          </cell>
          <cell r="Z255" t="str">
            <v>111510 Cntrx Consoles-Sales</v>
          </cell>
          <cell r="AA255">
            <v>7308</v>
          </cell>
          <cell r="AB255">
            <v>12000</v>
          </cell>
          <cell r="AC255">
            <v>-4692</v>
          </cell>
          <cell r="AD255">
            <v>0</v>
          </cell>
          <cell r="AE255">
            <v>12000</v>
          </cell>
          <cell r="AF255">
            <v>-12000</v>
          </cell>
          <cell r="AG255">
            <v>2717</v>
          </cell>
          <cell r="AH255">
            <v>12000</v>
          </cell>
          <cell r="AI255">
            <v>-9283</v>
          </cell>
          <cell r="AJ255">
            <v>0</v>
          </cell>
          <cell r="AK255">
            <v>12000</v>
          </cell>
          <cell r="AL255">
            <v>-12000</v>
          </cell>
          <cell r="AM255">
            <v>0</v>
          </cell>
          <cell r="AN255">
            <v>12000</v>
          </cell>
          <cell r="AO255">
            <v>-12000</v>
          </cell>
          <cell r="AP255">
            <v>113491.85</v>
          </cell>
          <cell r="AQ255">
            <v>12000</v>
          </cell>
          <cell r="AR255">
            <v>101491.85</v>
          </cell>
          <cell r="AS255">
            <v>0</v>
          </cell>
          <cell r="AT255">
            <v>12000</v>
          </cell>
          <cell r="AU255">
            <v>-12000</v>
          </cell>
          <cell r="AV255">
            <v>0</v>
          </cell>
          <cell r="AW255">
            <v>12000</v>
          </cell>
          <cell r="AX255">
            <v>-12000</v>
          </cell>
          <cell r="AY255">
            <v>0</v>
          </cell>
          <cell r="AZ255">
            <v>12000</v>
          </cell>
          <cell r="BA255">
            <v>-12000</v>
          </cell>
          <cell r="BB255">
            <v>45000</v>
          </cell>
          <cell r="BC255">
            <v>12000</v>
          </cell>
          <cell r="BD255">
            <v>33000</v>
          </cell>
          <cell r="BE255">
            <v>0</v>
          </cell>
          <cell r="BF255">
            <v>12000</v>
          </cell>
          <cell r="BG255">
            <v>-12000</v>
          </cell>
          <cell r="BH255">
            <v>0</v>
          </cell>
          <cell r="BI255">
            <v>12000</v>
          </cell>
          <cell r="BJ255">
            <v>-12000</v>
          </cell>
          <cell r="BK255">
            <v>168516.85</v>
          </cell>
          <cell r="BL255">
            <v>144000</v>
          </cell>
          <cell r="BM255">
            <v>24516.8499999999</v>
          </cell>
          <cell r="BN255">
            <v>320016.66999999899</v>
          </cell>
        </row>
        <row r="256">
          <cell r="X256">
            <v>22300</v>
          </cell>
          <cell r="Y256" t="str">
            <v>+</v>
          </cell>
          <cell r="Z256" t="str">
            <v>111511 Cntrx Consoles-Rentl</v>
          </cell>
          <cell r="AA256">
            <v>0</v>
          </cell>
          <cell r="AB256">
            <v>0</v>
          </cell>
          <cell r="AC256">
            <v>0</v>
          </cell>
          <cell r="AD256">
            <v>-120</v>
          </cell>
          <cell r="AE256">
            <v>0</v>
          </cell>
          <cell r="AF256">
            <v>-120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-61430</v>
          </cell>
          <cell r="AZ256">
            <v>0</v>
          </cell>
          <cell r="BA256">
            <v>-61430</v>
          </cell>
          <cell r="BB256">
            <v>0</v>
          </cell>
          <cell r="BC256">
            <v>0</v>
          </cell>
          <cell r="BD256">
            <v>0</v>
          </cell>
          <cell r="BE256">
            <v>0</v>
          </cell>
          <cell r="BF256">
            <v>0</v>
          </cell>
          <cell r="BG256">
            <v>0</v>
          </cell>
          <cell r="BH256">
            <v>0</v>
          </cell>
          <cell r="BI256">
            <v>0</v>
          </cell>
          <cell r="BJ256">
            <v>0</v>
          </cell>
          <cell r="BK256">
            <v>-61550</v>
          </cell>
          <cell r="BL256">
            <v>0</v>
          </cell>
          <cell r="BM256">
            <v>-61550</v>
          </cell>
          <cell r="BN256">
            <v>209480</v>
          </cell>
        </row>
        <row r="257">
          <cell r="X257">
            <v>22400</v>
          </cell>
          <cell r="Y257" t="str">
            <v>+</v>
          </cell>
          <cell r="Z257" t="str">
            <v>111512 Cntrx Consoles-Insta</v>
          </cell>
          <cell r="AA257">
            <v>3596.25</v>
          </cell>
          <cell r="AB257">
            <v>0</v>
          </cell>
          <cell r="AC257">
            <v>3596.25</v>
          </cell>
          <cell r="AD257">
            <v>1241.25</v>
          </cell>
          <cell r="AE257">
            <v>0</v>
          </cell>
          <cell r="AF257">
            <v>1241.25</v>
          </cell>
          <cell r="AG257">
            <v>2615</v>
          </cell>
          <cell r="AH257">
            <v>0</v>
          </cell>
          <cell r="AI257">
            <v>2615</v>
          </cell>
          <cell r="AJ257">
            <v>2232.5</v>
          </cell>
          <cell r="AK257">
            <v>0</v>
          </cell>
          <cell r="AL257">
            <v>2232.5</v>
          </cell>
          <cell r="AM257">
            <v>285</v>
          </cell>
          <cell r="AN257">
            <v>0</v>
          </cell>
          <cell r="AO257">
            <v>285</v>
          </cell>
          <cell r="AP257">
            <v>1370</v>
          </cell>
          <cell r="AQ257">
            <v>0</v>
          </cell>
          <cell r="AR257">
            <v>1370</v>
          </cell>
          <cell r="AS257">
            <v>1700</v>
          </cell>
          <cell r="AT257">
            <v>0</v>
          </cell>
          <cell r="AU257">
            <v>1700</v>
          </cell>
          <cell r="AV257">
            <v>435</v>
          </cell>
          <cell r="AW257">
            <v>0</v>
          </cell>
          <cell r="AX257">
            <v>435</v>
          </cell>
          <cell r="AY257">
            <v>74497.05</v>
          </cell>
          <cell r="AZ257">
            <v>0</v>
          </cell>
          <cell r="BA257">
            <v>74497.05</v>
          </cell>
          <cell r="BB257">
            <v>712</v>
          </cell>
          <cell r="BC257">
            <v>0</v>
          </cell>
          <cell r="BD257">
            <v>712</v>
          </cell>
          <cell r="BE257">
            <v>0</v>
          </cell>
          <cell r="BF257">
            <v>0</v>
          </cell>
          <cell r="BG257">
            <v>0</v>
          </cell>
          <cell r="BH257">
            <v>0</v>
          </cell>
          <cell r="BI257">
            <v>0</v>
          </cell>
          <cell r="BJ257">
            <v>0</v>
          </cell>
          <cell r="BK257">
            <v>88684.05</v>
          </cell>
          <cell r="BL257">
            <v>0</v>
          </cell>
          <cell r="BM257">
            <v>88684.05</v>
          </cell>
          <cell r="BN257">
            <v>0</v>
          </cell>
        </row>
        <row r="258">
          <cell r="X258">
            <v>22500</v>
          </cell>
          <cell r="Y258" t="str">
            <v>+</v>
          </cell>
          <cell r="Z258" t="str">
            <v>111514 Centrex Console-Mtce</v>
          </cell>
          <cell r="AA258">
            <v>452</v>
          </cell>
          <cell r="AB258">
            <v>0</v>
          </cell>
          <cell r="AC258">
            <v>452</v>
          </cell>
          <cell r="AD258">
            <v>610</v>
          </cell>
          <cell r="AE258">
            <v>0</v>
          </cell>
          <cell r="AF258">
            <v>610</v>
          </cell>
          <cell r="AG258">
            <v>-136</v>
          </cell>
          <cell r="AH258">
            <v>0</v>
          </cell>
          <cell r="AI258">
            <v>-136</v>
          </cell>
          <cell r="AJ258">
            <v>610</v>
          </cell>
          <cell r="AK258">
            <v>0</v>
          </cell>
          <cell r="AL258">
            <v>610</v>
          </cell>
          <cell r="AM258">
            <v>610</v>
          </cell>
          <cell r="AN258">
            <v>0</v>
          </cell>
          <cell r="AO258">
            <v>610</v>
          </cell>
          <cell r="AP258">
            <v>610</v>
          </cell>
          <cell r="AQ258">
            <v>0</v>
          </cell>
          <cell r="AR258">
            <v>610</v>
          </cell>
          <cell r="AS258">
            <v>610</v>
          </cell>
          <cell r="AT258">
            <v>0</v>
          </cell>
          <cell r="AU258">
            <v>610</v>
          </cell>
          <cell r="AV258">
            <v>6313.1199999999899</v>
          </cell>
          <cell r="AW258">
            <v>0</v>
          </cell>
          <cell r="AX258">
            <v>6313.1199999999899</v>
          </cell>
          <cell r="AY258">
            <v>0</v>
          </cell>
          <cell r="AZ258">
            <v>0</v>
          </cell>
          <cell r="BA258">
            <v>0</v>
          </cell>
          <cell r="BB258">
            <v>1220</v>
          </cell>
          <cell r="BC258">
            <v>0</v>
          </cell>
          <cell r="BD258">
            <v>1220</v>
          </cell>
          <cell r="BE258">
            <v>0</v>
          </cell>
          <cell r="BF258">
            <v>0</v>
          </cell>
          <cell r="BG258">
            <v>0</v>
          </cell>
          <cell r="BH258">
            <v>0</v>
          </cell>
          <cell r="BI258">
            <v>0</v>
          </cell>
          <cell r="BJ258">
            <v>0</v>
          </cell>
          <cell r="BK258">
            <v>10899.12</v>
          </cell>
          <cell r="BL258">
            <v>0</v>
          </cell>
          <cell r="BM258">
            <v>10899.12</v>
          </cell>
          <cell r="BN258">
            <v>0</v>
          </cell>
        </row>
        <row r="259">
          <cell r="X259">
            <v>22600</v>
          </cell>
          <cell r="Y259" t="str">
            <v>+</v>
          </cell>
          <cell r="Z259" t="str">
            <v>111520 Unity Set-Sales</v>
          </cell>
          <cell r="AA259">
            <v>106</v>
          </cell>
          <cell r="AB259">
            <v>0</v>
          </cell>
          <cell r="AC259">
            <v>106</v>
          </cell>
          <cell r="AD259">
            <v>8</v>
          </cell>
          <cell r="AE259">
            <v>0</v>
          </cell>
          <cell r="AF259">
            <v>8</v>
          </cell>
          <cell r="AG259">
            <v>0</v>
          </cell>
          <cell r="AH259">
            <v>0</v>
          </cell>
          <cell r="AI259">
            <v>0</v>
          </cell>
          <cell r="AJ259">
            <v>16</v>
          </cell>
          <cell r="AK259">
            <v>0</v>
          </cell>
          <cell r="AL259">
            <v>16</v>
          </cell>
          <cell r="AM259">
            <v>14</v>
          </cell>
          <cell r="AN259">
            <v>0</v>
          </cell>
          <cell r="AO259">
            <v>14</v>
          </cell>
          <cell r="AP259">
            <v>216</v>
          </cell>
          <cell r="AQ259">
            <v>0</v>
          </cell>
          <cell r="AR259">
            <v>216</v>
          </cell>
          <cell r="AS259">
            <v>0</v>
          </cell>
          <cell r="AT259">
            <v>0</v>
          </cell>
          <cell r="AU259">
            <v>0</v>
          </cell>
          <cell r="AV259">
            <v>-301</v>
          </cell>
          <cell r="AW259">
            <v>0</v>
          </cell>
          <cell r="AX259">
            <v>-301</v>
          </cell>
          <cell r="AY259">
            <v>0</v>
          </cell>
          <cell r="AZ259">
            <v>0</v>
          </cell>
          <cell r="BA259">
            <v>0</v>
          </cell>
          <cell r="BB259">
            <v>0</v>
          </cell>
          <cell r="BC259">
            <v>0</v>
          </cell>
          <cell r="BD259">
            <v>0</v>
          </cell>
          <cell r="BE259">
            <v>0</v>
          </cell>
          <cell r="BF259">
            <v>0</v>
          </cell>
          <cell r="BG259">
            <v>0</v>
          </cell>
          <cell r="BH259">
            <v>0</v>
          </cell>
          <cell r="BI259">
            <v>0</v>
          </cell>
          <cell r="BJ259">
            <v>0</v>
          </cell>
          <cell r="BK259">
            <v>59</v>
          </cell>
          <cell r="BL259">
            <v>0</v>
          </cell>
          <cell r="BM259">
            <v>59</v>
          </cell>
          <cell r="BN259">
            <v>11583.33</v>
          </cell>
        </row>
        <row r="260">
          <cell r="X260">
            <v>22700</v>
          </cell>
          <cell r="Y260" t="str">
            <v>+</v>
          </cell>
          <cell r="Z260" t="str">
            <v>111521 Unity Set-Rental</v>
          </cell>
          <cell r="AA260">
            <v>7444.5699999999897</v>
          </cell>
          <cell r="AB260">
            <v>2000</v>
          </cell>
          <cell r="AC260">
            <v>5444.5699999999897</v>
          </cell>
          <cell r="AD260">
            <v>7453.02</v>
          </cell>
          <cell r="AE260">
            <v>2000</v>
          </cell>
          <cell r="AF260">
            <v>5453.02</v>
          </cell>
          <cell r="AG260">
            <v>7015.51</v>
          </cell>
          <cell r="AH260">
            <v>2000</v>
          </cell>
          <cell r="AI260">
            <v>5015.51</v>
          </cell>
          <cell r="AJ260">
            <v>3034.94</v>
          </cell>
          <cell r="AK260">
            <v>2000</v>
          </cell>
          <cell r="AL260">
            <v>1034.94</v>
          </cell>
          <cell r="AM260">
            <v>2272.77</v>
          </cell>
          <cell r="AN260">
            <v>2000</v>
          </cell>
          <cell r="AO260">
            <v>272.76999999999902</v>
          </cell>
          <cell r="AP260">
            <v>2226.4499999999898</v>
          </cell>
          <cell r="AQ260">
            <v>2000</v>
          </cell>
          <cell r="AR260">
            <v>226.44999999999899</v>
          </cell>
          <cell r="AS260">
            <v>2145.8499999999899</v>
          </cell>
          <cell r="AT260">
            <v>2000</v>
          </cell>
          <cell r="AU260">
            <v>145.849999999999</v>
          </cell>
          <cell r="AV260">
            <v>2130.3699999999899</v>
          </cell>
          <cell r="AW260">
            <v>2000</v>
          </cell>
          <cell r="AX260">
            <v>130.37</v>
          </cell>
          <cell r="AY260">
            <v>2172.48</v>
          </cell>
          <cell r="AZ260">
            <v>2000</v>
          </cell>
          <cell r="BA260">
            <v>172.479999999999</v>
          </cell>
          <cell r="BB260">
            <v>1828.92</v>
          </cell>
          <cell r="BC260">
            <v>2000</v>
          </cell>
          <cell r="BD260">
            <v>-171.08</v>
          </cell>
          <cell r="BE260">
            <v>796.79999999999905</v>
          </cell>
          <cell r="BF260">
            <v>2000</v>
          </cell>
          <cell r="BG260">
            <v>-1203.2</v>
          </cell>
          <cell r="BH260">
            <v>0</v>
          </cell>
          <cell r="BI260">
            <v>2000</v>
          </cell>
          <cell r="BJ260">
            <v>-2000</v>
          </cell>
          <cell r="BK260">
            <v>38521.68</v>
          </cell>
          <cell r="BL260">
            <v>24000</v>
          </cell>
          <cell r="BM260">
            <v>14521.68</v>
          </cell>
          <cell r="BN260">
            <v>0</v>
          </cell>
        </row>
        <row r="261">
          <cell r="X261">
            <v>22800</v>
          </cell>
          <cell r="Y261" t="str">
            <v>+</v>
          </cell>
          <cell r="Z261" t="str">
            <v>111522 Unity Set-Install</v>
          </cell>
          <cell r="AA261">
            <v>7966.1</v>
          </cell>
          <cell r="AB261">
            <v>2000</v>
          </cell>
          <cell r="AC261">
            <v>5966.1</v>
          </cell>
          <cell r="AD261">
            <v>2241</v>
          </cell>
          <cell r="AE261">
            <v>2000</v>
          </cell>
          <cell r="AF261">
            <v>241</v>
          </cell>
          <cell r="AG261">
            <v>5213.9899999999898</v>
          </cell>
          <cell r="AH261">
            <v>2000</v>
          </cell>
          <cell r="AI261">
            <v>3213.9899999999898</v>
          </cell>
          <cell r="AJ261">
            <v>2361.67</v>
          </cell>
          <cell r="AK261">
            <v>2000</v>
          </cell>
          <cell r="AL261">
            <v>361.67</v>
          </cell>
          <cell r="AM261">
            <v>4375</v>
          </cell>
          <cell r="AN261">
            <v>2000</v>
          </cell>
          <cell r="AO261">
            <v>2375</v>
          </cell>
          <cell r="AP261">
            <v>1831.75</v>
          </cell>
          <cell r="AQ261">
            <v>2000</v>
          </cell>
          <cell r="AR261">
            <v>-168.25</v>
          </cell>
          <cell r="AS261">
            <v>7337.5</v>
          </cell>
          <cell r="AT261">
            <v>2000</v>
          </cell>
          <cell r="AU261">
            <v>5337.5</v>
          </cell>
          <cell r="AV261">
            <v>3553.86</v>
          </cell>
          <cell r="AW261">
            <v>2000</v>
          </cell>
          <cell r="AX261">
            <v>1553.8599999999899</v>
          </cell>
          <cell r="AY261">
            <v>667.5</v>
          </cell>
          <cell r="AZ261">
            <v>2000</v>
          </cell>
          <cell r="BA261">
            <v>-1332.5</v>
          </cell>
          <cell r="BB261">
            <v>520</v>
          </cell>
          <cell r="BC261">
            <v>2000</v>
          </cell>
          <cell r="BD261">
            <v>-1480</v>
          </cell>
          <cell r="BE261">
            <v>0</v>
          </cell>
          <cell r="BF261">
            <v>2000</v>
          </cell>
          <cell r="BG261">
            <v>-2000</v>
          </cell>
          <cell r="BH261">
            <v>0</v>
          </cell>
          <cell r="BI261">
            <v>2000</v>
          </cell>
          <cell r="BJ261">
            <v>-2000</v>
          </cell>
          <cell r="BK261">
            <v>36068.370000000003</v>
          </cell>
          <cell r="BL261">
            <v>24000</v>
          </cell>
          <cell r="BM261">
            <v>12068.37</v>
          </cell>
          <cell r="BN261">
            <v>0</v>
          </cell>
        </row>
        <row r="262">
          <cell r="X262">
            <v>22900</v>
          </cell>
          <cell r="Y262" t="str">
            <v>+</v>
          </cell>
          <cell r="Z262" t="str">
            <v>111524 Unity Sets-Mtce</v>
          </cell>
          <cell r="AA262">
            <v>1381.92</v>
          </cell>
          <cell r="AB262">
            <v>916.66999999999905</v>
          </cell>
          <cell r="AC262">
            <v>465.25</v>
          </cell>
          <cell r="AD262">
            <v>1449.42</v>
          </cell>
          <cell r="AE262">
            <v>916.65999999999894</v>
          </cell>
          <cell r="AF262">
            <v>532.75999999999897</v>
          </cell>
          <cell r="AG262">
            <v>1453.92</v>
          </cell>
          <cell r="AH262">
            <v>916.66999999999905</v>
          </cell>
          <cell r="AI262">
            <v>537.25</v>
          </cell>
          <cell r="AJ262">
            <v>1451.67</v>
          </cell>
          <cell r="AK262">
            <v>916.66999999999905</v>
          </cell>
          <cell r="AL262">
            <v>535</v>
          </cell>
          <cell r="AM262">
            <v>1420.42</v>
          </cell>
          <cell r="AN262">
            <v>916.65999999999894</v>
          </cell>
          <cell r="AO262">
            <v>503.75999999999902</v>
          </cell>
          <cell r="AP262">
            <v>1134.3199999999899</v>
          </cell>
          <cell r="AQ262">
            <v>916.66999999999905</v>
          </cell>
          <cell r="AR262">
            <v>217.65</v>
          </cell>
          <cell r="AS262">
            <v>-136.08000000000001</v>
          </cell>
          <cell r="AT262">
            <v>916.66999999999905</v>
          </cell>
          <cell r="AU262">
            <v>-1052.75</v>
          </cell>
          <cell r="AV262">
            <v>1225.8599999999899</v>
          </cell>
          <cell r="AW262">
            <v>916.65999999999894</v>
          </cell>
          <cell r="AX262">
            <v>309.19999999999902</v>
          </cell>
          <cell r="AY262">
            <v>-239.759999999999</v>
          </cell>
          <cell r="AZ262">
            <v>916.66999999999905</v>
          </cell>
          <cell r="BA262">
            <v>-1156.43</v>
          </cell>
          <cell r="BB262">
            <v>1808.7</v>
          </cell>
          <cell r="BC262">
            <v>916.66999999999905</v>
          </cell>
          <cell r="BD262">
            <v>892.02999999999895</v>
          </cell>
          <cell r="BE262">
            <v>0</v>
          </cell>
          <cell r="BF262">
            <v>916.65999999999894</v>
          </cell>
          <cell r="BG262">
            <v>-916.65999999999894</v>
          </cell>
          <cell r="BH262">
            <v>0</v>
          </cell>
          <cell r="BI262">
            <v>916.66999999999905</v>
          </cell>
          <cell r="BJ262">
            <v>-916.66999999999905</v>
          </cell>
          <cell r="BK262">
            <v>10950.389999999899</v>
          </cell>
          <cell r="BL262">
            <v>11000</v>
          </cell>
          <cell r="BM262">
            <v>-49.6099999999999</v>
          </cell>
          <cell r="BN262">
            <v>0</v>
          </cell>
        </row>
        <row r="263">
          <cell r="X263">
            <v>23000</v>
          </cell>
          <cell r="Y263" t="str">
            <v>+</v>
          </cell>
          <cell r="Z263" t="str">
            <v>111544 Bus Bulk Termnl-Mtce</v>
          </cell>
          <cell r="AA263">
            <v>18926.77</v>
          </cell>
          <cell r="AB263">
            <v>16916.6699999999</v>
          </cell>
          <cell r="AC263">
            <v>2010.0999999999899</v>
          </cell>
          <cell r="AD263">
            <v>18926.77</v>
          </cell>
          <cell r="AE263">
            <v>16916.66</v>
          </cell>
          <cell r="AF263">
            <v>2010.1099999999899</v>
          </cell>
          <cell r="AG263">
            <v>18926.77</v>
          </cell>
          <cell r="AH263">
            <v>16916.6699999999</v>
          </cell>
          <cell r="AI263">
            <v>2010.0999999999899</v>
          </cell>
          <cell r="AJ263">
            <v>18926.77</v>
          </cell>
          <cell r="AK263">
            <v>16916.6699999999</v>
          </cell>
          <cell r="AL263">
            <v>2010.0999999999899</v>
          </cell>
          <cell r="AM263">
            <v>18926.77</v>
          </cell>
          <cell r="AN263">
            <v>16916.66</v>
          </cell>
          <cell r="AO263">
            <v>2010.1099999999899</v>
          </cell>
          <cell r="AP263">
            <v>18926.77</v>
          </cell>
          <cell r="AQ263">
            <v>16916.6699999999</v>
          </cell>
          <cell r="AR263">
            <v>2010.0999999999899</v>
          </cell>
          <cell r="AS263">
            <v>18926.77</v>
          </cell>
          <cell r="AT263">
            <v>16916.6699999999</v>
          </cell>
          <cell r="AU263">
            <v>2010.0999999999899</v>
          </cell>
          <cell r="AV263">
            <v>18926.77</v>
          </cell>
          <cell r="AW263">
            <v>16916.66</v>
          </cell>
          <cell r="AX263">
            <v>2010.1099999999899</v>
          </cell>
          <cell r="AY263">
            <v>3063.4</v>
          </cell>
          <cell r="AZ263">
            <v>16916.6699999999</v>
          </cell>
          <cell r="BA263">
            <v>-13853.27</v>
          </cell>
          <cell r="BB263">
            <v>34790.139999999898</v>
          </cell>
          <cell r="BC263">
            <v>16916.6699999999</v>
          </cell>
          <cell r="BD263">
            <v>17873.47</v>
          </cell>
          <cell r="BE263">
            <v>0</v>
          </cell>
          <cell r="BF263">
            <v>16916.66</v>
          </cell>
          <cell r="BG263">
            <v>-16916.66</v>
          </cell>
          <cell r="BH263">
            <v>0</v>
          </cell>
          <cell r="BI263">
            <v>16916.6699999999</v>
          </cell>
          <cell r="BJ263">
            <v>-16916.6699999999</v>
          </cell>
          <cell r="BK263">
            <v>189267.7</v>
          </cell>
          <cell r="BL263">
            <v>203000</v>
          </cell>
          <cell r="BM263">
            <v>-13732.299999999899</v>
          </cell>
          <cell r="BN263">
            <v>666.66999999999905</v>
          </cell>
        </row>
        <row r="264">
          <cell r="X264">
            <v>23100</v>
          </cell>
          <cell r="Y264" t="str">
            <v>+</v>
          </cell>
          <cell r="Z264" t="str">
            <v>111581 Trillium Sets-Rental</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-403.67</v>
          </cell>
          <cell r="AT264">
            <v>0</v>
          </cell>
          <cell r="AU264">
            <v>-403.67</v>
          </cell>
          <cell r="AV264">
            <v>-65</v>
          </cell>
          <cell r="AW264">
            <v>0</v>
          </cell>
          <cell r="AX264">
            <v>-65</v>
          </cell>
          <cell r="AY264">
            <v>0</v>
          </cell>
          <cell r="AZ264">
            <v>0</v>
          </cell>
          <cell r="BA264">
            <v>0</v>
          </cell>
          <cell r="BB264">
            <v>0</v>
          </cell>
          <cell r="BC264">
            <v>0</v>
          </cell>
          <cell r="BD264">
            <v>0</v>
          </cell>
          <cell r="BE264">
            <v>0</v>
          </cell>
          <cell r="BF264">
            <v>0</v>
          </cell>
          <cell r="BG264">
            <v>0</v>
          </cell>
          <cell r="BH264">
            <v>0</v>
          </cell>
          <cell r="BI264">
            <v>0</v>
          </cell>
          <cell r="BJ264">
            <v>0</v>
          </cell>
          <cell r="BK264">
            <v>-468.67</v>
          </cell>
          <cell r="BL264">
            <v>0</v>
          </cell>
          <cell r="BM264">
            <v>-468.67</v>
          </cell>
          <cell r="BN264">
            <v>21083.33</v>
          </cell>
        </row>
        <row r="265">
          <cell r="X265">
            <v>23200</v>
          </cell>
          <cell r="Y265" t="str">
            <v>+</v>
          </cell>
          <cell r="Z265" t="str">
            <v>111582 Trillium Sets-Instal</v>
          </cell>
          <cell r="AA265">
            <v>260</v>
          </cell>
          <cell r="AB265">
            <v>0</v>
          </cell>
          <cell r="AC265">
            <v>260</v>
          </cell>
          <cell r="AD265">
            <v>195</v>
          </cell>
          <cell r="AE265">
            <v>0</v>
          </cell>
          <cell r="AF265">
            <v>195</v>
          </cell>
          <cell r="AG265">
            <v>616</v>
          </cell>
          <cell r="AH265">
            <v>0</v>
          </cell>
          <cell r="AI265">
            <v>616</v>
          </cell>
          <cell r="AJ265">
            <v>380</v>
          </cell>
          <cell r="AK265">
            <v>0</v>
          </cell>
          <cell r="AL265">
            <v>380</v>
          </cell>
          <cell r="AM265">
            <v>130</v>
          </cell>
          <cell r="AN265">
            <v>0</v>
          </cell>
          <cell r="AO265">
            <v>130</v>
          </cell>
          <cell r="AP265">
            <v>152.5</v>
          </cell>
          <cell r="AQ265">
            <v>0</v>
          </cell>
          <cell r="AR265">
            <v>152.5</v>
          </cell>
          <cell r="AS265">
            <v>260</v>
          </cell>
          <cell r="AT265">
            <v>0</v>
          </cell>
          <cell r="AU265">
            <v>260</v>
          </cell>
          <cell r="AV265">
            <v>152.5</v>
          </cell>
          <cell r="AW265">
            <v>0</v>
          </cell>
          <cell r="AX265">
            <v>152.5</v>
          </cell>
          <cell r="AY265">
            <v>491</v>
          </cell>
          <cell r="AZ265">
            <v>0</v>
          </cell>
          <cell r="BA265">
            <v>491</v>
          </cell>
          <cell r="BB265">
            <v>0</v>
          </cell>
          <cell r="BC265">
            <v>0</v>
          </cell>
          <cell r="BD265">
            <v>0</v>
          </cell>
          <cell r="BE265">
            <v>0</v>
          </cell>
          <cell r="BF265">
            <v>0</v>
          </cell>
          <cell r="BG265">
            <v>0</v>
          </cell>
          <cell r="BH265">
            <v>0</v>
          </cell>
          <cell r="BI265">
            <v>0</v>
          </cell>
          <cell r="BJ265">
            <v>0</v>
          </cell>
          <cell r="BK265">
            <v>2637</v>
          </cell>
          <cell r="BL265">
            <v>0</v>
          </cell>
          <cell r="BM265">
            <v>2637</v>
          </cell>
          <cell r="BN265">
            <v>500</v>
          </cell>
        </row>
        <row r="266">
          <cell r="X266">
            <v>23300</v>
          </cell>
          <cell r="Y266" t="str">
            <v>+</v>
          </cell>
          <cell r="Z266" t="str">
            <v>111584 Trillium BusSET-Mtce</v>
          </cell>
          <cell r="AA266">
            <v>33.899999999999899</v>
          </cell>
          <cell r="AB266">
            <v>0</v>
          </cell>
          <cell r="AC266">
            <v>33.899999999999899</v>
          </cell>
          <cell r="AD266">
            <v>33.899999999999899</v>
          </cell>
          <cell r="AE266">
            <v>0</v>
          </cell>
          <cell r="AF266">
            <v>33.899999999999899</v>
          </cell>
          <cell r="AG266">
            <v>33.899999999999899</v>
          </cell>
          <cell r="AH266">
            <v>0</v>
          </cell>
          <cell r="AI266">
            <v>33.899999999999899</v>
          </cell>
          <cell r="AJ266">
            <v>33.899999999999899</v>
          </cell>
          <cell r="AK266">
            <v>0</v>
          </cell>
          <cell r="AL266">
            <v>33.899999999999899</v>
          </cell>
          <cell r="AM266">
            <v>33.899999999999899</v>
          </cell>
          <cell r="AN266">
            <v>0</v>
          </cell>
          <cell r="AO266">
            <v>33.899999999999899</v>
          </cell>
          <cell r="AP266">
            <v>-8.0999999999999908</v>
          </cell>
          <cell r="AQ266">
            <v>0</v>
          </cell>
          <cell r="AR266">
            <v>-8.0999999999999908</v>
          </cell>
          <cell r="AS266">
            <v>23.399999999999899</v>
          </cell>
          <cell r="AT266">
            <v>0</v>
          </cell>
          <cell r="AU266">
            <v>23.399999999999899</v>
          </cell>
          <cell r="AV266">
            <v>23.399999999999899</v>
          </cell>
          <cell r="AW266">
            <v>0</v>
          </cell>
          <cell r="AX266">
            <v>23.399999999999899</v>
          </cell>
          <cell r="AY266">
            <v>9</v>
          </cell>
          <cell r="AZ266">
            <v>0</v>
          </cell>
          <cell r="BA266">
            <v>9</v>
          </cell>
          <cell r="BB266">
            <v>42.299999999999898</v>
          </cell>
          <cell r="BC266">
            <v>0</v>
          </cell>
          <cell r="BD266">
            <v>42.299999999999898</v>
          </cell>
          <cell r="BE266">
            <v>0</v>
          </cell>
          <cell r="BF266">
            <v>0</v>
          </cell>
          <cell r="BG266">
            <v>0</v>
          </cell>
          <cell r="BH266">
            <v>0</v>
          </cell>
          <cell r="BI266">
            <v>0</v>
          </cell>
          <cell r="BJ266">
            <v>0</v>
          </cell>
          <cell r="BK266">
            <v>259.5</v>
          </cell>
          <cell r="BL266">
            <v>0</v>
          </cell>
          <cell r="BM266">
            <v>259.5</v>
          </cell>
          <cell r="BN266">
            <v>500</v>
          </cell>
        </row>
        <row r="267">
          <cell r="X267">
            <v>23400</v>
          </cell>
          <cell r="Y267" t="str">
            <v>+</v>
          </cell>
          <cell r="Z267" t="str">
            <v>111600 TAD's - Sales</v>
          </cell>
          <cell r="AA267">
            <v>10140.99</v>
          </cell>
          <cell r="AB267">
            <v>9670</v>
          </cell>
          <cell r="AC267">
            <v>470.99</v>
          </cell>
          <cell r="AD267">
            <v>9054.45999999999</v>
          </cell>
          <cell r="AE267">
            <v>11604</v>
          </cell>
          <cell r="AF267">
            <v>-2549.54</v>
          </cell>
          <cell r="AG267">
            <v>6991.6499999999896</v>
          </cell>
          <cell r="AH267">
            <v>7736</v>
          </cell>
          <cell r="AI267">
            <v>-744.35</v>
          </cell>
          <cell r="AJ267">
            <v>7280.72</v>
          </cell>
          <cell r="AK267">
            <v>9670</v>
          </cell>
          <cell r="AL267">
            <v>-2389.2800000000002</v>
          </cell>
          <cell r="AM267">
            <v>7033.17</v>
          </cell>
          <cell r="AN267">
            <v>11604</v>
          </cell>
          <cell r="AO267">
            <v>-4570.8299999999899</v>
          </cell>
          <cell r="AP267">
            <v>3761.1599999999899</v>
          </cell>
          <cell r="AQ267">
            <v>13538</v>
          </cell>
          <cell r="AR267">
            <v>-9776.84</v>
          </cell>
          <cell r="AS267">
            <v>5738.1199999999899</v>
          </cell>
          <cell r="AT267">
            <v>13538</v>
          </cell>
          <cell r="AU267">
            <v>-7799.88</v>
          </cell>
          <cell r="AV267">
            <v>5463.8999999999896</v>
          </cell>
          <cell r="AW267">
            <v>11604</v>
          </cell>
          <cell r="AX267">
            <v>-6140.1</v>
          </cell>
          <cell r="AY267">
            <v>5667.5299999999897</v>
          </cell>
          <cell r="AZ267">
            <v>13538</v>
          </cell>
          <cell r="BA267">
            <v>-7870.47</v>
          </cell>
          <cell r="BB267">
            <v>11199.16</v>
          </cell>
          <cell r="BC267">
            <v>13538</v>
          </cell>
          <cell r="BD267">
            <v>-2338.84</v>
          </cell>
          <cell r="BE267">
            <v>1052.42</v>
          </cell>
          <cell r="BF267">
            <v>29009</v>
          </cell>
          <cell r="BG267">
            <v>-27956.58</v>
          </cell>
          <cell r="BH267">
            <v>0</v>
          </cell>
          <cell r="BI267">
            <v>48349</v>
          </cell>
          <cell r="BJ267">
            <v>-48349</v>
          </cell>
          <cell r="BK267">
            <v>73383.279999999897</v>
          </cell>
          <cell r="BL267">
            <v>193398</v>
          </cell>
          <cell r="BM267">
            <v>-120014.72</v>
          </cell>
          <cell r="BN267">
            <v>0</v>
          </cell>
        </row>
        <row r="268">
          <cell r="X268">
            <v>23500</v>
          </cell>
          <cell r="Y268" t="str">
            <v>+</v>
          </cell>
          <cell r="Z268" t="str">
            <v>111601 Other Retail Prod Sl</v>
          </cell>
          <cell r="AA268">
            <v>35125.809999999903</v>
          </cell>
          <cell r="AB268">
            <v>0</v>
          </cell>
          <cell r="AC268">
            <v>35125.809999999903</v>
          </cell>
          <cell r="AD268">
            <v>33028.589999999902</v>
          </cell>
          <cell r="AE268">
            <v>0</v>
          </cell>
          <cell r="AF268">
            <v>33028.589999999902</v>
          </cell>
          <cell r="AG268">
            <v>63977.36</v>
          </cell>
          <cell r="AH268">
            <v>0</v>
          </cell>
          <cell r="AI268">
            <v>63977.36</v>
          </cell>
          <cell r="AJ268">
            <v>35318.76</v>
          </cell>
          <cell r="AK268">
            <v>0</v>
          </cell>
          <cell r="AL268">
            <v>35318.76</v>
          </cell>
          <cell r="AM268">
            <v>27859.869999999901</v>
          </cell>
          <cell r="AN268">
            <v>0</v>
          </cell>
          <cell r="AO268">
            <v>27859.869999999901</v>
          </cell>
          <cell r="AP268">
            <v>48107.58</v>
          </cell>
          <cell r="AQ268">
            <v>0</v>
          </cell>
          <cell r="AR268">
            <v>48107.58</v>
          </cell>
          <cell r="AS268">
            <v>37000.76</v>
          </cell>
          <cell r="AT268">
            <v>0</v>
          </cell>
          <cell r="AU268">
            <v>37000.76</v>
          </cell>
          <cell r="AV268">
            <v>19077.4199999999</v>
          </cell>
          <cell r="AW268">
            <v>0</v>
          </cell>
          <cell r="AX268">
            <v>19077.4199999999</v>
          </cell>
          <cell r="AY268">
            <v>40290.809999999903</v>
          </cell>
          <cell r="AZ268">
            <v>0</v>
          </cell>
          <cell r="BA268">
            <v>40290.809999999903</v>
          </cell>
          <cell r="BB268">
            <v>27538.57</v>
          </cell>
          <cell r="BC268">
            <v>0</v>
          </cell>
          <cell r="BD268">
            <v>27538.57</v>
          </cell>
          <cell r="BE268">
            <v>767.08</v>
          </cell>
          <cell r="BF268">
            <v>0</v>
          </cell>
          <cell r="BG268">
            <v>767.08</v>
          </cell>
          <cell r="BH268">
            <v>0</v>
          </cell>
          <cell r="BI268">
            <v>0</v>
          </cell>
          <cell r="BJ268">
            <v>0</v>
          </cell>
          <cell r="BK268">
            <v>368092.609999999</v>
          </cell>
          <cell r="BL268">
            <v>0</v>
          </cell>
          <cell r="BM268">
            <v>368092.609999999</v>
          </cell>
          <cell r="BN268">
            <v>16000</v>
          </cell>
        </row>
        <row r="269">
          <cell r="X269">
            <v>23600</v>
          </cell>
          <cell r="Y269" t="str">
            <v>+</v>
          </cell>
          <cell r="Z269" t="str">
            <v>111602 Retail Accessories</v>
          </cell>
          <cell r="AA269">
            <v>13545.36</v>
          </cell>
          <cell r="AB269">
            <v>0</v>
          </cell>
          <cell r="AC269">
            <v>13545.36</v>
          </cell>
          <cell r="AD269">
            <v>10588.969999999899</v>
          </cell>
          <cell r="AE269">
            <v>0</v>
          </cell>
          <cell r="AF269">
            <v>10588.969999999899</v>
          </cell>
          <cell r="AG269">
            <v>14324.29</v>
          </cell>
          <cell r="AH269">
            <v>0</v>
          </cell>
          <cell r="AI269">
            <v>14324.29</v>
          </cell>
          <cell r="AJ269">
            <v>13340.58</v>
          </cell>
          <cell r="AK269">
            <v>0</v>
          </cell>
          <cell r="AL269">
            <v>13340.58</v>
          </cell>
          <cell r="AM269">
            <v>17425.7599999999</v>
          </cell>
          <cell r="AN269">
            <v>0</v>
          </cell>
          <cell r="AO269">
            <v>17425.7599999999</v>
          </cell>
          <cell r="AP269">
            <v>16133.92</v>
          </cell>
          <cell r="AQ269">
            <v>0</v>
          </cell>
          <cell r="AR269">
            <v>16133.92</v>
          </cell>
          <cell r="AS269">
            <v>13865.42</v>
          </cell>
          <cell r="AT269">
            <v>0</v>
          </cell>
          <cell r="AU269">
            <v>13865.42</v>
          </cell>
          <cell r="AV269">
            <v>14316.1</v>
          </cell>
          <cell r="AW269">
            <v>0</v>
          </cell>
          <cell r="AX269">
            <v>14316.1</v>
          </cell>
          <cell r="AY269">
            <v>14952.59</v>
          </cell>
          <cell r="AZ269">
            <v>0</v>
          </cell>
          <cell r="BA269">
            <v>14952.59</v>
          </cell>
          <cell r="BB269">
            <v>17903.1899999999</v>
          </cell>
          <cell r="BC269">
            <v>0</v>
          </cell>
          <cell r="BD269">
            <v>17903.1899999999</v>
          </cell>
          <cell r="BE269">
            <v>1933.0799999999899</v>
          </cell>
          <cell r="BF269">
            <v>0</v>
          </cell>
          <cell r="BG269">
            <v>1933.0799999999899</v>
          </cell>
          <cell r="BH269">
            <v>0</v>
          </cell>
          <cell r="BI269">
            <v>0</v>
          </cell>
          <cell r="BJ269">
            <v>0</v>
          </cell>
          <cell r="BK269">
            <v>148329.26</v>
          </cell>
          <cell r="BL269">
            <v>0</v>
          </cell>
          <cell r="BM269">
            <v>148329.26</v>
          </cell>
          <cell r="BN269">
            <v>2916.6599999999899</v>
          </cell>
        </row>
        <row r="270">
          <cell r="X270">
            <v>23700</v>
          </cell>
          <cell r="Y270" t="str">
            <v>+</v>
          </cell>
          <cell r="Z270" t="str">
            <v>111603 Retail Facsimilies</v>
          </cell>
          <cell r="AA270">
            <v>8841.3700000000008</v>
          </cell>
          <cell r="AB270">
            <v>4835</v>
          </cell>
          <cell r="AC270">
            <v>4006.3699999999899</v>
          </cell>
          <cell r="AD270">
            <v>5252.3</v>
          </cell>
          <cell r="AE270">
            <v>5802</v>
          </cell>
          <cell r="AF270">
            <v>-549.70000000000005</v>
          </cell>
          <cell r="AG270">
            <v>4564.38</v>
          </cell>
          <cell r="AH270">
            <v>3868</v>
          </cell>
          <cell r="AI270">
            <v>696.38</v>
          </cell>
          <cell r="AJ270">
            <v>4621.8999999999896</v>
          </cell>
          <cell r="AK270">
            <v>4835</v>
          </cell>
          <cell r="AL270">
            <v>-213.099999999999</v>
          </cell>
          <cell r="AM270">
            <v>6679.0299999999897</v>
          </cell>
          <cell r="AN270">
            <v>5802</v>
          </cell>
          <cell r="AO270">
            <v>877.02999999999895</v>
          </cell>
          <cell r="AP270">
            <v>6834.9799999999896</v>
          </cell>
          <cell r="AQ270">
            <v>6769</v>
          </cell>
          <cell r="AR270">
            <v>65.98</v>
          </cell>
          <cell r="AS270">
            <v>6015.38</v>
          </cell>
          <cell r="AT270">
            <v>6769</v>
          </cell>
          <cell r="AU270">
            <v>-753.62</v>
          </cell>
          <cell r="AV270">
            <v>7388.81</v>
          </cell>
          <cell r="AW270">
            <v>5802</v>
          </cell>
          <cell r="AX270">
            <v>1586.8099999999899</v>
          </cell>
          <cell r="AY270">
            <v>61853.489999999903</v>
          </cell>
          <cell r="AZ270">
            <v>6769</v>
          </cell>
          <cell r="BA270">
            <v>55084.489999999903</v>
          </cell>
          <cell r="BB270">
            <v>90777.929999999906</v>
          </cell>
          <cell r="BC270">
            <v>6769</v>
          </cell>
          <cell r="BD270">
            <v>84008.929999999906</v>
          </cell>
          <cell r="BE270">
            <v>8923.5699999999906</v>
          </cell>
          <cell r="BF270">
            <v>14505</v>
          </cell>
          <cell r="BG270">
            <v>-5581.43</v>
          </cell>
          <cell r="BH270">
            <v>0</v>
          </cell>
          <cell r="BI270">
            <v>24174</v>
          </cell>
          <cell r="BJ270">
            <v>-24174</v>
          </cell>
          <cell r="BK270">
            <v>211753.14</v>
          </cell>
          <cell r="BL270">
            <v>96699</v>
          </cell>
          <cell r="BM270">
            <v>115054.14</v>
          </cell>
          <cell r="BN270">
            <v>0</v>
          </cell>
        </row>
        <row r="271">
          <cell r="X271">
            <v>23800</v>
          </cell>
          <cell r="Y271" t="str">
            <v>+</v>
          </cell>
          <cell r="Z271" t="str">
            <v>111604 Retail Fax Services</v>
          </cell>
          <cell r="AA271">
            <v>187.93</v>
          </cell>
          <cell r="AB271">
            <v>0</v>
          </cell>
          <cell r="AC271">
            <v>187.93</v>
          </cell>
          <cell r="AD271">
            <v>182.849999999999</v>
          </cell>
          <cell r="AE271">
            <v>0</v>
          </cell>
          <cell r="AF271">
            <v>182.849999999999</v>
          </cell>
          <cell r="AG271">
            <v>219.41999999999899</v>
          </cell>
          <cell r="AH271">
            <v>0</v>
          </cell>
          <cell r="AI271">
            <v>219.41999999999899</v>
          </cell>
          <cell r="AJ271">
            <v>141.319999999999</v>
          </cell>
          <cell r="AK271">
            <v>0</v>
          </cell>
          <cell r="AL271">
            <v>141.319999999999</v>
          </cell>
          <cell r="AM271">
            <v>174.19</v>
          </cell>
          <cell r="AN271">
            <v>0</v>
          </cell>
          <cell r="AO271">
            <v>174.19</v>
          </cell>
          <cell r="AP271">
            <v>186.21</v>
          </cell>
          <cell r="AQ271">
            <v>0</v>
          </cell>
          <cell r="AR271">
            <v>186.21</v>
          </cell>
          <cell r="AS271">
            <v>140.479999999999</v>
          </cell>
          <cell r="AT271">
            <v>0</v>
          </cell>
          <cell r="AU271">
            <v>140.479999999999</v>
          </cell>
          <cell r="AV271">
            <v>124.569999999999</v>
          </cell>
          <cell r="AW271">
            <v>0</v>
          </cell>
          <cell r="AX271">
            <v>124.569999999999</v>
          </cell>
          <cell r="AY271">
            <v>108.91</v>
          </cell>
          <cell r="AZ271">
            <v>0</v>
          </cell>
          <cell r="BA271">
            <v>108.91</v>
          </cell>
          <cell r="BB271">
            <v>206.43</v>
          </cell>
          <cell r="BC271">
            <v>0</v>
          </cell>
          <cell r="BD271">
            <v>206.43</v>
          </cell>
          <cell r="BE271">
            <v>2.3799999999999901</v>
          </cell>
          <cell r="BF271">
            <v>0</v>
          </cell>
          <cell r="BG271">
            <v>2.3799999999999901</v>
          </cell>
          <cell r="BH271">
            <v>0</v>
          </cell>
          <cell r="BI271">
            <v>0</v>
          </cell>
          <cell r="BJ271">
            <v>0</v>
          </cell>
          <cell r="BK271">
            <v>1674.69</v>
          </cell>
          <cell r="BL271">
            <v>0</v>
          </cell>
          <cell r="BM271">
            <v>1674.69</v>
          </cell>
          <cell r="BN271">
            <v>26333.33</v>
          </cell>
        </row>
        <row r="272">
          <cell r="X272">
            <v>23900</v>
          </cell>
          <cell r="Y272" t="str">
            <v>+</v>
          </cell>
          <cell r="Z272" t="str">
            <v>112010 Call Sequencrs-Sales</v>
          </cell>
          <cell r="AA272">
            <v>0</v>
          </cell>
          <cell r="AB272">
            <v>833.33</v>
          </cell>
          <cell r="AC272">
            <v>-833.33</v>
          </cell>
          <cell r="AD272">
            <v>0</v>
          </cell>
          <cell r="AE272">
            <v>833.34</v>
          </cell>
          <cell r="AF272">
            <v>-833.34</v>
          </cell>
          <cell r="AG272">
            <v>0</v>
          </cell>
          <cell r="AH272">
            <v>833.33</v>
          </cell>
          <cell r="AI272">
            <v>-833.33</v>
          </cell>
          <cell r="AJ272">
            <v>0</v>
          </cell>
          <cell r="AK272">
            <v>833.33</v>
          </cell>
          <cell r="AL272">
            <v>-833.33</v>
          </cell>
          <cell r="AM272">
            <v>0</v>
          </cell>
          <cell r="AN272">
            <v>833.34</v>
          </cell>
          <cell r="AO272">
            <v>-833.34</v>
          </cell>
          <cell r="AP272">
            <v>0</v>
          </cell>
          <cell r="AQ272">
            <v>833.33</v>
          </cell>
          <cell r="AR272">
            <v>-833.33</v>
          </cell>
          <cell r="AS272">
            <v>0</v>
          </cell>
          <cell r="AT272">
            <v>833.33</v>
          </cell>
          <cell r="AU272">
            <v>-833.33</v>
          </cell>
          <cell r="AV272">
            <v>0</v>
          </cell>
          <cell r="AW272">
            <v>833.34</v>
          </cell>
          <cell r="AX272">
            <v>-833.34</v>
          </cell>
          <cell r="AY272">
            <v>0</v>
          </cell>
          <cell r="AZ272">
            <v>833.33</v>
          </cell>
          <cell r="BA272">
            <v>-833.33</v>
          </cell>
          <cell r="BB272">
            <v>0</v>
          </cell>
          <cell r="BC272">
            <v>833.33</v>
          </cell>
          <cell r="BD272">
            <v>-833.33</v>
          </cell>
          <cell r="BE272">
            <v>0</v>
          </cell>
          <cell r="BF272">
            <v>833.34</v>
          </cell>
          <cell r="BG272">
            <v>-833.34</v>
          </cell>
          <cell r="BH272">
            <v>0</v>
          </cell>
          <cell r="BI272">
            <v>833.33</v>
          </cell>
          <cell r="BJ272">
            <v>-833.33</v>
          </cell>
          <cell r="BK272">
            <v>0</v>
          </cell>
          <cell r="BL272">
            <v>10000</v>
          </cell>
          <cell r="BM272">
            <v>-10000</v>
          </cell>
          <cell r="BN272">
            <v>2833.34</v>
          </cell>
        </row>
        <row r="273">
          <cell r="X273">
            <v>24000</v>
          </cell>
          <cell r="Y273" t="str">
            <v>+</v>
          </cell>
          <cell r="Z273" t="str">
            <v>112012 Call Sequencrs-Insta</v>
          </cell>
          <cell r="AA273">
            <v>65</v>
          </cell>
          <cell r="AB273">
            <v>333.32999999999902</v>
          </cell>
          <cell r="AC273">
            <v>-268.32999999999902</v>
          </cell>
          <cell r="AD273">
            <v>0</v>
          </cell>
          <cell r="AE273">
            <v>333.33999999999901</v>
          </cell>
          <cell r="AF273">
            <v>-333.33999999999901</v>
          </cell>
          <cell r="AG273">
            <v>0</v>
          </cell>
          <cell r="AH273">
            <v>333.32999999999902</v>
          </cell>
          <cell r="AI273">
            <v>-333.32999999999902</v>
          </cell>
          <cell r="AJ273">
            <v>0</v>
          </cell>
          <cell r="AK273">
            <v>333.32999999999902</v>
          </cell>
          <cell r="AL273">
            <v>-333.32999999999902</v>
          </cell>
          <cell r="AM273">
            <v>0</v>
          </cell>
          <cell r="AN273">
            <v>333.33999999999901</v>
          </cell>
          <cell r="AO273">
            <v>-333.33999999999901</v>
          </cell>
          <cell r="AP273">
            <v>0</v>
          </cell>
          <cell r="AQ273">
            <v>333.32999999999902</v>
          </cell>
          <cell r="AR273">
            <v>-333.32999999999902</v>
          </cell>
          <cell r="AS273">
            <v>0</v>
          </cell>
          <cell r="AT273">
            <v>333.32999999999902</v>
          </cell>
          <cell r="AU273">
            <v>-333.32999999999902</v>
          </cell>
          <cell r="AV273">
            <v>0</v>
          </cell>
          <cell r="AW273">
            <v>333.33999999999901</v>
          </cell>
          <cell r="AX273">
            <v>-333.33999999999901</v>
          </cell>
          <cell r="AY273">
            <v>0</v>
          </cell>
          <cell r="AZ273">
            <v>333.32999999999902</v>
          </cell>
          <cell r="BA273">
            <v>-333.32999999999902</v>
          </cell>
          <cell r="BB273">
            <v>0</v>
          </cell>
          <cell r="BC273">
            <v>333.32999999999902</v>
          </cell>
          <cell r="BD273">
            <v>-333.32999999999902</v>
          </cell>
          <cell r="BE273">
            <v>0</v>
          </cell>
          <cell r="BF273">
            <v>333.33999999999901</v>
          </cell>
          <cell r="BG273">
            <v>-333.33999999999901</v>
          </cell>
          <cell r="BH273">
            <v>0</v>
          </cell>
          <cell r="BI273">
            <v>333.32999999999902</v>
          </cell>
          <cell r="BJ273">
            <v>-333.32999999999902</v>
          </cell>
          <cell r="BK273">
            <v>65</v>
          </cell>
          <cell r="BL273">
            <v>4000</v>
          </cell>
          <cell r="BM273">
            <v>-3935</v>
          </cell>
          <cell r="BN273">
            <v>0</v>
          </cell>
        </row>
        <row r="274">
          <cell r="X274">
            <v>24100</v>
          </cell>
          <cell r="Y274" t="str">
            <v>+</v>
          </cell>
          <cell r="Z274" t="str">
            <v>112014 Call Sequencers-Mtce</v>
          </cell>
          <cell r="AA274">
            <v>157.4</v>
          </cell>
          <cell r="AB274">
            <v>333.32999999999902</v>
          </cell>
          <cell r="AC274">
            <v>-175.93</v>
          </cell>
          <cell r="AD274">
            <v>-3424.1999999999898</v>
          </cell>
          <cell r="AE274">
            <v>333.33999999999901</v>
          </cell>
          <cell r="AF274">
            <v>-3757.54</v>
          </cell>
          <cell r="AG274">
            <v>157.4</v>
          </cell>
          <cell r="AH274">
            <v>333.32999999999902</v>
          </cell>
          <cell r="AI274">
            <v>-175.93</v>
          </cell>
          <cell r="AJ274">
            <v>94.799999999999898</v>
          </cell>
          <cell r="AK274">
            <v>333.32999999999902</v>
          </cell>
          <cell r="AL274">
            <v>-238.53</v>
          </cell>
          <cell r="AM274">
            <v>-2409.1999999999898</v>
          </cell>
          <cell r="AN274">
            <v>333.33999999999901</v>
          </cell>
          <cell r="AO274">
            <v>-2742.54</v>
          </cell>
          <cell r="AP274">
            <v>94.799999999999898</v>
          </cell>
          <cell r="AQ274">
            <v>333.32999999999902</v>
          </cell>
          <cell r="AR274">
            <v>-238.53</v>
          </cell>
          <cell r="AS274">
            <v>0</v>
          </cell>
          <cell r="AT274">
            <v>333.32999999999902</v>
          </cell>
          <cell r="AU274">
            <v>-333.32999999999902</v>
          </cell>
          <cell r="AV274">
            <v>-284.39999999999901</v>
          </cell>
          <cell r="AW274">
            <v>333.33999999999901</v>
          </cell>
          <cell r="AX274">
            <v>-617.74</v>
          </cell>
          <cell r="AY274">
            <v>0</v>
          </cell>
          <cell r="AZ274">
            <v>333.32999999999902</v>
          </cell>
          <cell r="BA274">
            <v>-333.32999999999902</v>
          </cell>
          <cell r="BB274">
            <v>0</v>
          </cell>
          <cell r="BC274">
            <v>333.32999999999902</v>
          </cell>
          <cell r="BD274">
            <v>-333.32999999999902</v>
          </cell>
          <cell r="BE274">
            <v>0</v>
          </cell>
          <cell r="BF274">
            <v>333.33999999999901</v>
          </cell>
          <cell r="BG274">
            <v>-333.33999999999901</v>
          </cell>
          <cell r="BH274">
            <v>0</v>
          </cell>
          <cell r="BI274">
            <v>333.32999999999902</v>
          </cell>
          <cell r="BJ274">
            <v>-333.32999999999902</v>
          </cell>
          <cell r="BK274">
            <v>-5613.3999999999896</v>
          </cell>
          <cell r="BL274">
            <v>4000</v>
          </cell>
          <cell r="BM274">
            <v>-9613.3999999999905</v>
          </cell>
          <cell r="BN274">
            <v>30666.6699999999</v>
          </cell>
        </row>
        <row r="275">
          <cell r="X275">
            <v>24200</v>
          </cell>
          <cell r="Y275" t="str">
            <v>+</v>
          </cell>
          <cell r="Z275" t="str">
            <v>112030 MI IVR-Sales</v>
          </cell>
          <cell r="AA275">
            <v>-98008</v>
          </cell>
          <cell r="AB275">
            <v>25000</v>
          </cell>
          <cell r="AC275">
            <v>-123008</v>
          </cell>
          <cell r="AD275">
            <v>253487</v>
          </cell>
          <cell r="AE275">
            <v>25000</v>
          </cell>
          <cell r="AF275">
            <v>228487</v>
          </cell>
          <cell r="AG275">
            <v>-150428</v>
          </cell>
          <cell r="AH275">
            <v>25000</v>
          </cell>
          <cell r="AI275">
            <v>-175428</v>
          </cell>
          <cell r="AJ275">
            <v>0</v>
          </cell>
          <cell r="AK275">
            <v>25000</v>
          </cell>
          <cell r="AL275">
            <v>-25000</v>
          </cell>
          <cell r="AM275">
            <v>0</v>
          </cell>
          <cell r="AN275">
            <v>25000</v>
          </cell>
          <cell r="AO275">
            <v>-25000</v>
          </cell>
          <cell r="AP275">
            <v>0</v>
          </cell>
          <cell r="AQ275">
            <v>25000</v>
          </cell>
          <cell r="AR275">
            <v>-25000</v>
          </cell>
          <cell r="AS275">
            <v>0</v>
          </cell>
          <cell r="AT275">
            <v>25000</v>
          </cell>
          <cell r="AU275">
            <v>-25000</v>
          </cell>
          <cell r="AV275">
            <v>0</v>
          </cell>
          <cell r="AW275">
            <v>25000</v>
          </cell>
          <cell r="AX275">
            <v>-25000</v>
          </cell>
          <cell r="AY275">
            <v>21.73</v>
          </cell>
          <cell r="AZ275">
            <v>25000</v>
          </cell>
          <cell r="BA275">
            <v>-24978.27</v>
          </cell>
          <cell r="BB275">
            <v>5624</v>
          </cell>
          <cell r="BC275">
            <v>25000</v>
          </cell>
          <cell r="BD275">
            <v>-19376</v>
          </cell>
          <cell r="BE275">
            <v>0</v>
          </cell>
          <cell r="BF275">
            <v>25000</v>
          </cell>
          <cell r="BG275">
            <v>-25000</v>
          </cell>
          <cell r="BH275">
            <v>0</v>
          </cell>
          <cell r="BI275">
            <v>25000</v>
          </cell>
          <cell r="BJ275">
            <v>-25000</v>
          </cell>
          <cell r="BK275">
            <v>10696.73</v>
          </cell>
          <cell r="BL275">
            <v>300000</v>
          </cell>
          <cell r="BM275">
            <v>-289303.27</v>
          </cell>
          <cell r="BN275">
            <v>416.67</v>
          </cell>
        </row>
        <row r="276">
          <cell r="X276">
            <v>24300</v>
          </cell>
          <cell r="Y276" t="str">
            <v>+</v>
          </cell>
          <cell r="Z276" t="str">
            <v>112032 MI IVR-Install</v>
          </cell>
          <cell r="AA276">
            <v>0</v>
          </cell>
          <cell r="AB276">
            <v>0</v>
          </cell>
          <cell r="AC276">
            <v>0</v>
          </cell>
          <cell r="AD276">
            <v>97.5</v>
          </cell>
          <cell r="AE276">
            <v>0</v>
          </cell>
          <cell r="AF276">
            <v>97.5</v>
          </cell>
          <cell r="AG276">
            <v>150428</v>
          </cell>
          <cell r="AH276">
            <v>0</v>
          </cell>
          <cell r="AI276">
            <v>150428</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1944</v>
          </cell>
          <cell r="BC276">
            <v>0</v>
          </cell>
          <cell r="BD276">
            <v>1944</v>
          </cell>
          <cell r="BE276">
            <v>0</v>
          </cell>
          <cell r="BF276">
            <v>0</v>
          </cell>
          <cell r="BG276">
            <v>0</v>
          </cell>
          <cell r="BH276">
            <v>0</v>
          </cell>
          <cell r="BI276">
            <v>0</v>
          </cell>
          <cell r="BJ276">
            <v>0</v>
          </cell>
          <cell r="BK276">
            <v>152469.5</v>
          </cell>
          <cell r="BL276">
            <v>0</v>
          </cell>
          <cell r="BM276">
            <v>152469.5</v>
          </cell>
          <cell r="BN276">
            <v>4750</v>
          </cell>
        </row>
        <row r="277">
          <cell r="X277">
            <v>24400</v>
          </cell>
          <cell r="Y277" t="str">
            <v>+</v>
          </cell>
          <cell r="Z277" t="str">
            <v>112034 MI IVR-Mtce</v>
          </cell>
          <cell r="AA277">
            <v>417.6</v>
          </cell>
          <cell r="AB277">
            <v>1583.3299999999899</v>
          </cell>
          <cell r="AC277">
            <v>-1165.73</v>
          </cell>
          <cell r="AD277">
            <v>417.6</v>
          </cell>
          <cell r="AE277">
            <v>1583.3399999999899</v>
          </cell>
          <cell r="AF277">
            <v>-1165.74</v>
          </cell>
          <cell r="AG277">
            <v>417.6</v>
          </cell>
          <cell r="AH277">
            <v>1583.3299999999899</v>
          </cell>
          <cell r="AI277">
            <v>-1165.73</v>
          </cell>
          <cell r="AJ277">
            <v>437.6</v>
          </cell>
          <cell r="AK277">
            <v>1583.3299999999899</v>
          </cell>
          <cell r="AL277">
            <v>-1145.73</v>
          </cell>
          <cell r="AM277">
            <v>577.6</v>
          </cell>
          <cell r="AN277">
            <v>1583.3399999999899</v>
          </cell>
          <cell r="AO277">
            <v>-1005.74</v>
          </cell>
          <cell r="AP277">
            <v>939.6</v>
          </cell>
          <cell r="AQ277">
            <v>1583.3299999999899</v>
          </cell>
          <cell r="AR277">
            <v>-643.73</v>
          </cell>
          <cell r="AS277">
            <v>802.85</v>
          </cell>
          <cell r="AT277">
            <v>1583.3299999999899</v>
          </cell>
          <cell r="AU277">
            <v>-780.48</v>
          </cell>
          <cell r="AV277">
            <v>1009.63</v>
          </cell>
          <cell r="AW277">
            <v>1583.3399999999899</v>
          </cell>
          <cell r="AX277">
            <v>-573.71</v>
          </cell>
          <cell r="AY277">
            <v>718.05999999999904</v>
          </cell>
          <cell r="AZ277">
            <v>1583.3299999999899</v>
          </cell>
          <cell r="BA277">
            <v>-865.26999999999896</v>
          </cell>
          <cell r="BB277">
            <v>1621.28</v>
          </cell>
          <cell r="BC277">
            <v>1583.3299999999899</v>
          </cell>
          <cell r="BD277">
            <v>37.950000000000003</v>
          </cell>
          <cell r="BE277">
            <v>0</v>
          </cell>
          <cell r="BF277">
            <v>1583.3399999999899</v>
          </cell>
          <cell r="BG277">
            <v>-1583.3399999999899</v>
          </cell>
          <cell r="BH277">
            <v>0</v>
          </cell>
          <cell r="BI277">
            <v>1583.3299999999899</v>
          </cell>
          <cell r="BJ277">
            <v>-1583.3299999999899</v>
          </cell>
          <cell r="BK277">
            <v>7359.42</v>
          </cell>
          <cell r="BL277">
            <v>19000</v>
          </cell>
          <cell r="BM277">
            <v>-11640.58</v>
          </cell>
          <cell r="BN277">
            <v>3083.3299999999899</v>
          </cell>
        </row>
        <row r="278">
          <cell r="X278">
            <v>24500</v>
          </cell>
          <cell r="Y278" t="str">
            <v>+</v>
          </cell>
          <cell r="Z278" t="str">
            <v>112040 Visit Messengr-Sales</v>
          </cell>
          <cell r="AA278">
            <v>0</v>
          </cell>
          <cell r="AB278">
            <v>26583.33</v>
          </cell>
          <cell r="AC278">
            <v>-26583.33</v>
          </cell>
          <cell r="AD278">
            <v>0</v>
          </cell>
          <cell r="AE278">
            <v>26583.34</v>
          </cell>
          <cell r="AF278">
            <v>-26583.34</v>
          </cell>
          <cell r="AG278">
            <v>0</v>
          </cell>
          <cell r="AH278">
            <v>26583.33</v>
          </cell>
          <cell r="AI278">
            <v>-26583.33</v>
          </cell>
          <cell r="AJ278">
            <v>0</v>
          </cell>
          <cell r="AK278">
            <v>26583.33</v>
          </cell>
          <cell r="AL278">
            <v>-26583.33</v>
          </cell>
          <cell r="AM278">
            <v>0</v>
          </cell>
          <cell r="AN278">
            <v>26583.34</v>
          </cell>
          <cell r="AO278">
            <v>-26583.34</v>
          </cell>
          <cell r="AP278">
            <v>0</v>
          </cell>
          <cell r="AQ278">
            <v>26583.33</v>
          </cell>
          <cell r="AR278">
            <v>-26583.33</v>
          </cell>
          <cell r="AS278">
            <v>0</v>
          </cell>
          <cell r="AT278">
            <v>26583.33</v>
          </cell>
          <cell r="AU278">
            <v>-26583.33</v>
          </cell>
          <cell r="AV278">
            <v>0</v>
          </cell>
          <cell r="AW278">
            <v>26583.34</v>
          </cell>
          <cell r="AX278">
            <v>-26583.34</v>
          </cell>
          <cell r="AY278">
            <v>0</v>
          </cell>
          <cell r="AZ278">
            <v>26583.33</v>
          </cell>
          <cell r="BA278">
            <v>-26583.33</v>
          </cell>
          <cell r="BB278">
            <v>49808.57</v>
          </cell>
          <cell r="BC278">
            <v>26583.33</v>
          </cell>
          <cell r="BD278">
            <v>23225.24</v>
          </cell>
          <cell r="BE278">
            <v>0</v>
          </cell>
          <cell r="BF278">
            <v>26583.34</v>
          </cell>
          <cell r="BG278">
            <v>-26583.34</v>
          </cell>
          <cell r="BH278">
            <v>0</v>
          </cell>
          <cell r="BI278">
            <v>26583.33</v>
          </cell>
          <cell r="BJ278">
            <v>-26583.33</v>
          </cell>
          <cell r="BK278">
            <v>49808.57</v>
          </cell>
          <cell r="BL278">
            <v>319000</v>
          </cell>
          <cell r="BM278">
            <v>-269191.429999999</v>
          </cell>
          <cell r="BN278">
            <v>14333.33</v>
          </cell>
        </row>
        <row r="279">
          <cell r="X279">
            <v>24600</v>
          </cell>
          <cell r="Y279" t="str">
            <v>+</v>
          </cell>
          <cell r="Z279" t="str">
            <v>112044 Visit Messenger-Mtce</v>
          </cell>
          <cell r="AA279">
            <v>202.009999999999</v>
          </cell>
          <cell r="AB279">
            <v>3416.67</v>
          </cell>
          <cell r="AC279">
            <v>-3214.6599999999899</v>
          </cell>
          <cell r="AD279">
            <v>202.009999999999</v>
          </cell>
          <cell r="AE279">
            <v>3416.6599999999899</v>
          </cell>
          <cell r="AF279">
            <v>-3214.65</v>
          </cell>
          <cell r="AG279">
            <v>202.009999999999</v>
          </cell>
          <cell r="AH279">
            <v>3416.67</v>
          </cell>
          <cell r="AI279">
            <v>-3214.6599999999899</v>
          </cell>
          <cell r="AJ279">
            <v>202.009999999999</v>
          </cell>
          <cell r="AK279">
            <v>3416.67</v>
          </cell>
          <cell r="AL279">
            <v>-3214.6599999999899</v>
          </cell>
          <cell r="AM279">
            <v>202.009999999999</v>
          </cell>
          <cell r="AN279">
            <v>3416.6599999999899</v>
          </cell>
          <cell r="AO279">
            <v>-3214.65</v>
          </cell>
          <cell r="AP279">
            <v>202.009999999999</v>
          </cell>
          <cell r="AQ279">
            <v>3416.67</v>
          </cell>
          <cell r="AR279">
            <v>-3214.6599999999899</v>
          </cell>
          <cell r="AS279">
            <v>202.009999999999</v>
          </cell>
          <cell r="AT279">
            <v>3416.67</v>
          </cell>
          <cell r="AU279">
            <v>-3214.6599999999899</v>
          </cell>
          <cell r="AV279">
            <v>202.009999999999</v>
          </cell>
          <cell r="AW279">
            <v>3416.6599999999899</v>
          </cell>
          <cell r="AX279">
            <v>-3214.65</v>
          </cell>
          <cell r="AY279">
            <v>202.009999999999</v>
          </cell>
          <cell r="AZ279">
            <v>3416.67</v>
          </cell>
          <cell r="BA279">
            <v>-3214.6599999999899</v>
          </cell>
          <cell r="BB279">
            <v>202.009999999999</v>
          </cell>
          <cell r="BC279">
            <v>3416.67</v>
          </cell>
          <cell r="BD279">
            <v>-3214.6599999999899</v>
          </cell>
          <cell r="BE279">
            <v>0</v>
          </cell>
          <cell r="BF279">
            <v>3416.6599999999899</v>
          </cell>
          <cell r="BG279">
            <v>-3416.6599999999899</v>
          </cell>
          <cell r="BH279">
            <v>0</v>
          </cell>
          <cell r="BI279">
            <v>3416.67</v>
          </cell>
          <cell r="BJ279">
            <v>-3416.67</v>
          </cell>
          <cell r="BK279">
            <v>2020.0999999999899</v>
          </cell>
          <cell r="BL279">
            <v>41000</v>
          </cell>
          <cell r="BM279">
            <v>-38979.9</v>
          </cell>
          <cell r="BN279">
            <v>333.32999999999902</v>
          </cell>
        </row>
        <row r="280">
          <cell r="X280">
            <v>24700</v>
          </cell>
          <cell r="Y280" t="str">
            <v>+</v>
          </cell>
          <cell r="Z280" t="str">
            <v>112045 Visit Messenger-Leas</v>
          </cell>
          <cell r="AA280">
            <v>0</v>
          </cell>
          <cell r="AB280">
            <v>0</v>
          </cell>
          <cell r="AC280">
            <v>0</v>
          </cell>
          <cell r="AD280">
            <v>0</v>
          </cell>
          <cell r="AE280">
            <v>0</v>
          </cell>
          <cell r="AF280">
            <v>0</v>
          </cell>
          <cell r="AG280">
            <v>0</v>
          </cell>
          <cell r="AH280">
            <v>0</v>
          </cell>
          <cell r="AI280">
            <v>0</v>
          </cell>
          <cell r="AJ280">
            <v>0</v>
          </cell>
          <cell r="AK280">
            <v>0</v>
          </cell>
          <cell r="AL280">
            <v>0</v>
          </cell>
          <cell r="AM280">
            <v>59412.199999999903</v>
          </cell>
          <cell r="AN280">
            <v>0</v>
          </cell>
          <cell r="AO280">
            <v>59412.199999999903</v>
          </cell>
          <cell r="AP280">
            <v>0</v>
          </cell>
          <cell r="AQ280">
            <v>0</v>
          </cell>
          <cell r="AR280">
            <v>0</v>
          </cell>
          <cell r="AS280">
            <v>0</v>
          </cell>
          <cell r="AT280">
            <v>0</v>
          </cell>
          <cell r="AU280">
            <v>0</v>
          </cell>
          <cell r="AV280">
            <v>0</v>
          </cell>
          <cell r="AW280">
            <v>0</v>
          </cell>
          <cell r="AX280">
            <v>0</v>
          </cell>
          <cell r="AY280">
            <v>0</v>
          </cell>
          <cell r="AZ280">
            <v>0</v>
          </cell>
          <cell r="BA280">
            <v>0</v>
          </cell>
          <cell r="BB280">
            <v>-59412.199999999903</v>
          </cell>
          <cell r="BC280">
            <v>0</v>
          </cell>
          <cell r="BD280">
            <v>-59412.199999999903</v>
          </cell>
          <cell r="BE280">
            <v>0</v>
          </cell>
          <cell r="BF280">
            <v>0</v>
          </cell>
          <cell r="BG280">
            <v>0</v>
          </cell>
          <cell r="BH280">
            <v>0</v>
          </cell>
          <cell r="BI280">
            <v>0</v>
          </cell>
          <cell r="BJ280">
            <v>0</v>
          </cell>
          <cell r="BK280">
            <v>0</v>
          </cell>
          <cell r="BL280">
            <v>0</v>
          </cell>
          <cell r="BM280">
            <v>0</v>
          </cell>
          <cell r="BN280">
            <v>5000</v>
          </cell>
        </row>
        <row r="281">
          <cell r="X281">
            <v>24800</v>
          </cell>
          <cell r="Y281" t="str">
            <v>+</v>
          </cell>
          <cell r="Z281" t="str">
            <v>112050 Companion-Sales</v>
          </cell>
          <cell r="AA281">
            <v>9936.9699999999903</v>
          </cell>
          <cell r="AB281">
            <v>38333.33</v>
          </cell>
          <cell r="AC281">
            <v>-28396.36</v>
          </cell>
          <cell r="AD281">
            <v>31646.5999999999</v>
          </cell>
          <cell r="AE281">
            <v>38333.339999999902</v>
          </cell>
          <cell r="AF281">
            <v>-6686.7399999999898</v>
          </cell>
          <cell r="AG281">
            <v>56673.699999999903</v>
          </cell>
          <cell r="AH281">
            <v>38333.33</v>
          </cell>
          <cell r="AI281">
            <v>18340.369999999901</v>
          </cell>
          <cell r="AJ281">
            <v>8914.0499999999902</v>
          </cell>
          <cell r="AK281">
            <v>38333.33</v>
          </cell>
          <cell r="AL281">
            <v>-29419.279999999901</v>
          </cell>
          <cell r="AM281">
            <v>9436</v>
          </cell>
          <cell r="AN281">
            <v>38333.339999999902</v>
          </cell>
          <cell r="AO281">
            <v>-28897.34</v>
          </cell>
          <cell r="AP281">
            <v>22558.5</v>
          </cell>
          <cell r="AQ281">
            <v>38333.33</v>
          </cell>
          <cell r="AR281">
            <v>-15774.83</v>
          </cell>
          <cell r="AS281">
            <v>6478.8</v>
          </cell>
          <cell r="AT281">
            <v>38333.33</v>
          </cell>
          <cell r="AU281">
            <v>-31854.529999999901</v>
          </cell>
          <cell r="AV281">
            <v>15963.5</v>
          </cell>
          <cell r="AW281">
            <v>38333.339999999902</v>
          </cell>
          <cell r="AX281">
            <v>-22369.84</v>
          </cell>
          <cell r="AY281">
            <v>21563.8499999999</v>
          </cell>
          <cell r="AZ281">
            <v>38333.33</v>
          </cell>
          <cell r="BA281">
            <v>-16769.48</v>
          </cell>
          <cell r="BB281">
            <v>87000.009999999893</v>
          </cell>
          <cell r="BC281">
            <v>38333.33</v>
          </cell>
          <cell r="BD281">
            <v>48666.68</v>
          </cell>
          <cell r="BE281">
            <v>0</v>
          </cell>
          <cell r="BF281">
            <v>38333.339999999902</v>
          </cell>
          <cell r="BG281">
            <v>-38333.339999999902</v>
          </cell>
          <cell r="BH281">
            <v>0</v>
          </cell>
          <cell r="BI281">
            <v>38333.33</v>
          </cell>
          <cell r="BJ281">
            <v>-38333.33</v>
          </cell>
          <cell r="BK281">
            <v>270171.97999999899</v>
          </cell>
          <cell r="BL281">
            <v>460000</v>
          </cell>
          <cell r="BM281">
            <v>-189828.019999999</v>
          </cell>
          <cell r="BN281">
            <v>250</v>
          </cell>
        </row>
        <row r="282">
          <cell r="X282">
            <v>24900</v>
          </cell>
          <cell r="Y282" t="str">
            <v>+</v>
          </cell>
          <cell r="Z282" t="str">
            <v>112051 Companion Rentals</v>
          </cell>
          <cell r="AA282">
            <v>-1939.16</v>
          </cell>
          <cell r="AB282">
            <v>0</v>
          </cell>
          <cell r="AC282">
            <v>-1939.16</v>
          </cell>
          <cell r="AD282">
            <v>542.02999999999895</v>
          </cell>
          <cell r="AE282">
            <v>0</v>
          </cell>
          <cell r="AF282">
            <v>542.02999999999895</v>
          </cell>
          <cell r="AG282">
            <v>312</v>
          </cell>
          <cell r="AH282">
            <v>0</v>
          </cell>
          <cell r="AI282">
            <v>312</v>
          </cell>
          <cell r="AJ282">
            <v>553.25999999999897</v>
          </cell>
          <cell r="AK282">
            <v>0</v>
          </cell>
          <cell r="AL282">
            <v>553.25999999999897</v>
          </cell>
          <cell r="AM282">
            <v>-4550.1000000000004</v>
          </cell>
          <cell r="AN282">
            <v>0</v>
          </cell>
          <cell r="AO282">
            <v>-4550.1000000000004</v>
          </cell>
          <cell r="AP282">
            <v>-845</v>
          </cell>
          <cell r="AQ282">
            <v>0</v>
          </cell>
          <cell r="AR282">
            <v>-845</v>
          </cell>
          <cell r="AS282">
            <v>432</v>
          </cell>
          <cell r="AT282">
            <v>0</v>
          </cell>
          <cell r="AU282">
            <v>432</v>
          </cell>
          <cell r="AV282">
            <v>-179.27</v>
          </cell>
          <cell r="AW282">
            <v>0</v>
          </cell>
          <cell r="AX282">
            <v>-179.27</v>
          </cell>
          <cell r="AY282">
            <v>-2611</v>
          </cell>
          <cell r="AZ282">
            <v>0</v>
          </cell>
          <cell r="BA282">
            <v>-2611</v>
          </cell>
          <cell r="BB282">
            <v>14.18</v>
          </cell>
          <cell r="BC282">
            <v>0</v>
          </cell>
          <cell r="BD282">
            <v>14.18</v>
          </cell>
          <cell r="BE282">
            <v>0</v>
          </cell>
          <cell r="BF282">
            <v>0</v>
          </cell>
          <cell r="BG282">
            <v>0</v>
          </cell>
          <cell r="BH282">
            <v>0</v>
          </cell>
          <cell r="BI282">
            <v>0</v>
          </cell>
          <cell r="BJ282">
            <v>0</v>
          </cell>
          <cell r="BK282">
            <v>-8271.0599999999904</v>
          </cell>
          <cell r="BL282">
            <v>0</v>
          </cell>
          <cell r="BM282">
            <v>-8271.0599999999904</v>
          </cell>
          <cell r="BN282">
            <v>583.33000000000004</v>
          </cell>
        </row>
        <row r="283">
          <cell r="X283">
            <v>25000</v>
          </cell>
          <cell r="Y283" t="str">
            <v>+</v>
          </cell>
          <cell r="Z283" t="str">
            <v>112052 Companion-Installs</v>
          </cell>
          <cell r="AA283">
            <v>1485</v>
          </cell>
          <cell r="AB283">
            <v>5500</v>
          </cell>
          <cell r="AC283">
            <v>-4015</v>
          </cell>
          <cell r="AD283">
            <v>2350.3099999999899</v>
          </cell>
          <cell r="AE283">
            <v>5500</v>
          </cell>
          <cell r="AF283">
            <v>-3149.69</v>
          </cell>
          <cell r="AG283">
            <v>4954.5</v>
          </cell>
          <cell r="AH283">
            <v>5500</v>
          </cell>
          <cell r="AI283">
            <v>-545.5</v>
          </cell>
          <cell r="AJ283">
            <v>1318</v>
          </cell>
          <cell r="AK283">
            <v>5500</v>
          </cell>
          <cell r="AL283">
            <v>-4182</v>
          </cell>
          <cell r="AM283">
            <v>2788.52</v>
          </cell>
          <cell r="AN283">
            <v>5500</v>
          </cell>
          <cell r="AO283">
            <v>-2711.48</v>
          </cell>
          <cell r="AP283">
            <v>4388.5</v>
          </cell>
          <cell r="AQ283">
            <v>5500</v>
          </cell>
          <cell r="AR283">
            <v>-1111.5</v>
          </cell>
          <cell r="AS283">
            <v>2550</v>
          </cell>
          <cell r="AT283">
            <v>5500</v>
          </cell>
          <cell r="AU283">
            <v>-2950</v>
          </cell>
          <cell r="AV283">
            <v>3374</v>
          </cell>
          <cell r="AW283">
            <v>5500</v>
          </cell>
          <cell r="AX283">
            <v>-2126</v>
          </cell>
          <cell r="AY283">
            <v>-93</v>
          </cell>
          <cell r="AZ283">
            <v>5500</v>
          </cell>
          <cell r="BA283">
            <v>-5593</v>
          </cell>
          <cell r="BB283">
            <v>3419.5</v>
          </cell>
          <cell r="BC283">
            <v>5500</v>
          </cell>
          <cell r="BD283">
            <v>-2080.5</v>
          </cell>
          <cell r="BE283">
            <v>0</v>
          </cell>
          <cell r="BF283">
            <v>5500</v>
          </cell>
          <cell r="BG283">
            <v>-5500</v>
          </cell>
          <cell r="BH283">
            <v>0</v>
          </cell>
          <cell r="BI283">
            <v>5500</v>
          </cell>
          <cell r="BJ283">
            <v>-5500</v>
          </cell>
          <cell r="BK283">
            <v>26535.33</v>
          </cell>
          <cell r="BL283">
            <v>66000</v>
          </cell>
          <cell r="BM283">
            <v>-39464.669999999896</v>
          </cell>
          <cell r="BN283">
            <v>250</v>
          </cell>
        </row>
        <row r="284">
          <cell r="X284">
            <v>25100</v>
          </cell>
          <cell r="Y284" t="str">
            <v>+</v>
          </cell>
          <cell r="Z284" t="str">
            <v>112054 Companion-Mtce</v>
          </cell>
          <cell r="AA284">
            <v>3194.26</v>
          </cell>
          <cell r="AB284">
            <v>2916.67</v>
          </cell>
          <cell r="AC284">
            <v>277.58999999999901</v>
          </cell>
          <cell r="AD284">
            <v>5120.8100000000004</v>
          </cell>
          <cell r="AE284">
            <v>2916.6599999999899</v>
          </cell>
          <cell r="AF284">
            <v>2204.15</v>
          </cell>
          <cell r="AG284">
            <v>4997.6400000000003</v>
          </cell>
          <cell r="AH284">
            <v>2916.67</v>
          </cell>
          <cell r="AI284">
            <v>2080.9699999999898</v>
          </cell>
          <cell r="AJ284">
            <v>3912.42</v>
          </cell>
          <cell r="AK284">
            <v>2916.67</v>
          </cell>
          <cell r="AL284">
            <v>995.75</v>
          </cell>
          <cell r="AM284">
            <v>2098.63</v>
          </cell>
          <cell r="AN284">
            <v>2916.6599999999899</v>
          </cell>
          <cell r="AO284">
            <v>-818.02999999999895</v>
          </cell>
          <cell r="AP284">
            <v>4260.5200000000004</v>
          </cell>
          <cell r="AQ284">
            <v>2916.67</v>
          </cell>
          <cell r="AR284">
            <v>1343.8499999999899</v>
          </cell>
          <cell r="AS284">
            <v>4871.9799999999896</v>
          </cell>
          <cell r="AT284">
            <v>2916.67</v>
          </cell>
          <cell r="AU284">
            <v>1955.3099999999899</v>
          </cell>
          <cell r="AV284">
            <v>9045.5400000000009</v>
          </cell>
          <cell r="AW284">
            <v>2916.6599999999899</v>
          </cell>
          <cell r="AX284">
            <v>6128.88</v>
          </cell>
          <cell r="AY284">
            <v>3650.9499999999898</v>
          </cell>
          <cell r="AZ284">
            <v>2916.67</v>
          </cell>
          <cell r="BA284">
            <v>734.27999999999895</v>
          </cell>
          <cell r="BB284">
            <v>5717.6899999999896</v>
          </cell>
          <cell r="BC284">
            <v>2916.67</v>
          </cell>
          <cell r="BD284">
            <v>2801.02</v>
          </cell>
          <cell r="BE284">
            <v>0</v>
          </cell>
          <cell r="BF284">
            <v>2916.6599999999899</v>
          </cell>
          <cell r="BG284">
            <v>-2916.6599999999899</v>
          </cell>
          <cell r="BH284">
            <v>0</v>
          </cell>
          <cell r="BI284">
            <v>2916.67</v>
          </cell>
          <cell r="BJ284">
            <v>-2916.67</v>
          </cell>
          <cell r="BK284">
            <v>46870.44</v>
          </cell>
          <cell r="BL284">
            <v>35000</v>
          </cell>
          <cell r="BM284">
            <v>11870.44</v>
          </cell>
          <cell r="BN284">
            <v>66333.33</v>
          </cell>
        </row>
        <row r="285">
          <cell r="X285">
            <v>25200</v>
          </cell>
          <cell r="Y285" t="str">
            <v>+</v>
          </cell>
          <cell r="Z285" t="str">
            <v>112055 Companion-Lease</v>
          </cell>
          <cell r="AA285">
            <v>0</v>
          </cell>
          <cell r="AB285">
            <v>10166.67</v>
          </cell>
          <cell r="AC285">
            <v>-10166.67</v>
          </cell>
          <cell r="AD285">
            <v>11657.78</v>
          </cell>
          <cell r="AE285">
            <v>10166.66</v>
          </cell>
          <cell r="AF285">
            <v>1491.1199999999899</v>
          </cell>
          <cell r="AG285">
            <v>16.25</v>
          </cell>
          <cell r="AH285">
            <v>10166.67</v>
          </cell>
          <cell r="AI285">
            <v>-10150.42</v>
          </cell>
          <cell r="AJ285">
            <v>0</v>
          </cell>
          <cell r="AK285">
            <v>10166.67</v>
          </cell>
          <cell r="AL285">
            <v>-10166.67</v>
          </cell>
          <cell r="AM285">
            <v>0</v>
          </cell>
          <cell r="AN285">
            <v>10166.66</v>
          </cell>
          <cell r="AO285">
            <v>-10166.66</v>
          </cell>
          <cell r="AP285">
            <v>4233.0299999999897</v>
          </cell>
          <cell r="AQ285">
            <v>10166.67</v>
          </cell>
          <cell r="AR285">
            <v>-5933.64</v>
          </cell>
          <cell r="AS285">
            <v>6214.34</v>
          </cell>
          <cell r="AT285">
            <v>10166.67</v>
          </cell>
          <cell r="AU285">
            <v>-3952.3299999999899</v>
          </cell>
          <cell r="AV285">
            <v>0</v>
          </cell>
          <cell r="AW285">
            <v>10166.66</v>
          </cell>
          <cell r="AX285">
            <v>-10166.66</v>
          </cell>
          <cell r="AY285">
            <v>0</v>
          </cell>
          <cell r="AZ285">
            <v>10166.67</v>
          </cell>
          <cell r="BA285">
            <v>-10166.67</v>
          </cell>
          <cell r="BB285">
            <v>0</v>
          </cell>
          <cell r="BC285">
            <v>10166.67</v>
          </cell>
          <cell r="BD285">
            <v>-10166.67</v>
          </cell>
          <cell r="BE285">
            <v>0</v>
          </cell>
          <cell r="BF285">
            <v>10166.66</v>
          </cell>
          <cell r="BG285">
            <v>-10166.66</v>
          </cell>
          <cell r="BH285">
            <v>0</v>
          </cell>
          <cell r="BI285">
            <v>10166.67</v>
          </cell>
          <cell r="BJ285">
            <v>-10166.67</v>
          </cell>
          <cell r="BK285">
            <v>22121.4</v>
          </cell>
          <cell r="BL285">
            <v>122000</v>
          </cell>
          <cell r="BM285">
            <v>-99878.6</v>
          </cell>
          <cell r="BN285">
            <v>17500</v>
          </cell>
        </row>
        <row r="286">
          <cell r="X286">
            <v>25300</v>
          </cell>
          <cell r="Y286" t="str">
            <v>+</v>
          </cell>
          <cell r="Z286" t="str">
            <v>112060 Norstar Applic-Sales</v>
          </cell>
          <cell r="AA286">
            <v>0</v>
          </cell>
          <cell r="AB286">
            <v>3750</v>
          </cell>
          <cell r="AC286">
            <v>-3750</v>
          </cell>
          <cell r="AD286">
            <v>15100.25</v>
          </cell>
          <cell r="AE286">
            <v>3750</v>
          </cell>
          <cell r="AF286">
            <v>11350.25</v>
          </cell>
          <cell r="AG286">
            <v>1798</v>
          </cell>
          <cell r="AH286">
            <v>3750</v>
          </cell>
          <cell r="AI286">
            <v>-1952</v>
          </cell>
          <cell r="AJ286">
            <v>19255.810000000001</v>
          </cell>
          <cell r="AK286">
            <v>3750</v>
          </cell>
          <cell r="AL286">
            <v>15505.809999999899</v>
          </cell>
          <cell r="AM286">
            <v>4493.0699999999897</v>
          </cell>
          <cell r="AN286">
            <v>3750</v>
          </cell>
          <cell r="AO286">
            <v>743.07</v>
          </cell>
          <cell r="AP286">
            <v>675</v>
          </cell>
          <cell r="AQ286">
            <v>3750</v>
          </cell>
          <cell r="AR286">
            <v>-3075</v>
          </cell>
          <cell r="AS286">
            <v>-4872</v>
          </cell>
          <cell r="AT286">
            <v>3750</v>
          </cell>
          <cell r="AU286">
            <v>-8622</v>
          </cell>
          <cell r="AV286">
            <v>1499</v>
          </cell>
          <cell r="AW286">
            <v>3750</v>
          </cell>
          <cell r="AX286">
            <v>-2251</v>
          </cell>
          <cell r="AY286">
            <v>2943.15</v>
          </cell>
          <cell r="AZ286">
            <v>3750</v>
          </cell>
          <cell r="BA286">
            <v>-806.85</v>
          </cell>
          <cell r="BB286">
            <v>-1499</v>
          </cell>
          <cell r="BC286">
            <v>3750</v>
          </cell>
          <cell r="BD286">
            <v>-5249</v>
          </cell>
          <cell r="BE286">
            <v>0</v>
          </cell>
          <cell r="BF286">
            <v>3750</v>
          </cell>
          <cell r="BG286">
            <v>-3750</v>
          </cell>
          <cell r="BH286">
            <v>0</v>
          </cell>
          <cell r="BI286">
            <v>3750</v>
          </cell>
          <cell r="BJ286">
            <v>-3750</v>
          </cell>
          <cell r="BK286">
            <v>39393.279999999897</v>
          </cell>
          <cell r="BL286">
            <v>45000</v>
          </cell>
          <cell r="BM286">
            <v>-5606.72</v>
          </cell>
          <cell r="BN286">
            <v>833.34</v>
          </cell>
        </row>
        <row r="287">
          <cell r="X287">
            <v>25400</v>
          </cell>
          <cell r="Y287" t="str">
            <v>+</v>
          </cell>
          <cell r="Z287" t="str">
            <v>112061 Norstar Applic-Rentl</v>
          </cell>
          <cell r="AA287">
            <v>3534.98</v>
          </cell>
          <cell r="AB287">
            <v>250</v>
          </cell>
          <cell r="AC287">
            <v>3284.98</v>
          </cell>
          <cell r="AD287">
            <v>3353.01</v>
          </cell>
          <cell r="AE287">
            <v>250</v>
          </cell>
          <cell r="AF287">
            <v>3103.01</v>
          </cell>
          <cell r="AG287">
            <v>3769.4</v>
          </cell>
          <cell r="AH287">
            <v>250</v>
          </cell>
          <cell r="AI287">
            <v>3519.4</v>
          </cell>
          <cell r="AJ287">
            <v>3672.9699999999898</v>
          </cell>
          <cell r="AK287">
            <v>250</v>
          </cell>
          <cell r="AL287">
            <v>3422.9699999999898</v>
          </cell>
          <cell r="AM287">
            <v>3727.6199999999899</v>
          </cell>
          <cell r="AN287">
            <v>250</v>
          </cell>
          <cell r="AO287">
            <v>3477.6199999999899</v>
          </cell>
          <cell r="AP287">
            <v>3542.9699999999898</v>
          </cell>
          <cell r="AQ287">
            <v>250</v>
          </cell>
          <cell r="AR287">
            <v>3292.9699999999898</v>
          </cell>
          <cell r="AS287">
            <v>-15534.52</v>
          </cell>
          <cell r="AT287">
            <v>250</v>
          </cell>
          <cell r="AU287">
            <v>-15784.52</v>
          </cell>
          <cell r="AV287">
            <v>2677.15</v>
          </cell>
          <cell r="AW287">
            <v>250</v>
          </cell>
          <cell r="AX287">
            <v>2427.15</v>
          </cell>
          <cell r="AY287">
            <v>5195.72</v>
          </cell>
          <cell r="AZ287">
            <v>250</v>
          </cell>
          <cell r="BA287">
            <v>4945.72</v>
          </cell>
          <cell r="BB287">
            <v>4752.8500000000004</v>
          </cell>
          <cell r="BC287">
            <v>250</v>
          </cell>
          <cell r="BD287">
            <v>4502.8500000000004</v>
          </cell>
          <cell r="BE287">
            <v>1120.23</v>
          </cell>
          <cell r="BF287">
            <v>250</v>
          </cell>
          <cell r="BG287">
            <v>870.23</v>
          </cell>
          <cell r="BH287">
            <v>0</v>
          </cell>
          <cell r="BI287">
            <v>250</v>
          </cell>
          <cell r="BJ287">
            <v>-250</v>
          </cell>
          <cell r="BK287">
            <v>19812.38</v>
          </cell>
          <cell r="BL287">
            <v>3000</v>
          </cell>
          <cell r="BM287">
            <v>16812.38</v>
          </cell>
          <cell r="BN287">
            <v>2500</v>
          </cell>
        </row>
        <row r="288">
          <cell r="X288">
            <v>25500</v>
          </cell>
          <cell r="Y288" t="str">
            <v>+</v>
          </cell>
          <cell r="Z288" t="str">
            <v>112062 Norstar Applic-Insta</v>
          </cell>
          <cell r="AA288">
            <v>-973.47</v>
          </cell>
          <cell r="AB288">
            <v>83.329999999999899</v>
          </cell>
          <cell r="AC288">
            <v>-1056.8</v>
          </cell>
          <cell r="AD288">
            <v>1499</v>
          </cell>
          <cell r="AE288">
            <v>83.34</v>
          </cell>
          <cell r="AF288">
            <v>1415.66</v>
          </cell>
          <cell r="AG288">
            <v>19.559999999999899</v>
          </cell>
          <cell r="AH288">
            <v>83.329999999999899</v>
          </cell>
          <cell r="AI288">
            <v>-63.77</v>
          </cell>
          <cell r="AJ288">
            <v>50.369999999999898</v>
          </cell>
          <cell r="AK288">
            <v>83.329999999999899</v>
          </cell>
          <cell r="AL288">
            <v>-32.96</v>
          </cell>
          <cell r="AM288">
            <v>0</v>
          </cell>
          <cell r="AN288">
            <v>83.34</v>
          </cell>
          <cell r="AO288">
            <v>-83.34</v>
          </cell>
          <cell r="AP288">
            <v>977.5</v>
          </cell>
          <cell r="AQ288">
            <v>83.329999999999899</v>
          </cell>
          <cell r="AR288">
            <v>894.16999999999905</v>
          </cell>
          <cell r="AS288">
            <v>402.5</v>
          </cell>
          <cell r="AT288">
            <v>83.329999999999899</v>
          </cell>
          <cell r="AU288">
            <v>319.17</v>
          </cell>
          <cell r="AV288">
            <v>0</v>
          </cell>
          <cell r="AW288">
            <v>83.34</v>
          </cell>
          <cell r="AX288">
            <v>-83.34</v>
          </cell>
          <cell r="AY288">
            <v>0</v>
          </cell>
          <cell r="AZ288">
            <v>83.329999999999899</v>
          </cell>
          <cell r="BA288">
            <v>-83.329999999999899</v>
          </cell>
          <cell r="BB288">
            <v>0</v>
          </cell>
          <cell r="BC288">
            <v>83.329999999999899</v>
          </cell>
          <cell r="BD288">
            <v>-83.329999999999899</v>
          </cell>
          <cell r="BE288">
            <v>0</v>
          </cell>
          <cell r="BF288">
            <v>83.34</v>
          </cell>
          <cell r="BG288">
            <v>-83.34</v>
          </cell>
          <cell r="BH288">
            <v>0</v>
          </cell>
          <cell r="BI288">
            <v>83.329999999999899</v>
          </cell>
          <cell r="BJ288">
            <v>-83.329999999999899</v>
          </cell>
          <cell r="BK288">
            <v>1975.46</v>
          </cell>
          <cell r="BL288">
            <v>1000</v>
          </cell>
          <cell r="BM288">
            <v>975.46</v>
          </cell>
          <cell r="BN288">
            <v>3833.3299999999899</v>
          </cell>
        </row>
        <row r="289">
          <cell r="X289">
            <v>25600</v>
          </cell>
          <cell r="Y289" t="str">
            <v>+</v>
          </cell>
          <cell r="Z289" t="str">
            <v>112064 Norstar Applica-Mtce</v>
          </cell>
          <cell r="AA289">
            <v>578.73</v>
          </cell>
          <cell r="AB289">
            <v>333.32999999999902</v>
          </cell>
          <cell r="AC289">
            <v>245.4</v>
          </cell>
          <cell r="AD289">
            <v>578.73</v>
          </cell>
          <cell r="AE289">
            <v>333.33999999999901</v>
          </cell>
          <cell r="AF289">
            <v>245.38999999999899</v>
          </cell>
          <cell r="AG289">
            <v>578.73</v>
          </cell>
          <cell r="AH289">
            <v>333.32999999999902</v>
          </cell>
          <cell r="AI289">
            <v>245.4</v>
          </cell>
          <cell r="AJ289">
            <v>1932.21</v>
          </cell>
          <cell r="AK289">
            <v>333.32999999999902</v>
          </cell>
          <cell r="AL289">
            <v>1598.88</v>
          </cell>
          <cell r="AM289">
            <v>578.73</v>
          </cell>
          <cell r="AN289">
            <v>333.33999999999901</v>
          </cell>
          <cell r="AO289">
            <v>245.38999999999899</v>
          </cell>
          <cell r="AP289">
            <v>875.75999999999897</v>
          </cell>
          <cell r="AQ289">
            <v>333.32999999999902</v>
          </cell>
          <cell r="AR289">
            <v>542.42999999999904</v>
          </cell>
          <cell r="AS289">
            <v>677.74</v>
          </cell>
          <cell r="AT289">
            <v>333.32999999999902</v>
          </cell>
          <cell r="AU289">
            <v>344.41</v>
          </cell>
          <cell r="AV289">
            <v>677.74</v>
          </cell>
          <cell r="AW289">
            <v>333.33999999999901</v>
          </cell>
          <cell r="AX289">
            <v>344.39999999999901</v>
          </cell>
          <cell r="AY289">
            <v>677.74</v>
          </cell>
          <cell r="AZ289">
            <v>333.32999999999902</v>
          </cell>
          <cell r="BA289">
            <v>344.41</v>
          </cell>
          <cell r="BB289">
            <v>1142.1400000000001</v>
          </cell>
          <cell r="BC289">
            <v>333.32999999999902</v>
          </cell>
          <cell r="BD289">
            <v>808.80999999999904</v>
          </cell>
          <cell r="BE289">
            <v>0</v>
          </cell>
          <cell r="BF289">
            <v>333.33999999999901</v>
          </cell>
          <cell r="BG289">
            <v>-333.33999999999901</v>
          </cell>
          <cell r="BH289">
            <v>0</v>
          </cell>
          <cell r="BI289">
            <v>333.32999999999902</v>
          </cell>
          <cell r="BJ289">
            <v>-333.32999999999902</v>
          </cell>
          <cell r="BK289">
            <v>8298.25</v>
          </cell>
          <cell r="BL289">
            <v>4000</v>
          </cell>
          <cell r="BM289">
            <v>4298.25</v>
          </cell>
          <cell r="BN289">
            <v>83.329999999999899</v>
          </cell>
        </row>
        <row r="290">
          <cell r="X290">
            <v>25700</v>
          </cell>
          <cell r="Y290" t="str">
            <v>+</v>
          </cell>
          <cell r="Z290" t="str">
            <v>112065 Norstar Applica-Leas</v>
          </cell>
          <cell r="AA290">
            <v>0</v>
          </cell>
          <cell r="AB290">
            <v>2250</v>
          </cell>
          <cell r="AC290">
            <v>-2250</v>
          </cell>
          <cell r="AD290">
            <v>1462.16</v>
          </cell>
          <cell r="AE290">
            <v>2250</v>
          </cell>
          <cell r="AF290">
            <v>-787.84</v>
          </cell>
          <cell r="AG290">
            <v>-0.02</v>
          </cell>
          <cell r="AH290">
            <v>2250</v>
          </cell>
          <cell r="AI290">
            <v>-2250.02</v>
          </cell>
          <cell r="AJ290">
            <v>1861.96</v>
          </cell>
          <cell r="AK290">
            <v>2250</v>
          </cell>
          <cell r="AL290">
            <v>-388.04</v>
          </cell>
          <cell r="AM290">
            <v>1349.0999999999899</v>
          </cell>
          <cell r="AN290">
            <v>2250</v>
          </cell>
          <cell r="AO290">
            <v>-900.89999999999895</v>
          </cell>
          <cell r="AP290">
            <v>1770.5799999999899</v>
          </cell>
          <cell r="AQ290">
            <v>2250</v>
          </cell>
          <cell r="AR290">
            <v>-479.42</v>
          </cell>
          <cell r="AS290">
            <v>19255.810000000001</v>
          </cell>
          <cell r="AT290">
            <v>2250</v>
          </cell>
          <cell r="AU290">
            <v>17005.810000000001</v>
          </cell>
          <cell r="AV290">
            <v>0</v>
          </cell>
          <cell r="AW290">
            <v>2250</v>
          </cell>
          <cell r="AX290">
            <v>-2250</v>
          </cell>
          <cell r="AY290">
            <v>0</v>
          </cell>
          <cell r="AZ290">
            <v>2250</v>
          </cell>
          <cell r="BA290">
            <v>-2250</v>
          </cell>
          <cell r="BB290">
            <v>0</v>
          </cell>
          <cell r="BC290">
            <v>2250</v>
          </cell>
          <cell r="BD290">
            <v>-2250</v>
          </cell>
          <cell r="BE290">
            <v>0</v>
          </cell>
          <cell r="BF290">
            <v>2250</v>
          </cell>
          <cell r="BG290">
            <v>-2250</v>
          </cell>
          <cell r="BH290">
            <v>0</v>
          </cell>
          <cell r="BI290">
            <v>2250</v>
          </cell>
          <cell r="BJ290">
            <v>-2250</v>
          </cell>
          <cell r="BK290">
            <v>25699.59</v>
          </cell>
          <cell r="BL290">
            <v>27000</v>
          </cell>
          <cell r="BM290">
            <v>-1300.4100000000001</v>
          </cell>
          <cell r="BN290">
            <v>2083.3299999999899</v>
          </cell>
        </row>
        <row r="291">
          <cell r="X291">
            <v>25800</v>
          </cell>
          <cell r="Y291" t="str">
            <v>+</v>
          </cell>
          <cell r="Z291" t="str">
            <v>112070 CDR-Sales</v>
          </cell>
          <cell r="AA291">
            <v>2366.25</v>
          </cell>
          <cell r="AB291">
            <v>4833.3299999999899</v>
          </cell>
          <cell r="AC291">
            <v>-2467.0799999999899</v>
          </cell>
          <cell r="AD291">
            <v>12889.049999999899</v>
          </cell>
          <cell r="AE291">
            <v>4833.34</v>
          </cell>
          <cell r="AF291">
            <v>8055.71</v>
          </cell>
          <cell r="AG291">
            <v>5918.25</v>
          </cell>
          <cell r="AH291">
            <v>4833.3299999999899</v>
          </cell>
          <cell r="AI291">
            <v>1084.92</v>
          </cell>
          <cell r="AJ291">
            <v>1580</v>
          </cell>
          <cell r="AK291">
            <v>4833.3299999999899</v>
          </cell>
          <cell r="AL291">
            <v>-3253.3299999999899</v>
          </cell>
          <cell r="AM291">
            <v>0</v>
          </cell>
          <cell r="AN291">
            <v>4833.34</v>
          </cell>
          <cell r="AO291">
            <v>-4833.34</v>
          </cell>
          <cell r="AP291">
            <v>0</v>
          </cell>
          <cell r="AQ291">
            <v>4833.3299999999899</v>
          </cell>
          <cell r="AR291">
            <v>-4833.3299999999899</v>
          </cell>
          <cell r="AS291">
            <v>0</v>
          </cell>
          <cell r="AT291">
            <v>4833.3299999999899</v>
          </cell>
          <cell r="AU291">
            <v>-4833.3299999999899</v>
          </cell>
          <cell r="AV291">
            <v>0</v>
          </cell>
          <cell r="AW291">
            <v>4833.34</v>
          </cell>
          <cell r="AX291">
            <v>-4833.34</v>
          </cell>
          <cell r="AY291">
            <v>10719.18</v>
          </cell>
          <cell r="AZ291">
            <v>4833.3299999999899</v>
          </cell>
          <cell r="BA291">
            <v>5885.85</v>
          </cell>
          <cell r="BB291">
            <v>3636.4499999999898</v>
          </cell>
          <cell r="BC291">
            <v>4833.3299999999899</v>
          </cell>
          <cell r="BD291">
            <v>-1196.8800000000001</v>
          </cell>
          <cell r="BE291">
            <v>0</v>
          </cell>
          <cell r="BF291">
            <v>4833.34</v>
          </cell>
          <cell r="BG291">
            <v>-4833.34</v>
          </cell>
          <cell r="BH291">
            <v>0</v>
          </cell>
          <cell r="BI291">
            <v>4833.3299999999899</v>
          </cell>
          <cell r="BJ291">
            <v>-4833.3299999999899</v>
          </cell>
          <cell r="BK291">
            <v>37109.18</v>
          </cell>
          <cell r="BL291">
            <v>58000</v>
          </cell>
          <cell r="BM291">
            <v>-20890.82</v>
          </cell>
          <cell r="BN291">
            <v>916.66999999999905</v>
          </cell>
        </row>
        <row r="292">
          <cell r="X292">
            <v>25900</v>
          </cell>
          <cell r="Y292" t="str">
            <v>+</v>
          </cell>
          <cell r="Z292" t="str">
            <v>112071 CDR-Rental</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-7553.1599999999899</v>
          </cell>
          <cell r="AQ292">
            <v>0</v>
          </cell>
          <cell r="AR292">
            <v>-7553.1599999999899</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-7553.1599999999899</v>
          </cell>
          <cell r="BL292">
            <v>0</v>
          </cell>
          <cell r="BM292">
            <v>-7553.1599999999899</v>
          </cell>
          <cell r="BN292">
            <v>416.67</v>
          </cell>
        </row>
        <row r="293">
          <cell r="X293">
            <v>26000</v>
          </cell>
          <cell r="Y293" t="str">
            <v>+</v>
          </cell>
          <cell r="Z293" t="str">
            <v>112072 CDR-Install</v>
          </cell>
          <cell r="AA293">
            <v>97.5</v>
          </cell>
          <cell r="AB293">
            <v>1250</v>
          </cell>
          <cell r="AC293">
            <v>-1152.5</v>
          </cell>
          <cell r="AD293">
            <v>565.38</v>
          </cell>
          <cell r="AE293">
            <v>1250</v>
          </cell>
          <cell r="AF293">
            <v>-684.62</v>
          </cell>
          <cell r="AG293">
            <v>0</v>
          </cell>
          <cell r="AH293">
            <v>1250</v>
          </cell>
          <cell r="AI293">
            <v>-1250</v>
          </cell>
          <cell r="AJ293">
            <v>0</v>
          </cell>
          <cell r="AK293">
            <v>1250</v>
          </cell>
          <cell r="AL293">
            <v>-1250</v>
          </cell>
          <cell r="AM293">
            <v>0</v>
          </cell>
          <cell r="AN293">
            <v>1250</v>
          </cell>
          <cell r="AO293">
            <v>-1250</v>
          </cell>
          <cell r="AP293">
            <v>0</v>
          </cell>
          <cell r="AQ293">
            <v>1250</v>
          </cell>
          <cell r="AR293">
            <v>-1250</v>
          </cell>
          <cell r="AS293">
            <v>0</v>
          </cell>
          <cell r="AT293">
            <v>1250</v>
          </cell>
          <cell r="AU293">
            <v>-1250</v>
          </cell>
          <cell r="AV293">
            <v>0</v>
          </cell>
          <cell r="AW293">
            <v>1250</v>
          </cell>
          <cell r="AX293">
            <v>-1250</v>
          </cell>
          <cell r="AY293">
            <v>0</v>
          </cell>
          <cell r="AZ293">
            <v>1250</v>
          </cell>
          <cell r="BA293">
            <v>-1250</v>
          </cell>
          <cell r="BB293">
            <v>0</v>
          </cell>
          <cell r="BC293">
            <v>1250</v>
          </cell>
          <cell r="BD293">
            <v>-1250</v>
          </cell>
          <cell r="BE293">
            <v>0</v>
          </cell>
          <cell r="BF293">
            <v>1250</v>
          </cell>
          <cell r="BG293">
            <v>-1250</v>
          </cell>
          <cell r="BH293">
            <v>0</v>
          </cell>
          <cell r="BI293">
            <v>1250</v>
          </cell>
          <cell r="BJ293">
            <v>-1250</v>
          </cell>
          <cell r="BK293">
            <v>662.88</v>
          </cell>
          <cell r="BL293">
            <v>15000</v>
          </cell>
          <cell r="BM293">
            <v>-14337.12</v>
          </cell>
          <cell r="BN293">
            <v>136333.329999999</v>
          </cell>
        </row>
        <row r="294">
          <cell r="X294">
            <v>26100</v>
          </cell>
          <cell r="Y294" t="str">
            <v>+</v>
          </cell>
          <cell r="Z294" t="str">
            <v>112074 CDR-Mtce</v>
          </cell>
          <cell r="AA294">
            <v>428.3</v>
          </cell>
          <cell r="AB294">
            <v>0</v>
          </cell>
          <cell r="AC294">
            <v>428.3</v>
          </cell>
          <cell r="AD294">
            <v>434.55</v>
          </cell>
          <cell r="AE294">
            <v>0</v>
          </cell>
          <cell r="AF294">
            <v>434.55</v>
          </cell>
          <cell r="AG294">
            <v>434.55</v>
          </cell>
          <cell r="AH294">
            <v>0</v>
          </cell>
          <cell r="AI294">
            <v>434.55</v>
          </cell>
          <cell r="AJ294">
            <v>434.55</v>
          </cell>
          <cell r="AK294">
            <v>0</v>
          </cell>
          <cell r="AL294">
            <v>434.55</v>
          </cell>
          <cell r="AM294">
            <v>434.55</v>
          </cell>
          <cell r="AN294">
            <v>0</v>
          </cell>
          <cell r="AO294">
            <v>434.55</v>
          </cell>
          <cell r="AP294">
            <v>134.55000000000001</v>
          </cell>
          <cell r="AQ294">
            <v>0</v>
          </cell>
          <cell r="AR294">
            <v>134.55000000000001</v>
          </cell>
          <cell r="AS294">
            <v>284.55</v>
          </cell>
          <cell r="AT294">
            <v>0</v>
          </cell>
          <cell r="AU294">
            <v>284.55</v>
          </cell>
          <cell r="AV294">
            <v>334.55</v>
          </cell>
          <cell r="AW294">
            <v>0</v>
          </cell>
          <cell r="AX294">
            <v>334.55</v>
          </cell>
          <cell r="AY294">
            <v>231.88</v>
          </cell>
          <cell r="AZ294">
            <v>0</v>
          </cell>
          <cell r="BA294">
            <v>231.88</v>
          </cell>
          <cell r="BB294">
            <v>462.22</v>
          </cell>
          <cell r="BC294">
            <v>0</v>
          </cell>
          <cell r="BD294">
            <v>462.22</v>
          </cell>
          <cell r="BE294">
            <v>0</v>
          </cell>
          <cell r="BF294">
            <v>0</v>
          </cell>
          <cell r="BG294">
            <v>0</v>
          </cell>
          <cell r="BH294">
            <v>0</v>
          </cell>
          <cell r="BI294">
            <v>0</v>
          </cell>
          <cell r="BJ294">
            <v>0</v>
          </cell>
          <cell r="BK294">
            <v>3614.25</v>
          </cell>
          <cell r="BL294">
            <v>0</v>
          </cell>
          <cell r="BM294">
            <v>3614.25</v>
          </cell>
          <cell r="BN294">
            <v>82083.339999999895</v>
          </cell>
        </row>
        <row r="295">
          <cell r="X295">
            <v>26200</v>
          </cell>
          <cell r="Y295" t="str">
            <v>+</v>
          </cell>
          <cell r="Z295" t="str">
            <v>112075 CDR-Lease</v>
          </cell>
          <cell r="AA295">
            <v>0</v>
          </cell>
          <cell r="AB295">
            <v>0</v>
          </cell>
          <cell r="AC295">
            <v>0</v>
          </cell>
          <cell r="AD295">
            <v>1635</v>
          </cell>
          <cell r="AE295">
            <v>0</v>
          </cell>
          <cell r="AF295">
            <v>1635</v>
          </cell>
          <cell r="AG295">
            <v>0</v>
          </cell>
          <cell r="AH295">
            <v>0</v>
          </cell>
          <cell r="AI295">
            <v>0</v>
          </cell>
          <cell r="AJ295">
            <v>0</v>
          </cell>
          <cell r="AK295">
            <v>0</v>
          </cell>
          <cell r="AL295">
            <v>0</v>
          </cell>
          <cell r="AM295">
            <v>4337.59</v>
          </cell>
          <cell r="AN295">
            <v>0</v>
          </cell>
          <cell r="AO295">
            <v>4337.59</v>
          </cell>
          <cell r="AP295">
            <v>2953.9299999999898</v>
          </cell>
          <cell r="AQ295">
            <v>0</v>
          </cell>
          <cell r="AR295">
            <v>2953.9299999999898</v>
          </cell>
          <cell r="AS295">
            <v>3522.76</v>
          </cell>
          <cell r="AT295">
            <v>0</v>
          </cell>
          <cell r="AU295">
            <v>3522.76</v>
          </cell>
          <cell r="AV295">
            <v>0</v>
          </cell>
          <cell r="AW295">
            <v>0</v>
          </cell>
          <cell r="AX295">
            <v>0</v>
          </cell>
          <cell r="AY295">
            <v>0</v>
          </cell>
          <cell r="AZ295">
            <v>0</v>
          </cell>
          <cell r="BA295">
            <v>0</v>
          </cell>
          <cell r="BB295">
            <v>-1411.5899999999899</v>
          </cell>
          <cell r="BC295">
            <v>0</v>
          </cell>
          <cell r="BD295">
            <v>-1411.5899999999899</v>
          </cell>
          <cell r="BE295">
            <v>0</v>
          </cell>
          <cell r="BF295">
            <v>0</v>
          </cell>
          <cell r="BG295">
            <v>0</v>
          </cell>
          <cell r="BH295">
            <v>0</v>
          </cell>
          <cell r="BI295">
            <v>0</v>
          </cell>
          <cell r="BJ295">
            <v>0</v>
          </cell>
          <cell r="BK295">
            <v>11037.69</v>
          </cell>
          <cell r="BL295">
            <v>0</v>
          </cell>
          <cell r="BM295">
            <v>11037.69</v>
          </cell>
          <cell r="BN295">
            <v>33416.660000000003</v>
          </cell>
        </row>
        <row r="296">
          <cell r="X296">
            <v>26300</v>
          </cell>
          <cell r="Y296" t="str">
            <v>+</v>
          </cell>
          <cell r="Z296" t="str">
            <v>112080 Norstar VMail-Sales</v>
          </cell>
          <cell r="AA296">
            <v>27368.58</v>
          </cell>
          <cell r="AB296">
            <v>41666.669999999896</v>
          </cell>
          <cell r="AC296">
            <v>-14298.09</v>
          </cell>
          <cell r="AD296">
            <v>63729.239999999903</v>
          </cell>
          <cell r="AE296">
            <v>41666.660000000003</v>
          </cell>
          <cell r="AF296">
            <v>22062.58</v>
          </cell>
          <cell r="AG296">
            <v>122336.679999999</v>
          </cell>
          <cell r="AH296">
            <v>41666.669999999896</v>
          </cell>
          <cell r="AI296">
            <v>80670.009999999893</v>
          </cell>
          <cell r="AJ296">
            <v>17587.639999999901</v>
          </cell>
          <cell r="AK296">
            <v>41666.669999999896</v>
          </cell>
          <cell r="AL296">
            <v>-24079.029999999901</v>
          </cell>
          <cell r="AM296">
            <v>58577.440000000002</v>
          </cell>
          <cell r="AN296">
            <v>41666.660000000003</v>
          </cell>
          <cell r="AO296">
            <v>16910.779999999901</v>
          </cell>
          <cell r="AP296">
            <v>105221.50999999901</v>
          </cell>
          <cell r="AQ296">
            <v>41666.669999999896</v>
          </cell>
          <cell r="AR296">
            <v>63554.839999999902</v>
          </cell>
          <cell r="AS296">
            <v>107507.47</v>
          </cell>
          <cell r="AT296">
            <v>41666.669999999896</v>
          </cell>
          <cell r="AU296">
            <v>65840.800000000003</v>
          </cell>
          <cell r="AV296">
            <v>66588.639999999898</v>
          </cell>
          <cell r="AW296">
            <v>41666.660000000003</v>
          </cell>
          <cell r="AX296">
            <v>24921.98</v>
          </cell>
          <cell r="AY296">
            <v>21906.84</v>
          </cell>
          <cell r="AZ296">
            <v>41666.669999999896</v>
          </cell>
          <cell r="BA296">
            <v>-19759.830000000002</v>
          </cell>
          <cell r="BB296">
            <v>64739.599999999897</v>
          </cell>
          <cell r="BC296">
            <v>41666.669999999896</v>
          </cell>
          <cell r="BD296">
            <v>23072.93</v>
          </cell>
          <cell r="BE296">
            <v>0</v>
          </cell>
          <cell r="BF296">
            <v>41666.660000000003</v>
          </cell>
          <cell r="BG296">
            <v>-41666.660000000003</v>
          </cell>
          <cell r="BH296">
            <v>0</v>
          </cell>
          <cell r="BI296">
            <v>41666.669999999896</v>
          </cell>
          <cell r="BJ296">
            <v>-41666.669999999896</v>
          </cell>
          <cell r="BK296">
            <v>655563.64</v>
          </cell>
          <cell r="BL296">
            <v>500000</v>
          </cell>
          <cell r="BM296">
            <v>155563.64000000001</v>
          </cell>
          <cell r="BN296">
            <v>13333.33</v>
          </cell>
        </row>
        <row r="297">
          <cell r="X297">
            <v>26400</v>
          </cell>
          <cell r="Y297" t="str">
            <v>+</v>
          </cell>
          <cell r="Z297" t="str">
            <v>112081 Norstar VMail-Rntls</v>
          </cell>
          <cell r="AA297">
            <v>37956.919999999896</v>
          </cell>
          <cell r="AB297">
            <v>37500</v>
          </cell>
          <cell r="AC297">
            <v>456.92</v>
          </cell>
          <cell r="AD297">
            <v>42642.62</v>
          </cell>
          <cell r="AE297">
            <v>37500</v>
          </cell>
          <cell r="AF297">
            <v>5142.6199999999899</v>
          </cell>
          <cell r="AG297">
            <v>33879.230000000003</v>
          </cell>
          <cell r="AH297">
            <v>37500</v>
          </cell>
          <cell r="AI297">
            <v>-3620.77</v>
          </cell>
          <cell r="AJ297">
            <v>35604.94</v>
          </cell>
          <cell r="AK297">
            <v>37500</v>
          </cell>
          <cell r="AL297">
            <v>-1895.0599999999899</v>
          </cell>
          <cell r="AM297">
            <v>27981.98</v>
          </cell>
          <cell r="AN297">
            <v>37500</v>
          </cell>
          <cell r="AO297">
            <v>-9518.02</v>
          </cell>
          <cell r="AP297">
            <v>29089.83</v>
          </cell>
          <cell r="AQ297">
            <v>37500</v>
          </cell>
          <cell r="AR297">
            <v>-8410.17</v>
          </cell>
          <cell r="AS297">
            <v>28586.0999999999</v>
          </cell>
          <cell r="AT297">
            <v>37500</v>
          </cell>
          <cell r="AU297">
            <v>-8913.8999999999905</v>
          </cell>
          <cell r="AV297">
            <v>30389.29</v>
          </cell>
          <cell r="AW297">
            <v>37500</v>
          </cell>
          <cell r="AX297">
            <v>-7110.71</v>
          </cell>
          <cell r="AY297">
            <v>47786.989999999903</v>
          </cell>
          <cell r="AZ297">
            <v>37500</v>
          </cell>
          <cell r="BA297">
            <v>10286.99</v>
          </cell>
          <cell r="BB297">
            <v>42499.29</v>
          </cell>
          <cell r="BC297">
            <v>37500</v>
          </cell>
          <cell r="BD297">
            <v>4999.29</v>
          </cell>
          <cell r="BE297">
            <v>11921.26</v>
          </cell>
          <cell r="BF297">
            <v>37500</v>
          </cell>
          <cell r="BG297">
            <v>-25578.74</v>
          </cell>
          <cell r="BH297">
            <v>0</v>
          </cell>
          <cell r="BI297">
            <v>37500</v>
          </cell>
          <cell r="BJ297">
            <v>-37500</v>
          </cell>
          <cell r="BK297">
            <v>368338.45</v>
          </cell>
          <cell r="BL297">
            <v>450000</v>
          </cell>
          <cell r="BM297">
            <v>-81661.55</v>
          </cell>
          <cell r="BN297">
            <v>8583.3299999999908</v>
          </cell>
        </row>
        <row r="298">
          <cell r="X298">
            <v>26500</v>
          </cell>
          <cell r="Y298" t="str">
            <v>+</v>
          </cell>
          <cell r="Z298" t="str">
            <v>112082 Norstar VMail-Instls</v>
          </cell>
          <cell r="AA298">
            <v>591</v>
          </cell>
          <cell r="AB298">
            <v>1583.3299999999899</v>
          </cell>
          <cell r="AC298">
            <v>-992.33</v>
          </cell>
          <cell r="AD298">
            <v>588.65999999999894</v>
          </cell>
          <cell r="AE298">
            <v>1583.3399999999899</v>
          </cell>
          <cell r="AF298">
            <v>-994.67999999999904</v>
          </cell>
          <cell r="AG298">
            <v>1678.5999999999899</v>
          </cell>
          <cell r="AH298">
            <v>1583.3299999999899</v>
          </cell>
          <cell r="AI298">
            <v>95.269999999999897</v>
          </cell>
          <cell r="AJ298">
            <v>1042.5</v>
          </cell>
          <cell r="AK298">
            <v>1583.3299999999899</v>
          </cell>
          <cell r="AL298">
            <v>-540.83000000000004</v>
          </cell>
          <cell r="AM298">
            <v>1912.94</v>
          </cell>
          <cell r="AN298">
            <v>1583.3399999999899</v>
          </cell>
          <cell r="AO298">
            <v>329.6</v>
          </cell>
          <cell r="AP298">
            <v>1481.25</v>
          </cell>
          <cell r="AQ298">
            <v>1583.3299999999899</v>
          </cell>
          <cell r="AR298">
            <v>-102.08</v>
          </cell>
          <cell r="AS298">
            <v>1343.46</v>
          </cell>
          <cell r="AT298">
            <v>1583.3299999999899</v>
          </cell>
          <cell r="AU298">
            <v>-239.87</v>
          </cell>
          <cell r="AV298">
            <v>4478.1199999999899</v>
          </cell>
          <cell r="AW298">
            <v>1583.3399999999899</v>
          </cell>
          <cell r="AX298">
            <v>2894.78</v>
          </cell>
          <cell r="AY298">
            <v>1015.88</v>
          </cell>
          <cell r="AZ298">
            <v>1583.3299999999899</v>
          </cell>
          <cell r="BA298">
            <v>-567.45000000000005</v>
          </cell>
          <cell r="BB298">
            <v>252.66</v>
          </cell>
          <cell r="BC298">
            <v>1583.3299999999899</v>
          </cell>
          <cell r="BD298">
            <v>-1330.67</v>
          </cell>
          <cell r="BE298">
            <v>0</v>
          </cell>
          <cell r="BF298">
            <v>1583.3399999999899</v>
          </cell>
          <cell r="BG298">
            <v>-1583.3399999999899</v>
          </cell>
          <cell r="BH298">
            <v>0</v>
          </cell>
          <cell r="BI298">
            <v>1583.3299999999899</v>
          </cell>
          <cell r="BJ298">
            <v>-1583.3299999999899</v>
          </cell>
          <cell r="BK298">
            <v>14385.07</v>
          </cell>
          <cell r="BL298">
            <v>19000</v>
          </cell>
          <cell r="BM298">
            <v>-4614.93</v>
          </cell>
          <cell r="BN298">
            <v>0</v>
          </cell>
        </row>
        <row r="299">
          <cell r="X299">
            <v>26600</v>
          </cell>
          <cell r="Y299" t="str">
            <v>+</v>
          </cell>
          <cell r="Z299" t="str">
            <v>112084 Norstar VMail-Mtce</v>
          </cell>
          <cell r="AA299">
            <v>5708.51</v>
          </cell>
          <cell r="AB299">
            <v>4166.67</v>
          </cell>
          <cell r="AC299">
            <v>1541.8399999999899</v>
          </cell>
          <cell r="AD299">
            <v>6150.6899999999896</v>
          </cell>
          <cell r="AE299">
            <v>4166.6599999999899</v>
          </cell>
          <cell r="AF299">
            <v>1984.03</v>
          </cell>
          <cell r="AG299">
            <v>6212.9799999999896</v>
          </cell>
          <cell r="AH299">
            <v>4166.67</v>
          </cell>
          <cell r="AI299">
            <v>2046.3099999999899</v>
          </cell>
          <cell r="AJ299">
            <v>7078.5699999999897</v>
          </cell>
          <cell r="AK299">
            <v>4166.67</v>
          </cell>
          <cell r="AL299">
            <v>2911.9</v>
          </cell>
          <cell r="AM299">
            <v>7302.2799999999897</v>
          </cell>
          <cell r="AN299">
            <v>4166.6599999999899</v>
          </cell>
          <cell r="AO299">
            <v>3135.6199999999899</v>
          </cell>
          <cell r="AP299">
            <v>7058.4799999999896</v>
          </cell>
          <cell r="AQ299">
            <v>4166.67</v>
          </cell>
          <cell r="AR299">
            <v>2891.8099999999899</v>
          </cell>
          <cell r="AS299">
            <v>6802.1999999999898</v>
          </cell>
          <cell r="AT299">
            <v>4166.67</v>
          </cell>
          <cell r="AU299">
            <v>2635.53</v>
          </cell>
          <cell r="AV299">
            <v>7534.1599999999899</v>
          </cell>
          <cell r="AW299">
            <v>4166.6599999999899</v>
          </cell>
          <cell r="AX299">
            <v>3367.5</v>
          </cell>
          <cell r="AY299">
            <v>5676.85</v>
          </cell>
          <cell r="AZ299">
            <v>4166.67</v>
          </cell>
          <cell r="BA299">
            <v>1510.18</v>
          </cell>
          <cell r="BB299">
            <v>13897.99</v>
          </cell>
          <cell r="BC299">
            <v>4166.67</v>
          </cell>
          <cell r="BD299">
            <v>9731.3199999999906</v>
          </cell>
          <cell r="BE299">
            <v>0</v>
          </cell>
          <cell r="BF299">
            <v>4166.6599999999899</v>
          </cell>
          <cell r="BG299">
            <v>-4166.6599999999899</v>
          </cell>
          <cell r="BH299">
            <v>0</v>
          </cell>
          <cell r="BI299">
            <v>4166.67</v>
          </cell>
          <cell r="BJ299">
            <v>-4166.67</v>
          </cell>
          <cell r="BK299">
            <v>73422.710000000006</v>
          </cell>
          <cell r="BL299">
            <v>50000</v>
          </cell>
          <cell r="BM299">
            <v>23422.709999999901</v>
          </cell>
          <cell r="BN299">
            <v>14750</v>
          </cell>
        </row>
        <row r="300">
          <cell r="X300">
            <v>26700</v>
          </cell>
          <cell r="Y300" t="str">
            <v>+</v>
          </cell>
          <cell r="Z300" t="str">
            <v>112085 Norstar VMail-Lease</v>
          </cell>
          <cell r="AA300">
            <v>3516.2399999999898</v>
          </cell>
          <cell r="AB300">
            <v>20833.330000000002</v>
          </cell>
          <cell r="AC300">
            <v>-17317.09</v>
          </cell>
          <cell r="AD300">
            <v>36442.660000000003</v>
          </cell>
          <cell r="AE300">
            <v>20833.34</v>
          </cell>
          <cell r="AF300">
            <v>15609.32</v>
          </cell>
          <cell r="AG300">
            <v>26641.15</v>
          </cell>
          <cell r="AH300">
            <v>20833.330000000002</v>
          </cell>
          <cell r="AI300">
            <v>5807.8199999999897</v>
          </cell>
          <cell r="AJ300">
            <v>38018.120000000003</v>
          </cell>
          <cell r="AK300">
            <v>20833.330000000002</v>
          </cell>
          <cell r="AL300">
            <v>17184.79</v>
          </cell>
          <cell r="AM300">
            <v>7465.92</v>
          </cell>
          <cell r="AN300">
            <v>20833.34</v>
          </cell>
          <cell r="AO300">
            <v>-13367.42</v>
          </cell>
          <cell r="AP300">
            <v>61473.489999999903</v>
          </cell>
          <cell r="AQ300">
            <v>20833.330000000002</v>
          </cell>
          <cell r="AR300">
            <v>40640.160000000003</v>
          </cell>
          <cell r="AS300">
            <v>17425.990000000002</v>
          </cell>
          <cell r="AT300">
            <v>20833.330000000002</v>
          </cell>
          <cell r="AU300">
            <v>-3407.34</v>
          </cell>
          <cell r="AV300">
            <v>9973.5400000000009</v>
          </cell>
          <cell r="AW300">
            <v>20833.34</v>
          </cell>
          <cell r="AX300">
            <v>-10859.799999999899</v>
          </cell>
          <cell r="AY300">
            <v>-4568.9799999999896</v>
          </cell>
          <cell r="AZ300">
            <v>20833.330000000002</v>
          </cell>
          <cell r="BA300">
            <v>-25402.31</v>
          </cell>
          <cell r="BB300">
            <v>6177.8999999999896</v>
          </cell>
          <cell r="BC300">
            <v>20833.330000000002</v>
          </cell>
          <cell r="BD300">
            <v>-14655.43</v>
          </cell>
          <cell r="BE300">
            <v>0</v>
          </cell>
          <cell r="BF300">
            <v>20833.34</v>
          </cell>
          <cell r="BG300">
            <v>-20833.34</v>
          </cell>
          <cell r="BH300">
            <v>0</v>
          </cell>
          <cell r="BI300">
            <v>20833.330000000002</v>
          </cell>
          <cell r="BJ300">
            <v>-20833.330000000002</v>
          </cell>
          <cell r="BK300">
            <v>202566.03</v>
          </cell>
          <cell r="BL300">
            <v>250000</v>
          </cell>
          <cell r="BM300">
            <v>-47433.97</v>
          </cell>
          <cell r="BN300">
            <v>416.67</v>
          </cell>
        </row>
        <row r="301">
          <cell r="X301">
            <v>26800</v>
          </cell>
          <cell r="Y301" t="str">
            <v>+</v>
          </cell>
          <cell r="Z301" t="str">
            <v>112090 MI Mail-Sales</v>
          </cell>
          <cell r="AA301">
            <v>-12915.27</v>
          </cell>
          <cell r="AB301">
            <v>121000</v>
          </cell>
          <cell r="AC301">
            <v>-133915.269999999</v>
          </cell>
          <cell r="AD301">
            <v>229738.41</v>
          </cell>
          <cell r="AE301">
            <v>121000</v>
          </cell>
          <cell r="AF301">
            <v>108738.41</v>
          </cell>
          <cell r="AG301">
            <v>144686.359999999</v>
          </cell>
          <cell r="AH301">
            <v>121000</v>
          </cell>
          <cell r="AI301">
            <v>23686.36</v>
          </cell>
          <cell r="AJ301">
            <v>112331.1</v>
          </cell>
          <cell r="AK301">
            <v>121000</v>
          </cell>
          <cell r="AL301">
            <v>-8668.8999999999905</v>
          </cell>
          <cell r="AM301">
            <v>50582.989999999903</v>
          </cell>
          <cell r="AN301">
            <v>121000</v>
          </cell>
          <cell r="AO301">
            <v>-70417.009999999893</v>
          </cell>
          <cell r="AP301">
            <v>117763.86</v>
          </cell>
          <cell r="AQ301">
            <v>121000</v>
          </cell>
          <cell r="AR301">
            <v>-3236.1399999999899</v>
          </cell>
          <cell r="AS301">
            <v>122052.97</v>
          </cell>
          <cell r="AT301">
            <v>121000</v>
          </cell>
          <cell r="AU301">
            <v>1052.97</v>
          </cell>
          <cell r="AV301">
            <v>103306.36</v>
          </cell>
          <cell r="AW301">
            <v>121000</v>
          </cell>
          <cell r="AX301">
            <v>-17693.639999999901</v>
          </cell>
          <cell r="AY301">
            <v>58469.139999999898</v>
          </cell>
          <cell r="AZ301">
            <v>121000</v>
          </cell>
          <cell r="BA301">
            <v>-62530.86</v>
          </cell>
          <cell r="BB301">
            <v>140907.84</v>
          </cell>
          <cell r="BC301">
            <v>121000</v>
          </cell>
          <cell r="BD301">
            <v>19907.84</v>
          </cell>
          <cell r="BE301">
            <v>0</v>
          </cell>
          <cell r="BF301">
            <v>121000</v>
          </cell>
          <cell r="BG301">
            <v>-121000</v>
          </cell>
          <cell r="BH301">
            <v>0</v>
          </cell>
          <cell r="BI301">
            <v>121000</v>
          </cell>
          <cell r="BJ301">
            <v>-121000</v>
          </cell>
          <cell r="BK301">
            <v>1066923.76</v>
          </cell>
          <cell r="BL301">
            <v>1452000</v>
          </cell>
          <cell r="BM301">
            <v>-385076.239999999</v>
          </cell>
          <cell r="BN301">
            <v>0</v>
          </cell>
        </row>
        <row r="302">
          <cell r="X302">
            <v>26900</v>
          </cell>
          <cell r="Y302" t="str">
            <v>+</v>
          </cell>
          <cell r="Z302" t="str">
            <v>112091 MI Mail-Rentals</v>
          </cell>
          <cell r="AA302">
            <v>256</v>
          </cell>
          <cell r="AB302">
            <v>0</v>
          </cell>
          <cell r="AC302">
            <v>256</v>
          </cell>
          <cell r="AD302">
            <v>-2120</v>
          </cell>
          <cell r="AE302">
            <v>0</v>
          </cell>
          <cell r="AF302">
            <v>-2120</v>
          </cell>
          <cell r="AG302">
            <v>-454.22</v>
          </cell>
          <cell r="AH302">
            <v>0</v>
          </cell>
          <cell r="AI302">
            <v>-454.22</v>
          </cell>
          <cell r="AJ302">
            <v>-306.25</v>
          </cell>
          <cell r="AK302">
            <v>0</v>
          </cell>
          <cell r="AL302">
            <v>-306.25</v>
          </cell>
          <cell r="AM302">
            <v>-32.5</v>
          </cell>
          <cell r="AN302">
            <v>0</v>
          </cell>
          <cell r="AO302">
            <v>-32.5</v>
          </cell>
          <cell r="AP302">
            <v>-8902</v>
          </cell>
          <cell r="AQ302">
            <v>0</v>
          </cell>
          <cell r="AR302">
            <v>-8902</v>
          </cell>
          <cell r="AS302">
            <v>-14353</v>
          </cell>
          <cell r="AT302">
            <v>0</v>
          </cell>
          <cell r="AU302">
            <v>-14353</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-25911.97</v>
          </cell>
          <cell r="BL302">
            <v>0</v>
          </cell>
          <cell r="BM302">
            <v>-25911.97</v>
          </cell>
          <cell r="BN302">
            <v>0</v>
          </cell>
        </row>
        <row r="303">
          <cell r="X303">
            <v>27000</v>
          </cell>
          <cell r="Y303" t="str">
            <v>+</v>
          </cell>
          <cell r="Z303" t="str">
            <v>112092 MI Mail-Installs</v>
          </cell>
          <cell r="AA303">
            <v>2335.5799999999899</v>
          </cell>
          <cell r="AB303">
            <v>6000</v>
          </cell>
          <cell r="AC303">
            <v>-3664.42</v>
          </cell>
          <cell r="AD303">
            <v>8470.93</v>
          </cell>
          <cell r="AE303">
            <v>6000</v>
          </cell>
          <cell r="AF303">
            <v>2470.9299999999898</v>
          </cell>
          <cell r="AG303">
            <v>13130.58</v>
          </cell>
          <cell r="AH303">
            <v>6000</v>
          </cell>
          <cell r="AI303">
            <v>7130.5799999999899</v>
          </cell>
          <cell r="AJ303">
            <v>4688.9499999999898</v>
          </cell>
          <cell r="AK303">
            <v>6000</v>
          </cell>
          <cell r="AL303">
            <v>-1311.05</v>
          </cell>
          <cell r="AM303">
            <v>3281.96</v>
          </cell>
          <cell r="AN303">
            <v>6000</v>
          </cell>
          <cell r="AO303">
            <v>-2718.04</v>
          </cell>
          <cell r="AP303">
            <v>15426.889999999899</v>
          </cell>
          <cell r="AQ303">
            <v>6000</v>
          </cell>
          <cell r="AR303">
            <v>9426.8899999999903</v>
          </cell>
          <cell r="AS303">
            <v>7672.3</v>
          </cell>
          <cell r="AT303">
            <v>6000</v>
          </cell>
          <cell r="AU303">
            <v>1672.3</v>
          </cell>
          <cell r="AV303">
            <v>5311.02</v>
          </cell>
          <cell r="AW303">
            <v>6000</v>
          </cell>
          <cell r="AX303">
            <v>-688.98</v>
          </cell>
          <cell r="AY303">
            <v>6648.22</v>
          </cell>
          <cell r="AZ303">
            <v>6000</v>
          </cell>
          <cell r="BA303">
            <v>648.22</v>
          </cell>
          <cell r="BB303">
            <v>1590.5</v>
          </cell>
          <cell r="BC303">
            <v>6000</v>
          </cell>
          <cell r="BD303">
            <v>-4409.5</v>
          </cell>
          <cell r="BE303">
            <v>0</v>
          </cell>
          <cell r="BF303">
            <v>6000</v>
          </cell>
          <cell r="BG303">
            <v>-6000</v>
          </cell>
          <cell r="BH303">
            <v>0</v>
          </cell>
          <cell r="BI303">
            <v>6000</v>
          </cell>
          <cell r="BJ303">
            <v>-6000</v>
          </cell>
          <cell r="BK303">
            <v>68556.929999999906</v>
          </cell>
          <cell r="BL303">
            <v>72000</v>
          </cell>
          <cell r="BM303">
            <v>-3443.07</v>
          </cell>
          <cell r="BN303">
            <v>3000</v>
          </cell>
        </row>
        <row r="304">
          <cell r="X304">
            <v>27100</v>
          </cell>
          <cell r="Y304" t="str">
            <v>+</v>
          </cell>
          <cell r="Z304" t="str">
            <v>112094 MI Mail-Mtce</v>
          </cell>
          <cell r="AA304">
            <v>23811.84</v>
          </cell>
          <cell r="AB304">
            <v>22333.33</v>
          </cell>
          <cell r="AC304">
            <v>1478.51</v>
          </cell>
          <cell r="AD304">
            <v>32374.33</v>
          </cell>
          <cell r="AE304">
            <v>22333.34</v>
          </cell>
          <cell r="AF304">
            <v>10040.99</v>
          </cell>
          <cell r="AG304">
            <v>25593.38</v>
          </cell>
          <cell r="AH304">
            <v>22333.33</v>
          </cell>
          <cell r="AI304">
            <v>3260.05</v>
          </cell>
          <cell r="AJ304">
            <v>24375.57</v>
          </cell>
          <cell r="AK304">
            <v>22333.33</v>
          </cell>
          <cell r="AL304">
            <v>2042.24</v>
          </cell>
          <cell r="AM304">
            <v>25402.9399999999</v>
          </cell>
          <cell r="AN304">
            <v>22333.34</v>
          </cell>
          <cell r="AO304">
            <v>3069.5999999999899</v>
          </cell>
          <cell r="AP304">
            <v>27532.5099999999</v>
          </cell>
          <cell r="AQ304">
            <v>22333.33</v>
          </cell>
          <cell r="AR304">
            <v>5199.18</v>
          </cell>
          <cell r="AS304">
            <v>25179.49</v>
          </cell>
          <cell r="AT304">
            <v>22333.33</v>
          </cell>
          <cell r="AU304">
            <v>2846.1599999999899</v>
          </cell>
          <cell r="AV304">
            <v>30061.99</v>
          </cell>
          <cell r="AW304">
            <v>22333.34</v>
          </cell>
          <cell r="AX304">
            <v>7728.6499999999896</v>
          </cell>
          <cell r="AY304">
            <v>14758.11</v>
          </cell>
          <cell r="AZ304">
            <v>22333.33</v>
          </cell>
          <cell r="BA304">
            <v>-7575.22</v>
          </cell>
          <cell r="BB304">
            <v>40698.089999999902</v>
          </cell>
          <cell r="BC304">
            <v>22333.33</v>
          </cell>
          <cell r="BD304">
            <v>18364.7599999999</v>
          </cell>
          <cell r="BE304">
            <v>0</v>
          </cell>
          <cell r="BF304">
            <v>22333.34</v>
          </cell>
          <cell r="BG304">
            <v>-22333.34</v>
          </cell>
          <cell r="BH304">
            <v>0</v>
          </cell>
          <cell r="BI304">
            <v>22333.33</v>
          </cell>
          <cell r="BJ304">
            <v>-22333.33</v>
          </cell>
          <cell r="BK304">
            <v>269788.25</v>
          </cell>
          <cell r="BL304">
            <v>268000</v>
          </cell>
          <cell r="BM304">
            <v>1788.25</v>
          </cell>
          <cell r="BN304">
            <v>0</v>
          </cell>
        </row>
        <row r="305">
          <cell r="X305">
            <v>27200</v>
          </cell>
          <cell r="Y305" t="str">
            <v>+</v>
          </cell>
          <cell r="Z305" t="str">
            <v>112095 MI Mail-Lease</v>
          </cell>
          <cell r="AA305">
            <v>0</v>
          </cell>
          <cell r="AB305">
            <v>15000</v>
          </cell>
          <cell r="AC305">
            <v>-15000</v>
          </cell>
          <cell r="AD305">
            <v>7875</v>
          </cell>
          <cell r="AE305">
            <v>15000</v>
          </cell>
          <cell r="AF305">
            <v>-7125</v>
          </cell>
          <cell r="AG305">
            <v>41637.279999999897</v>
          </cell>
          <cell r="AH305">
            <v>15000</v>
          </cell>
          <cell r="AI305">
            <v>26637.279999999901</v>
          </cell>
          <cell r="AJ305">
            <v>-0.01</v>
          </cell>
          <cell r="AK305">
            <v>15000</v>
          </cell>
          <cell r="AL305">
            <v>-15000.01</v>
          </cell>
          <cell r="AM305">
            <v>0</v>
          </cell>
          <cell r="AN305">
            <v>15000</v>
          </cell>
          <cell r="AO305">
            <v>-15000</v>
          </cell>
          <cell r="AP305">
            <v>8856</v>
          </cell>
          <cell r="AQ305">
            <v>15000</v>
          </cell>
          <cell r="AR305">
            <v>-6144</v>
          </cell>
          <cell r="AS305">
            <v>38209.339999999902</v>
          </cell>
          <cell r="AT305">
            <v>15000</v>
          </cell>
          <cell r="AU305">
            <v>23209.34</v>
          </cell>
          <cell r="AV305">
            <v>7893.1999999999898</v>
          </cell>
          <cell r="AW305">
            <v>15000</v>
          </cell>
          <cell r="AX305">
            <v>-7106.8</v>
          </cell>
          <cell r="AY305">
            <v>-8856</v>
          </cell>
          <cell r="AZ305">
            <v>15000</v>
          </cell>
          <cell r="BA305">
            <v>-23856</v>
          </cell>
          <cell r="BB305">
            <v>0</v>
          </cell>
          <cell r="BC305">
            <v>15000</v>
          </cell>
          <cell r="BD305">
            <v>-15000</v>
          </cell>
          <cell r="BE305">
            <v>0</v>
          </cell>
          <cell r="BF305">
            <v>15000</v>
          </cell>
          <cell r="BG305">
            <v>-15000</v>
          </cell>
          <cell r="BH305">
            <v>0</v>
          </cell>
          <cell r="BI305">
            <v>15000</v>
          </cell>
          <cell r="BJ305">
            <v>-15000</v>
          </cell>
          <cell r="BK305">
            <v>95614.809999999896</v>
          </cell>
          <cell r="BL305">
            <v>180000</v>
          </cell>
          <cell r="BM305">
            <v>-84385.19</v>
          </cell>
          <cell r="BN305">
            <v>0</v>
          </cell>
        </row>
        <row r="306">
          <cell r="X306">
            <v>27300</v>
          </cell>
          <cell r="Y306" t="str">
            <v>+</v>
          </cell>
          <cell r="Z306" t="str">
            <v>112100 Lucent PBX Mail-Sale</v>
          </cell>
          <cell r="AA306">
            <v>130808.2</v>
          </cell>
          <cell r="AB306">
            <v>25000</v>
          </cell>
          <cell r="AC306">
            <v>105808.2</v>
          </cell>
          <cell r="AD306">
            <v>0.01</v>
          </cell>
          <cell r="AE306">
            <v>25000</v>
          </cell>
          <cell r="AF306">
            <v>-24999.99</v>
          </cell>
          <cell r="AG306">
            <v>39768.75</v>
          </cell>
          <cell r="AH306">
            <v>25000</v>
          </cell>
          <cell r="AI306">
            <v>14768.75</v>
          </cell>
          <cell r="AJ306">
            <v>0</v>
          </cell>
          <cell r="AK306">
            <v>25000</v>
          </cell>
          <cell r="AL306">
            <v>-25000</v>
          </cell>
          <cell r="AM306">
            <v>9778.61</v>
          </cell>
          <cell r="AN306">
            <v>25000</v>
          </cell>
          <cell r="AO306">
            <v>-15221.389999999899</v>
          </cell>
          <cell r="AP306">
            <v>13839</v>
          </cell>
          <cell r="AQ306">
            <v>25000</v>
          </cell>
          <cell r="AR306">
            <v>-11161</v>
          </cell>
          <cell r="AS306">
            <v>8202</v>
          </cell>
          <cell r="AT306">
            <v>25000</v>
          </cell>
          <cell r="AU306">
            <v>-16798</v>
          </cell>
          <cell r="AV306">
            <v>24136.9399999999</v>
          </cell>
          <cell r="AW306">
            <v>25000</v>
          </cell>
          <cell r="AX306">
            <v>-863.05999999999904</v>
          </cell>
          <cell r="AY306">
            <v>0</v>
          </cell>
          <cell r="AZ306">
            <v>25000</v>
          </cell>
          <cell r="BA306">
            <v>-25000</v>
          </cell>
          <cell r="BB306">
            <v>11578</v>
          </cell>
          <cell r="BC306">
            <v>25000</v>
          </cell>
          <cell r="BD306">
            <v>-13422</v>
          </cell>
          <cell r="BE306">
            <v>0</v>
          </cell>
          <cell r="BF306">
            <v>25000</v>
          </cell>
          <cell r="BG306">
            <v>-25000</v>
          </cell>
          <cell r="BH306">
            <v>0</v>
          </cell>
          <cell r="BI306">
            <v>25000</v>
          </cell>
          <cell r="BJ306">
            <v>-25000</v>
          </cell>
          <cell r="BK306">
            <v>238111.51</v>
          </cell>
          <cell r="BL306">
            <v>300000</v>
          </cell>
          <cell r="BM306">
            <v>-61888.489999999903</v>
          </cell>
          <cell r="BN306">
            <v>166.66999999999899</v>
          </cell>
        </row>
        <row r="307">
          <cell r="X307">
            <v>27400</v>
          </cell>
          <cell r="Y307" t="str">
            <v>+</v>
          </cell>
          <cell r="Z307" t="str">
            <v>112102 Lucent PBX Mail-Inst</v>
          </cell>
          <cell r="AA307">
            <v>2245.23</v>
          </cell>
          <cell r="AB307">
            <v>0</v>
          </cell>
          <cell r="AC307">
            <v>2245.23</v>
          </cell>
          <cell r="AD307">
            <v>0</v>
          </cell>
          <cell r="AE307">
            <v>0</v>
          </cell>
          <cell r="AF307">
            <v>0</v>
          </cell>
          <cell r="AG307">
            <v>-2245.23</v>
          </cell>
          <cell r="AH307">
            <v>0</v>
          </cell>
          <cell r="AI307">
            <v>-2245.23</v>
          </cell>
          <cell r="AJ307">
            <v>0</v>
          </cell>
          <cell r="AK307">
            <v>0</v>
          </cell>
          <cell r="AL307">
            <v>0</v>
          </cell>
          <cell r="AM307">
            <v>0</v>
          </cell>
          <cell r="AN307">
            <v>0</v>
          </cell>
          <cell r="AO307">
            <v>0</v>
          </cell>
          <cell r="AP307">
            <v>-9429.4899999999907</v>
          </cell>
          <cell r="AQ307">
            <v>0</v>
          </cell>
          <cell r="AR307">
            <v>-9429.4899999999907</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-9429.4899999999907</v>
          </cell>
          <cell r="BL307">
            <v>0</v>
          </cell>
          <cell r="BM307">
            <v>-9429.4899999999907</v>
          </cell>
          <cell r="BN307">
            <v>666.66999999999905</v>
          </cell>
        </row>
        <row r="308">
          <cell r="X308">
            <v>27500</v>
          </cell>
          <cell r="Y308" t="str">
            <v>+</v>
          </cell>
          <cell r="Z308" t="str">
            <v>112104 Lucent PBX Mail-Mtce</v>
          </cell>
          <cell r="AA308">
            <v>0</v>
          </cell>
          <cell r="AB308">
            <v>750</v>
          </cell>
          <cell r="AC308">
            <v>-750</v>
          </cell>
          <cell r="AD308">
            <v>0</v>
          </cell>
          <cell r="AE308">
            <v>750</v>
          </cell>
          <cell r="AF308">
            <v>-750</v>
          </cell>
          <cell r="AG308">
            <v>168.75</v>
          </cell>
          <cell r="AH308">
            <v>750</v>
          </cell>
          <cell r="AI308">
            <v>-581.25</v>
          </cell>
          <cell r="AJ308">
            <v>767.5</v>
          </cell>
          <cell r="AK308">
            <v>750</v>
          </cell>
          <cell r="AL308">
            <v>17.5</v>
          </cell>
          <cell r="AM308">
            <v>1743.42</v>
          </cell>
          <cell r="AN308">
            <v>750</v>
          </cell>
          <cell r="AO308">
            <v>993.41999999999905</v>
          </cell>
          <cell r="AP308">
            <v>319.06999999999903</v>
          </cell>
          <cell r="AQ308">
            <v>750</v>
          </cell>
          <cell r="AR308">
            <v>-430.93</v>
          </cell>
          <cell r="AS308">
            <v>65.28</v>
          </cell>
          <cell r="AT308">
            <v>750</v>
          </cell>
          <cell r="AU308">
            <v>-684.72</v>
          </cell>
          <cell r="AV308">
            <v>882.88</v>
          </cell>
          <cell r="AW308">
            <v>750</v>
          </cell>
          <cell r="AX308">
            <v>132.88</v>
          </cell>
          <cell r="AY308">
            <v>403.69</v>
          </cell>
          <cell r="AZ308">
            <v>750</v>
          </cell>
          <cell r="BA308">
            <v>-346.31</v>
          </cell>
          <cell r="BB308">
            <v>2284.25</v>
          </cell>
          <cell r="BC308">
            <v>750</v>
          </cell>
          <cell r="BD308">
            <v>1534.25</v>
          </cell>
          <cell r="BE308">
            <v>0</v>
          </cell>
          <cell r="BF308">
            <v>750</v>
          </cell>
          <cell r="BG308">
            <v>-750</v>
          </cell>
          <cell r="BH308">
            <v>0</v>
          </cell>
          <cell r="BI308">
            <v>750</v>
          </cell>
          <cell r="BJ308">
            <v>-750</v>
          </cell>
          <cell r="BK308">
            <v>6634.84</v>
          </cell>
          <cell r="BL308">
            <v>9000</v>
          </cell>
          <cell r="BM308">
            <v>-2365.1599999999899</v>
          </cell>
          <cell r="BN308">
            <v>0</v>
          </cell>
        </row>
        <row r="309">
          <cell r="X309">
            <v>27600</v>
          </cell>
          <cell r="Y309" t="str">
            <v>+</v>
          </cell>
          <cell r="Z309" t="str">
            <v>112105 Lucent PBX Mail-Leas</v>
          </cell>
          <cell r="AA309">
            <v>39896.459999999897</v>
          </cell>
          <cell r="AB309">
            <v>10000</v>
          </cell>
          <cell r="AC309">
            <v>29896.459999999901</v>
          </cell>
          <cell r="AD309">
            <v>-5472</v>
          </cell>
          <cell r="AE309">
            <v>10000</v>
          </cell>
          <cell r="AF309">
            <v>-15472</v>
          </cell>
          <cell r="AG309">
            <v>0</v>
          </cell>
          <cell r="AH309">
            <v>10000</v>
          </cell>
          <cell r="AI309">
            <v>-10000</v>
          </cell>
          <cell r="AJ309">
            <v>0</v>
          </cell>
          <cell r="AK309">
            <v>10000</v>
          </cell>
          <cell r="AL309">
            <v>-10000</v>
          </cell>
          <cell r="AM309">
            <v>9242</v>
          </cell>
          <cell r="AN309">
            <v>10000</v>
          </cell>
          <cell r="AO309">
            <v>-758</v>
          </cell>
          <cell r="AP309">
            <v>0</v>
          </cell>
          <cell r="AQ309">
            <v>10000</v>
          </cell>
          <cell r="AR309">
            <v>-10000</v>
          </cell>
          <cell r="AS309">
            <v>0</v>
          </cell>
          <cell r="AT309">
            <v>10000</v>
          </cell>
          <cell r="AU309">
            <v>-10000</v>
          </cell>
          <cell r="AV309">
            <v>0.01</v>
          </cell>
          <cell r="AW309">
            <v>10000</v>
          </cell>
          <cell r="AX309">
            <v>-9999.9899999999907</v>
          </cell>
          <cell r="AY309">
            <v>0</v>
          </cell>
          <cell r="AZ309">
            <v>10000</v>
          </cell>
          <cell r="BA309">
            <v>-10000</v>
          </cell>
          <cell r="BB309">
            <v>10042</v>
          </cell>
          <cell r="BC309">
            <v>10000</v>
          </cell>
          <cell r="BD309">
            <v>42</v>
          </cell>
          <cell r="BE309">
            <v>0</v>
          </cell>
          <cell r="BF309">
            <v>10000</v>
          </cell>
          <cell r="BG309">
            <v>-10000</v>
          </cell>
          <cell r="BH309">
            <v>0</v>
          </cell>
          <cell r="BI309">
            <v>10000</v>
          </cell>
          <cell r="BJ309">
            <v>-10000</v>
          </cell>
          <cell r="BK309">
            <v>53708.47</v>
          </cell>
          <cell r="BL309">
            <v>120000</v>
          </cell>
          <cell r="BM309">
            <v>-66291.529999999897</v>
          </cell>
          <cell r="BN309">
            <v>92000</v>
          </cell>
        </row>
        <row r="310">
          <cell r="X310">
            <v>27700</v>
          </cell>
          <cell r="Y310" t="str">
            <v>+</v>
          </cell>
          <cell r="Z310" t="str">
            <v>112110 Octel PBX VMail-Sale</v>
          </cell>
          <cell r="AA310">
            <v>154189</v>
          </cell>
          <cell r="AB310">
            <v>92166.669999999896</v>
          </cell>
          <cell r="AC310">
            <v>62022.33</v>
          </cell>
          <cell r="AD310">
            <v>98542.86</v>
          </cell>
          <cell r="AE310">
            <v>92166.66</v>
          </cell>
          <cell r="AF310">
            <v>6376.1999999999898</v>
          </cell>
          <cell r="AG310">
            <v>78586</v>
          </cell>
          <cell r="AH310">
            <v>92166.669999999896</v>
          </cell>
          <cell r="AI310">
            <v>-13580.67</v>
          </cell>
          <cell r="AJ310">
            <v>43866.16</v>
          </cell>
          <cell r="AK310">
            <v>92166.669999999896</v>
          </cell>
          <cell r="AL310">
            <v>-48300.51</v>
          </cell>
          <cell r="AM310">
            <v>0</v>
          </cell>
          <cell r="AN310">
            <v>92166.66</v>
          </cell>
          <cell r="AO310">
            <v>-92166.66</v>
          </cell>
          <cell r="AP310">
            <v>13690.2</v>
          </cell>
          <cell r="AQ310">
            <v>92166.669999999896</v>
          </cell>
          <cell r="AR310">
            <v>-78476.47</v>
          </cell>
          <cell r="AS310">
            <v>26805</v>
          </cell>
          <cell r="AT310">
            <v>92166.669999999896</v>
          </cell>
          <cell r="AU310">
            <v>-65361.669999999896</v>
          </cell>
          <cell r="AV310">
            <v>343115</v>
          </cell>
          <cell r="AW310">
            <v>92166.66</v>
          </cell>
          <cell r="AX310">
            <v>250948.34</v>
          </cell>
          <cell r="AY310">
            <v>344706</v>
          </cell>
          <cell r="AZ310">
            <v>92166.669999999896</v>
          </cell>
          <cell r="BA310">
            <v>252539.329999999</v>
          </cell>
          <cell r="BB310">
            <v>58063</v>
          </cell>
          <cell r="BC310">
            <v>92166.669999999896</v>
          </cell>
          <cell r="BD310">
            <v>-34103.669999999896</v>
          </cell>
          <cell r="BE310">
            <v>0</v>
          </cell>
          <cell r="BF310">
            <v>92166.66</v>
          </cell>
          <cell r="BG310">
            <v>-92166.66</v>
          </cell>
          <cell r="BH310">
            <v>0</v>
          </cell>
          <cell r="BI310">
            <v>92166.669999999896</v>
          </cell>
          <cell r="BJ310">
            <v>-92166.669999999896</v>
          </cell>
          <cell r="BK310">
            <v>1161563.22</v>
          </cell>
          <cell r="BL310">
            <v>1106000</v>
          </cell>
          <cell r="BM310">
            <v>55563.22</v>
          </cell>
          <cell r="BN310">
            <v>96000</v>
          </cell>
        </row>
        <row r="311">
          <cell r="X311">
            <v>27800</v>
          </cell>
          <cell r="Y311" t="str">
            <v>+</v>
          </cell>
          <cell r="Z311" t="str">
            <v>112111 Octel PBX VMail-Rntl</v>
          </cell>
          <cell r="AA311">
            <v>4345.18</v>
          </cell>
          <cell r="AB311">
            <v>333.32999999999902</v>
          </cell>
          <cell r="AC311">
            <v>4011.8499999999899</v>
          </cell>
          <cell r="AD311">
            <v>-10867.42</v>
          </cell>
          <cell r="AE311">
            <v>333.33999999999901</v>
          </cell>
          <cell r="AF311">
            <v>-11200.76</v>
          </cell>
          <cell r="AG311">
            <v>-1206.45</v>
          </cell>
          <cell r="AH311">
            <v>333.32999999999902</v>
          </cell>
          <cell r="AI311">
            <v>-1539.78</v>
          </cell>
          <cell r="AJ311">
            <v>889.62</v>
          </cell>
          <cell r="AK311">
            <v>333.32999999999902</v>
          </cell>
          <cell r="AL311">
            <v>556.28999999999905</v>
          </cell>
          <cell r="AM311">
            <v>3279.0799999999899</v>
          </cell>
          <cell r="AN311">
            <v>333.33999999999901</v>
          </cell>
          <cell r="AO311">
            <v>2945.7399999999898</v>
          </cell>
          <cell r="AP311">
            <v>3280</v>
          </cell>
          <cell r="AQ311">
            <v>333.32999999999902</v>
          </cell>
          <cell r="AR311">
            <v>2946.67</v>
          </cell>
          <cell r="AS311">
            <v>-57613</v>
          </cell>
          <cell r="AT311">
            <v>333.32999999999902</v>
          </cell>
          <cell r="AU311">
            <v>-57946.33</v>
          </cell>
          <cell r="AV311">
            <v>617.33000000000004</v>
          </cell>
          <cell r="AW311">
            <v>333.33999999999901</v>
          </cell>
          <cell r="AX311">
            <v>283.99</v>
          </cell>
          <cell r="AY311">
            <v>4696.3</v>
          </cell>
          <cell r="AZ311">
            <v>333.32999999999902</v>
          </cell>
          <cell r="BA311">
            <v>4362.97</v>
          </cell>
          <cell r="BB311">
            <v>2627.48</v>
          </cell>
          <cell r="BC311">
            <v>333.32999999999902</v>
          </cell>
          <cell r="BD311">
            <v>2294.15</v>
          </cell>
          <cell r="BE311">
            <v>128</v>
          </cell>
          <cell r="BF311">
            <v>333.33999999999901</v>
          </cell>
          <cell r="BG311">
            <v>-205.34</v>
          </cell>
          <cell r="BH311">
            <v>0</v>
          </cell>
          <cell r="BI311">
            <v>333.32999999999902</v>
          </cell>
          <cell r="BJ311">
            <v>-333.32999999999902</v>
          </cell>
          <cell r="BK311">
            <v>-49823.879999999903</v>
          </cell>
          <cell r="BL311">
            <v>4000</v>
          </cell>
          <cell r="BM311">
            <v>-53823.879999999903</v>
          </cell>
          <cell r="BN311">
            <v>50000</v>
          </cell>
        </row>
        <row r="312">
          <cell r="X312">
            <v>27900</v>
          </cell>
          <cell r="Y312" t="str">
            <v>+</v>
          </cell>
          <cell r="Z312" t="str">
            <v>112112 Octel PBX VMail-Inst</v>
          </cell>
          <cell r="AA312">
            <v>-64147.75</v>
          </cell>
          <cell r="AB312">
            <v>6000</v>
          </cell>
          <cell r="AC312">
            <v>-70147.75</v>
          </cell>
          <cell r="AD312">
            <v>10190</v>
          </cell>
          <cell r="AE312">
            <v>6000</v>
          </cell>
          <cell r="AF312">
            <v>4190</v>
          </cell>
          <cell r="AG312">
            <v>9114.27</v>
          </cell>
          <cell r="AH312">
            <v>6000</v>
          </cell>
          <cell r="AI312">
            <v>3114.27</v>
          </cell>
          <cell r="AJ312">
            <v>3987.5</v>
          </cell>
          <cell r="AK312">
            <v>6000</v>
          </cell>
          <cell r="AL312">
            <v>-2012.5</v>
          </cell>
          <cell r="AM312">
            <v>583.75</v>
          </cell>
          <cell r="AN312">
            <v>6000</v>
          </cell>
          <cell r="AO312">
            <v>-5416.25</v>
          </cell>
          <cell r="AP312">
            <v>3620</v>
          </cell>
          <cell r="AQ312">
            <v>6000</v>
          </cell>
          <cell r="AR312">
            <v>-2380</v>
          </cell>
          <cell r="AS312">
            <v>2127.5</v>
          </cell>
          <cell r="AT312">
            <v>6000</v>
          </cell>
          <cell r="AU312">
            <v>-3872.5</v>
          </cell>
          <cell r="AV312">
            <v>9485</v>
          </cell>
          <cell r="AW312">
            <v>6000</v>
          </cell>
          <cell r="AX312">
            <v>3485</v>
          </cell>
          <cell r="AY312">
            <v>3120</v>
          </cell>
          <cell r="AZ312">
            <v>6000</v>
          </cell>
          <cell r="BA312">
            <v>-2880</v>
          </cell>
          <cell r="BB312">
            <v>6201</v>
          </cell>
          <cell r="BC312">
            <v>6000</v>
          </cell>
          <cell r="BD312">
            <v>201</v>
          </cell>
          <cell r="BE312">
            <v>0</v>
          </cell>
          <cell r="BF312">
            <v>6000</v>
          </cell>
          <cell r="BG312">
            <v>-6000</v>
          </cell>
          <cell r="BH312">
            <v>0</v>
          </cell>
          <cell r="BI312">
            <v>6000</v>
          </cell>
          <cell r="BJ312">
            <v>-6000</v>
          </cell>
          <cell r="BK312">
            <v>-15718.73</v>
          </cell>
          <cell r="BL312">
            <v>72000</v>
          </cell>
          <cell r="BM312">
            <v>-87718.729999999894</v>
          </cell>
          <cell r="BN312">
            <v>42000</v>
          </cell>
        </row>
        <row r="313">
          <cell r="X313">
            <v>28000</v>
          </cell>
          <cell r="Y313" t="str">
            <v>+</v>
          </cell>
          <cell r="Z313" t="str">
            <v>112114 Octel PBX VMail-Mtce</v>
          </cell>
          <cell r="AA313">
            <v>13871.709999999901</v>
          </cell>
          <cell r="AB313">
            <v>13333.33</v>
          </cell>
          <cell r="AC313">
            <v>538.38</v>
          </cell>
          <cell r="AD313">
            <v>14539.549999999899</v>
          </cell>
          <cell r="AE313">
            <v>13333.34</v>
          </cell>
          <cell r="AF313">
            <v>1206.21</v>
          </cell>
          <cell r="AG313">
            <v>15082.75</v>
          </cell>
          <cell r="AH313">
            <v>13333.33</v>
          </cell>
          <cell r="AI313">
            <v>1749.42</v>
          </cell>
          <cell r="AJ313">
            <v>11346.75</v>
          </cell>
          <cell r="AK313">
            <v>13333.33</v>
          </cell>
          <cell r="AL313">
            <v>-1986.5799999999899</v>
          </cell>
          <cell r="AM313">
            <v>15791.75</v>
          </cell>
          <cell r="AN313">
            <v>13333.34</v>
          </cell>
          <cell r="AO313">
            <v>2458.4099999999899</v>
          </cell>
          <cell r="AP313">
            <v>14450.75</v>
          </cell>
          <cell r="AQ313">
            <v>13333.33</v>
          </cell>
          <cell r="AR313">
            <v>1117.42</v>
          </cell>
          <cell r="AS313">
            <v>15942.549999999899</v>
          </cell>
          <cell r="AT313">
            <v>13333.33</v>
          </cell>
          <cell r="AU313">
            <v>2609.2199999999898</v>
          </cell>
          <cell r="AV313">
            <v>16603.22</v>
          </cell>
          <cell r="AW313">
            <v>13333.34</v>
          </cell>
          <cell r="AX313">
            <v>3269.88</v>
          </cell>
          <cell r="AY313">
            <v>11546.34</v>
          </cell>
          <cell r="AZ313">
            <v>13333.33</v>
          </cell>
          <cell r="BA313">
            <v>-1786.99</v>
          </cell>
          <cell r="BB313">
            <v>25383.06</v>
          </cell>
          <cell r="BC313">
            <v>13333.33</v>
          </cell>
          <cell r="BD313">
            <v>12049.73</v>
          </cell>
          <cell r="BE313">
            <v>0</v>
          </cell>
          <cell r="BF313">
            <v>13333.34</v>
          </cell>
          <cell r="BG313">
            <v>-13333.34</v>
          </cell>
          <cell r="BH313">
            <v>0</v>
          </cell>
          <cell r="BI313">
            <v>13333.33</v>
          </cell>
          <cell r="BJ313">
            <v>-13333.33</v>
          </cell>
          <cell r="BK313">
            <v>154558.429999999</v>
          </cell>
          <cell r="BL313">
            <v>160000</v>
          </cell>
          <cell r="BM313">
            <v>-5441.5699999999897</v>
          </cell>
          <cell r="BN313">
            <v>40000</v>
          </cell>
        </row>
        <row r="314">
          <cell r="X314">
            <v>28100</v>
          </cell>
          <cell r="Y314" t="str">
            <v>+</v>
          </cell>
          <cell r="Z314" t="str">
            <v>112115 Octel PBX VMail-Leas</v>
          </cell>
          <cell r="AA314">
            <v>0</v>
          </cell>
          <cell r="AB314">
            <v>8666.67</v>
          </cell>
          <cell r="AC314">
            <v>-8666.67</v>
          </cell>
          <cell r="AD314">
            <v>38122</v>
          </cell>
          <cell r="AE314">
            <v>8666.6599999999908</v>
          </cell>
          <cell r="AF314">
            <v>29455.34</v>
          </cell>
          <cell r="AG314">
            <v>910.79999999999905</v>
          </cell>
          <cell r="AH314">
            <v>8666.67</v>
          </cell>
          <cell r="AI314">
            <v>-7755.8699999999899</v>
          </cell>
          <cell r="AJ314">
            <v>0</v>
          </cell>
          <cell r="AK314">
            <v>8666.67</v>
          </cell>
          <cell r="AL314">
            <v>-8666.67</v>
          </cell>
          <cell r="AM314">
            <v>0</v>
          </cell>
          <cell r="AN314">
            <v>8666.6599999999908</v>
          </cell>
          <cell r="AO314">
            <v>-8666.6599999999908</v>
          </cell>
          <cell r="AP314">
            <v>0</v>
          </cell>
          <cell r="AQ314">
            <v>8666.67</v>
          </cell>
          <cell r="AR314">
            <v>-8666.67</v>
          </cell>
          <cell r="AS314">
            <v>17858</v>
          </cell>
          <cell r="AT314">
            <v>8666.67</v>
          </cell>
          <cell r="AU314">
            <v>9191.3299999999908</v>
          </cell>
          <cell r="AV314">
            <v>0</v>
          </cell>
          <cell r="AW314">
            <v>8666.6599999999908</v>
          </cell>
          <cell r="AX314">
            <v>-8666.6599999999908</v>
          </cell>
          <cell r="AY314">
            <v>0</v>
          </cell>
          <cell r="AZ314">
            <v>8666.67</v>
          </cell>
          <cell r="BA314">
            <v>-8666.67</v>
          </cell>
          <cell r="BB314">
            <v>0</v>
          </cell>
          <cell r="BC314">
            <v>8666.67</v>
          </cell>
          <cell r="BD314">
            <v>-8666.67</v>
          </cell>
          <cell r="BE314">
            <v>0</v>
          </cell>
          <cell r="BF314">
            <v>8666.6599999999908</v>
          </cell>
          <cell r="BG314">
            <v>-8666.6599999999908</v>
          </cell>
          <cell r="BH314">
            <v>0</v>
          </cell>
          <cell r="BI314">
            <v>8666.67</v>
          </cell>
          <cell r="BJ314">
            <v>-8666.67</v>
          </cell>
          <cell r="BK314">
            <v>56890.8</v>
          </cell>
          <cell r="BL314">
            <v>104000</v>
          </cell>
          <cell r="BM314">
            <v>-47109.199999999903</v>
          </cell>
          <cell r="BN314">
            <v>0</v>
          </cell>
        </row>
        <row r="315">
          <cell r="X315">
            <v>28200</v>
          </cell>
          <cell r="Y315" t="str">
            <v>+</v>
          </cell>
          <cell r="Z315" t="str">
            <v>112134 Repartee VMail-Mtce</v>
          </cell>
          <cell r="AA315">
            <v>0</v>
          </cell>
          <cell r="AB315">
            <v>83.329999999999899</v>
          </cell>
          <cell r="AC315">
            <v>-83.329999999999899</v>
          </cell>
          <cell r="AD315">
            <v>0</v>
          </cell>
          <cell r="AE315">
            <v>83.34</v>
          </cell>
          <cell r="AF315">
            <v>-83.34</v>
          </cell>
          <cell r="AG315">
            <v>0</v>
          </cell>
          <cell r="AH315">
            <v>83.329999999999899</v>
          </cell>
          <cell r="AI315">
            <v>-83.329999999999899</v>
          </cell>
          <cell r="AJ315">
            <v>0</v>
          </cell>
          <cell r="AK315">
            <v>83.329999999999899</v>
          </cell>
          <cell r="AL315">
            <v>-83.329999999999899</v>
          </cell>
          <cell r="AM315">
            <v>0</v>
          </cell>
          <cell r="AN315">
            <v>83.34</v>
          </cell>
          <cell r="AO315">
            <v>-83.34</v>
          </cell>
          <cell r="AP315">
            <v>0</v>
          </cell>
          <cell r="AQ315">
            <v>83.329999999999899</v>
          </cell>
          <cell r="AR315">
            <v>-83.329999999999899</v>
          </cell>
          <cell r="AS315">
            <v>0</v>
          </cell>
          <cell r="AT315">
            <v>83.329999999999899</v>
          </cell>
          <cell r="AU315">
            <v>-83.329999999999899</v>
          </cell>
          <cell r="AV315">
            <v>0</v>
          </cell>
          <cell r="AW315">
            <v>83.34</v>
          </cell>
          <cell r="AX315">
            <v>-83.34</v>
          </cell>
          <cell r="AY315">
            <v>0</v>
          </cell>
          <cell r="AZ315">
            <v>83.329999999999899</v>
          </cell>
          <cell r="BA315">
            <v>-83.329999999999899</v>
          </cell>
          <cell r="BB315">
            <v>0</v>
          </cell>
          <cell r="BC315">
            <v>83.329999999999899</v>
          </cell>
          <cell r="BD315">
            <v>-83.329999999999899</v>
          </cell>
          <cell r="BE315">
            <v>0</v>
          </cell>
          <cell r="BF315">
            <v>83.34</v>
          </cell>
          <cell r="BG315">
            <v>-83.34</v>
          </cell>
          <cell r="BH315">
            <v>0</v>
          </cell>
          <cell r="BI315">
            <v>83.329999999999899</v>
          </cell>
          <cell r="BJ315">
            <v>-83.329999999999899</v>
          </cell>
          <cell r="BK315">
            <v>0</v>
          </cell>
          <cell r="BL315">
            <v>1000</v>
          </cell>
          <cell r="BM315">
            <v>-1000</v>
          </cell>
          <cell r="BN315">
            <v>0</v>
          </cell>
        </row>
        <row r="316">
          <cell r="X316">
            <v>28300</v>
          </cell>
          <cell r="Y316" t="str">
            <v>+</v>
          </cell>
          <cell r="Z316" t="str">
            <v>112135 Repartee VMail-Lease</v>
          </cell>
          <cell r="AA316">
            <v>21022</v>
          </cell>
          <cell r="AB316">
            <v>0</v>
          </cell>
          <cell r="AC316">
            <v>21022</v>
          </cell>
          <cell r="AD316">
            <v>-21022</v>
          </cell>
          <cell r="AE316">
            <v>0</v>
          </cell>
          <cell r="AF316">
            <v>-21022</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row>
        <row r="317">
          <cell r="X317">
            <v>28400</v>
          </cell>
          <cell r="Y317" t="str">
            <v>+</v>
          </cell>
          <cell r="Z317" t="str">
            <v>112140 Startalk VMail-Sales</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371.99</v>
          </cell>
          <cell r="AW317">
            <v>0</v>
          </cell>
          <cell r="AX317">
            <v>371.99</v>
          </cell>
          <cell r="AY317">
            <v>0</v>
          </cell>
          <cell r="AZ317">
            <v>0</v>
          </cell>
          <cell r="BA317">
            <v>0</v>
          </cell>
          <cell r="BB317">
            <v>0</v>
          </cell>
          <cell r="BC317">
            <v>0</v>
          </cell>
          <cell r="BD317">
            <v>0</v>
          </cell>
          <cell r="BE317">
            <v>0</v>
          </cell>
          <cell r="BF317">
            <v>0</v>
          </cell>
          <cell r="BG317">
            <v>0</v>
          </cell>
          <cell r="BH317">
            <v>0</v>
          </cell>
          <cell r="BI317">
            <v>0</v>
          </cell>
          <cell r="BJ317">
            <v>0</v>
          </cell>
          <cell r="BK317">
            <v>371.99</v>
          </cell>
          <cell r="BL317">
            <v>0</v>
          </cell>
          <cell r="BM317">
            <v>371.99</v>
          </cell>
          <cell r="BN317">
            <v>0</v>
          </cell>
        </row>
        <row r="318">
          <cell r="X318">
            <v>28500</v>
          </cell>
          <cell r="Y318" t="str">
            <v>+</v>
          </cell>
          <cell r="Z318" t="str">
            <v>112141 Startalk VMail-Rntls</v>
          </cell>
          <cell r="AA318">
            <v>3101.7399999999898</v>
          </cell>
          <cell r="AB318">
            <v>2916.67</v>
          </cell>
          <cell r="AC318">
            <v>185.069999999999</v>
          </cell>
          <cell r="AD318">
            <v>2310.0799999999899</v>
          </cell>
          <cell r="AE318">
            <v>2916.6599999999899</v>
          </cell>
          <cell r="AF318">
            <v>-606.58000000000004</v>
          </cell>
          <cell r="AG318">
            <v>1286</v>
          </cell>
          <cell r="AH318">
            <v>2916.67</v>
          </cell>
          <cell r="AI318">
            <v>-1630.67</v>
          </cell>
          <cell r="AJ318">
            <v>2761.29</v>
          </cell>
          <cell r="AK318">
            <v>2916.67</v>
          </cell>
          <cell r="AL318">
            <v>-155.38</v>
          </cell>
          <cell r="AM318">
            <v>2753.65</v>
          </cell>
          <cell r="AN318">
            <v>2916.6599999999899</v>
          </cell>
          <cell r="AO318">
            <v>-163.009999999999</v>
          </cell>
          <cell r="AP318">
            <v>2665.0999999999899</v>
          </cell>
          <cell r="AQ318">
            <v>2916.67</v>
          </cell>
          <cell r="AR318">
            <v>-251.569999999999</v>
          </cell>
          <cell r="AS318">
            <v>2464.4299999999898</v>
          </cell>
          <cell r="AT318">
            <v>2916.67</v>
          </cell>
          <cell r="AU318">
            <v>-452.24</v>
          </cell>
          <cell r="AV318">
            <v>2288.8000000000002</v>
          </cell>
          <cell r="AW318">
            <v>2916.6599999999899</v>
          </cell>
          <cell r="AX318">
            <v>-627.86</v>
          </cell>
          <cell r="AY318">
            <v>2234.17</v>
          </cell>
          <cell r="AZ318">
            <v>2916.67</v>
          </cell>
          <cell r="BA318">
            <v>-682.5</v>
          </cell>
          <cell r="BB318">
            <v>1936.1199999999899</v>
          </cell>
          <cell r="BC318">
            <v>2916.67</v>
          </cell>
          <cell r="BD318">
            <v>-980.54999999999905</v>
          </cell>
          <cell r="BE318">
            <v>866</v>
          </cell>
          <cell r="BF318">
            <v>2916.6599999999899</v>
          </cell>
          <cell r="BG318">
            <v>-2050.6599999999899</v>
          </cell>
          <cell r="BH318">
            <v>0</v>
          </cell>
          <cell r="BI318">
            <v>2916.67</v>
          </cell>
          <cell r="BJ318">
            <v>-2916.67</v>
          </cell>
          <cell r="BK318">
            <v>24667.38</v>
          </cell>
          <cell r="BL318">
            <v>35000</v>
          </cell>
          <cell r="BM318">
            <v>-10332.620000000001</v>
          </cell>
          <cell r="BN318">
            <v>12000</v>
          </cell>
        </row>
        <row r="319">
          <cell r="X319">
            <v>28600</v>
          </cell>
          <cell r="Y319" t="str">
            <v>+</v>
          </cell>
          <cell r="Z319" t="str">
            <v>112142 Startalk VMail-Instl</v>
          </cell>
          <cell r="AA319">
            <v>-3549.38</v>
          </cell>
          <cell r="AB319">
            <v>0</v>
          </cell>
          <cell r="AC319">
            <v>-3549.38</v>
          </cell>
          <cell r="AD319">
            <v>1552.5</v>
          </cell>
          <cell r="AE319">
            <v>0</v>
          </cell>
          <cell r="AF319">
            <v>1552.5</v>
          </cell>
          <cell r="AG319">
            <v>763.14999999999895</v>
          </cell>
          <cell r="AH319">
            <v>0</v>
          </cell>
          <cell r="AI319">
            <v>763.14999999999895</v>
          </cell>
          <cell r="AJ319">
            <v>401.3</v>
          </cell>
          <cell r="AK319">
            <v>0</v>
          </cell>
          <cell r="AL319">
            <v>401.3</v>
          </cell>
          <cell r="AM319">
            <v>320</v>
          </cell>
          <cell r="AN319">
            <v>0</v>
          </cell>
          <cell r="AO319">
            <v>320</v>
          </cell>
          <cell r="AP319">
            <v>2778.75</v>
          </cell>
          <cell r="AQ319">
            <v>0</v>
          </cell>
          <cell r="AR319">
            <v>2778.75</v>
          </cell>
          <cell r="AS319">
            <v>1103.1600000000001</v>
          </cell>
          <cell r="AT319">
            <v>0</v>
          </cell>
          <cell r="AU319">
            <v>1103.1600000000001</v>
          </cell>
          <cell r="AV319">
            <v>2222.5</v>
          </cell>
          <cell r="AW319">
            <v>0</v>
          </cell>
          <cell r="AX319">
            <v>2222.5</v>
          </cell>
          <cell r="AY319">
            <v>147.979999999999</v>
          </cell>
          <cell r="AZ319">
            <v>0</v>
          </cell>
          <cell r="BA319">
            <v>147.979999999999</v>
          </cell>
          <cell r="BB319">
            <v>531.00999999999897</v>
          </cell>
          <cell r="BC319">
            <v>0</v>
          </cell>
          <cell r="BD319">
            <v>531.00999999999897</v>
          </cell>
          <cell r="BE319">
            <v>0</v>
          </cell>
          <cell r="BF319">
            <v>0</v>
          </cell>
          <cell r="BG319">
            <v>0</v>
          </cell>
          <cell r="BH319">
            <v>0</v>
          </cell>
          <cell r="BI319">
            <v>0</v>
          </cell>
          <cell r="BJ319">
            <v>0</v>
          </cell>
          <cell r="BK319">
            <v>6270.97</v>
          </cell>
          <cell r="BL319">
            <v>0</v>
          </cell>
          <cell r="BM319">
            <v>6270.97</v>
          </cell>
          <cell r="BN319">
            <v>0</v>
          </cell>
        </row>
        <row r="320">
          <cell r="X320">
            <v>28700</v>
          </cell>
          <cell r="Y320" t="str">
            <v>+</v>
          </cell>
          <cell r="Z320" t="str">
            <v>112144 Startalk VMail-Mtce</v>
          </cell>
          <cell r="AA320">
            <v>2144.61</v>
          </cell>
          <cell r="AB320">
            <v>2083.3299999999899</v>
          </cell>
          <cell r="AC320">
            <v>61.28</v>
          </cell>
          <cell r="AD320">
            <v>2198.3699999999899</v>
          </cell>
          <cell r="AE320">
            <v>2083.34</v>
          </cell>
          <cell r="AF320">
            <v>115.03</v>
          </cell>
          <cell r="AG320">
            <v>2106.21</v>
          </cell>
          <cell r="AH320">
            <v>2083.3299999999899</v>
          </cell>
          <cell r="AI320">
            <v>22.8799999999999</v>
          </cell>
          <cell r="AJ320">
            <v>2003.01</v>
          </cell>
          <cell r="AK320">
            <v>2083.3299999999899</v>
          </cell>
          <cell r="AL320">
            <v>-80.319999999999894</v>
          </cell>
          <cell r="AM320">
            <v>1871.73</v>
          </cell>
          <cell r="AN320">
            <v>2083.34</v>
          </cell>
          <cell r="AO320">
            <v>-211.61</v>
          </cell>
          <cell r="AP320">
            <v>1869.3299999999899</v>
          </cell>
          <cell r="AQ320">
            <v>2083.3299999999899</v>
          </cell>
          <cell r="AR320">
            <v>-214</v>
          </cell>
          <cell r="AS320">
            <v>1928.13</v>
          </cell>
          <cell r="AT320">
            <v>2083.3299999999899</v>
          </cell>
          <cell r="AU320">
            <v>-155.19999999999899</v>
          </cell>
          <cell r="AV320">
            <v>837.73</v>
          </cell>
          <cell r="AW320">
            <v>2083.34</v>
          </cell>
          <cell r="AX320">
            <v>-1245.6099999999899</v>
          </cell>
          <cell r="AY320">
            <v>930.53999999999905</v>
          </cell>
          <cell r="AZ320">
            <v>2083.3299999999899</v>
          </cell>
          <cell r="BA320">
            <v>-1152.79</v>
          </cell>
          <cell r="BB320">
            <v>2518.92</v>
          </cell>
          <cell r="BC320">
            <v>2083.3299999999899</v>
          </cell>
          <cell r="BD320">
            <v>435.58999999999901</v>
          </cell>
          <cell r="BE320">
            <v>0</v>
          </cell>
          <cell r="BF320">
            <v>2083.34</v>
          </cell>
          <cell r="BG320">
            <v>-2083.34</v>
          </cell>
          <cell r="BH320">
            <v>0</v>
          </cell>
          <cell r="BI320">
            <v>2083.3299999999899</v>
          </cell>
          <cell r="BJ320">
            <v>-2083.3299999999899</v>
          </cell>
          <cell r="BK320">
            <v>18408.580000000002</v>
          </cell>
          <cell r="BL320">
            <v>25000</v>
          </cell>
          <cell r="BM320">
            <v>-6591.42</v>
          </cell>
          <cell r="BN320">
            <v>0</v>
          </cell>
        </row>
        <row r="321">
          <cell r="X321">
            <v>28800</v>
          </cell>
          <cell r="Y321" t="str">
            <v>+</v>
          </cell>
          <cell r="Z321" t="str">
            <v>112145 Startalk VMail-Lease</v>
          </cell>
          <cell r="AA321">
            <v>0</v>
          </cell>
          <cell r="AB321">
            <v>0</v>
          </cell>
          <cell r="AC321">
            <v>0</v>
          </cell>
          <cell r="AD321">
            <v>0</v>
          </cell>
          <cell r="AE321">
            <v>0</v>
          </cell>
          <cell r="AF321">
            <v>0</v>
          </cell>
          <cell r="AG321">
            <v>0</v>
          </cell>
          <cell r="AH321">
            <v>0</v>
          </cell>
          <cell r="AI321">
            <v>0</v>
          </cell>
          <cell r="AJ321">
            <v>-714.55999999999904</v>
          </cell>
          <cell r="AK321">
            <v>0</v>
          </cell>
          <cell r="AL321">
            <v>-714.55999999999904</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-714.55999999999904</v>
          </cell>
          <cell r="BL321">
            <v>0</v>
          </cell>
          <cell r="BM321">
            <v>-714.55999999999904</v>
          </cell>
          <cell r="BN321">
            <v>0</v>
          </cell>
        </row>
        <row r="322">
          <cell r="X322">
            <v>28900</v>
          </cell>
          <cell r="Y322" t="str">
            <v>+</v>
          </cell>
          <cell r="Z322" t="str">
            <v>112150 Partnr Key Apps-Sale</v>
          </cell>
          <cell r="AA322">
            <v>0</v>
          </cell>
          <cell r="AB322">
            <v>416.67</v>
          </cell>
          <cell r="AC322">
            <v>-416.67</v>
          </cell>
          <cell r="AD322">
            <v>0</v>
          </cell>
          <cell r="AE322">
            <v>416.66</v>
          </cell>
          <cell r="AF322">
            <v>-416.66</v>
          </cell>
          <cell r="AG322">
            <v>0</v>
          </cell>
          <cell r="AH322">
            <v>416.67</v>
          </cell>
          <cell r="AI322">
            <v>-416.67</v>
          </cell>
          <cell r="AJ322">
            <v>0</v>
          </cell>
          <cell r="AK322">
            <v>416.67</v>
          </cell>
          <cell r="AL322">
            <v>-416.67</v>
          </cell>
          <cell r="AM322">
            <v>0</v>
          </cell>
          <cell r="AN322">
            <v>416.66</v>
          </cell>
          <cell r="AO322">
            <v>-416.66</v>
          </cell>
          <cell r="AP322">
            <v>0</v>
          </cell>
          <cell r="AQ322">
            <v>416.67</v>
          </cell>
          <cell r="AR322">
            <v>-416.67</v>
          </cell>
          <cell r="AS322">
            <v>0</v>
          </cell>
          <cell r="AT322">
            <v>416.67</v>
          </cell>
          <cell r="AU322">
            <v>-416.67</v>
          </cell>
          <cell r="AV322">
            <v>0</v>
          </cell>
          <cell r="AW322">
            <v>416.66</v>
          </cell>
          <cell r="AX322">
            <v>-416.66</v>
          </cell>
          <cell r="AY322">
            <v>0</v>
          </cell>
          <cell r="AZ322">
            <v>416.67</v>
          </cell>
          <cell r="BA322">
            <v>-416.67</v>
          </cell>
          <cell r="BB322">
            <v>0</v>
          </cell>
          <cell r="BC322">
            <v>416.67</v>
          </cell>
          <cell r="BD322">
            <v>-416.67</v>
          </cell>
          <cell r="BE322">
            <v>0</v>
          </cell>
          <cell r="BF322">
            <v>416.66</v>
          </cell>
          <cell r="BG322">
            <v>-416.66</v>
          </cell>
          <cell r="BH322">
            <v>0</v>
          </cell>
          <cell r="BI322">
            <v>416.67</v>
          </cell>
          <cell r="BJ322">
            <v>-416.67</v>
          </cell>
          <cell r="BK322">
            <v>0</v>
          </cell>
          <cell r="BL322">
            <v>5000</v>
          </cell>
          <cell r="BM322">
            <v>-5000</v>
          </cell>
          <cell r="BN322">
            <v>0</v>
          </cell>
        </row>
        <row r="323">
          <cell r="X323">
            <v>29000</v>
          </cell>
          <cell r="Y323" t="str">
            <v>+</v>
          </cell>
          <cell r="Z323" t="str">
            <v>112154 Partnr Key Apps-Mtce</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30</v>
          </cell>
          <cell r="AW323">
            <v>0</v>
          </cell>
          <cell r="AX323">
            <v>30</v>
          </cell>
          <cell r="AY323">
            <v>90</v>
          </cell>
          <cell r="AZ323">
            <v>0</v>
          </cell>
          <cell r="BA323">
            <v>90</v>
          </cell>
          <cell r="BB323">
            <v>30</v>
          </cell>
          <cell r="BC323">
            <v>0</v>
          </cell>
          <cell r="BD323">
            <v>30</v>
          </cell>
          <cell r="BE323">
            <v>0</v>
          </cell>
          <cell r="BF323">
            <v>0</v>
          </cell>
          <cell r="BG323">
            <v>0</v>
          </cell>
          <cell r="BH323">
            <v>0</v>
          </cell>
          <cell r="BI323">
            <v>0</v>
          </cell>
          <cell r="BJ323">
            <v>0</v>
          </cell>
          <cell r="BK323">
            <v>150</v>
          </cell>
          <cell r="BL323">
            <v>0</v>
          </cell>
          <cell r="BM323">
            <v>150</v>
          </cell>
          <cell r="BN323">
            <v>2000</v>
          </cell>
        </row>
        <row r="324">
          <cell r="X324">
            <v>29100</v>
          </cell>
          <cell r="Y324" t="str">
            <v>+</v>
          </cell>
          <cell r="Z324" t="str">
            <v>112160 Lucent Key Mail-Sale</v>
          </cell>
          <cell r="AA324">
            <v>0</v>
          </cell>
          <cell r="AB324">
            <v>4166.67</v>
          </cell>
          <cell r="AC324">
            <v>-4166.67</v>
          </cell>
          <cell r="AD324">
            <v>0</v>
          </cell>
          <cell r="AE324">
            <v>4166.6599999999899</v>
          </cell>
          <cell r="AF324">
            <v>-4166.6599999999899</v>
          </cell>
          <cell r="AG324">
            <v>0</v>
          </cell>
          <cell r="AH324">
            <v>4166.67</v>
          </cell>
          <cell r="AI324">
            <v>-4166.67</v>
          </cell>
          <cell r="AJ324">
            <v>0</v>
          </cell>
          <cell r="AK324">
            <v>4166.67</v>
          </cell>
          <cell r="AL324">
            <v>-4166.67</v>
          </cell>
          <cell r="AM324">
            <v>0</v>
          </cell>
          <cell r="AN324">
            <v>4166.6599999999899</v>
          </cell>
          <cell r="AO324">
            <v>-4166.6599999999899</v>
          </cell>
          <cell r="AP324">
            <v>2268</v>
          </cell>
          <cell r="AQ324">
            <v>4166.67</v>
          </cell>
          <cell r="AR324">
            <v>-1898.67</v>
          </cell>
          <cell r="AS324">
            <v>0</v>
          </cell>
          <cell r="AT324">
            <v>4166.67</v>
          </cell>
          <cell r="AU324">
            <v>-4166.67</v>
          </cell>
          <cell r="AV324">
            <v>0</v>
          </cell>
          <cell r="AW324">
            <v>4166.6599999999899</v>
          </cell>
          <cell r="AX324">
            <v>-4166.6599999999899</v>
          </cell>
          <cell r="AY324">
            <v>0</v>
          </cell>
          <cell r="AZ324">
            <v>4166.67</v>
          </cell>
          <cell r="BA324">
            <v>-4166.67</v>
          </cell>
          <cell r="BB324">
            <v>0</v>
          </cell>
          <cell r="BC324">
            <v>4166.67</v>
          </cell>
          <cell r="BD324">
            <v>-4166.67</v>
          </cell>
          <cell r="BE324">
            <v>0</v>
          </cell>
          <cell r="BF324">
            <v>4166.6599999999899</v>
          </cell>
          <cell r="BG324">
            <v>-4166.6599999999899</v>
          </cell>
          <cell r="BH324">
            <v>0</v>
          </cell>
          <cell r="BI324">
            <v>4166.67</v>
          </cell>
          <cell r="BJ324">
            <v>-4166.67</v>
          </cell>
          <cell r="BK324">
            <v>2268</v>
          </cell>
          <cell r="BL324">
            <v>50000</v>
          </cell>
          <cell r="BM324">
            <v>-47732</v>
          </cell>
          <cell r="BN324">
            <v>2000</v>
          </cell>
        </row>
        <row r="325">
          <cell r="X325">
            <v>29200</v>
          </cell>
          <cell r="Y325" t="str">
            <v>+</v>
          </cell>
          <cell r="Z325" t="str">
            <v>112161 Lucent Key Mail-Rntl</v>
          </cell>
          <cell r="AA325">
            <v>876.88</v>
          </cell>
          <cell r="AB325">
            <v>833.33</v>
          </cell>
          <cell r="AC325">
            <v>43.549999999999898</v>
          </cell>
          <cell r="AD325">
            <v>928.17999999999904</v>
          </cell>
          <cell r="AE325">
            <v>833.34</v>
          </cell>
          <cell r="AF325">
            <v>94.84</v>
          </cell>
          <cell r="AG325">
            <v>828.19</v>
          </cell>
          <cell r="AH325">
            <v>833.33</v>
          </cell>
          <cell r="AI325">
            <v>-5.1399999999999899</v>
          </cell>
          <cell r="AJ325">
            <v>801.74</v>
          </cell>
          <cell r="AK325">
            <v>833.33</v>
          </cell>
          <cell r="AL325">
            <v>-31.59</v>
          </cell>
          <cell r="AM325">
            <v>316.10000000000002</v>
          </cell>
          <cell r="AN325">
            <v>833.34</v>
          </cell>
          <cell r="AO325">
            <v>-517.24</v>
          </cell>
          <cell r="AP325">
            <v>537</v>
          </cell>
          <cell r="AQ325">
            <v>833.33</v>
          </cell>
          <cell r="AR325">
            <v>-296.32999999999902</v>
          </cell>
          <cell r="AS325">
            <v>-273</v>
          </cell>
          <cell r="AT325">
            <v>833.33</v>
          </cell>
          <cell r="AU325">
            <v>-1106.3299999999899</v>
          </cell>
          <cell r="AV325">
            <v>420.20999999999901</v>
          </cell>
          <cell r="AW325">
            <v>833.34</v>
          </cell>
          <cell r="AX325">
            <v>-413.13</v>
          </cell>
          <cell r="AY325">
            <v>573.98</v>
          </cell>
          <cell r="AZ325">
            <v>833.33</v>
          </cell>
          <cell r="BA325">
            <v>-259.35000000000002</v>
          </cell>
          <cell r="BB325">
            <v>517.70000000000005</v>
          </cell>
          <cell r="BC325">
            <v>833.33</v>
          </cell>
          <cell r="BD325">
            <v>-315.63</v>
          </cell>
          <cell r="BE325">
            <v>133</v>
          </cell>
          <cell r="BF325">
            <v>833.34</v>
          </cell>
          <cell r="BG325">
            <v>-700.34</v>
          </cell>
          <cell r="BH325">
            <v>0</v>
          </cell>
          <cell r="BI325">
            <v>833.33</v>
          </cell>
          <cell r="BJ325">
            <v>-833.33</v>
          </cell>
          <cell r="BK325">
            <v>5659.9799999999896</v>
          </cell>
          <cell r="BL325">
            <v>10000</v>
          </cell>
          <cell r="BM325">
            <v>-4340.0200000000004</v>
          </cell>
          <cell r="BN325">
            <v>916.66999999999905</v>
          </cell>
        </row>
        <row r="326">
          <cell r="X326">
            <v>29300</v>
          </cell>
          <cell r="Y326" t="str">
            <v>+</v>
          </cell>
          <cell r="Z326" t="str">
            <v>112162 Lucent Key Mail-Inst</v>
          </cell>
          <cell r="AA326">
            <v>0</v>
          </cell>
          <cell r="AB326">
            <v>416.67</v>
          </cell>
          <cell r="AC326">
            <v>-416.67</v>
          </cell>
          <cell r="AD326">
            <v>0</v>
          </cell>
          <cell r="AE326">
            <v>416.66</v>
          </cell>
          <cell r="AF326">
            <v>-416.66</v>
          </cell>
          <cell r="AG326">
            <v>0</v>
          </cell>
          <cell r="AH326">
            <v>416.67</v>
          </cell>
          <cell r="AI326">
            <v>-416.67</v>
          </cell>
          <cell r="AJ326">
            <v>810</v>
          </cell>
          <cell r="AK326">
            <v>416.67</v>
          </cell>
          <cell r="AL326">
            <v>393.32999999999902</v>
          </cell>
          <cell r="AM326">
            <v>0</v>
          </cell>
          <cell r="AN326">
            <v>416.66</v>
          </cell>
          <cell r="AO326">
            <v>-416.66</v>
          </cell>
          <cell r="AP326">
            <v>0</v>
          </cell>
          <cell r="AQ326">
            <v>416.67</v>
          </cell>
          <cell r="AR326">
            <v>-416.67</v>
          </cell>
          <cell r="AS326">
            <v>0</v>
          </cell>
          <cell r="AT326">
            <v>416.67</v>
          </cell>
          <cell r="AU326">
            <v>-416.67</v>
          </cell>
          <cell r="AV326">
            <v>0</v>
          </cell>
          <cell r="AW326">
            <v>416.66</v>
          </cell>
          <cell r="AX326">
            <v>-416.66</v>
          </cell>
          <cell r="AY326">
            <v>0</v>
          </cell>
          <cell r="AZ326">
            <v>416.67</v>
          </cell>
          <cell r="BA326">
            <v>-416.67</v>
          </cell>
          <cell r="BB326">
            <v>0</v>
          </cell>
          <cell r="BC326">
            <v>416.67</v>
          </cell>
          <cell r="BD326">
            <v>-416.67</v>
          </cell>
          <cell r="BE326">
            <v>0</v>
          </cell>
          <cell r="BF326">
            <v>416.66</v>
          </cell>
          <cell r="BG326">
            <v>-416.66</v>
          </cell>
          <cell r="BH326">
            <v>0</v>
          </cell>
          <cell r="BI326">
            <v>416.67</v>
          </cell>
          <cell r="BJ326">
            <v>-416.67</v>
          </cell>
          <cell r="BK326">
            <v>810</v>
          </cell>
          <cell r="BL326">
            <v>5000</v>
          </cell>
          <cell r="BM326">
            <v>-4190</v>
          </cell>
          <cell r="BN326">
            <v>16916.6699999999</v>
          </cell>
        </row>
        <row r="327">
          <cell r="X327">
            <v>29400</v>
          </cell>
          <cell r="Y327" t="str">
            <v>+</v>
          </cell>
          <cell r="Z327" t="str">
            <v>112164 Lucent Key Mail-Mtce</v>
          </cell>
          <cell r="AA327">
            <v>87.599999999999895</v>
          </cell>
          <cell r="AB327">
            <v>416.67</v>
          </cell>
          <cell r="AC327">
            <v>-329.06999999999903</v>
          </cell>
          <cell r="AD327">
            <v>87.599999999999895</v>
          </cell>
          <cell r="AE327">
            <v>416.66</v>
          </cell>
          <cell r="AF327">
            <v>-329.06</v>
          </cell>
          <cell r="AG327">
            <v>87.599999999999895</v>
          </cell>
          <cell r="AH327">
            <v>416.67</v>
          </cell>
          <cell r="AI327">
            <v>-329.06999999999903</v>
          </cell>
          <cell r="AJ327">
            <v>87.599999999999895</v>
          </cell>
          <cell r="AK327">
            <v>416.67</v>
          </cell>
          <cell r="AL327">
            <v>-329.06999999999903</v>
          </cell>
          <cell r="AM327">
            <v>87.599999999999895</v>
          </cell>
          <cell r="AN327">
            <v>416.66</v>
          </cell>
          <cell r="AO327">
            <v>-329.06</v>
          </cell>
          <cell r="AP327">
            <v>87.599999999999895</v>
          </cell>
          <cell r="AQ327">
            <v>416.67</v>
          </cell>
          <cell r="AR327">
            <v>-329.06999999999903</v>
          </cell>
          <cell r="AS327">
            <v>87.599999999999895</v>
          </cell>
          <cell r="AT327">
            <v>416.67</v>
          </cell>
          <cell r="AU327">
            <v>-329.06999999999903</v>
          </cell>
          <cell r="AV327">
            <v>87.599999999999895</v>
          </cell>
          <cell r="AW327">
            <v>416.66</v>
          </cell>
          <cell r="AX327">
            <v>-329.06</v>
          </cell>
          <cell r="AY327">
            <v>0</v>
          </cell>
          <cell r="AZ327">
            <v>416.67</v>
          </cell>
          <cell r="BA327">
            <v>-416.67</v>
          </cell>
          <cell r="BB327">
            <v>175.19999999999899</v>
          </cell>
          <cell r="BC327">
            <v>416.67</v>
          </cell>
          <cell r="BD327">
            <v>-241.47</v>
          </cell>
          <cell r="BE327">
            <v>0</v>
          </cell>
          <cell r="BF327">
            <v>416.66</v>
          </cell>
          <cell r="BG327">
            <v>-416.66</v>
          </cell>
          <cell r="BH327">
            <v>0</v>
          </cell>
          <cell r="BI327">
            <v>416.67</v>
          </cell>
          <cell r="BJ327">
            <v>-416.67</v>
          </cell>
          <cell r="BK327">
            <v>876</v>
          </cell>
          <cell r="BL327">
            <v>5000</v>
          </cell>
          <cell r="BM327">
            <v>-4124</v>
          </cell>
          <cell r="BN327">
            <v>0</v>
          </cell>
        </row>
        <row r="328">
          <cell r="X328">
            <v>29500</v>
          </cell>
          <cell r="Y328" t="str">
            <v>+</v>
          </cell>
          <cell r="Z328" t="str">
            <v>112165 Lucent Key Mail-Leas</v>
          </cell>
          <cell r="AA328">
            <v>0</v>
          </cell>
          <cell r="AB328">
            <v>2083.3299999999899</v>
          </cell>
          <cell r="AC328">
            <v>-2083.3299999999899</v>
          </cell>
          <cell r="AD328">
            <v>5691.0799999999899</v>
          </cell>
          <cell r="AE328">
            <v>2083.34</v>
          </cell>
          <cell r="AF328">
            <v>3607.7399999999898</v>
          </cell>
          <cell r="AG328">
            <v>-0.01</v>
          </cell>
          <cell r="AH328">
            <v>2083.3299999999899</v>
          </cell>
          <cell r="AI328">
            <v>-2083.34</v>
          </cell>
          <cell r="AJ328">
            <v>0</v>
          </cell>
          <cell r="AK328">
            <v>2083.3299999999899</v>
          </cell>
          <cell r="AL328">
            <v>-2083.3299999999899</v>
          </cell>
          <cell r="AM328">
            <v>0</v>
          </cell>
          <cell r="AN328">
            <v>2083.34</v>
          </cell>
          <cell r="AO328">
            <v>-2083.34</v>
          </cell>
          <cell r="AP328">
            <v>0</v>
          </cell>
          <cell r="AQ328">
            <v>2083.3299999999899</v>
          </cell>
          <cell r="AR328">
            <v>-2083.3299999999899</v>
          </cell>
          <cell r="AS328">
            <v>0</v>
          </cell>
          <cell r="AT328">
            <v>2083.3299999999899</v>
          </cell>
          <cell r="AU328">
            <v>-2083.3299999999899</v>
          </cell>
          <cell r="AV328">
            <v>0</v>
          </cell>
          <cell r="AW328">
            <v>2083.34</v>
          </cell>
          <cell r="AX328">
            <v>-2083.34</v>
          </cell>
          <cell r="AY328">
            <v>0</v>
          </cell>
          <cell r="AZ328">
            <v>2083.3299999999899</v>
          </cell>
          <cell r="BA328">
            <v>-2083.3299999999899</v>
          </cell>
          <cell r="BB328">
            <v>0</v>
          </cell>
          <cell r="BC328">
            <v>2083.3299999999899</v>
          </cell>
          <cell r="BD328">
            <v>-2083.3299999999899</v>
          </cell>
          <cell r="BE328">
            <v>0</v>
          </cell>
          <cell r="BF328">
            <v>2083.34</v>
          </cell>
          <cell r="BG328">
            <v>-2083.34</v>
          </cell>
          <cell r="BH328">
            <v>0</v>
          </cell>
          <cell r="BI328">
            <v>2083.3299999999899</v>
          </cell>
          <cell r="BJ328">
            <v>-2083.3299999999899</v>
          </cell>
          <cell r="BK328">
            <v>5691.0699999999897</v>
          </cell>
          <cell r="BL328">
            <v>25000</v>
          </cell>
          <cell r="BM328">
            <v>-19308.93</v>
          </cell>
          <cell r="BN328">
            <v>0</v>
          </cell>
        </row>
        <row r="329">
          <cell r="X329">
            <v>29600</v>
          </cell>
          <cell r="Y329" t="str">
            <v>+</v>
          </cell>
          <cell r="Z329" t="str">
            <v>112170 Meridian Mx ACD-Sale</v>
          </cell>
          <cell r="AA329">
            <v>-265</v>
          </cell>
          <cell r="AB329">
            <v>20916.6699999999</v>
          </cell>
          <cell r="AC329">
            <v>-21181.6699999999</v>
          </cell>
          <cell r="AD329">
            <v>45518</v>
          </cell>
          <cell r="AE329">
            <v>20916.66</v>
          </cell>
          <cell r="AF329">
            <v>24601.34</v>
          </cell>
          <cell r="AG329">
            <v>16803.740000000002</v>
          </cell>
          <cell r="AH329">
            <v>20916.6699999999</v>
          </cell>
          <cell r="AI329">
            <v>-4112.93</v>
          </cell>
          <cell r="AJ329">
            <v>11414</v>
          </cell>
          <cell r="AK329">
            <v>20916.6699999999</v>
          </cell>
          <cell r="AL329">
            <v>-9502.67</v>
          </cell>
          <cell r="AM329">
            <v>4984</v>
          </cell>
          <cell r="AN329">
            <v>20916.66</v>
          </cell>
          <cell r="AO329">
            <v>-15932.66</v>
          </cell>
          <cell r="AP329">
            <v>19466</v>
          </cell>
          <cell r="AQ329">
            <v>20916.6699999999</v>
          </cell>
          <cell r="AR329">
            <v>-1450.67</v>
          </cell>
          <cell r="AS329">
            <v>2356</v>
          </cell>
          <cell r="AT329">
            <v>20916.6699999999</v>
          </cell>
          <cell r="AU329">
            <v>-18560.6699999999</v>
          </cell>
          <cell r="AV329">
            <v>10116</v>
          </cell>
          <cell r="AW329">
            <v>20916.66</v>
          </cell>
          <cell r="AX329">
            <v>-10800.66</v>
          </cell>
          <cell r="AY329">
            <v>30944</v>
          </cell>
          <cell r="AZ329">
            <v>20916.6699999999</v>
          </cell>
          <cell r="BA329">
            <v>10027.33</v>
          </cell>
          <cell r="BB329">
            <v>21188</v>
          </cell>
          <cell r="BC329">
            <v>20916.6699999999</v>
          </cell>
          <cell r="BD329">
            <v>271.32999999999902</v>
          </cell>
          <cell r="BE329">
            <v>0</v>
          </cell>
          <cell r="BF329">
            <v>20916.66</v>
          </cell>
          <cell r="BG329">
            <v>-20916.66</v>
          </cell>
          <cell r="BH329">
            <v>0</v>
          </cell>
          <cell r="BI329">
            <v>20916.6699999999</v>
          </cell>
          <cell r="BJ329">
            <v>-20916.6699999999</v>
          </cell>
          <cell r="BK329">
            <v>162524.739999999</v>
          </cell>
          <cell r="BL329">
            <v>251000</v>
          </cell>
          <cell r="BM329">
            <v>-88475.259999999893</v>
          </cell>
          <cell r="BN329">
            <v>0</v>
          </cell>
        </row>
        <row r="330">
          <cell r="X330">
            <v>29700</v>
          </cell>
          <cell r="Y330" t="str">
            <v>+</v>
          </cell>
          <cell r="Z330" t="str">
            <v>112172 Meridian Mx ACD-Inst</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56702.75</v>
          </cell>
          <cell r="AT330">
            <v>0</v>
          </cell>
          <cell r="AU330">
            <v>56702.75</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56702.75</v>
          </cell>
          <cell r="BL330">
            <v>0</v>
          </cell>
          <cell r="BM330">
            <v>56702.75</v>
          </cell>
          <cell r="BN330">
            <v>0</v>
          </cell>
        </row>
        <row r="331">
          <cell r="X331">
            <v>29800</v>
          </cell>
          <cell r="Y331" t="str">
            <v>+</v>
          </cell>
          <cell r="Z331" t="str">
            <v>112174 Meridian Mx ACD-Mtce</v>
          </cell>
          <cell r="AA331">
            <v>1379.94</v>
          </cell>
          <cell r="AB331">
            <v>583.33000000000004</v>
          </cell>
          <cell r="AC331">
            <v>796.61</v>
          </cell>
          <cell r="AD331">
            <v>1379.94</v>
          </cell>
          <cell r="AE331">
            <v>583.34</v>
          </cell>
          <cell r="AF331">
            <v>796.6</v>
          </cell>
          <cell r="AG331">
            <v>1379.94</v>
          </cell>
          <cell r="AH331">
            <v>583.33000000000004</v>
          </cell>
          <cell r="AI331">
            <v>796.61</v>
          </cell>
          <cell r="AJ331">
            <v>1379.94</v>
          </cell>
          <cell r="AK331">
            <v>583.33000000000004</v>
          </cell>
          <cell r="AL331">
            <v>796.61</v>
          </cell>
          <cell r="AM331">
            <v>1251.94</v>
          </cell>
          <cell r="AN331">
            <v>583.34</v>
          </cell>
          <cell r="AO331">
            <v>668.6</v>
          </cell>
          <cell r="AP331">
            <v>1133.44</v>
          </cell>
          <cell r="AQ331">
            <v>583.33000000000004</v>
          </cell>
          <cell r="AR331">
            <v>550.11</v>
          </cell>
          <cell r="AS331">
            <v>1604.29</v>
          </cell>
          <cell r="AT331">
            <v>583.33000000000004</v>
          </cell>
          <cell r="AU331">
            <v>1020.96</v>
          </cell>
          <cell r="AV331">
            <v>1369.39</v>
          </cell>
          <cell r="AW331">
            <v>583.34</v>
          </cell>
          <cell r="AX331">
            <v>786.04999999999905</v>
          </cell>
          <cell r="AY331">
            <v>1231.8900000000001</v>
          </cell>
          <cell r="AZ331">
            <v>583.33000000000004</v>
          </cell>
          <cell r="BA331">
            <v>648.55999999999904</v>
          </cell>
          <cell r="BB331">
            <v>1506.89</v>
          </cell>
          <cell r="BC331">
            <v>583.33000000000004</v>
          </cell>
          <cell r="BD331">
            <v>923.55999999999904</v>
          </cell>
          <cell r="BE331">
            <v>0</v>
          </cell>
          <cell r="BF331">
            <v>583.34</v>
          </cell>
          <cell r="BG331">
            <v>-583.34</v>
          </cell>
          <cell r="BH331">
            <v>0</v>
          </cell>
          <cell r="BI331">
            <v>583.33000000000004</v>
          </cell>
          <cell r="BJ331">
            <v>-583.33000000000004</v>
          </cell>
          <cell r="BK331">
            <v>13617.6</v>
          </cell>
          <cell r="BL331">
            <v>7000</v>
          </cell>
          <cell r="BM331">
            <v>6617.6</v>
          </cell>
          <cell r="BN331">
            <v>0</v>
          </cell>
        </row>
        <row r="332">
          <cell r="X332">
            <v>29900</v>
          </cell>
          <cell r="Y332" t="str">
            <v>+</v>
          </cell>
          <cell r="Z332" t="str">
            <v>112180 PBX Admin Tools-Sale</v>
          </cell>
          <cell r="AA332">
            <v>0</v>
          </cell>
          <cell r="AB332">
            <v>4166.67</v>
          </cell>
          <cell r="AC332">
            <v>-4166.67</v>
          </cell>
          <cell r="AD332">
            <v>0</v>
          </cell>
          <cell r="AE332">
            <v>4166.6599999999899</v>
          </cell>
          <cell r="AF332">
            <v>-4166.6599999999899</v>
          </cell>
          <cell r="AG332">
            <v>0</v>
          </cell>
          <cell r="AH332">
            <v>4166.67</v>
          </cell>
          <cell r="AI332">
            <v>-4166.67</v>
          </cell>
          <cell r="AJ332">
            <v>0</v>
          </cell>
          <cell r="AK332">
            <v>4166.67</v>
          </cell>
          <cell r="AL332">
            <v>-4166.67</v>
          </cell>
          <cell r="AM332">
            <v>0</v>
          </cell>
          <cell r="AN332">
            <v>4166.6599999999899</v>
          </cell>
          <cell r="AO332">
            <v>-4166.6599999999899</v>
          </cell>
          <cell r="AP332">
            <v>0</v>
          </cell>
          <cell r="AQ332">
            <v>4166.67</v>
          </cell>
          <cell r="AR332">
            <v>-4166.67</v>
          </cell>
          <cell r="AS332">
            <v>0</v>
          </cell>
          <cell r="AT332">
            <v>4166.67</v>
          </cell>
          <cell r="AU332">
            <v>-4166.67</v>
          </cell>
          <cell r="AV332">
            <v>13454</v>
          </cell>
          <cell r="AW332">
            <v>4166.6599999999899</v>
          </cell>
          <cell r="AX332">
            <v>9287.34</v>
          </cell>
          <cell r="AY332">
            <v>0</v>
          </cell>
          <cell r="AZ332">
            <v>4166.67</v>
          </cell>
          <cell r="BA332">
            <v>-4166.67</v>
          </cell>
          <cell r="BB332">
            <v>7188.81</v>
          </cell>
          <cell r="BC332">
            <v>4166.67</v>
          </cell>
          <cell r="BD332">
            <v>3022.1399999999899</v>
          </cell>
          <cell r="BE332">
            <v>0</v>
          </cell>
          <cell r="BF332">
            <v>4166.6599999999899</v>
          </cell>
          <cell r="BG332">
            <v>-4166.6599999999899</v>
          </cell>
          <cell r="BH332">
            <v>0</v>
          </cell>
          <cell r="BI332">
            <v>4166.67</v>
          </cell>
          <cell r="BJ332">
            <v>-4166.67</v>
          </cell>
          <cell r="BK332">
            <v>20642.810000000001</v>
          </cell>
          <cell r="BL332">
            <v>50000</v>
          </cell>
          <cell r="BM332">
            <v>-29357.1899999999</v>
          </cell>
          <cell r="BN332">
            <v>0</v>
          </cell>
        </row>
        <row r="333">
          <cell r="X333">
            <v>30000</v>
          </cell>
          <cell r="Y333" t="str">
            <v>+</v>
          </cell>
          <cell r="Z333" t="str">
            <v>112185 PBX Admin Tools-Leas</v>
          </cell>
          <cell r="AA333">
            <v>0</v>
          </cell>
          <cell r="AB333">
            <v>0</v>
          </cell>
          <cell r="AC333">
            <v>0</v>
          </cell>
          <cell r="AD333">
            <v>0</v>
          </cell>
          <cell r="AE333">
            <v>0</v>
          </cell>
          <cell r="AF333">
            <v>0</v>
          </cell>
          <cell r="AG333">
            <v>0</v>
          </cell>
          <cell r="AH333">
            <v>0</v>
          </cell>
          <cell r="AI333">
            <v>0</v>
          </cell>
          <cell r="AJ333">
            <v>0</v>
          </cell>
          <cell r="AK333">
            <v>0</v>
          </cell>
          <cell r="AL333">
            <v>0</v>
          </cell>
          <cell r="AM333">
            <v>2600</v>
          </cell>
          <cell r="AN333">
            <v>0</v>
          </cell>
          <cell r="AO333">
            <v>2600</v>
          </cell>
          <cell r="AP333">
            <v>0</v>
          </cell>
          <cell r="AQ333">
            <v>0</v>
          </cell>
          <cell r="AR333">
            <v>0</v>
          </cell>
          <cell r="AS333">
            <v>0</v>
          </cell>
          <cell r="AT333">
            <v>0</v>
          </cell>
          <cell r="AU333">
            <v>0</v>
          </cell>
          <cell r="AV333">
            <v>0</v>
          </cell>
          <cell r="AW333">
            <v>0</v>
          </cell>
          <cell r="AX333">
            <v>0</v>
          </cell>
          <cell r="AY333">
            <v>0</v>
          </cell>
          <cell r="AZ333">
            <v>0</v>
          </cell>
          <cell r="BA333">
            <v>0</v>
          </cell>
          <cell r="BB333">
            <v>-2600</v>
          </cell>
          <cell r="BC333">
            <v>0</v>
          </cell>
          <cell r="BD333">
            <v>-2600</v>
          </cell>
          <cell r="BE333">
            <v>0</v>
          </cell>
          <cell r="BF333">
            <v>0</v>
          </cell>
          <cell r="BG333">
            <v>0</v>
          </cell>
          <cell r="BH333">
            <v>0</v>
          </cell>
          <cell r="BI333">
            <v>0</v>
          </cell>
          <cell r="BJ333">
            <v>0</v>
          </cell>
          <cell r="BK333">
            <v>0</v>
          </cell>
          <cell r="BL333">
            <v>0</v>
          </cell>
          <cell r="BM333">
            <v>0</v>
          </cell>
          <cell r="BN333">
            <v>833.33</v>
          </cell>
        </row>
        <row r="334">
          <cell r="X334">
            <v>30100</v>
          </cell>
          <cell r="Y334" t="str">
            <v>+</v>
          </cell>
          <cell r="Z334" t="str">
            <v>112500 AlgoDoorPhones-Sales</v>
          </cell>
          <cell r="AA334">
            <v>586637.63</v>
          </cell>
          <cell r="AB334">
            <v>369777</v>
          </cell>
          <cell r="AC334">
            <v>216860.63</v>
          </cell>
          <cell r="AD334">
            <v>-1114586.78</v>
          </cell>
          <cell r="AE334">
            <v>369777</v>
          </cell>
          <cell r="AF334">
            <v>-1484363.78</v>
          </cell>
          <cell r="AG334">
            <v>-351487</v>
          </cell>
          <cell r="AH334">
            <v>369777</v>
          </cell>
          <cell r="AI334">
            <v>-721264</v>
          </cell>
          <cell r="AJ334">
            <v>95539.35</v>
          </cell>
          <cell r="AK334">
            <v>0</v>
          </cell>
          <cell r="AL334">
            <v>95539.35</v>
          </cell>
          <cell r="AM334">
            <v>-95539.35</v>
          </cell>
          <cell r="AN334">
            <v>-1109332</v>
          </cell>
          <cell r="AO334">
            <v>1013792.65</v>
          </cell>
          <cell r="AP334">
            <v>0</v>
          </cell>
          <cell r="AQ334">
            <v>757143</v>
          </cell>
          <cell r="AR334">
            <v>-757143</v>
          </cell>
          <cell r="AS334">
            <v>0</v>
          </cell>
          <cell r="AT334">
            <v>757143</v>
          </cell>
          <cell r="AU334">
            <v>-757143</v>
          </cell>
          <cell r="AV334">
            <v>0</v>
          </cell>
          <cell r="AW334">
            <v>757143</v>
          </cell>
          <cell r="AX334">
            <v>-757143</v>
          </cell>
          <cell r="AY334">
            <v>0</v>
          </cell>
          <cell r="AZ334">
            <v>757143</v>
          </cell>
          <cell r="BA334">
            <v>-757143</v>
          </cell>
          <cell r="BB334">
            <v>0</v>
          </cell>
          <cell r="BC334">
            <v>757143</v>
          </cell>
          <cell r="BD334">
            <v>-757143</v>
          </cell>
          <cell r="BE334">
            <v>0</v>
          </cell>
          <cell r="BF334">
            <v>757143</v>
          </cell>
          <cell r="BG334">
            <v>-757143</v>
          </cell>
          <cell r="BH334">
            <v>0</v>
          </cell>
          <cell r="BI334">
            <v>757143</v>
          </cell>
          <cell r="BJ334">
            <v>-757143</v>
          </cell>
          <cell r="BK334">
            <v>-879436.15</v>
          </cell>
          <cell r="BL334">
            <v>5300000</v>
          </cell>
          <cell r="BM334">
            <v>-6179436.1500000004</v>
          </cell>
          <cell r="BN334">
            <v>333.32999999999902</v>
          </cell>
        </row>
        <row r="335">
          <cell r="X335">
            <v>30200</v>
          </cell>
          <cell r="Y335" t="str">
            <v>+</v>
          </cell>
          <cell r="Z335" t="str">
            <v>112502 AlgoDoorPhones-Insta</v>
          </cell>
          <cell r="AA335">
            <v>34070.83</v>
          </cell>
          <cell r="AB335">
            <v>0</v>
          </cell>
          <cell r="AC335">
            <v>34070.83</v>
          </cell>
          <cell r="AD335">
            <v>-149132.079999999</v>
          </cell>
          <cell r="AE335">
            <v>0</v>
          </cell>
          <cell r="AF335">
            <v>-149132.079999999</v>
          </cell>
          <cell r="AG335">
            <v>65</v>
          </cell>
          <cell r="AH335">
            <v>0</v>
          </cell>
          <cell r="AI335">
            <v>65</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108</v>
          </cell>
          <cell r="BC335">
            <v>0</v>
          </cell>
          <cell r="BD335">
            <v>108</v>
          </cell>
          <cell r="BE335">
            <v>0</v>
          </cell>
          <cell r="BF335">
            <v>0</v>
          </cell>
          <cell r="BG335">
            <v>0</v>
          </cell>
          <cell r="BH335">
            <v>0</v>
          </cell>
          <cell r="BI335">
            <v>0</v>
          </cell>
          <cell r="BJ335">
            <v>0</v>
          </cell>
          <cell r="BK335">
            <v>-114888.25</v>
          </cell>
          <cell r="BL335">
            <v>0</v>
          </cell>
          <cell r="BM335">
            <v>-114888.25</v>
          </cell>
          <cell r="BN335">
            <v>333.32999999999902</v>
          </cell>
        </row>
        <row r="336">
          <cell r="X336">
            <v>30300</v>
          </cell>
          <cell r="Y336" t="str">
            <v>+</v>
          </cell>
          <cell r="Z336" t="str">
            <v>112504 Algo Door Phone-Mtce</v>
          </cell>
          <cell r="AA336">
            <v>71.739999999999895</v>
          </cell>
          <cell r="AB336">
            <v>0</v>
          </cell>
          <cell r="AC336">
            <v>71.739999999999895</v>
          </cell>
          <cell r="AD336">
            <v>71.739999999999895</v>
          </cell>
          <cell r="AE336">
            <v>0</v>
          </cell>
          <cell r="AF336">
            <v>71.739999999999895</v>
          </cell>
          <cell r="AG336">
            <v>63.34</v>
          </cell>
          <cell r="AH336">
            <v>0</v>
          </cell>
          <cell r="AI336">
            <v>63.34</v>
          </cell>
          <cell r="AJ336">
            <v>63.34</v>
          </cell>
          <cell r="AK336">
            <v>0</v>
          </cell>
          <cell r="AL336">
            <v>63.34</v>
          </cell>
          <cell r="AM336">
            <v>63.34</v>
          </cell>
          <cell r="AN336">
            <v>0</v>
          </cell>
          <cell r="AO336">
            <v>63.34</v>
          </cell>
          <cell r="AP336">
            <v>63.34</v>
          </cell>
          <cell r="AQ336">
            <v>0</v>
          </cell>
          <cell r="AR336">
            <v>63.34</v>
          </cell>
          <cell r="AS336">
            <v>63.34</v>
          </cell>
          <cell r="AT336">
            <v>0</v>
          </cell>
          <cell r="AU336">
            <v>63.34</v>
          </cell>
          <cell r="AV336">
            <v>63.34</v>
          </cell>
          <cell r="AW336">
            <v>0</v>
          </cell>
          <cell r="AX336">
            <v>63.34</v>
          </cell>
          <cell r="AY336">
            <v>45.46</v>
          </cell>
          <cell r="AZ336">
            <v>0</v>
          </cell>
          <cell r="BA336">
            <v>45.46</v>
          </cell>
          <cell r="BB336">
            <v>81.219999999999899</v>
          </cell>
          <cell r="BC336">
            <v>0</v>
          </cell>
          <cell r="BD336">
            <v>81.219999999999899</v>
          </cell>
          <cell r="BE336">
            <v>0</v>
          </cell>
          <cell r="BF336">
            <v>0</v>
          </cell>
          <cell r="BG336">
            <v>0</v>
          </cell>
          <cell r="BH336">
            <v>0</v>
          </cell>
          <cell r="BI336">
            <v>0</v>
          </cell>
          <cell r="BJ336">
            <v>0</v>
          </cell>
          <cell r="BK336">
            <v>650.20000000000005</v>
          </cell>
          <cell r="BL336">
            <v>0</v>
          </cell>
          <cell r="BM336">
            <v>650.20000000000005</v>
          </cell>
          <cell r="BN336">
            <v>25000</v>
          </cell>
        </row>
        <row r="337">
          <cell r="X337">
            <v>30400</v>
          </cell>
          <cell r="Y337" t="str">
            <v>+</v>
          </cell>
          <cell r="Z337" t="str">
            <v>112505 Algo Door Phone-Leas</v>
          </cell>
          <cell r="AA337">
            <v>122319.32</v>
          </cell>
          <cell r="AB337">
            <v>0</v>
          </cell>
          <cell r="AC337">
            <v>122319.32</v>
          </cell>
          <cell r="AD337">
            <v>-186148.94</v>
          </cell>
          <cell r="AE337">
            <v>0</v>
          </cell>
          <cell r="AF337">
            <v>-186148.94</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-63829.62</v>
          </cell>
          <cell r="BL337">
            <v>0</v>
          </cell>
          <cell r="BM337">
            <v>-63829.62</v>
          </cell>
          <cell r="BN337">
            <v>0</v>
          </cell>
        </row>
        <row r="338">
          <cell r="X338">
            <v>30500</v>
          </cell>
          <cell r="Y338" t="str">
            <v>+</v>
          </cell>
          <cell r="Z338" t="str">
            <v>112510 MuLineAnnouncr-Sales</v>
          </cell>
          <cell r="AA338">
            <v>1280</v>
          </cell>
          <cell r="AB338">
            <v>0</v>
          </cell>
          <cell r="AC338">
            <v>1280</v>
          </cell>
          <cell r="AD338">
            <v>0</v>
          </cell>
          <cell r="AE338">
            <v>0</v>
          </cell>
          <cell r="AF338">
            <v>0</v>
          </cell>
          <cell r="AG338">
            <v>2539.75</v>
          </cell>
          <cell r="AH338">
            <v>0</v>
          </cell>
          <cell r="AI338">
            <v>2539.75</v>
          </cell>
          <cell r="AJ338">
            <v>0</v>
          </cell>
          <cell r="AK338">
            <v>0</v>
          </cell>
          <cell r="AL338">
            <v>0</v>
          </cell>
          <cell r="AM338">
            <v>0</v>
          </cell>
          <cell r="AN338">
            <v>0</v>
          </cell>
          <cell r="AO338">
            <v>0</v>
          </cell>
          <cell r="AP338">
            <v>1280</v>
          </cell>
          <cell r="AQ338">
            <v>0</v>
          </cell>
          <cell r="AR338">
            <v>1280</v>
          </cell>
          <cell r="AS338">
            <v>2560</v>
          </cell>
          <cell r="AT338">
            <v>0</v>
          </cell>
          <cell r="AU338">
            <v>2560</v>
          </cell>
          <cell r="AV338">
            <v>1280</v>
          </cell>
          <cell r="AW338">
            <v>0</v>
          </cell>
          <cell r="AX338">
            <v>1280</v>
          </cell>
          <cell r="AY338">
            <v>0</v>
          </cell>
          <cell r="AZ338">
            <v>0</v>
          </cell>
          <cell r="BA338">
            <v>0</v>
          </cell>
          <cell r="BB338">
            <v>0</v>
          </cell>
          <cell r="BC338">
            <v>0</v>
          </cell>
          <cell r="BD338">
            <v>0</v>
          </cell>
          <cell r="BE338">
            <v>0</v>
          </cell>
          <cell r="BF338">
            <v>0</v>
          </cell>
          <cell r="BG338">
            <v>0</v>
          </cell>
          <cell r="BH338">
            <v>0</v>
          </cell>
          <cell r="BI338">
            <v>0</v>
          </cell>
          <cell r="BJ338">
            <v>0</v>
          </cell>
          <cell r="BK338">
            <v>8939.75</v>
          </cell>
          <cell r="BL338">
            <v>0</v>
          </cell>
          <cell r="BM338">
            <v>8939.75</v>
          </cell>
          <cell r="BN338">
            <v>1583.3299999999899</v>
          </cell>
        </row>
        <row r="339">
          <cell r="X339">
            <v>30600</v>
          </cell>
          <cell r="Y339" t="str">
            <v>+</v>
          </cell>
          <cell r="Z339" t="str">
            <v>112511 MuLineAnnouncr-Rentl</v>
          </cell>
          <cell r="AA339">
            <v>368.01999999999902</v>
          </cell>
          <cell r="AB339">
            <v>0</v>
          </cell>
          <cell r="AC339">
            <v>368.01999999999902</v>
          </cell>
          <cell r="AD339">
            <v>368.01999999999902</v>
          </cell>
          <cell r="AE339">
            <v>0</v>
          </cell>
          <cell r="AF339">
            <v>368.01999999999902</v>
          </cell>
          <cell r="AG339">
            <v>368.01999999999902</v>
          </cell>
          <cell r="AH339">
            <v>0</v>
          </cell>
          <cell r="AI339">
            <v>368.01999999999902</v>
          </cell>
          <cell r="AJ339">
            <v>368.01999999999902</v>
          </cell>
          <cell r="AK339">
            <v>0</v>
          </cell>
          <cell r="AL339">
            <v>368.01999999999902</v>
          </cell>
          <cell r="AM339">
            <v>368.01999999999902</v>
          </cell>
          <cell r="AN339">
            <v>0</v>
          </cell>
          <cell r="AO339">
            <v>368.01999999999902</v>
          </cell>
          <cell r="AP339">
            <v>315.79000000000002</v>
          </cell>
          <cell r="AQ339">
            <v>0</v>
          </cell>
          <cell r="AR339">
            <v>315.79000000000002</v>
          </cell>
          <cell r="AS339">
            <v>314.01999999999902</v>
          </cell>
          <cell r="AT339">
            <v>0</v>
          </cell>
          <cell r="AU339">
            <v>314.01999999999902</v>
          </cell>
          <cell r="AV339">
            <v>314.01999999999902</v>
          </cell>
          <cell r="AW339">
            <v>0</v>
          </cell>
          <cell r="AX339">
            <v>314.01999999999902</v>
          </cell>
          <cell r="AY339">
            <v>314.01999999999902</v>
          </cell>
          <cell r="AZ339">
            <v>0</v>
          </cell>
          <cell r="BA339">
            <v>314.01999999999902</v>
          </cell>
          <cell r="BB339">
            <v>10.32</v>
          </cell>
          <cell r="BC339">
            <v>0</v>
          </cell>
          <cell r="BD339">
            <v>10.32</v>
          </cell>
          <cell r="BE339">
            <v>0</v>
          </cell>
          <cell r="BF339">
            <v>0</v>
          </cell>
          <cell r="BG339">
            <v>0</v>
          </cell>
          <cell r="BH339">
            <v>0</v>
          </cell>
          <cell r="BI339">
            <v>0</v>
          </cell>
          <cell r="BJ339">
            <v>0</v>
          </cell>
          <cell r="BK339">
            <v>3108.27</v>
          </cell>
          <cell r="BL339">
            <v>0</v>
          </cell>
          <cell r="BM339">
            <v>3108.27</v>
          </cell>
          <cell r="BN339">
            <v>26583.33</v>
          </cell>
        </row>
        <row r="340">
          <cell r="X340">
            <v>30700</v>
          </cell>
          <cell r="Y340" t="str">
            <v>+</v>
          </cell>
          <cell r="Z340" t="str">
            <v>112512 MuLineAnnouncr-Insta</v>
          </cell>
          <cell r="AA340">
            <v>0</v>
          </cell>
          <cell r="AB340">
            <v>0</v>
          </cell>
          <cell r="AC340">
            <v>0</v>
          </cell>
          <cell r="AD340">
            <v>0</v>
          </cell>
          <cell r="AE340">
            <v>0</v>
          </cell>
          <cell r="AF340">
            <v>0</v>
          </cell>
          <cell r="AG340">
            <v>0</v>
          </cell>
          <cell r="AH340">
            <v>0</v>
          </cell>
          <cell r="AI340">
            <v>0</v>
          </cell>
          <cell r="AJ340">
            <v>65</v>
          </cell>
          <cell r="AK340">
            <v>0</v>
          </cell>
          <cell r="AL340">
            <v>65</v>
          </cell>
          <cell r="AM340">
            <v>0</v>
          </cell>
          <cell r="AN340">
            <v>0</v>
          </cell>
          <cell r="AO340">
            <v>0</v>
          </cell>
          <cell r="AP340">
            <v>0</v>
          </cell>
          <cell r="AQ340">
            <v>0</v>
          </cell>
          <cell r="AR340">
            <v>0</v>
          </cell>
          <cell r="AS340">
            <v>397.14999999999901</v>
          </cell>
          <cell r="AT340">
            <v>0</v>
          </cell>
          <cell r="AU340">
            <v>397.14999999999901</v>
          </cell>
          <cell r="AV340">
            <v>60</v>
          </cell>
          <cell r="AW340">
            <v>0</v>
          </cell>
          <cell r="AX340">
            <v>60</v>
          </cell>
          <cell r="AY340">
            <v>65</v>
          </cell>
          <cell r="AZ340">
            <v>0</v>
          </cell>
          <cell r="BA340">
            <v>65</v>
          </cell>
          <cell r="BB340">
            <v>0</v>
          </cell>
          <cell r="BC340">
            <v>0</v>
          </cell>
          <cell r="BD340">
            <v>0</v>
          </cell>
          <cell r="BE340">
            <v>0</v>
          </cell>
          <cell r="BF340">
            <v>0</v>
          </cell>
          <cell r="BG340">
            <v>0</v>
          </cell>
          <cell r="BH340">
            <v>0</v>
          </cell>
          <cell r="BI340">
            <v>0</v>
          </cell>
          <cell r="BJ340">
            <v>0</v>
          </cell>
          <cell r="BK340">
            <v>587.14999999999895</v>
          </cell>
          <cell r="BL340">
            <v>0</v>
          </cell>
          <cell r="BM340">
            <v>587.14999999999895</v>
          </cell>
          <cell r="BN340">
            <v>3416.67</v>
          </cell>
        </row>
        <row r="341">
          <cell r="X341">
            <v>30800</v>
          </cell>
          <cell r="Y341" t="str">
            <v>+</v>
          </cell>
          <cell r="Z341" t="str">
            <v>112514 Mu Line Announc-Mtce</v>
          </cell>
          <cell r="AA341">
            <v>234.88</v>
          </cell>
          <cell r="AB341">
            <v>0</v>
          </cell>
          <cell r="AC341">
            <v>234.88</v>
          </cell>
          <cell r="AD341">
            <v>201.13</v>
          </cell>
          <cell r="AE341">
            <v>0</v>
          </cell>
          <cell r="AF341">
            <v>201.13</v>
          </cell>
          <cell r="AG341">
            <v>234.88</v>
          </cell>
          <cell r="AH341">
            <v>0</v>
          </cell>
          <cell r="AI341">
            <v>234.88</v>
          </cell>
          <cell r="AJ341">
            <v>234.88</v>
          </cell>
          <cell r="AK341">
            <v>0</v>
          </cell>
          <cell r="AL341">
            <v>234.88</v>
          </cell>
          <cell r="AM341">
            <v>234.88</v>
          </cell>
          <cell r="AN341">
            <v>0</v>
          </cell>
          <cell r="AO341">
            <v>234.88</v>
          </cell>
          <cell r="AP341">
            <v>282.13</v>
          </cell>
          <cell r="AQ341">
            <v>0</v>
          </cell>
          <cell r="AR341">
            <v>282.13</v>
          </cell>
          <cell r="AS341">
            <v>380.13</v>
          </cell>
          <cell r="AT341">
            <v>0</v>
          </cell>
          <cell r="AU341">
            <v>380.13</v>
          </cell>
          <cell r="AV341">
            <v>198.63</v>
          </cell>
          <cell r="AW341">
            <v>0</v>
          </cell>
          <cell r="AX341">
            <v>198.63</v>
          </cell>
          <cell r="AY341">
            <v>110.65</v>
          </cell>
          <cell r="AZ341">
            <v>0</v>
          </cell>
          <cell r="BA341">
            <v>110.65</v>
          </cell>
          <cell r="BB341">
            <v>400.86</v>
          </cell>
          <cell r="BC341">
            <v>0</v>
          </cell>
          <cell r="BD341">
            <v>400.86</v>
          </cell>
          <cell r="BE341">
            <v>0</v>
          </cell>
          <cell r="BF341">
            <v>0</v>
          </cell>
          <cell r="BG341">
            <v>0</v>
          </cell>
          <cell r="BH341">
            <v>0</v>
          </cell>
          <cell r="BI341">
            <v>0</v>
          </cell>
          <cell r="BJ341">
            <v>0</v>
          </cell>
          <cell r="BK341">
            <v>2513.0500000000002</v>
          </cell>
          <cell r="BL341">
            <v>0</v>
          </cell>
          <cell r="BM341">
            <v>2513.0500000000002</v>
          </cell>
          <cell r="BN341">
            <v>0</v>
          </cell>
        </row>
        <row r="342">
          <cell r="X342">
            <v>30900</v>
          </cell>
          <cell r="Y342" t="str">
            <v>+</v>
          </cell>
          <cell r="Z342" t="str">
            <v>112520 Enterphone-Sales</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38333.33</v>
          </cell>
        </row>
        <row r="343">
          <cell r="X343">
            <v>31000</v>
          </cell>
          <cell r="Y343" t="str">
            <v>+</v>
          </cell>
          <cell r="Z343" t="str">
            <v>112521 Enterphone-Rentals</v>
          </cell>
          <cell r="AA343">
            <v>-861.14999999999895</v>
          </cell>
          <cell r="AB343">
            <v>0</v>
          </cell>
          <cell r="AC343">
            <v>-861.14999999999895</v>
          </cell>
          <cell r="AD343">
            <v>707.90999999999894</v>
          </cell>
          <cell r="AE343">
            <v>0</v>
          </cell>
          <cell r="AF343">
            <v>707.90999999999894</v>
          </cell>
          <cell r="AG343">
            <v>61.95</v>
          </cell>
          <cell r="AH343">
            <v>0</v>
          </cell>
          <cell r="AI343">
            <v>61.95</v>
          </cell>
          <cell r="AJ343">
            <v>-108.64</v>
          </cell>
          <cell r="AK343">
            <v>0</v>
          </cell>
          <cell r="AL343">
            <v>-108.64</v>
          </cell>
          <cell r="AM343">
            <v>61.95</v>
          </cell>
          <cell r="AN343">
            <v>0</v>
          </cell>
          <cell r="AO343">
            <v>61.95</v>
          </cell>
          <cell r="AP343">
            <v>2.04</v>
          </cell>
          <cell r="AQ343">
            <v>0</v>
          </cell>
          <cell r="AR343">
            <v>2.04</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-135.94</v>
          </cell>
          <cell r="BL343">
            <v>0</v>
          </cell>
          <cell r="BM343">
            <v>-135.94</v>
          </cell>
          <cell r="BN343">
            <v>0</v>
          </cell>
        </row>
        <row r="344">
          <cell r="X344">
            <v>31100</v>
          </cell>
          <cell r="Y344" t="str">
            <v>+</v>
          </cell>
          <cell r="Z344" t="str">
            <v>112522 Enterphone-Installs</v>
          </cell>
          <cell r="AA344">
            <v>33.71</v>
          </cell>
          <cell r="AB344">
            <v>0</v>
          </cell>
          <cell r="AC344">
            <v>33.71</v>
          </cell>
          <cell r="AD344">
            <v>-2243.3699999999899</v>
          </cell>
          <cell r="AE344">
            <v>0</v>
          </cell>
          <cell r="AF344">
            <v>-2243.3699999999899</v>
          </cell>
          <cell r="AG344">
            <v>-156.15</v>
          </cell>
          <cell r="AH344">
            <v>0</v>
          </cell>
          <cell r="AI344">
            <v>-156.15</v>
          </cell>
          <cell r="AJ344">
            <v>60</v>
          </cell>
          <cell r="AK344">
            <v>0</v>
          </cell>
          <cell r="AL344">
            <v>60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72</v>
          </cell>
          <cell r="BC344">
            <v>0</v>
          </cell>
          <cell r="BD344">
            <v>72</v>
          </cell>
          <cell r="BE344">
            <v>0</v>
          </cell>
          <cell r="BF344">
            <v>0</v>
          </cell>
          <cell r="BG344">
            <v>0</v>
          </cell>
          <cell r="BH344">
            <v>0</v>
          </cell>
          <cell r="BI344">
            <v>0</v>
          </cell>
          <cell r="BJ344">
            <v>0</v>
          </cell>
          <cell r="BK344">
            <v>-2233.8099999999899</v>
          </cell>
          <cell r="BL344">
            <v>0</v>
          </cell>
          <cell r="BM344">
            <v>-2233.8099999999899</v>
          </cell>
          <cell r="BN344">
            <v>5500</v>
          </cell>
        </row>
        <row r="345">
          <cell r="X345">
            <v>31200</v>
          </cell>
          <cell r="Y345" t="str">
            <v>+</v>
          </cell>
          <cell r="Z345" t="str">
            <v>112524 Enterphone-Mtce</v>
          </cell>
          <cell r="AA345">
            <v>1663.2</v>
          </cell>
          <cell r="AB345">
            <v>0</v>
          </cell>
          <cell r="AC345">
            <v>1663.2</v>
          </cell>
          <cell r="AD345">
            <v>-755.39999999999895</v>
          </cell>
          <cell r="AE345">
            <v>0</v>
          </cell>
          <cell r="AF345">
            <v>-755.39999999999895</v>
          </cell>
          <cell r="AG345">
            <v>-997.95</v>
          </cell>
          <cell r="AH345">
            <v>0</v>
          </cell>
          <cell r="AI345">
            <v>-997.95</v>
          </cell>
          <cell r="AJ345">
            <v>41.25</v>
          </cell>
          <cell r="AK345">
            <v>0</v>
          </cell>
          <cell r="AL345">
            <v>41.25</v>
          </cell>
          <cell r="AM345">
            <v>41.25</v>
          </cell>
          <cell r="AN345">
            <v>0</v>
          </cell>
          <cell r="AO345">
            <v>41.25</v>
          </cell>
          <cell r="AP345">
            <v>41.25</v>
          </cell>
          <cell r="AQ345">
            <v>0</v>
          </cell>
          <cell r="AR345">
            <v>41.25</v>
          </cell>
          <cell r="AS345">
            <v>41.25</v>
          </cell>
          <cell r="AT345">
            <v>0</v>
          </cell>
          <cell r="AU345">
            <v>41.25</v>
          </cell>
          <cell r="AV345">
            <v>41.25</v>
          </cell>
          <cell r="AW345">
            <v>0</v>
          </cell>
          <cell r="AX345">
            <v>41.25</v>
          </cell>
          <cell r="AY345">
            <v>41.25</v>
          </cell>
          <cell r="AZ345">
            <v>0</v>
          </cell>
          <cell r="BA345">
            <v>41.25</v>
          </cell>
          <cell r="BB345">
            <v>41.25</v>
          </cell>
          <cell r="BC345">
            <v>0</v>
          </cell>
          <cell r="BD345">
            <v>41.25</v>
          </cell>
          <cell r="BE345">
            <v>0</v>
          </cell>
          <cell r="BF345">
            <v>0</v>
          </cell>
          <cell r="BG345">
            <v>0</v>
          </cell>
          <cell r="BH345">
            <v>0</v>
          </cell>
          <cell r="BI345">
            <v>0</v>
          </cell>
          <cell r="BJ345">
            <v>0</v>
          </cell>
          <cell r="BK345">
            <v>198.599999999999</v>
          </cell>
          <cell r="BL345">
            <v>0</v>
          </cell>
          <cell r="BM345">
            <v>198.599999999999</v>
          </cell>
          <cell r="BN345">
            <v>2916.67</v>
          </cell>
        </row>
        <row r="346">
          <cell r="X346">
            <v>31300</v>
          </cell>
          <cell r="Y346" t="str">
            <v>+</v>
          </cell>
          <cell r="Z346" t="str">
            <v>112525 Enterphone - Lease</v>
          </cell>
          <cell r="AA346">
            <v>-328.04</v>
          </cell>
          <cell r="AB346">
            <v>0</v>
          </cell>
          <cell r="AC346">
            <v>-328.04</v>
          </cell>
          <cell r="AD346">
            <v>-15629.6</v>
          </cell>
          <cell r="AE346">
            <v>0</v>
          </cell>
          <cell r="AF346">
            <v>-15629.6</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-15957.639999999899</v>
          </cell>
          <cell r="BL346">
            <v>0</v>
          </cell>
          <cell r="BM346">
            <v>-15957.639999999899</v>
          </cell>
          <cell r="BN346">
            <v>10166.67</v>
          </cell>
        </row>
        <row r="347">
          <cell r="X347">
            <v>31400</v>
          </cell>
          <cell r="Y347" t="str">
            <v>+</v>
          </cell>
          <cell r="Z347" t="str">
            <v>112530 Sharpfax-Sales</v>
          </cell>
          <cell r="AA347">
            <v>1137.9000000000001</v>
          </cell>
          <cell r="AB347">
            <v>0</v>
          </cell>
          <cell r="AC347">
            <v>1137.9000000000001</v>
          </cell>
          <cell r="AD347">
            <v>3154.71</v>
          </cell>
          <cell r="AE347">
            <v>0</v>
          </cell>
          <cell r="AF347">
            <v>3154.71</v>
          </cell>
          <cell r="AG347">
            <v>339.94999999999902</v>
          </cell>
          <cell r="AH347">
            <v>0</v>
          </cell>
          <cell r="AI347">
            <v>339.94999999999902</v>
          </cell>
          <cell r="AJ347">
            <v>0</v>
          </cell>
          <cell r="AK347">
            <v>0</v>
          </cell>
          <cell r="AL347">
            <v>0</v>
          </cell>
          <cell r="AM347">
            <v>0</v>
          </cell>
          <cell r="AN347">
            <v>0</v>
          </cell>
          <cell r="AO347">
            <v>0</v>
          </cell>
          <cell r="AP347">
            <v>189.9</v>
          </cell>
          <cell r="AQ347">
            <v>0</v>
          </cell>
          <cell r="AR347">
            <v>189.9</v>
          </cell>
          <cell r="AS347">
            <v>0</v>
          </cell>
          <cell r="AT347">
            <v>0</v>
          </cell>
          <cell r="AU347">
            <v>0</v>
          </cell>
          <cell r="AV347">
            <v>189.849999999999</v>
          </cell>
          <cell r="AW347">
            <v>0</v>
          </cell>
          <cell r="AX347">
            <v>189.849999999999</v>
          </cell>
          <cell r="AY347">
            <v>78</v>
          </cell>
          <cell r="AZ347">
            <v>0</v>
          </cell>
          <cell r="BA347">
            <v>78</v>
          </cell>
          <cell r="BB347">
            <v>0</v>
          </cell>
          <cell r="BC347">
            <v>0</v>
          </cell>
          <cell r="BD347">
            <v>0</v>
          </cell>
          <cell r="BE347">
            <v>0</v>
          </cell>
          <cell r="BF347">
            <v>0</v>
          </cell>
          <cell r="BG347">
            <v>0</v>
          </cell>
          <cell r="BH347">
            <v>0</v>
          </cell>
          <cell r="BI347">
            <v>0</v>
          </cell>
          <cell r="BJ347">
            <v>0</v>
          </cell>
          <cell r="BK347">
            <v>5090.3100000000004</v>
          </cell>
          <cell r="BL347">
            <v>0</v>
          </cell>
          <cell r="BM347">
            <v>5090.3100000000004</v>
          </cell>
          <cell r="BN347">
            <v>3750</v>
          </cell>
        </row>
        <row r="348">
          <cell r="X348">
            <v>31500</v>
          </cell>
          <cell r="Y348" t="str">
            <v>+</v>
          </cell>
          <cell r="Z348" t="str">
            <v>112531 Sharpfax-Rentals</v>
          </cell>
          <cell r="AA348">
            <v>20675.47</v>
          </cell>
          <cell r="AB348">
            <v>0</v>
          </cell>
          <cell r="AC348">
            <v>20675.47</v>
          </cell>
          <cell r="AD348">
            <v>20375.4399999999</v>
          </cell>
          <cell r="AE348">
            <v>0</v>
          </cell>
          <cell r="AF348">
            <v>20375.4399999999</v>
          </cell>
          <cell r="AG348">
            <v>16706.529999999901</v>
          </cell>
          <cell r="AH348">
            <v>0</v>
          </cell>
          <cell r="AI348">
            <v>16706.529999999901</v>
          </cell>
          <cell r="AJ348">
            <v>-3697.38</v>
          </cell>
          <cell r="AK348">
            <v>0</v>
          </cell>
          <cell r="AL348">
            <v>-3697.38</v>
          </cell>
          <cell r="AM348">
            <v>-2491.5100000000002</v>
          </cell>
          <cell r="AN348">
            <v>0</v>
          </cell>
          <cell r="AO348">
            <v>-2491.5100000000002</v>
          </cell>
          <cell r="AP348">
            <v>-172.039999999999</v>
          </cell>
          <cell r="AQ348">
            <v>0</v>
          </cell>
          <cell r="AR348">
            <v>-172.039999999999</v>
          </cell>
          <cell r="AS348">
            <v>-5.29</v>
          </cell>
          <cell r="AT348">
            <v>0</v>
          </cell>
          <cell r="AU348">
            <v>-5.29</v>
          </cell>
          <cell r="AV348">
            <v>14.2899999999999</v>
          </cell>
          <cell r="AW348">
            <v>0</v>
          </cell>
          <cell r="AX348">
            <v>14.2899999999999</v>
          </cell>
          <cell r="AY348">
            <v>69.45</v>
          </cell>
          <cell r="AZ348">
            <v>0</v>
          </cell>
          <cell r="BA348">
            <v>69.45</v>
          </cell>
          <cell r="BB348">
            <v>0</v>
          </cell>
          <cell r="BC348">
            <v>0</v>
          </cell>
          <cell r="BD348">
            <v>0</v>
          </cell>
          <cell r="BE348">
            <v>0</v>
          </cell>
          <cell r="BF348">
            <v>0</v>
          </cell>
          <cell r="BG348">
            <v>0</v>
          </cell>
          <cell r="BH348">
            <v>0</v>
          </cell>
          <cell r="BI348">
            <v>0</v>
          </cell>
          <cell r="BJ348">
            <v>0</v>
          </cell>
          <cell r="BK348">
            <v>51474.959999999897</v>
          </cell>
          <cell r="BL348">
            <v>0</v>
          </cell>
          <cell r="BM348">
            <v>51474.959999999897</v>
          </cell>
          <cell r="BN348">
            <v>250</v>
          </cell>
        </row>
        <row r="349">
          <cell r="X349">
            <v>31600</v>
          </cell>
          <cell r="Y349" t="str">
            <v>+</v>
          </cell>
          <cell r="Z349" t="str">
            <v>112532 Sharpfax-Installs</v>
          </cell>
          <cell r="AA349">
            <v>355.13</v>
          </cell>
          <cell r="AB349">
            <v>0</v>
          </cell>
          <cell r="AC349">
            <v>355.13</v>
          </cell>
          <cell r="AD349">
            <v>1005</v>
          </cell>
          <cell r="AE349">
            <v>0</v>
          </cell>
          <cell r="AF349">
            <v>1005</v>
          </cell>
          <cell r="AG349">
            <v>353.5</v>
          </cell>
          <cell r="AH349">
            <v>0</v>
          </cell>
          <cell r="AI349">
            <v>353.5</v>
          </cell>
          <cell r="AJ349">
            <v>97.5</v>
          </cell>
          <cell r="AK349">
            <v>0</v>
          </cell>
          <cell r="AL349">
            <v>97.5</v>
          </cell>
          <cell r="AM349">
            <v>65</v>
          </cell>
          <cell r="AN349">
            <v>0</v>
          </cell>
          <cell r="AO349">
            <v>65</v>
          </cell>
          <cell r="AP349">
            <v>217.5</v>
          </cell>
          <cell r="AQ349">
            <v>0</v>
          </cell>
          <cell r="AR349">
            <v>217.5</v>
          </cell>
          <cell r="AS349">
            <v>195</v>
          </cell>
          <cell r="AT349">
            <v>0</v>
          </cell>
          <cell r="AU349">
            <v>195</v>
          </cell>
          <cell r="AV349">
            <v>0</v>
          </cell>
          <cell r="AW349">
            <v>0</v>
          </cell>
          <cell r="AX349">
            <v>0</v>
          </cell>
          <cell r="AY349">
            <v>65</v>
          </cell>
          <cell r="AZ349">
            <v>0</v>
          </cell>
          <cell r="BA349">
            <v>65</v>
          </cell>
          <cell r="BB349">
            <v>0</v>
          </cell>
          <cell r="BC349">
            <v>0</v>
          </cell>
          <cell r="BD349">
            <v>0</v>
          </cell>
          <cell r="BE349">
            <v>0</v>
          </cell>
          <cell r="BF349">
            <v>0</v>
          </cell>
          <cell r="BG349">
            <v>0</v>
          </cell>
          <cell r="BH349">
            <v>0</v>
          </cell>
          <cell r="BI349">
            <v>0</v>
          </cell>
          <cell r="BJ349">
            <v>0</v>
          </cell>
          <cell r="BK349">
            <v>2353.63</v>
          </cell>
          <cell r="BL349">
            <v>0</v>
          </cell>
          <cell r="BM349">
            <v>2353.63</v>
          </cell>
          <cell r="BN349">
            <v>83.329999999999899</v>
          </cell>
        </row>
        <row r="350">
          <cell r="X350">
            <v>31700</v>
          </cell>
          <cell r="Y350" t="str">
            <v>+</v>
          </cell>
          <cell r="Z350" t="str">
            <v>112534 Sharpfax-Mtce</v>
          </cell>
          <cell r="AA350">
            <v>1950.95</v>
          </cell>
          <cell r="AB350">
            <v>0</v>
          </cell>
          <cell r="AC350">
            <v>1950.95</v>
          </cell>
          <cell r="AD350">
            <v>1928.03</v>
          </cell>
          <cell r="AE350">
            <v>0</v>
          </cell>
          <cell r="AF350">
            <v>1928.03</v>
          </cell>
          <cell r="AG350">
            <v>401.79</v>
          </cell>
          <cell r="AH350">
            <v>0</v>
          </cell>
          <cell r="AI350">
            <v>401.79</v>
          </cell>
          <cell r="AJ350">
            <v>-830.83</v>
          </cell>
          <cell r="AK350">
            <v>0</v>
          </cell>
          <cell r="AL350">
            <v>-830.83</v>
          </cell>
          <cell r="AM350">
            <v>37.5</v>
          </cell>
          <cell r="AN350">
            <v>0</v>
          </cell>
          <cell r="AO350">
            <v>37.5</v>
          </cell>
          <cell r="AP350">
            <v>12.5</v>
          </cell>
          <cell r="AQ350">
            <v>0</v>
          </cell>
          <cell r="AR350">
            <v>12.5</v>
          </cell>
          <cell r="AS350">
            <v>12.5</v>
          </cell>
          <cell r="AT350">
            <v>0</v>
          </cell>
          <cell r="AU350">
            <v>12.5</v>
          </cell>
          <cell r="AV350">
            <v>12.5</v>
          </cell>
          <cell r="AW350">
            <v>0</v>
          </cell>
          <cell r="AX350">
            <v>12.5</v>
          </cell>
          <cell r="AY350">
            <v>0</v>
          </cell>
          <cell r="AZ350">
            <v>0</v>
          </cell>
          <cell r="BA350">
            <v>0</v>
          </cell>
          <cell r="BB350">
            <v>25</v>
          </cell>
          <cell r="BC350">
            <v>0</v>
          </cell>
          <cell r="BD350">
            <v>25</v>
          </cell>
          <cell r="BE350">
            <v>0</v>
          </cell>
          <cell r="BF350">
            <v>0</v>
          </cell>
          <cell r="BG350">
            <v>0</v>
          </cell>
          <cell r="BH350">
            <v>0</v>
          </cell>
          <cell r="BI350">
            <v>0</v>
          </cell>
          <cell r="BJ350">
            <v>0</v>
          </cell>
          <cell r="BK350">
            <v>3549.94</v>
          </cell>
          <cell r="BL350">
            <v>0</v>
          </cell>
          <cell r="BM350">
            <v>3549.94</v>
          </cell>
          <cell r="BN350">
            <v>333.32999999999902</v>
          </cell>
        </row>
        <row r="351">
          <cell r="X351">
            <v>31800</v>
          </cell>
          <cell r="Y351" t="str">
            <v>+</v>
          </cell>
          <cell r="Z351" t="str">
            <v>112535 Sharpfax-Lease</v>
          </cell>
          <cell r="AA351">
            <v>0</v>
          </cell>
          <cell r="AB351">
            <v>0</v>
          </cell>
          <cell r="AC351">
            <v>0</v>
          </cell>
          <cell r="AD351">
            <v>-1075.51</v>
          </cell>
          <cell r="AE351">
            <v>0</v>
          </cell>
          <cell r="AF351">
            <v>-1075.51</v>
          </cell>
          <cell r="AG351">
            <v>0</v>
          </cell>
          <cell r="AH351">
            <v>0</v>
          </cell>
          <cell r="AI351">
            <v>0</v>
          </cell>
          <cell r="AJ351">
            <v>-434.43</v>
          </cell>
          <cell r="AK351">
            <v>0</v>
          </cell>
          <cell r="AL351">
            <v>-434.43</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-1509.94</v>
          </cell>
          <cell r="BL351">
            <v>0</v>
          </cell>
          <cell r="BM351">
            <v>-1509.94</v>
          </cell>
          <cell r="BN351">
            <v>2250</v>
          </cell>
        </row>
        <row r="352">
          <cell r="X352">
            <v>31900</v>
          </cell>
          <cell r="Y352" t="str">
            <v>+</v>
          </cell>
          <cell r="Z352" t="str">
            <v>112540 HeadSet-Sales</v>
          </cell>
          <cell r="AA352">
            <v>13885.2</v>
          </cell>
          <cell r="AB352">
            <v>22583.33</v>
          </cell>
          <cell r="AC352">
            <v>-8698.1299999999901</v>
          </cell>
          <cell r="AD352">
            <v>46572.98</v>
          </cell>
          <cell r="AE352">
            <v>22583.34</v>
          </cell>
          <cell r="AF352">
            <v>23989.639999999901</v>
          </cell>
          <cell r="AG352">
            <v>45719.959999999897</v>
          </cell>
          <cell r="AH352">
            <v>22583.33</v>
          </cell>
          <cell r="AI352">
            <v>23136.63</v>
          </cell>
          <cell r="AJ352">
            <v>24216.16</v>
          </cell>
          <cell r="AK352">
            <v>22583.33</v>
          </cell>
          <cell r="AL352">
            <v>1632.8299999999899</v>
          </cell>
          <cell r="AM352">
            <v>14559.549999999899</v>
          </cell>
          <cell r="AN352">
            <v>22583.34</v>
          </cell>
          <cell r="AO352">
            <v>-8023.79</v>
          </cell>
          <cell r="AP352">
            <v>25113.889999999901</v>
          </cell>
          <cell r="AQ352">
            <v>22583.33</v>
          </cell>
          <cell r="AR352">
            <v>2530.5599999999899</v>
          </cell>
          <cell r="AS352">
            <v>28951.5099999999</v>
          </cell>
          <cell r="AT352">
            <v>22583.33</v>
          </cell>
          <cell r="AU352">
            <v>6368.18</v>
          </cell>
          <cell r="AV352">
            <v>40923.629999999903</v>
          </cell>
          <cell r="AW352">
            <v>22583.34</v>
          </cell>
          <cell r="AX352">
            <v>18340.29</v>
          </cell>
          <cell r="AY352">
            <v>38310.300000000003</v>
          </cell>
          <cell r="AZ352">
            <v>22583.33</v>
          </cell>
          <cell r="BA352">
            <v>15726.969999999899</v>
          </cell>
          <cell r="BB352">
            <v>23613.02</v>
          </cell>
          <cell r="BC352">
            <v>22583.33</v>
          </cell>
          <cell r="BD352">
            <v>1029.69</v>
          </cell>
          <cell r="BE352">
            <v>352</v>
          </cell>
          <cell r="BF352">
            <v>22583.34</v>
          </cell>
          <cell r="BG352">
            <v>-22231.34</v>
          </cell>
          <cell r="BH352">
            <v>0</v>
          </cell>
          <cell r="BI352">
            <v>22583.33</v>
          </cell>
          <cell r="BJ352">
            <v>-22583.33</v>
          </cell>
          <cell r="BK352">
            <v>302218.2</v>
          </cell>
          <cell r="BL352">
            <v>271000</v>
          </cell>
          <cell r="BM352">
            <v>31218.2</v>
          </cell>
          <cell r="BN352">
            <v>4833.3299999999899</v>
          </cell>
        </row>
        <row r="353">
          <cell r="X353">
            <v>32000</v>
          </cell>
          <cell r="Y353" t="str">
            <v>+</v>
          </cell>
          <cell r="Z353" t="str">
            <v>112542 HeadSet-Installs</v>
          </cell>
          <cell r="AA353">
            <v>0</v>
          </cell>
          <cell r="AB353">
            <v>83.329999999999899</v>
          </cell>
          <cell r="AC353">
            <v>-83.329999999999899</v>
          </cell>
          <cell r="AD353">
            <v>0</v>
          </cell>
          <cell r="AE353">
            <v>83.34</v>
          </cell>
          <cell r="AF353">
            <v>-83.34</v>
          </cell>
          <cell r="AG353">
            <v>0</v>
          </cell>
          <cell r="AH353">
            <v>83.329999999999899</v>
          </cell>
          <cell r="AI353">
            <v>-83.329999999999899</v>
          </cell>
          <cell r="AJ353">
            <v>0</v>
          </cell>
          <cell r="AK353">
            <v>83.329999999999899</v>
          </cell>
          <cell r="AL353">
            <v>-83.329999999999899</v>
          </cell>
          <cell r="AM353">
            <v>0</v>
          </cell>
          <cell r="AN353">
            <v>83.34</v>
          </cell>
          <cell r="AO353">
            <v>-83.34</v>
          </cell>
          <cell r="AP353">
            <v>0</v>
          </cell>
          <cell r="AQ353">
            <v>83.329999999999899</v>
          </cell>
          <cell r="AR353">
            <v>-83.329999999999899</v>
          </cell>
          <cell r="AS353">
            <v>0</v>
          </cell>
          <cell r="AT353">
            <v>83.329999999999899</v>
          </cell>
          <cell r="AU353">
            <v>-83.329999999999899</v>
          </cell>
          <cell r="AV353">
            <v>0</v>
          </cell>
          <cell r="AW353">
            <v>83.34</v>
          </cell>
          <cell r="AX353">
            <v>-83.34</v>
          </cell>
          <cell r="AY353">
            <v>0</v>
          </cell>
          <cell r="AZ353">
            <v>83.329999999999899</v>
          </cell>
          <cell r="BA353">
            <v>-83.329999999999899</v>
          </cell>
          <cell r="BB353">
            <v>0</v>
          </cell>
          <cell r="BC353">
            <v>83.329999999999899</v>
          </cell>
          <cell r="BD353">
            <v>-83.329999999999899</v>
          </cell>
          <cell r="BE353">
            <v>0</v>
          </cell>
          <cell r="BF353">
            <v>83.34</v>
          </cell>
          <cell r="BG353">
            <v>-83.34</v>
          </cell>
          <cell r="BH353">
            <v>0</v>
          </cell>
          <cell r="BI353">
            <v>83.329999999999899</v>
          </cell>
          <cell r="BJ353">
            <v>-83.329999999999899</v>
          </cell>
          <cell r="BK353">
            <v>0</v>
          </cell>
          <cell r="BL353">
            <v>1000</v>
          </cell>
          <cell r="BM353">
            <v>-1000</v>
          </cell>
          <cell r="BN353">
            <v>0</v>
          </cell>
        </row>
        <row r="354">
          <cell r="X354">
            <v>32100</v>
          </cell>
          <cell r="Y354" t="str">
            <v>+</v>
          </cell>
          <cell r="Z354" t="str">
            <v>112545 Headsets-Lease</v>
          </cell>
          <cell r="AA354">
            <v>957.65999999999894</v>
          </cell>
          <cell r="AB354">
            <v>166.66999999999899</v>
          </cell>
          <cell r="AC354">
            <v>790.99</v>
          </cell>
          <cell r="AD354">
            <v>1572.0999999999899</v>
          </cell>
          <cell r="AE354">
            <v>166.66</v>
          </cell>
          <cell r="AF354">
            <v>1405.44</v>
          </cell>
          <cell r="AG354">
            <v>753.82</v>
          </cell>
          <cell r="AH354">
            <v>166.66999999999899</v>
          </cell>
          <cell r="AI354">
            <v>587.14999999999895</v>
          </cell>
          <cell r="AJ354">
            <v>2460</v>
          </cell>
          <cell r="AK354">
            <v>166.66999999999899</v>
          </cell>
          <cell r="AL354">
            <v>2293.3299999999899</v>
          </cell>
          <cell r="AM354">
            <v>289.76999999999902</v>
          </cell>
          <cell r="AN354">
            <v>166.66</v>
          </cell>
          <cell r="AO354">
            <v>123.11</v>
          </cell>
          <cell r="AP354">
            <v>2160.94</v>
          </cell>
          <cell r="AQ354">
            <v>166.66999999999899</v>
          </cell>
          <cell r="AR354">
            <v>1994.27</v>
          </cell>
          <cell r="AS354">
            <v>-142.84</v>
          </cell>
          <cell r="AT354">
            <v>166.66999999999899</v>
          </cell>
          <cell r="AU354">
            <v>-309.50999999999902</v>
          </cell>
          <cell r="AV354">
            <v>219.31</v>
          </cell>
          <cell r="AW354">
            <v>166.66</v>
          </cell>
          <cell r="AX354">
            <v>52.649999999999899</v>
          </cell>
          <cell r="AY354">
            <v>9.1300000000000008</v>
          </cell>
          <cell r="AZ354">
            <v>166.66999999999899</v>
          </cell>
          <cell r="BA354">
            <v>-157.539999999999</v>
          </cell>
          <cell r="BB354">
            <v>1545.73</v>
          </cell>
          <cell r="BC354">
            <v>166.66999999999899</v>
          </cell>
          <cell r="BD354">
            <v>1379.0599999999899</v>
          </cell>
          <cell r="BE354">
            <v>0</v>
          </cell>
          <cell r="BF354">
            <v>166.66</v>
          </cell>
          <cell r="BG354">
            <v>-166.66</v>
          </cell>
          <cell r="BH354">
            <v>0</v>
          </cell>
          <cell r="BI354">
            <v>166.66999999999899</v>
          </cell>
          <cell r="BJ354">
            <v>-166.66999999999899</v>
          </cell>
          <cell r="BK354">
            <v>9825.6200000000008</v>
          </cell>
          <cell r="BL354">
            <v>2000</v>
          </cell>
          <cell r="BM354">
            <v>7825.6199999999899</v>
          </cell>
          <cell r="BN354">
            <v>1250</v>
          </cell>
        </row>
        <row r="355">
          <cell r="X355">
            <v>32200</v>
          </cell>
          <cell r="Y355" t="str">
            <v>+</v>
          </cell>
          <cell r="Z355" t="str">
            <v>112550 Sound-Sales</v>
          </cell>
          <cell r="AA355">
            <v>6910.75</v>
          </cell>
          <cell r="AB355">
            <v>0</v>
          </cell>
          <cell r="AC355">
            <v>6910.75</v>
          </cell>
          <cell r="AD355">
            <v>42803.449999999903</v>
          </cell>
          <cell r="AE355">
            <v>0</v>
          </cell>
          <cell r="AF355">
            <v>42803.449999999903</v>
          </cell>
          <cell r="AG355">
            <v>4877.5799999999899</v>
          </cell>
          <cell r="AH355">
            <v>0</v>
          </cell>
          <cell r="AI355">
            <v>4877.5799999999899</v>
          </cell>
          <cell r="AJ355">
            <v>2914.78</v>
          </cell>
          <cell r="AK355">
            <v>0</v>
          </cell>
          <cell r="AL355">
            <v>2914.78</v>
          </cell>
          <cell r="AM355">
            <v>6324.6199999999899</v>
          </cell>
          <cell r="AN355">
            <v>0</v>
          </cell>
          <cell r="AO355">
            <v>6324.6199999999899</v>
          </cell>
          <cell r="AP355">
            <v>5287.02</v>
          </cell>
          <cell r="AQ355">
            <v>0</v>
          </cell>
          <cell r="AR355">
            <v>5287.02</v>
          </cell>
          <cell r="AS355">
            <v>1953.75</v>
          </cell>
          <cell r="AT355">
            <v>0</v>
          </cell>
          <cell r="AU355">
            <v>1953.75</v>
          </cell>
          <cell r="AV355">
            <v>2536.6999999999898</v>
          </cell>
          <cell r="AW355">
            <v>0</v>
          </cell>
          <cell r="AX355">
            <v>2536.6999999999898</v>
          </cell>
          <cell r="AY355">
            <v>1178.45</v>
          </cell>
          <cell r="AZ355">
            <v>0</v>
          </cell>
          <cell r="BA355">
            <v>1178.45</v>
          </cell>
          <cell r="BB355">
            <v>3121.44</v>
          </cell>
          <cell r="BC355">
            <v>0</v>
          </cell>
          <cell r="BD355">
            <v>3121.44</v>
          </cell>
          <cell r="BE355">
            <v>0</v>
          </cell>
          <cell r="BF355">
            <v>0</v>
          </cell>
          <cell r="BG355">
            <v>0</v>
          </cell>
          <cell r="BH355">
            <v>0</v>
          </cell>
          <cell r="BI355">
            <v>0</v>
          </cell>
          <cell r="BJ355">
            <v>0</v>
          </cell>
          <cell r="BK355">
            <v>77908.539999999906</v>
          </cell>
          <cell r="BL355">
            <v>0</v>
          </cell>
          <cell r="BM355">
            <v>77908.539999999906</v>
          </cell>
          <cell r="BN355">
            <v>0</v>
          </cell>
        </row>
        <row r="356">
          <cell r="X356">
            <v>32300</v>
          </cell>
          <cell r="Y356" t="str">
            <v>+</v>
          </cell>
          <cell r="Z356" t="str">
            <v>112551 Sound-Rentals</v>
          </cell>
          <cell r="AA356">
            <v>8219.76</v>
          </cell>
          <cell r="AB356">
            <v>0</v>
          </cell>
          <cell r="AC356">
            <v>8219.76</v>
          </cell>
          <cell r="AD356">
            <v>7885.1599999999899</v>
          </cell>
          <cell r="AE356">
            <v>0</v>
          </cell>
          <cell r="AF356">
            <v>7885.1599999999899</v>
          </cell>
          <cell r="AG356">
            <v>7017.05</v>
          </cell>
          <cell r="AH356">
            <v>0</v>
          </cell>
          <cell r="AI356">
            <v>7017.05</v>
          </cell>
          <cell r="AJ356">
            <v>8085.8699999999899</v>
          </cell>
          <cell r="AK356">
            <v>0</v>
          </cell>
          <cell r="AL356">
            <v>8085.8699999999899</v>
          </cell>
          <cell r="AM356">
            <v>8019.2799999999897</v>
          </cell>
          <cell r="AN356">
            <v>0</v>
          </cell>
          <cell r="AO356">
            <v>8019.2799999999897</v>
          </cell>
          <cell r="AP356">
            <v>8065.4499999999898</v>
          </cell>
          <cell r="AQ356">
            <v>0</v>
          </cell>
          <cell r="AR356">
            <v>8065.4499999999898</v>
          </cell>
          <cell r="AS356">
            <v>5294.92</v>
          </cell>
          <cell r="AT356">
            <v>0</v>
          </cell>
          <cell r="AU356">
            <v>5294.92</v>
          </cell>
          <cell r="AV356">
            <v>7665.29</v>
          </cell>
          <cell r="AW356">
            <v>0</v>
          </cell>
          <cell r="AX356">
            <v>7665.29</v>
          </cell>
          <cell r="AY356">
            <v>8050.14</v>
          </cell>
          <cell r="AZ356">
            <v>0</v>
          </cell>
          <cell r="BA356">
            <v>8050.14</v>
          </cell>
          <cell r="BB356">
            <v>8143.63</v>
          </cell>
          <cell r="BC356">
            <v>0</v>
          </cell>
          <cell r="BD356">
            <v>8143.63</v>
          </cell>
          <cell r="BE356">
            <v>1719.96</v>
          </cell>
          <cell r="BF356">
            <v>0</v>
          </cell>
          <cell r="BG356">
            <v>1719.96</v>
          </cell>
          <cell r="BH356">
            <v>0</v>
          </cell>
          <cell r="BI356">
            <v>0</v>
          </cell>
          <cell r="BJ356">
            <v>0</v>
          </cell>
          <cell r="BK356">
            <v>78166.509999999893</v>
          </cell>
          <cell r="BL356">
            <v>0</v>
          </cell>
          <cell r="BM356">
            <v>78166.509999999893</v>
          </cell>
          <cell r="BN356">
            <v>0</v>
          </cell>
        </row>
        <row r="357">
          <cell r="X357">
            <v>32400</v>
          </cell>
          <cell r="Y357" t="str">
            <v>+</v>
          </cell>
          <cell r="Z357" t="str">
            <v>112552 Sound-Installs</v>
          </cell>
          <cell r="AA357">
            <v>6241.9499999999898</v>
          </cell>
          <cell r="AB357">
            <v>0</v>
          </cell>
          <cell r="AC357">
            <v>6241.9499999999898</v>
          </cell>
          <cell r="AD357">
            <v>6657.93</v>
          </cell>
          <cell r="AE357">
            <v>0</v>
          </cell>
          <cell r="AF357">
            <v>6657.93</v>
          </cell>
          <cell r="AG357">
            <v>6320</v>
          </cell>
          <cell r="AH357">
            <v>0</v>
          </cell>
          <cell r="AI357">
            <v>6320</v>
          </cell>
          <cell r="AJ357">
            <v>1555</v>
          </cell>
          <cell r="AK357">
            <v>0</v>
          </cell>
          <cell r="AL357">
            <v>1555</v>
          </cell>
          <cell r="AM357">
            <v>3322.5</v>
          </cell>
          <cell r="AN357">
            <v>0</v>
          </cell>
          <cell r="AO357">
            <v>3322.5</v>
          </cell>
          <cell r="AP357">
            <v>3422.84</v>
          </cell>
          <cell r="AQ357">
            <v>0</v>
          </cell>
          <cell r="AR357">
            <v>3422.84</v>
          </cell>
          <cell r="AS357">
            <v>1357.92</v>
          </cell>
          <cell r="AT357">
            <v>0</v>
          </cell>
          <cell r="AU357">
            <v>1357.92</v>
          </cell>
          <cell r="AV357">
            <v>1350.75</v>
          </cell>
          <cell r="AW357">
            <v>0</v>
          </cell>
          <cell r="AX357">
            <v>1350.75</v>
          </cell>
          <cell r="AY357">
            <v>2860.8699999999899</v>
          </cell>
          <cell r="AZ357">
            <v>0</v>
          </cell>
          <cell r="BA357">
            <v>2860.8699999999899</v>
          </cell>
          <cell r="BB357">
            <v>3026.1999999999898</v>
          </cell>
          <cell r="BC357">
            <v>0</v>
          </cell>
          <cell r="BD357">
            <v>3026.1999999999898</v>
          </cell>
          <cell r="BE357">
            <v>0</v>
          </cell>
          <cell r="BF357">
            <v>0</v>
          </cell>
          <cell r="BG357">
            <v>0</v>
          </cell>
          <cell r="BH357">
            <v>0</v>
          </cell>
          <cell r="BI357">
            <v>0</v>
          </cell>
          <cell r="BJ357">
            <v>0</v>
          </cell>
          <cell r="BK357">
            <v>36115.959999999897</v>
          </cell>
          <cell r="BL357">
            <v>0</v>
          </cell>
          <cell r="BM357">
            <v>36115.959999999897</v>
          </cell>
          <cell r="BN357">
            <v>41666.669999999896</v>
          </cell>
        </row>
        <row r="358">
          <cell r="X358">
            <v>32500</v>
          </cell>
          <cell r="Y358" t="str">
            <v>+</v>
          </cell>
          <cell r="Z358" t="str">
            <v>112554 Sound-Mtce</v>
          </cell>
          <cell r="AA358">
            <v>2787.5799999999899</v>
          </cell>
          <cell r="AB358">
            <v>0</v>
          </cell>
          <cell r="AC358">
            <v>2787.5799999999899</v>
          </cell>
          <cell r="AD358">
            <v>2771.0799999999899</v>
          </cell>
          <cell r="AE358">
            <v>0</v>
          </cell>
          <cell r="AF358">
            <v>2771.0799999999899</v>
          </cell>
          <cell r="AG358">
            <v>2628.59</v>
          </cell>
          <cell r="AH358">
            <v>0</v>
          </cell>
          <cell r="AI358">
            <v>2628.59</v>
          </cell>
          <cell r="AJ358">
            <v>2717.21</v>
          </cell>
          <cell r="AK358">
            <v>0</v>
          </cell>
          <cell r="AL358">
            <v>2717.21</v>
          </cell>
          <cell r="AM358">
            <v>2621.4099999999899</v>
          </cell>
          <cell r="AN358">
            <v>0</v>
          </cell>
          <cell r="AO358">
            <v>2621.4099999999899</v>
          </cell>
          <cell r="AP358">
            <v>2896.17</v>
          </cell>
          <cell r="AQ358">
            <v>0</v>
          </cell>
          <cell r="AR358">
            <v>2896.17</v>
          </cell>
          <cell r="AS358">
            <v>2546.1599999999899</v>
          </cell>
          <cell r="AT358">
            <v>0</v>
          </cell>
          <cell r="AU358">
            <v>2546.1599999999899</v>
          </cell>
          <cell r="AV358">
            <v>2795.86</v>
          </cell>
          <cell r="AW358">
            <v>0</v>
          </cell>
          <cell r="AX358">
            <v>2795.86</v>
          </cell>
          <cell r="AY358">
            <v>2139.8299999999899</v>
          </cell>
          <cell r="AZ358">
            <v>0</v>
          </cell>
          <cell r="BA358">
            <v>2139.8299999999899</v>
          </cell>
          <cell r="BB358">
            <v>3667.61</v>
          </cell>
          <cell r="BC358">
            <v>0</v>
          </cell>
          <cell r="BD358">
            <v>3667.61</v>
          </cell>
          <cell r="BE358">
            <v>0</v>
          </cell>
          <cell r="BF358">
            <v>0</v>
          </cell>
          <cell r="BG358">
            <v>0</v>
          </cell>
          <cell r="BH358">
            <v>0</v>
          </cell>
          <cell r="BI358">
            <v>0</v>
          </cell>
          <cell r="BJ358">
            <v>0</v>
          </cell>
          <cell r="BK358">
            <v>27571.5</v>
          </cell>
          <cell r="BL358">
            <v>0</v>
          </cell>
          <cell r="BM358">
            <v>27571.5</v>
          </cell>
          <cell r="BN358">
            <v>37500</v>
          </cell>
        </row>
        <row r="359">
          <cell r="X359">
            <v>32600</v>
          </cell>
          <cell r="Y359" t="str">
            <v>+</v>
          </cell>
          <cell r="Z359" t="str">
            <v>112555 Sound-Lease</v>
          </cell>
          <cell r="AA359">
            <v>1646.5</v>
          </cell>
          <cell r="AB359">
            <v>0</v>
          </cell>
          <cell r="AC359">
            <v>1646.5</v>
          </cell>
          <cell r="AD359">
            <v>1153</v>
          </cell>
          <cell r="AE359">
            <v>0</v>
          </cell>
          <cell r="AF359">
            <v>1153</v>
          </cell>
          <cell r="AG359">
            <v>0</v>
          </cell>
          <cell r="AH359">
            <v>0</v>
          </cell>
          <cell r="AI359">
            <v>0</v>
          </cell>
          <cell r="AJ359">
            <v>0</v>
          </cell>
          <cell r="AK359">
            <v>0</v>
          </cell>
          <cell r="AL359">
            <v>0</v>
          </cell>
          <cell r="AM359">
            <v>0</v>
          </cell>
          <cell r="AN359">
            <v>0</v>
          </cell>
          <cell r="AO359">
            <v>0</v>
          </cell>
          <cell r="AP359">
            <v>0</v>
          </cell>
          <cell r="AQ359">
            <v>0</v>
          </cell>
          <cell r="AR359">
            <v>0</v>
          </cell>
          <cell r="AS359">
            <v>2145.1399999999899</v>
          </cell>
          <cell r="AT359">
            <v>0</v>
          </cell>
          <cell r="AU359">
            <v>2145.1399999999899</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4944.6400000000003</v>
          </cell>
          <cell r="BL359">
            <v>0</v>
          </cell>
          <cell r="BM359">
            <v>4944.6400000000003</v>
          </cell>
          <cell r="BN359">
            <v>1583.3299999999899</v>
          </cell>
        </row>
        <row r="360">
          <cell r="X360">
            <v>32700</v>
          </cell>
          <cell r="Y360" t="str">
            <v>+</v>
          </cell>
          <cell r="Z360" t="str">
            <v>112570 Non Spec Aux-Sales</v>
          </cell>
          <cell r="AA360">
            <v>9805.69</v>
          </cell>
          <cell r="AB360">
            <v>18501.6699999999</v>
          </cell>
          <cell r="AC360">
            <v>-8695.9799999999905</v>
          </cell>
          <cell r="AD360">
            <v>21227.8499999999</v>
          </cell>
          <cell r="AE360">
            <v>19468.66</v>
          </cell>
          <cell r="AF360">
            <v>1759.19</v>
          </cell>
          <cell r="AG360">
            <v>27354.02</v>
          </cell>
          <cell r="AH360">
            <v>17534.6699999999</v>
          </cell>
          <cell r="AI360">
            <v>9819.35</v>
          </cell>
          <cell r="AJ360">
            <v>8238.19</v>
          </cell>
          <cell r="AK360">
            <v>18501.6699999999</v>
          </cell>
          <cell r="AL360">
            <v>-10263.48</v>
          </cell>
          <cell r="AM360">
            <v>19089.5099999999</v>
          </cell>
          <cell r="AN360">
            <v>19468.66</v>
          </cell>
          <cell r="AO360">
            <v>-379.14999999999901</v>
          </cell>
          <cell r="AP360">
            <v>33331.169999999896</v>
          </cell>
          <cell r="AQ360">
            <v>20435.6699999999</v>
          </cell>
          <cell r="AR360">
            <v>12895.5</v>
          </cell>
          <cell r="AS360">
            <v>19303.79</v>
          </cell>
          <cell r="AT360">
            <v>20435.6699999999</v>
          </cell>
          <cell r="AU360">
            <v>-1131.8800000000001</v>
          </cell>
          <cell r="AV360">
            <v>11169.16</v>
          </cell>
          <cell r="AW360">
            <v>19468.66</v>
          </cell>
          <cell r="AX360">
            <v>-8299.5</v>
          </cell>
          <cell r="AY360">
            <v>11014.42</v>
          </cell>
          <cell r="AZ360">
            <v>20435.6699999999</v>
          </cell>
          <cell r="BA360">
            <v>-9421.25</v>
          </cell>
          <cell r="BB360">
            <v>30867.06</v>
          </cell>
          <cell r="BC360">
            <v>20435.6699999999</v>
          </cell>
          <cell r="BD360">
            <v>10431.389999999899</v>
          </cell>
          <cell r="BE360">
            <v>0</v>
          </cell>
          <cell r="BF360">
            <v>28171.66</v>
          </cell>
          <cell r="BG360">
            <v>-28171.66</v>
          </cell>
          <cell r="BH360">
            <v>0</v>
          </cell>
          <cell r="BI360">
            <v>37840.669999999896</v>
          </cell>
          <cell r="BJ360">
            <v>-37840.669999999896</v>
          </cell>
          <cell r="BK360">
            <v>191400.859999999</v>
          </cell>
          <cell r="BL360">
            <v>260699</v>
          </cell>
          <cell r="BM360">
            <v>-69298.139999999898</v>
          </cell>
          <cell r="BN360">
            <v>4166.67</v>
          </cell>
        </row>
        <row r="361">
          <cell r="X361">
            <v>32800</v>
          </cell>
          <cell r="Y361" t="str">
            <v>+</v>
          </cell>
          <cell r="Z361" t="str">
            <v>112571 Non Spec Aux-Rentals</v>
          </cell>
          <cell r="AA361">
            <v>15724.18</v>
          </cell>
          <cell r="AB361">
            <v>8916.67</v>
          </cell>
          <cell r="AC361">
            <v>6807.51</v>
          </cell>
          <cell r="AD361">
            <v>14763.18</v>
          </cell>
          <cell r="AE361">
            <v>8916.6599999999908</v>
          </cell>
          <cell r="AF361">
            <v>5846.52</v>
          </cell>
          <cell r="AG361">
            <v>14376.52</v>
          </cell>
          <cell r="AH361">
            <v>8916.67</v>
          </cell>
          <cell r="AI361">
            <v>5459.85</v>
          </cell>
          <cell r="AJ361">
            <v>16270.26</v>
          </cell>
          <cell r="AK361">
            <v>8916.67</v>
          </cell>
          <cell r="AL361">
            <v>7353.59</v>
          </cell>
          <cell r="AM361">
            <v>16180.49</v>
          </cell>
          <cell r="AN361">
            <v>8916.6599999999908</v>
          </cell>
          <cell r="AO361">
            <v>7263.8299999999899</v>
          </cell>
          <cell r="AP361">
            <v>14886.77</v>
          </cell>
          <cell r="AQ361">
            <v>8916.67</v>
          </cell>
          <cell r="AR361">
            <v>5970.1</v>
          </cell>
          <cell r="AS361">
            <v>16230.24</v>
          </cell>
          <cell r="AT361">
            <v>8916.67</v>
          </cell>
          <cell r="AU361">
            <v>7313.5699999999897</v>
          </cell>
          <cell r="AV361">
            <v>15594.77</v>
          </cell>
          <cell r="AW361">
            <v>8916.6599999999908</v>
          </cell>
          <cell r="AX361">
            <v>6678.1099999999897</v>
          </cell>
          <cell r="AY361">
            <v>5715</v>
          </cell>
          <cell r="AZ361">
            <v>8916.67</v>
          </cell>
          <cell r="BA361">
            <v>-3201.67</v>
          </cell>
          <cell r="BB361">
            <v>2233.8899999999899</v>
          </cell>
          <cell r="BC361">
            <v>8916.67</v>
          </cell>
          <cell r="BD361">
            <v>-6682.7799999999897</v>
          </cell>
          <cell r="BE361">
            <v>0</v>
          </cell>
          <cell r="BF361">
            <v>8916.6599999999908</v>
          </cell>
          <cell r="BG361">
            <v>-8916.6599999999908</v>
          </cell>
          <cell r="BH361">
            <v>0</v>
          </cell>
          <cell r="BI361">
            <v>8916.67</v>
          </cell>
          <cell r="BJ361">
            <v>-8916.67</v>
          </cell>
          <cell r="BK361">
            <v>131975.299999999</v>
          </cell>
          <cell r="BL361">
            <v>107000</v>
          </cell>
          <cell r="BM361">
            <v>24975.299999999901</v>
          </cell>
          <cell r="BN361">
            <v>20833.330000000002</v>
          </cell>
        </row>
        <row r="362">
          <cell r="X362">
            <v>32900</v>
          </cell>
          <cell r="Y362" t="str">
            <v>+</v>
          </cell>
          <cell r="Z362" t="str">
            <v>112572 Non Spec Aux-Install</v>
          </cell>
          <cell r="AA362">
            <v>2514.5799999999899</v>
          </cell>
          <cell r="AB362">
            <v>7416.67</v>
          </cell>
          <cell r="AC362">
            <v>-4902.09</v>
          </cell>
          <cell r="AD362">
            <v>2648.03</v>
          </cell>
          <cell r="AE362">
            <v>7416.6599999999899</v>
          </cell>
          <cell r="AF362">
            <v>-4768.63</v>
          </cell>
          <cell r="AG362">
            <v>3390.75</v>
          </cell>
          <cell r="AH362">
            <v>7416.67</v>
          </cell>
          <cell r="AI362">
            <v>-4025.92</v>
          </cell>
          <cell r="AJ362">
            <v>706.86</v>
          </cell>
          <cell r="AK362">
            <v>7416.67</v>
          </cell>
          <cell r="AL362">
            <v>-6709.81</v>
          </cell>
          <cell r="AM362">
            <v>995</v>
          </cell>
          <cell r="AN362">
            <v>7416.6599999999899</v>
          </cell>
          <cell r="AO362">
            <v>-6421.6599999999899</v>
          </cell>
          <cell r="AP362">
            <v>1113.75</v>
          </cell>
          <cell r="AQ362">
            <v>7416.67</v>
          </cell>
          <cell r="AR362">
            <v>-6302.92</v>
          </cell>
          <cell r="AS362">
            <v>2791.5799999999899</v>
          </cell>
          <cell r="AT362">
            <v>7416.67</v>
          </cell>
          <cell r="AU362">
            <v>-4625.09</v>
          </cell>
          <cell r="AV362">
            <v>515</v>
          </cell>
          <cell r="AW362">
            <v>7416.6599999999899</v>
          </cell>
          <cell r="AX362">
            <v>-6901.6599999999899</v>
          </cell>
          <cell r="AY362">
            <v>170.25</v>
          </cell>
          <cell r="AZ362">
            <v>7416.67</v>
          </cell>
          <cell r="BA362">
            <v>-7246.42</v>
          </cell>
          <cell r="BB362">
            <v>202</v>
          </cell>
          <cell r="BC362">
            <v>7416.67</v>
          </cell>
          <cell r="BD362">
            <v>-7214.67</v>
          </cell>
          <cell r="BE362">
            <v>0</v>
          </cell>
          <cell r="BF362">
            <v>7416.6599999999899</v>
          </cell>
          <cell r="BG362">
            <v>-7416.6599999999899</v>
          </cell>
          <cell r="BH362">
            <v>0</v>
          </cell>
          <cell r="BI362">
            <v>7416.67</v>
          </cell>
          <cell r="BJ362">
            <v>-7416.67</v>
          </cell>
          <cell r="BK362">
            <v>15047.799999999899</v>
          </cell>
          <cell r="BL362">
            <v>89000</v>
          </cell>
          <cell r="BM362">
            <v>-73952.199999999895</v>
          </cell>
          <cell r="BN362">
            <v>121000</v>
          </cell>
        </row>
        <row r="363">
          <cell r="X363">
            <v>33000</v>
          </cell>
          <cell r="Y363" t="str">
            <v>+</v>
          </cell>
          <cell r="Z363" t="str">
            <v>112573 Non Spec Aux-Repair</v>
          </cell>
          <cell r="AA363">
            <v>205</v>
          </cell>
          <cell r="AB363">
            <v>166.66999999999899</v>
          </cell>
          <cell r="AC363">
            <v>38.329999999999899</v>
          </cell>
          <cell r="AD363">
            <v>78</v>
          </cell>
          <cell r="AE363">
            <v>166.66</v>
          </cell>
          <cell r="AF363">
            <v>-88.659999999999897</v>
          </cell>
          <cell r="AG363">
            <v>108</v>
          </cell>
          <cell r="AH363">
            <v>166.66999999999899</v>
          </cell>
          <cell r="AI363">
            <v>-58.67</v>
          </cell>
          <cell r="AJ363">
            <v>206</v>
          </cell>
          <cell r="AK363">
            <v>166.66999999999899</v>
          </cell>
          <cell r="AL363">
            <v>39.329999999999899</v>
          </cell>
          <cell r="AM363">
            <v>157</v>
          </cell>
          <cell r="AN363">
            <v>166.66</v>
          </cell>
          <cell r="AO363">
            <v>-9.66</v>
          </cell>
          <cell r="AP363">
            <v>36</v>
          </cell>
          <cell r="AQ363">
            <v>166.66999999999899</v>
          </cell>
          <cell r="AR363">
            <v>-130.66999999999899</v>
          </cell>
          <cell r="AS363">
            <v>66</v>
          </cell>
          <cell r="AT363">
            <v>166.66999999999899</v>
          </cell>
          <cell r="AU363">
            <v>-100.67</v>
          </cell>
          <cell r="AV363">
            <v>30</v>
          </cell>
          <cell r="AW363">
            <v>166.66</v>
          </cell>
          <cell r="AX363">
            <v>-136.66</v>
          </cell>
          <cell r="AY363">
            <v>0</v>
          </cell>
          <cell r="AZ363">
            <v>166.66999999999899</v>
          </cell>
          <cell r="BA363">
            <v>-166.66999999999899</v>
          </cell>
          <cell r="BB363">
            <v>0</v>
          </cell>
          <cell r="BC363">
            <v>166.66999999999899</v>
          </cell>
          <cell r="BD363">
            <v>-166.66999999999899</v>
          </cell>
          <cell r="BE363">
            <v>0</v>
          </cell>
          <cell r="BF363">
            <v>166.66</v>
          </cell>
          <cell r="BG363">
            <v>-166.66</v>
          </cell>
          <cell r="BH363">
            <v>0</v>
          </cell>
          <cell r="BI363">
            <v>166.66999999999899</v>
          </cell>
          <cell r="BJ363">
            <v>-166.66999999999899</v>
          </cell>
          <cell r="BK363">
            <v>886</v>
          </cell>
          <cell r="BL363">
            <v>2000</v>
          </cell>
          <cell r="BM363">
            <v>-1114</v>
          </cell>
          <cell r="BN363">
            <v>0</v>
          </cell>
        </row>
        <row r="364">
          <cell r="X364">
            <v>33100</v>
          </cell>
          <cell r="Y364" t="str">
            <v>+</v>
          </cell>
          <cell r="Z364" t="str">
            <v>112574 Non Specifc Aux-Mtce</v>
          </cell>
          <cell r="AA364">
            <v>4541.8500000000004</v>
          </cell>
          <cell r="AB364">
            <v>4750</v>
          </cell>
          <cell r="AC364">
            <v>-208.15</v>
          </cell>
          <cell r="AD364">
            <v>2949.42</v>
          </cell>
          <cell r="AE364">
            <v>4750</v>
          </cell>
          <cell r="AF364">
            <v>-1800.5799999999899</v>
          </cell>
          <cell r="AG364">
            <v>1768.76</v>
          </cell>
          <cell r="AH364">
            <v>4750</v>
          </cell>
          <cell r="AI364">
            <v>-2981.2399999999898</v>
          </cell>
          <cell r="AJ364">
            <v>4405.5600000000004</v>
          </cell>
          <cell r="AK364">
            <v>4750</v>
          </cell>
          <cell r="AL364">
            <v>-344.44</v>
          </cell>
          <cell r="AM364">
            <v>4237.26</v>
          </cell>
          <cell r="AN364">
            <v>4750</v>
          </cell>
          <cell r="AO364">
            <v>-512.74</v>
          </cell>
          <cell r="AP364">
            <v>4353.8199999999897</v>
          </cell>
          <cell r="AQ364">
            <v>4750</v>
          </cell>
          <cell r="AR364">
            <v>-396.18</v>
          </cell>
          <cell r="AS364">
            <v>4149.4899999999898</v>
          </cell>
          <cell r="AT364">
            <v>4750</v>
          </cell>
          <cell r="AU364">
            <v>-600.50999999999897</v>
          </cell>
          <cell r="AV364">
            <v>4114.43</v>
          </cell>
          <cell r="AW364">
            <v>4750</v>
          </cell>
          <cell r="AX364">
            <v>-635.57000000000005</v>
          </cell>
          <cell r="AY364">
            <v>3133.01</v>
          </cell>
          <cell r="AZ364">
            <v>4750</v>
          </cell>
          <cell r="BA364">
            <v>-1616.99</v>
          </cell>
          <cell r="BB364">
            <v>3683.5999999999899</v>
          </cell>
          <cell r="BC364">
            <v>4750</v>
          </cell>
          <cell r="BD364">
            <v>-1066.4000000000001</v>
          </cell>
          <cell r="BE364">
            <v>0</v>
          </cell>
          <cell r="BF364">
            <v>4750</v>
          </cell>
          <cell r="BG364">
            <v>-4750</v>
          </cell>
          <cell r="BH364">
            <v>0</v>
          </cell>
          <cell r="BI364">
            <v>4750</v>
          </cell>
          <cell r="BJ364">
            <v>-4750</v>
          </cell>
          <cell r="BK364">
            <v>37337.199999999903</v>
          </cell>
          <cell r="BL364">
            <v>57000</v>
          </cell>
          <cell r="BM364">
            <v>-19662.799999999901</v>
          </cell>
          <cell r="BN364">
            <v>6000</v>
          </cell>
        </row>
        <row r="365">
          <cell r="X365">
            <v>33200</v>
          </cell>
          <cell r="Y365" t="str">
            <v>+</v>
          </cell>
          <cell r="Z365" t="str">
            <v>112575 Non Specifc Aux-Leas</v>
          </cell>
          <cell r="AA365">
            <v>895.48</v>
          </cell>
          <cell r="AB365">
            <v>2250</v>
          </cell>
          <cell r="AC365">
            <v>-1354.52</v>
          </cell>
          <cell r="AD365">
            <v>2257.46</v>
          </cell>
          <cell r="AE365">
            <v>2250</v>
          </cell>
          <cell r="AF365">
            <v>7.46</v>
          </cell>
          <cell r="AG365">
            <v>1273.3499999999899</v>
          </cell>
          <cell r="AH365">
            <v>2250</v>
          </cell>
          <cell r="AI365">
            <v>-976.64999999999895</v>
          </cell>
          <cell r="AJ365">
            <v>2645.5599999999899</v>
          </cell>
          <cell r="AK365">
            <v>2250</v>
          </cell>
          <cell r="AL365">
            <v>395.56</v>
          </cell>
          <cell r="AM365">
            <v>921.22</v>
          </cell>
          <cell r="AN365">
            <v>2250</v>
          </cell>
          <cell r="AO365">
            <v>-1328.78</v>
          </cell>
          <cell r="AP365">
            <v>2068.9099999999899</v>
          </cell>
          <cell r="AQ365">
            <v>2250</v>
          </cell>
          <cell r="AR365">
            <v>-181.09</v>
          </cell>
          <cell r="AS365">
            <v>298.01999999999902</v>
          </cell>
          <cell r="AT365">
            <v>2250</v>
          </cell>
          <cell r="AU365">
            <v>-1951.98</v>
          </cell>
          <cell r="AV365">
            <v>237</v>
          </cell>
          <cell r="AW365">
            <v>2250</v>
          </cell>
          <cell r="AX365">
            <v>-2013</v>
          </cell>
          <cell r="AY365">
            <v>-45.17</v>
          </cell>
          <cell r="AZ365">
            <v>2250</v>
          </cell>
          <cell r="BA365">
            <v>-2295.17</v>
          </cell>
          <cell r="BB365">
            <v>2391.9099999999899</v>
          </cell>
          <cell r="BC365">
            <v>2250</v>
          </cell>
          <cell r="BD365">
            <v>141.91</v>
          </cell>
          <cell r="BE365">
            <v>0</v>
          </cell>
          <cell r="BF365">
            <v>2250</v>
          </cell>
          <cell r="BG365">
            <v>-2250</v>
          </cell>
          <cell r="BH365">
            <v>0</v>
          </cell>
          <cell r="BI365">
            <v>2250</v>
          </cell>
          <cell r="BJ365">
            <v>-2250</v>
          </cell>
          <cell r="BK365">
            <v>12943.74</v>
          </cell>
          <cell r="BL365">
            <v>27000</v>
          </cell>
          <cell r="BM365">
            <v>-14056.26</v>
          </cell>
          <cell r="BN365">
            <v>22333.33</v>
          </cell>
        </row>
        <row r="366">
          <cell r="X366">
            <v>33300</v>
          </cell>
          <cell r="Y366" t="str">
            <v>+</v>
          </cell>
          <cell r="Z366" t="str">
            <v>112576 Set Delivery Charge</v>
          </cell>
          <cell r="AA366">
            <v>20207.02</v>
          </cell>
          <cell r="AB366">
            <v>41670</v>
          </cell>
          <cell r="AC366">
            <v>-21462.98</v>
          </cell>
          <cell r="AD366">
            <v>3289.59</v>
          </cell>
          <cell r="AE366">
            <v>41670</v>
          </cell>
          <cell r="AF366">
            <v>-38380.410000000003</v>
          </cell>
          <cell r="AG366">
            <v>37442.529999999897</v>
          </cell>
          <cell r="AH366">
            <v>41670</v>
          </cell>
          <cell r="AI366">
            <v>-4227.47</v>
          </cell>
          <cell r="AJ366">
            <v>34630.379999999903</v>
          </cell>
          <cell r="AK366">
            <v>41670</v>
          </cell>
          <cell r="AL366">
            <v>-7039.6199999999899</v>
          </cell>
          <cell r="AM366">
            <v>40719.410000000003</v>
          </cell>
          <cell r="AN366">
            <v>41670</v>
          </cell>
          <cell r="AO366">
            <v>-950.59</v>
          </cell>
          <cell r="AP366">
            <v>24195.57</v>
          </cell>
          <cell r="AQ366">
            <v>41670</v>
          </cell>
          <cell r="AR366">
            <v>-17474.43</v>
          </cell>
          <cell r="AS366">
            <v>33346.230000000003</v>
          </cell>
          <cell r="AT366">
            <v>41670</v>
          </cell>
          <cell r="AU366">
            <v>-8323.77</v>
          </cell>
          <cell r="AV366">
            <v>43029.839999999902</v>
          </cell>
          <cell r="AW366">
            <v>41670</v>
          </cell>
          <cell r="AX366">
            <v>1359.8399999999899</v>
          </cell>
          <cell r="AY366">
            <v>25474.75</v>
          </cell>
          <cell r="AZ366">
            <v>41670</v>
          </cell>
          <cell r="BA366">
            <v>-16195.25</v>
          </cell>
          <cell r="BB366">
            <v>39875.08</v>
          </cell>
          <cell r="BC366">
            <v>41670</v>
          </cell>
          <cell r="BD366">
            <v>-1794.92</v>
          </cell>
          <cell r="BE366">
            <v>4606.68</v>
          </cell>
          <cell r="BF366">
            <v>41670</v>
          </cell>
          <cell r="BG366">
            <v>-37063.32</v>
          </cell>
          <cell r="BH366">
            <v>0</v>
          </cell>
          <cell r="BI366">
            <v>41670</v>
          </cell>
          <cell r="BJ366">
            <v>-41670</v>
          </cell>
          <cell r="BK366">
            <v>306817.08</v>
          </cell>
          <cell r="BL366">
            <v>500040</v>
          </cell>
          <cell r="BM366">
            <v>-193222.92</v>
          </cell>
          <cell r="BN366">
            <v>15000</v>
          </cell>
        </row>
        <row r="367">
          <cell r="X367">
            <v>33400</v>
          </cell>
          <cell r="Y367" t="str">
            <v>+</v>
          </cell>
          <cell r="Z367" t="str">
            <v>112577 Extended Warranty</v>
          </cell>
          <cell r="AA367">
            <v>0</v>
          </cell>
          <cell r="AB367">
            <v>0</v>
          </cell>
          <cell r="AC367">
            <v>0</v>
          </cell>
          <cell r="AD367">
            <v>0</v>
          </cell>
          <cell r="AE367">
            <v>0</v>
          </cell>
          <cell r="AF367">
            <v>0</v>
          </cell>
          <cell r="AG367">
            <v>8716.1</v>
          </cell>
          <cell r="AH367">
            <v>0</v>
          </cell>
          <cell r="AI367">
            <v>8716.1</v>
          </cell>
          <cell r="AJ367">
            <v>803.85</v>
          </cell>
          <cell r="AK367">
            <v>0</v>
          </cell>
          <cell r="AL367">
            <v>803.85</v>
          </cell>
          <cell r="AM367">
            <v>173641.459999999</v>
          </cell>
          <cell r="AN367">
            <v>0</v>
          </cell>
          <cell r="AO367">
            <v>173641.459999999</v>
          </cell>
          <cell r="AP367">
            <v>50706.69</v>
          </cell>
          <cell r="AQ367">
            <v>0</v>
          </cell>
          <cell r="AR367">
            <v>50706.69</v>
          </cell>
          <cell r="AS367">
            <v>987.14999999999895</v>
          </cell>
          <cell r="AT367">
            <v>0</v>
          </cell>
          <cell r="AU367">
            <v>987.14999999999895</v>
          </cell>
          <cell r="AV367">
            <v>984.73</v>
          </cell>
          <cell r="AW367">
            <v>0</v>
          </cell>
          <cell r="AX367">
            <v>984.73</v>
          </cell>
          <cell r="AY367">
            <v>766.07</v>
          </cell>
          <cell r="AZ367">
            <v>0</v>
          </cell>
          <cell r="BA367">
            <v>766.07</v>
          </cell>
          <cell r="BB367">
            <v>446.94999999999902</v>
          </cell>
          <cell r="BC367">
            <v>0</v>
          </cell>
          <cell r="BD367">
            <v>446.94999999999902</v>
          </cell>
          <cell r="BE367">
            <v>29.9499999999999</v>
          </cell>
          <cell r="BF367">
            <v>0</v>
          </cell>
          <cell r="BG367">
            <v>29.9499999999999</v>
          </cell>
          <cell r="BH367">
            <v>0</v>
          </cell>
          <cell r="BI367">
            <v>0</v>
          </cell>
          <cell r="BJ367">
            <v>0</v>
          </cell>
          <cell r="BK367">
            <v>237082.95</v>
          </cell>
          <cell r="BL367">
            <v>0</v>
          </cell>
          <cell r="BM367">
            <v>237082.95</v>
          </cell>
          <cell r="BN367">
            <v>25000</v>
          </cell>
        </row>
        <row r="368">
          <cell r="X368">
            <v>33500</v>
          </cell>
          <cell r="Y368" t="str">
            <v>+</v>
          </cell>
          <cell r="Z368" t="str">
            <v>114000 Toshiba Fax-Sales</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row>
        <row r="369">
          <cell r="X369">
            <v>33600</v>
          </cell>
          <cell r="Y369" t="str">
            <v>+</v>
          </cell>
          <cell r="Z369" t="str">
            <v>114001 Toshiba Fax-Rentals</v>
          </cell>
          <cell r="AA369">
            <v>228</v>
          </cell>
          <cell r="AB369">
            <v>0</v>
          </cell>
          <cell r="AC369">
            <v>228</v>
          </cell>
          <cell r="AD369">
            <v>174</v>
          </cell>
          <cell r="AE369">
            <v>0</v>
          </cell>
          <cell r="AF369">
            <v>174</v>
          </cell>
          <cell r="AG369">
            <v>25.28</v>
          </cell>
          <cell r="AH369">
            <v>0</v>
          </cell>
          <cell r="AI369">
            <v>25.28</v>
          </cell>
          <cell r="AJ369">
            <v>-4.5</v>
          </cell>
          <cell r="AK369">
            <v>0</v>
          </cell>
          <cell r="AL369">
            <v>-4.5</v>
          </cell>
          <cell r="AM369">
            <v>7.49</v>
          </cell>
          <cell r="AN369">
            <v>0</v>
          </cell>
          <cell r="AO369">
            <v>7.49</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430.26999999999902</v>
          </cell>
          <cell r="BL369">
            <v>0</v>
          </cell>
          <cell r="BM369">
            <v>430.26999999999902</v>
          </cell>
          <cell r="BN369">
            <v>750</v>
          </cell>
        </row>
        <row r="370">
          <cell r="X370">
            <v>33700</v>
          </cell>
          <cell r="Y370" t="str">
            <v>+</v>
          </cell>
          <cell r="Z370" t="str">
            <v>114002 Toshiba Fax-Installs</v>
          </cell>
          <cell r="AA370">
            <v>370</v>
          </cell>
          <cell r="AB370">
            <v>0</v>
          </cell>
          <cell r="AC370">
            <v>370</v>
          </cell>
          <cell r="AD370">
            <v>347</v>
          </cell>
          <cell r="AE370">
            <v>0</v>
          </cell>
          <cell r="AF370">
            <v>347</v>
          </cell>
          <cell r="AG370">
            <v>339.52999999999901</v>
          </cell>
          <cell r="AH370">
            <v>0</v>
          </cell>
          <cell r="AI370">
            <v>339.52999999999901</v>
          </cell>
          <cell r="AJ370">
            <v>120</v>
          </cell>
          <cell r="AK370">
            <v>0</v>
          </cell>
          <cell r="AL370">
            <v>120</v>
          </cell>
          <cell r="AM370">
            <v>770</v>
          </cell>
          <cell r="AN370">
            <v>0</v>
          </cell>
          <cell r="AO370">
            <v>770</v>
          </cell>
          <cell r="AP370">
            <v>445</v>
          </cell>
          <cell r="AQ370">
            <v>0</v>
          </cell>
          <cell r="AR370">
            <v>445</v>
          </cell>
          <cell r="AS370">
            <v>492.5</v>
          </cell>
          <cell r="AT370">
            <v>0</v>
          </cell>
          <cell r="AU370">
            <v>492.5</v>
          </cell>
          <cell r="AV370">
            <v>455</v>
          </cell>
          <cell r="AW370">
            <v>0</v>
          </cell>
          <cell r="AX370">
            <v>455</v>
          </cell>
          <cell r="AY370">
            <v>0</v>
          </cell>
          <cell r="AZ370">
            <v>0</v>
          </cell>
          <cell r="BA370">
            <v>0</v>
          </cell>
          <cell r="BB370">
            <v>0</v>
          </cell>
          <cell r="BC370">
            <v>0</v>
          </cell>
          <cell r="BD370">
            <v>0</v>
          </cell>
          <cell r="BE370">
            <v>0</v>
          </cell>
          <cell r="BF370">
            <v>0</v>
          </cell>
          <cell r="BG370">
            <v>0</v>
          </cell>
          <cell r="BH370">
            <v>0</v>
          </cell>
          <cell r="BI370">
            <v>0</v>
          </cell>
          <cell r="BJ370">
            <v>0</v>
          </cell>
          <cell r="BK370">
            <v>3339.03</v>
          </cell>
          <cell r="BL370">
            <v>0</v>
          </cell>
          <cell r="BM370">
            <v>3339.03</v>
          </cell>
          <cell r="BN370">
            <v>10000</v>
          </cell>
        </row>
        <row r="371">
          <cell r="X371">
            <v>33800</v>
          </cell>
          <cell r="Y371" t="str">
            <v>+</v>
          </cell>
          <cell r="Z371" t="str">
            <v>114004 Toshiba Fax-Mtce</v>
          </cell>
          <cell r="AA371">
            <v>2943.32</v>
          </cell>
          <cell r="AB371">
            <v>0</v>
          </cell>
          <cell r="AC371">
            <v>2943.32</v>
          </cell>
          <cell r="AD371">
            <v>2646.32</v>
          </cell>
          <cell r="AE371">
            <v>0</v>
          </cell>
          <cell r="AF371">
            <v>2646.32</v>
          </cell>
          <cell r="AG371">
            <v>-376.64999999999901</v>
          </cell>
          <cell r="AH371">
            <v>0</v>
          </cell>
          <cell r="AI371">
            <v>-376.64999999999901</v>
          </cell>
          <cell r="AJ371">
            <v>60.75</v>
          </cell>
          <cell r="AK371">
            <v>0</v>
          </cell>
          <cell r="AL371">
            <v>60.75</v>
          </cell>
          <cell r="AM371">
            <v>60.75</v>
          </cell>
          <cell r="AN371">
            <v>0</v>
          </cell>
          <cell r="AO371">
            <v>60.75</v>
          </cell>
          <cell r="AP371">
            <v>60.75</v>
          </cell>
          <cell r="AQ371">
            <v>0</v>
          </cell>
          <cell r="AR371">
            <v>60.75</v>
          </cell>
          <cell r="AS371">
            <v>60.75</v>
          </cell>
          <cell r="AT371">
            <v>0</v>
          </cell>
          <cell r="AU371">
            <v>60.75</v>
          </cell>
          <cell r="AV371">
            <v>60.75</v>
          </cell>
          <cell r="AW371">
            <v>0</v>
          </cell>
          <cell r="AX371">
            <v>60.75</v>
          </cell>
          <cell r="AY371">
            <v>0</v>
          </cell>
          <cell r="AZ371">
            <v>0</v>
          </cell>
          <cell r="BA371">
            <v>0</v>
          </cell>
          <cell r="BB371">
            <v>121.5</v>
          </cell>
          <cell r="BC371">
            <v>0</v>
          </cell>
          <cell r="BD371">
            <v>121.5</v>
          </cell>
          <cell r="BE371">
            <v>0</v>
          </cell>
          <cell r="BF371">
            <v>0</v>
          </cell>
          <cell r="BG371">
            <v>0</v>
          </cell>
          <cell r="BH371">
            <v>0</v>
          </cell>
          <cell r="BI371">
            <v>0</v>
          </cell>
          <cell r="BJ371">
            <v>0</v>
          </cell>
          <cell r="BK371">
            <v>5638.2399999999898</v>
          </cell>
          <cell r="BL371">
            <v>0</v>
          </cell>
          <cell r="BM371">
            <v>5638.2399999999898</v>
          </cell>
          <cell r="BN371">
            <v>92166.669999999896</v>
          </cell>
        </row>
        <row r="372">
          <cell r="X372">
            <v>33900</v>
          </cell>
          <cell r="Y372" t="str">
            <v>+</v>
          </cell>
          <cell r="Z372" t="str">
            <v>114011 AutoDial Entry-Rentl</v>
          </cell>
          <cell r="AA372">
            <v>0</v>
          </cell>
          <cell r="AB372">
            <v>0</v>
          </cell>
          <cell r="AC372">
            <v>0</v>
          </cell>
          <cell r="AD372">
            <v>0</v>
          </cell>
          <cell r="AE372">
            <v>0</v>
          </cell>
          <cell r="AF372">
            <v>0</v>
          </cell>
          <cell r="AG372">
            <v>0</v>
          </cell>
          <cell r="AH372">
            <v>0</v>
          </cell>
          <cell r="AI372">
            <v>0</v>
          </cell>
          <cell r="AJ372">
            <v>-60</v>
          </cell>
          <cell r="AK372">
            <v>0</v>
          </cell>
          <cell r="AL372">
            <v>-60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-60</v>
          </cell>
          <cell r="BL372">
            <v>0</v>
          </cell>
          <cell r="BM372">
            <v>-60</v>
          </cell>
          <cell r="BN372">
            <v>333.32999999999902</v>
          </cell>
        </row>
        <row r="373">
          <cell r="X373">
            <v>34000</v>
          </cell>
          <cell r="Y373" t="str">
            <v>+</v>
          </cell>
          <cell r="Z373" t="str">
            <v>114012 AutoDial Entry-Insta</v>
          </cell>
          <cell r="AA373">
            <v>0</v>
          </cell>
          <cell r="AB373">
            <v>0</v>
          </cell>
          <cell r="AC373">
            <v>0</v>
          </cell>
          <cell r="AD373">
            <v>-546.16999999999905</v>
          </cell>
          <cell r="AE373">
            <v>0</v>
          </cell>
          <cell r="AF373">
            <v>-546.16999999999905</v>
          </cell>
          <cell r="AG373">
            <v>0</v>
          </cell>
          <cell r="AH373">
            <v>0</v>
          </cell>
          <cell r="AI373">
            <v>0</v>
          </cell>
          <cell r="AJ373">
            <v>120</v>
          </cell>
          <cell r="AK373">
            <v>0</v>
          </cell>
          <cell r="AL373">
            <v>120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-426.17</v>
          </cell>
          <cell r="BL373">
            <v>0</v>
          </cell>
          <cell r="BM373">
            <v>-426.17</v>
          </cell>
          <cell r="BN373">
            <v>6000</v>
          </cell>
        </row>
        <row r="374">
          <cell r="X374">
            <v>34100</v>
          </cell>
          <cell r="Y374" t="str">
            <v>+</v>
          </cell>
          <cell r="Z374" t="str">
            <v>114014 AutoDial Entry-Mtce</v>
          </cell>
          <cell r="AA374">
            <v>191.75</v>
          </cell>
          <cell r="AB374">
            <v>0</v>
          </cell>
          <cell r="AC374">
            <v>191.75</v>
          </cell>
          <cell r="AD374">
            <v>-18.149999999999899</v>
          </cell>
          <cell r="AE374">
            <v>0</v>
          </cell>
          <cell r="AF374">
            <v>-18.149999999999899</v>
          </cell>
          <cell r="AG374">
            <v>-171.69999999999899</v>
          </cell>
          <cell r="AH374">
            <v>0</v>
          </cell>
          <cell r="AI374">
            <v>-171.69999999999899</v>
          </cell>
          <cell r="AJ374">
            <v>0</v>
          </cell>
          <cell r="AK374">
            <v>0</v>
          </cell>
          <cell r="AL374">
            <v>0</v>
          </cell>
          <cell r="AM374">
            <v>0</v>
          </cell>
          <cell r="AN374">
            <v>0</v>
          </cell>
          <cell r="AO374">
            <v>0</v>
          </cell>
          <cell r="AP374">
            <v>0</v>
          </cell>
          <cell r="AQ374">
            <v>0</v>
          </cell>
          <cell r="AR374">
            <v>0</v>
          </cell>
          <cell r="AS374">
            <v>17.399999999999899</v>
          </cell>
          <cell r="AT374">
            <v>0</v>
          </cell>
          <cell r="AU374">
            <v>17.399999999999899</v>
          </cell>
          <cell r="AV374">
            <v>0</v>
          </cell>
          <cell r="AW374">
            <v>0</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19.3</v>
          </cell>
          <cell r="BL374">
            <v>0</v>
          </cell>
          <cell r="BM374">
            <v>19.3</v>
          </cell>
          <cell r="BN374">
            <v>13333.33</v>
          </cell>
        </row>
        <row r="375">
          <cell r="X375">
            <v>34200</v>
          </cell>
          <cell r="Y375" t="str">
            <v>+</v>
          </cell>
          <cell r="Z375" t="str">
            <v>115000 MI Option 11-Sales</v>
          </cell>
          <cell r="AA375">
            <v>167190.76</v>
          </cell>
          <cell r="AB375">
            <v>227075</v>
          </cell>
          <cell r="AC375">
            <v>-59884.239999999903</v>
          </cell>
          <cell r="AD375">
            <v>247027.14</v>
          </cell>
          <cell r="AE375">
            <v>232490</v>
          </cell>
          <cell r="AF375">
            <v>14537.139999999899</v>
          </cell>
          <cell r="AG375">
            <v>77830.350000000006</v>
          </cell>
          <cell r="AH375">
            <v>221660</v>
          </cell>
          <cell r="AI375">
            <v>-143829.649999999</v>
          </cell>
          <cell r="AJ375">
            <v>175391.859999999</v>
          </cell>
          <cell r="AK375">
            <v>227075</v>
          </cell>
          <cell r="AL375">
            <v>-51683.139999999898</v>
          </cell>
          <cell r="AM375">
            <v>48653.709999999897</v>
          </cell>
          <cell r="AN375">
            <v>232490</v>
          </cell>
          <cell r="AO375">
            <v>-183836.29</v>
          </cell>
          <cell r="AP375">
            <v>106850.37</v>
          </cell>
          <cell r="AQ375">
            <v>237905</v>
          </cell>
          <cell r="AR375">
            <v>-131054.63</v>
          </cell>
          <cell r="AS375">
            <v>96111.83</v>
          </cell>
          <cell r="AT375">
            <v>237905</v>
          </cell>
          <cell r="AU375">
            <v>-141793.17000000001</v>
          </cell>
          <cell r="AV375">
            <v>293261.33</v>
          </cell>
          <cell r="AW375">
            <v>232490</v>
          </cell>
          <cell r="AX375">
            <v>60771.33</v>
          </cell>
          <cell r="AY375">
            <v>171535.1</v>
          </cell>
          <cell r="AZ375">
            <v>237905</v>
          </cell>
          <cell r="BA375">
            <v>-66369.899999999907</v>
          </cell>
          <cell r="BB375">
            <v>267721.66999999899</v>
          </cell>
          <cell r="BC375">
            <v>237905</v>
          </cell>
          <cell r="BD375">
            <v>29816.6699999999</v>
          </cell>
          <cell r="BE375">
            <v>7508.96</v>
          </cell>
          <cell r="BF375">
            <v>281226</v>
          </cell>
          <cell r="BG375">
            <v>-273717.03999999899</v>
          </cell>
          <cell r="BH375">
            <v>0</v>
          </cell>
          <cell r="BI375">
            <v>335377</v>
          </cell>
          <cell r="BJ375">
            <v>-335377</v>
          </cell>
          <cell r="BK375">
            <v>1659083.08</v>
          </cell>
          <cell r="BL375">
            <v>2941503</v>
          </cell>
          <cell r="BM375">
            <v>-1282419.9199999899</v>
          </cell>
          <cell r="BN375">
            <v>8666.67</v>
          </cell>
        </row>
        <row r="376">
          <cell r="X376">
            <v>34300</v>
          </cell>
          <cell r="Y376" t="str">
            <v>+</v>
          </cell>
          <cell r="Z376" t="str">
            <v>115001 MI Option 11-Rental</v>
          </cell>
          <cell r="AA376">
            <v>-111131.399999999</v>
          </cell>
          <cell r="AB376">
            <v>0</v>
          </cell>
          <cell r="AC376">
            <v>-111131.399999999</v>
          </cell>
          <cell r="AD376">
            <v>-3097.3099999999899</v>
          </cell>
          <cell r="AE376">
            <v>0</v>
          </cell>
          <cell r="AF376">
            <v>-3097.3099999999899</v>
          </cell>
          <cell r="AG376">
            <v>-8531.4500000000007</v>
          </cell>
          <cell r="AH376">
            <v>0</v>
          </cell>
          <cell r="AI376">
            <v>-8531.4500000000007</v>
          </cell>
          <cell r="AJ376">
            <v>-130</v>
          </cell>
          <cell r="AK376">
            <v>0</v>
          </cell>
          <cell r="AL376">
            <v>-130</v>
          </cell>
          <cell r="AM376">
            <v>-390</v>
          </cell>
          <cell r="AN376">
            <v>0</v>
          </cell>
          <cell r="AO376">
            <v>-390</v>
          </cell>
          <cell r="AP376">
            <v>0</v>
          </cell>
          <cell r="AQ376">
            <v>0</v>
          </cell>
          <cell r="AR376">
            <v>0</v>
          </cell>
          <cell r="AS376">
            <v>-21993.049999999901</v>
          </cell>
          <cell r="AT376">
            <v>0</v>
          </cell>
          <cell r="AU376">
            <v>-21993.049999999901</v>
          </cell>
          <cell r="AV376">
            <v>-11557.94</v>
          </cell>
          <cell r="AW376">
            <v>0</v>
          </cell>
          <cell r="AX376">
            <v>-11557.94</v>
          </cell>
          <cell r="AY376">
            <v>-3300</v>
          </cell>
          <cell r="AZ376">
            <v>0</v>
          </cell>
          <cell r="BA376">
            <v>-3300</v>
          </cell>
          <cell r="BB376">
            <v>0</v>
          </cell>
          <cell r="BC376">
            <v>0</v>
          </cell>
          <cell r="BD376">
            <v>0</v>
          </cell>
          <cell r="BE376">
            <v>0</v>
          </cell>
          <cell r="BF376">
            <v>0</v>
          </cell>
          <cell r="BG376">
            <v>0</v>
          </cell>
          <cell r="BH376">
            <v>0</v>
          </cell>
          <cell r="BI376">
            <v>0</v>
          </cell>
          <cell r="BJ376">
            <v>0</v>
          </cell>
          <cell r="BK376">
            <v>-160131.149999999</v>
          </cell>
          <cell r="BL376">
            <v>0</v>
          </cell>
          <cell r="BM376">
            <v>-160131.149999999</v>
          </cell>
          <cell r="BN376">
            <v>83.329999999999899</v>
          </cell>
        </row>
        <row r="377">
          <cell r="X377">
            <v>34400</v>
          </cell>
          <cell r="Y377" t="str">
            <v>+</v>
          </cell>
          <cell r="Z377" t="str">
            <v>115002 MI Option 11-Install</v>
          </cell>
          <cell r="AA377">
            <v>122367.78</v>
          </cell>
          <cell r="AB377">
            <v>31000</v>
          </cell>
          <cell r="AC377">
            <v>91367.779999999897</v>
          </cell>
          <cell r="AD377">
            <v>71034.33</v>
          </cell>
          <cell r="AE377">
            <v>31000</v>
          </cell>
          <cell r="AF377">
            <v>40034.33</v>
          </cell>
          <cell r="AG377">
            <v>45850.169999999896</v>
          </cell>
          <cell r="AH377">
            <v>31000</v>
          </cell>
          <cell r="AI377">
            <v>14850.17</v>
          </cell>
          <cell r="AJ377">
            <v>34859.300000000003</v>
          </cell>
          <cell r="AK377">
            <v>31000</v>
          </cell>
          <cell r="AL377">
            <v>3859.3</v>
          </cell>
          <cell r="AM377">
            <v>10548</v>
          </cell>
          <cell r="AN377">
            <v>31000</v>
          </cell>
          <cell r="AO377">
            <v>-20452</v>
          </cell>
          <cell r="AP377">
            <v>35659.660000000003</v>
          </cell>
          <cell r="AQ377">
            <v>31000</v>
          </cell>
          <cell r="AR377">
            <v>4659.6599999999899</v>
          </cell>
          <cell r="AS377">
            <v>46431.69</v>
          </cell>
          <cell r="AT377">
            <v>31000</v>
          </cell>
          <cell r="AU377">
            <v>15431.69</v>
          </cell>
          <cell r="AV377">
            <v>35638.51</v>
          </cell>
          <cell r="AW377">
            <v>31000</v>
          </cell>
          <cell r="AX377">
            <v>4638.51</v>
          </cell>
          <cell r="AY377">
            <v>15854.53</v>
          </cell>
          <cell r="AZ377">
            <v>31000</v>
          </cell>
          <cell r="BA377">
            <v>-15145.469999999899</v>
          </cell>
          <cell r="BB377">
            <v>36943.15</v>
          </cell>
          <cell r="BC377">
            <v>31000</v>
          </cell>
          <cell r="BD377">
            <v>5943.1499999999896</v>
          </cell>
          <cell r="BE377">
            <v>0</v>
          </cell>
          <cell r="BF377">
            <v>31000</v>
          </cell>
          <cell r="BG377">
            <v>-31000</v>
          </cell>
          <cell r="BH377">
            <v>0</v>
          </cell>
          <cell r="BI377">
            <v>31000</v>
          </cell>
          <cell r="BJ377">
            <v>-31000</v>
          </cell>
          <cell r="BK377">
            <v>455187.12</v>
          </cell>
          <cell r="BL377">
            <v>372000</v>
          </cell>
          <cell r="BM377">
            <v>83187.119999999893</v>
          </cell>
          <cell r="BN377">
            <v>0</v>
          </cell>
        </row>
        <row r="378">
          <cell r="X378">
            <v>34500</v>
          </cell>
          <cell r="Y378" t="str">
            <v>+</v>
          </cell>
          <cell r="Z378" t="str">
            <v>115004 MI Option 11-Mtce</v>
          </cell>
          <cell r="AA378">
            <v>30256.7</v>
          </cell>
          <cell r="AB378">
            <v>31000</v>
          </cell>
          <cell r="AC378">
            <v>-743.29999999999905</v>
          </cell>
          <cell r="AD378">
            <v>35325.54</v>
          </cell>
          <cell r="AE378">
            <v>31000</v>
          </cell>
          <cell r="AF378">
            <v>4325.54</v>
          </cell>
          <cell r="AG378">
            <v>34103.949999999903</v>
          </cell>
          <cell r="AH378">
            <v>31000</v>
          </cell>
          <cell r="AI378">
            <v>3103.9499999999898</v>
          </cell>
          <cell r="AJ378">
            <v>34610.720000000001</v>
          </cell>
          <cell r="AK378">
            <v>31000</v>
          </cell>
          <cell r="AL378">
            <v>3610.7199999999898</v>
          </cell>
          <cell r="AM378">
            <v>28923.86</v>
          </cell>
          <cell r="AN378">
            <v>31000</v>
          </cell>
          <cell r="AO378">
            <v>-2076.1399999999899</v>
          </cell>
          <cell r="AP378">
            <v>34369.309999999903</v>
          </cell>
          <cell r="AQ378">
            <v>31000</v>
          </cell>
          <cell r="AR378">
            <v>3369.3099999999899</v>
          </cell>
          <cell r="AS378">
            <v>31526.75</v>
          </cell>
          <cell r="AT378">
            <v>31000</v>
          </cell>
          <cell r="AU378">
            <v>526.75</v>
          </cell>
          <cell r="AV378">
            <v>30044.639999999901</v>
          </cell>
          <cell r="AW378">
            <v>31000</v>
          </cell>
          <cell r="AX378">
            <v>-955.36</v>
          </cell>
          <cell r="AY378">
            <v>20876.490000000002</v>
          </cell>
          <cell r="AZ378">
            <v>31000</v>
          </cell>
          <cell r="BA378">
            <v>-10123.51</v>
          </cell>
          <cell r="BB378">
            <v>48374.839999999902</v>
          </cell>
          <cell r="BC378">
            <v>31000</v>
          </cell>
          <cell r="BD378">
            <v>17374.84</v>
          </cell>
          <cell r="BE378">
            <v>0</v>
          </cell>
          <cell r="BF378">
            <v>31000</v>
          </cell>
          <cell r="BG378">
            <v>-31000</v>
          </cell>
          <cell r="BH378">
            <v>0</v>
          </cell>
          <cell r="BI378">
            <v>31000</v>
          </cell>
          <cell r="BJ378">
            <v>-31000</v>
          </cell>
          <cell r="BK378">
            <v>328412.799999999</v>
          </cell>
          <cell r="BL378">
            <v>372000</v>
          </cell>
          <cell r="BM378">
            <v>-43587.199999999903</v>
          </cell>
          <cell r="BN378">
            <v>2916.67</v>
          </cell>
        </row>
        <row r="379">
          <cell r="X379">
            <v>34600</v>
          </cell>
          <cell r="Y379" t="str">
            <v>+</v>
          </cell>
          <cell r="Z379" t="str">
            <v>115005 MI Option 11-Lease</v>
          </cell>
          <cell r="AA379">
            <v>0</v>
          </cell>
          <cell r="AB379">
            <v>48000</v>
          </cell>
          <cell r="AC379">
            <v>-48000</v>
          </cell>
          <cell r="AD379">
            <v>36394.870000000003</v>
          </cell>
          <cell r="AE379">
            <v>48000</v>
          </cell>
          <cell r="AF379">
            <v>-11605.129999999899</v>
          </cell>
          <cell r="AG379">
            <v>41198.639999999898</v>
          </cell>
          <cell r="AH379">
            <v>48000</v>
          </cell>
          <cell r="AI379">
            <v>-6801.3599999999897</v>
          </cell>
          <cell r="AJ379">
            <v>42543.389999999898</v>
          </cell>
          <cell r="AK379">
            <v>48000</v>
          </cell>
          <cell r="AL379">
            <v>-5456.6099999999897</v>
          </cell>
          <cell r="AM379">
            <v>21684.6899999999</v>
          </cell>
          <cell r="AN379">
            <v>48000</v>
          </cell>
          <cell r="AO379">
            <v>-26315.31</v>
          </cell>
          <cell r="AP379">
            <v>4421</v>
          </cell>
          <cell r="AQ379">
            <v>48000</v>
          </cell>
          <cell r="AR379">
            <v>-43579</v>
          </cell>
          <cell r="AS379">
            <v>45470.589999999902</v>
          </cell>
          <cell r="AT379">
            <v>48000</v>
          </cell>
          <cell r="AU379">
            <v>-2529.4099999999899</v>
          </cell>
          <cell r="AV379">
            <v>5387.8</v>
          </cell>
          <cell r="AW379">
            <v>48000</v>
          </cell>
          <cell r="AX379">
            <v>-42612.199999999903</v>
          </cell>
          <cell r="AY379">
            <v>-8315.25</v>
          </cell>
          <cell r="AZ379">
            <v>48000</v>
          </cell>
          <cell r="BA379">
            <v>-56315.25</v>
          </cell>
          <cell r="BB379">
            <v>0</v>
          </cell>
          <cell r="BC379">
            <v>48000</v>
          </cell>
          <cell r="BD379">
            <v>-48000</v>
          </cell>
          <cell r="BE379">
            <v>0</v>
          </cell>
          <cell r="BF379">
            <v>48000</v>
          </cell>
          <cell r="BG379">
            <v>-48000</v>
          </cell>
          <cell r="BH379">
            <v>0</v>
          </cell>
          <cell r="BI379">
            <v>48000</v>
          </cell>
          <cell r="BJ379">
            <v>-48000</v>
          </cell>
          <cell r="BK379">
            <v>188785.73</v>
          </cell>
          <cell r="BL379">
            <v>576000</v>
          </cell>
          <cell r="BM379">
            <v>-387214.27</v>
          </cell>
          <cell r="BN379">
            <v>0</v>
          </cell>
        </row>
        <row r="380">
          <cell r="X380">
            <v>34700</v>
          </cell>
          <cell r="Y380" t="str">
            <v>+</v>
          </cell>
          <cell r="Z380" t="str">
            <v>115006 MI Option 11-TCPSale</v>
          </cell>
          <cell r="AA380">
            <v>4480.8999999999896</v>
          </cell>
          <cell r="AB380">
            <v>0</v>
          </cell>
          <cell r="AC380">
            <v>4480.8999999999896</v>
          </cell>
          <cell r="AD380">
            <v>3032.5999999999899</v>
          </cell>
          <cell r="AE380">
            <v>0</v>
          </cell>
          <cell r="AF380">
            <v>3032.5999999999899</v>
          </cell>
          <cell r="AG380">
            <v>5744.5</v>
          </cell>
          <cell r="AH380">
            <v>0</v>
          </cell>
          <cell r="AI380">
            <v>5744.5</v>
          </cell>
          <cell r="AJ380">
            <v>6102.52</v>
          </cell>
          <cell r="AK380">
            <v>0</v>
          </cell>
          <cell r="AL380">
            <v>6102.52</v>
          </cell>
          <cell r="AM380">
            <v>0</v>
          </cell>
          <cell r="AN380">
            <v>0</v>
          </cell>
          <cell r="AO380">
            <v>0</v>
          </cell>
          <cell r="AP380">
            <v>6749.6499999999896</v>
          </cell>
          <cell r="AQ380">
            <v>0</v>
          </cell>
          <cell r="AR380">
            <v>6749.6499999999896</v>
          </cell>
          <cell r="AS380">
            <v>7785.85</v>
          </cell>
          <cell r="AT380">
            <v>0</v>
          </cell>
          <cell r="AU380">
            <v>7785.85</v>
          </cell>
          <cell r="AV380">
            <v>2178.1999999999898</v>
          </cell>
          <cell r="AW380">
            <v>0</v>
          </cell>
          <cell r="AX380">
            <v>2178.1999999999898</v>
          </cell>
          <cell r="AY380">
            <v>1548</v>
          </cell>
          <cell r="AZ380">
            <v>0</v>
          </cell>
          <cell r="BA380">
            <v>1548</v>
          </cell>
          <cell r="BB380">
            <v>0</v>
          </cell>
          <cell r="BC380">
            <v>0</v>
          </cell>
          <cell r="BD380">
            <v>0</v>
          </cell>
          <cell r="BE380">
            <v>0</v>
          </cell>
          <cell r="BF380">
            <v>0</v>
          </cell>
          <cell r="BG380">
            <v>0</v>
          </cell>
          <cell r="BH380">
            <v>0</v>
          </cell>
          <cell r="BI380">
            <v>0</v>
          </cell>
          <cell r="BJ380">
            <v>0</v>
          </cell>
          <cell r="BK380">
            <v>37622.22</v>
          </cell>
          <cell r="BL380">
            <v>0</v>
          </cell>
          <cell r="BM380">
            <v>37622.22</v>
          </cell>
          <cell r="BN380">
            <v>2083.3299999999899</v>
          </cell>
        </row>
        <row r="381">
          <cell r="X381">
            <v>34800</v>
          </cell>
          <cell r="Y381" t="str">
            <v>+</v>
          </cell>
          <cell r="Z381" t="str">
            <v>115010 MI Option21-81-Sales</v>
          </cell>
          <cell r="AA381">
            <v>373724.7</v>
          </cell>
          <cell r="AB381">
            <v>268000</v>
          </cell>
          <cell r="AC381">
            <v>105724.7</v>
          </cell>
          <cell r="AD381">
            <v>550820.5</v>
          </cell>
          <cell r="AE381">
            <v>268000</v>
          </cell>
          <cell r="AF381">
            <v>282820.5</v>
          </cell>
          <cell r="AG381">
            <v>501548.03999999899</v>
          </cell>
          <cell r="AH381">
            <v>268000</v>
          </cell>
          <cell r="AI381">
            <v>233548.04</v>
          </cell>
          <cell r="AJ381">
            <v>322596.40000000002</v>
          </cell>
          <cell r="AK381">
            <v>268000</v>
          </cell>
          <cell r="AL381">
            <v>54596.4</v>
          </cell>
          <cell r="AM381">
            <v>117091.87</v>
          </cell>
          <cell r="AN381">
            <v>268000</v>
          </cell>
          <cell r="AO381">
            <v>-150908.13</v>
          </cell>
          <cell r="AP381">
            <v>330850.19</v>
          </cell>
          <cell r="AQ381">
            <v>268000</v>
          </cell>
          <cell r="AR381">
            <v>62850.19</v>
          </cell>
          <cell r="AS381">
            <v>305161.72999999899</v>
          </cell>
          <cell r="AT381">
            <v>268000</v>
          </cell>
          <cell r="AU381">
            <v>37161.730000000003</v>
          </cell>
          <cell r="AV381">
            <v>216681.78</v>
          </cell>
          <cell r="AW381">
            <v>268000</v>
          </cell>
          <cell r="AX381">
            <v>-51318.22</v>
          </cell>
          <cell r="AY381">
            <v>275788.299999999</v>
          </cell>
          <cell r="AZ381">
            <v>268000</v>
          </cell>
          <cell r="BA381">
            <v>7788.3</v>
          </cell>
          <cell r="BB381">
            <v>1128846.29</v>
          </cell>
          <cell r="BC381">
            <v>268000</v>
          </cell>
          <cell r="BD381">
            <v>860846.29</v>
          </cell>
          <cell r="BE381">
            <v>0</v>
          </cell>
          <cell r="BF381">
            <v>268000</v>
          </cell>
          <cell r="BG381">
            <v>-268000</v>
          </cell>
          <cell r="BH381">
            <v>0</v>
          </cell>
          <cell r="BI381">
            <v>268000</v>
          </cell>
          <cell r="BJ381">
            <v>-268000</v>
          </cell>
          <cell r="BK381">
            <v>4123109.79999999</v>
          </cell>
          <cell r="BL381">
            <v>3216000</v>
          </cell>
          <cell r="BM381">
            <v>907109.8</v>
          </cell>
          <cell r="BN381">
            <v>0</v>
          </cell>
        </row>
        <row r="382">
          <cell r="X382">
            <v>34900</v>
          </cell>
          <cell r="Y382" t="str">
            <v>+</v>
          </cell>
          <cell r="Z382" t="str">
            <v>115011 MI Option21-81-Rentl</v>
          </cell>
          <cell r="AA382">
            <v>-17076.72</v>
          </cell>
          <cell r="AB382">
            <v>0</v>
          </cell>
          <cell r="AC382">
            <v>-17076.72</v>
          </cell>
          <cell r="AD382">
            <v>0</v>
          </cell>
          <cell r="AE382">
            <v>0</v>
          </cell>
          <cell r="AF382">
            <v>0</v>
          </cell>
          <cell r="AG382">
            <v>0</v>
          </cell>
          <cell r="AH382">
            <v>0</v>
          </cell>
          <cell r="AI382">
            <v>0</v>
          </cell>
          <cell r="AJ382">
            <v>-2679</v>
          </cell>
          <cell r="AK382">
            <v>0</v>
          </cell>
          <cell r="AL382">
            <v>-2679</v>
          </cell>
          <cell r="AM382">
            <v>-1225</v>
          </cell>
          <cell r="AN382">
            <v>0</v>
          </cell>
          <cell r="AO382">
            <v>-1225</v>
          </cell>
          <cell r="AP382">
            <v>-73404</v>
          </cell>
          <cell r="AQ382">
            <v>0</v>
          </cell>
          <cell r="AR382">
            <v>-73404</v>
          </cell>
          <cell r="AS382">
            <v>-12512.75</v>
          </cell>
          <cell r="AT382">
            <v>0</v>
          </cell>
          <cell r="AU382">
            <v>-12512.75</v>
          </cell>
          <cell r="AV382">
            <v>-19600.18</v>
          </cell>
          <cell r="AW382">
            <v>0</v>
          </cell>
          <cell r="AX382">
            <v>-19600.18</v>
          </cell>
          <cell r="AY382">
            <v>0</v>
          </cell>
          <cell r="AZ382">
            <v>0</v>
          </cell>
          <cell r="BA382">
            <v>0</v>
          </cell>
          <cell r="BB382">
            <v>0</v>
          </cell>
          <cell r="BC382">
            <v>0</v>
          </cell>
          <cell r="BD382">
            <v>0</v>
          </cell>
          <cell r="BE382">
            <v>0</v>
          </cell>
          <cell r="BF382">
            <v>0</v>
          </cell>
          <cell r="BG382">
            <v>0</v>
          </cell>
          <cell r="BH382">
            <v>0</v>
          </cell>
          <cell r="BI382">
            <v>0</v>
          </cell>
          <cell r="BJ382">
            <v>0</v>
          </cell>
          <cell r="BK382">
            <v>-126497.649999999</v>
          </cell>
          <cell r="BL382">
            <v>0</v>
          </cell>
          <cell r="BM382">
            <v>-126497.649999999</v>
          </cell>
          <cell r="BN382">
            <v>416.67</v>
          </cell>
        </row>
        <row r="383">
          <cell r="X383">
            <v>35000</v>
          </cell>
          <cell r="Y383" t="str">
            <v>+</v>
          </cell>
          <cell r="Z383" t="str">
            <v>115012 MI Option21-81-Insta</v>
          </cell>
          <cell r="AA383">
            <v>23951.31</v>
          </cell>
          <cell r="AB383">
            <v>31000</v>
          </cell>
          <cell r="AC383">
            <v>-7048.6899999999896</v>
          </cell>
          <cell r="AD383">
            <v>36135.75</v>
          </cell>
          <cell r="AE383">
            <v>31000</v>
          </cell>
          <cell r="AF383">
            <v>5135.75</v>
          </cell>
          <cell r="AG383">
            <v>46557.32</v>
          </cell>
          <cell r="AH383">
            <v>31000</v>
          </cell>
          <cell r="AI383">
            <v>15557.32</v>
          </cell>
          <cell r="AJ383">
            <v>49527.5</v>
          </cell>
          <cell r="AK383">
            <v>31000</v>
          </cell>
          <cell r="AL383">
            <v>18527.5</v>
          </cell>
          <cell r="AM383">
            <v>33947.760000000002</v>
          </cell>
          <cell r="AN383">
            <v>31000</v>
          </cell>
          <cell r="AO383">
            <v>2947.76</v>
          </cell>
          <cell r="AP383">
            <v>116103.03</v>
          </cell>
          <cell r="AQ383">
            <v>31000</v>
          </cell>
          <cell r="AR383">
            <v>85103.029999999897</v>
          </cell>
          <cell r="AS383">
            <v>26210.279999999901</v>
          </cell>
          <cell r="AT383">
            <v>31000</v>
          </cell>
          <cell r="AU383">
            <v>-4789.72</v>
          </cell>
          <cell r="AV383">
            <v>26488.049999999901</v>
          </cell>
          <cell r="AW383">
            <v>31000</v>
          </cell>
          <cell r="AX383">
            <v>-4511.9499999999898</v>
          </cell>
          <cell r="AY383">
            <v>35876.9</v>
          </cell>
          <cell r="AZ383">
            <v>31000</v>
          </cell>
          <cell r="BA383">
            <v>4876.8999999999896</v>
          </cell>
          <cell r="BB383">
            <v>64225.25</v>
          </cell>
          <cell r="BC383">
            <v>31000</v>
          </cell>
          <cell r="BD383">
            <v>33225.25</v>
          </cell>
          <cell r="BE383">
            <v>0</v>
          </cell>
          <cell r="BF383">
            <v>31000</v>
          </cell>
          <cell r="BG383">
            <v>-31000</v>
          </cell>
          <cell r="BH383">
            <v>0</v>
          </cell>
          <cell r="BI383">
            <v>31000</v>
          </cell>
          <cell r="BJ383">
            <v>-31000</v>
          </cell>
          <cell r="BK383">
            <v>459023.15</v>
          </cell>
          <cell r="BL383">
            <v>372000</v>
          </cell>
          <cell r="BM383">
            <v>87023.149999999907</v>
          </cell>
          <cell r="BN383">
            <v>4166.67</v>
          </cell>
        </row>
        <row r="384">
          <cell r="X384">
            <v>35100</v>
          </cell>
          <cell r="Y384" t="str">
            <v>+</v>
          </cell>
          <cell r="Z384" t="str">
            <v>115014 MI Option 21-81-Mtce</v>
          </cell>
          <cell r="AA384">
            <v>119617.74</v>
          </cell>
          <cell r="AB384">
            <v>159000</v>
          </cell>
          <cell r="AC384">
            <v>-39382.26</v>
          </cell>
          <cell r="AD384">
            <v>195148.14</v>
          </cell>
          <cell r="AE384">
            <v>159000</v>
          </cell>
          <cell r="AF384">
            <v>36148.139999999898</v>
          </cell>
          <cell r="AG384">
            <v>142215.88</v>
          </cell>
          <cell r="AH384">
            <v>159000</v>
          </cell>
          <cell r="AI384">
            <v>-16784.119999999901</v>
          </cell>
          <cell r="AJ384">
            <v>119136.33</v>
          </cell>
          <cell r="AK384">
            <v>159000</v>
          </cell>
          <cell r="AL384">
            <v>-39863.669999999896</v>
          </cell>
          <cell r="AM384">
            <v>124409.75</v>
          </cell>
          <cell r="AN384">
            <v>159000</v>
          </cell>
          <cell r="AO384">
            <v>-34590.25</v>
          </cell>
          <cell r="AP384">
            <v>122505.27</v>
          </cell>
          <cell r="AQ384">
            <v>159000</v>
          </cell>
          <cell r="AR384">
            <v>-36494.730000000003</v>
          </cell>
          <cell r="AS384">
            <v>132907.579999999</v>
          </cell>
          <cell r="AT384">
            <v>159000</v>
          </cell>
          <cell r="AU384">
            <v>-26092.4199999999</v>
          </cell>
          <cell r="AV384">
            <v>152199.829999999</v>
          </cell>
          <cell r="AW384">
            <v>159000</v>
          </cell>
          <cell r="AX384">
            <v>-6800.17</v>
          </cell>
          <cell r="AY384">
            <v>64368.32</v>
          </cell>
          <cell r="AZ384">
            <v>159000</v>
          </cell>
          <cell r="BA384">
            <v>-94631.679999999906</v>
          </cell>
          <cell r="BB384">
            <v>175301.76000000001</v>
          </cell>
          <cell r="BC384">
            <v>159000</v>
          </cell>
          <cell r="BD384">
            <v>16301.76</v>
          </cell>
          <cell r="BE384">
            <v>0</v>
          </cell>
          <cell r="BF384">
            <v>159000</v>
          </cell>
          <cell r="BG384">
            <v>-159000</v>
          </cell>
          <cell r="BH384">
            <v>0</v>
          </cell>
          <cell r="BI384">
            <v>159000</v>
          </cell>
          <cell r="BJ384">
            <v>-159000</v>
          </cell>
          <cell r="BK384">
            <v>1347810.6</v>
          </cell>
          <cell r="BL384">
            <v>1908000</v>
          </cell>
          <cell r="BM384">
            <v>-560189.4</v>
          </cell>
          <cell r="BN384">
            <v>833.33</v>
          </cell>
        </row>
        <row r="385">
          <cell r="X385">
            <v>35200</v>
          </cell>
          <cell r="Y385" t="str">
            <v>+</v>
          </cell>
          <cell r="Z385" t="str">
            <v>115015 MI Option 21-81-Leas</v>
          </cell>
          <cell r="AA385">
            <v>0</v>
          </cell>
          <cell r="AB385">
            <v>0</v>
          </cell>
          <cell r="AC385">
            <v>0</v>
          </cell>
          <cell r="AD385">
            <v>0</v>
          </cell>
          <cell r="AE385">
            <v>0</v>
          </cell>
          <cell r="AF385">
            <v>0</v>
          </cell>
          <cell r="AG385">
            <v>0</v>
          </cell>
          <cell r="AH385">
            <v>0</v>
          </cell>
          <cell r="AI385">
            <v>0</v>
          </cell>
          <cell r="AJ385">
            <v>0</v>
          </cell>
          <cell r="AK385">
            <v>0</v>
          </cell>
          <cell r="AL385">
            <v>0</v>
          </cell>
          <cell r="AM385">
            <v>461313.78</v>
          </cell>
          <cell r="AN385">
            <v>0</v>
          </cell>
          <cell r="AO385">
            <v>461313.78</v>
          </cell>
          <cell r="AP385">
            <v>0</v>
          </cell>
          <cell r="AQ385">
            <v>0</v>
          </cell>
          <cell r="AR385">
            <v>0</v>
          </cell>
          <cell r="AS385">
            <v>0</v>
          </cell>
          <cell r="AT385">
            <v>0</v>
          </cell>
          <cell r="AU385">
            <v>0</v>
          </cell>
          <cell r="AV385">
            <v>0</v>
          </cell>
          <cell r="AW385">
            <v>0</v>
          </cell>
          <cell r="AX385">
            <v>0</v>
          </cell>
          <cell r="AY385">
            <v>0</v>
          </cell>
          <cell r="AZ385">
            <v>0</v>
          </cell>
          <cell r="BA385">
            <v>0</v>
          </cell>
          <cell r="BB385">
            <v>-461313.78</v>
          </cell>
          <cell r="BC385">
            <v>0</v>
          </cell>
          <cell r="BD385">
            <v>-461313.78</v>
          </cell>
          <cell r="BE385">
            <v>0</v>
          </cell>
          <cell r="BF385">
            <v>0</v>
          </cell>
          <cell r="BG385">
            <v>0</v>
          </cell>
          <cell r="BH385">
            <v>0</v>
          </cell>
          <cell r="BI385">
            <v>0</v>
          </cell>
          <cell r="BJ385">
            <v>0</v>
          </cell>
          <cell r="BK385">
            <v>0</v>
          </cell>
          <cell r="BL385">
            <v>0</v>
          </cell>
          <cell r="BM385">
            <v>0</v>
          </cell>
          <cell r="BN385">
            <v>416.67</v>
          </cell>
        </row>
        <row r="386">
          <cell r="X386">
            <v>35300</v>
          </cell>
          <cell r="Y386" t="str">
            <v>+</v>
          </cell>
          <cell r="Z386" t="str">
            <v>115020 SL 1 Set-Sales</v>
          </cell>
          <cell r="AA386">
            <v>102628.94</v>
          </cell>
          <cell r="AB386">
            <v>235000</v>
          </cell>
          <cell r="AC386">
            <v>-132371.06</v>
          </cell>
          <cell r="AD386">
            <v>304913.06</v>
          </cell>
          <cell r="AE386">
            <v>235000</v>
          </cell>
          <cell r="AF386">
            <v>69913.059999999896</v>
          </cell>
          <cell r="AG386">
            <v>44784.480000000003</v>
          </cell>
          <cell r="AH386">
            <v>235000</v>
          </cell>
          <cell r="AI386">
            <v>-190215.519999999</v>
          </cell>
          <cell r="AJ386">
            <v>92373.559999999896</v>
          </cell>
          <cell r="AK386">
            <v>235000</v>
          </cell>
          <cell r="AL386">
            <v>-142626.44</v>
          </cell>
          <cell r="AM386">
            <v>85941.85</v>
          </cell>
          <cell r="AN386">
            <v>235000</v>
          </cell>
          <cell r="AO386">
            <v>-149058.149999999</v>
          </cell>
          <cell r="AP386">
            <v>159602.41</v>
          </cell>
          <cell r="AQ386">
            <v>235000</v>
          </cell>
          <cell r="AR386">
            <v>-75397.589999999895</v>
          </cell>
          <cell r="AS386">
            <v>33298.389999999898</v>
          </cell>
          <cell r="AT386">
            <v>235000</v>
          </cell>
          <cell r="AU386">
            <v>-201701.609999999</v>
          </cell>
          <cell r="AV386">
            <v>166090.459999999</v>
          </cell>
          <cell r="AW386">
            <v>235000</v>
          </cell>
          <cell r="AX386">
            <v>-68909.539999999906</v>
          </cell>
          <cell r="AY386">
            <v>113237.25999999901</v>
          </cell>
          <cell r="AZ386">
            <v>235000</v>
          </cell>
          <cell r="BA386">
            <v>-121762.74</v>
          </cell>
          <cell r="BB386">
            <v>75369.19</v>
          </cell>
          <cell r="BC386">
            <v>235000</v>
          </cell>
          <cell r="BD386">
            <v>-159630.81</v>
          </cell>
          <cell r="BE386">
            <v>0</v>
          </cell>
          <cell r="BF386">
            <v>235000</v>
          </cell>
          <cell r="BG386">
            <v>-235000</v>
          </cell>
          <cell r="BH386">
            <v>0</v>
          </cell>
          <cell r="BI386">
            <v>235000</v>
          </cell>
          <cell r="BJ386">
            <v>-235000</v>
          </cell>
          <cell r="BK386">
            <v>1178239.6000000001</v>
          </cell>
          <cell r="BL386">
            <v>2820000</v>
          </cell>
          <cell r="BM386">
            <v>-1641760.3999999899</v>
          </cell>
          <cell r="BN386">
            <v>416.67</v>
          </cell>
        </row>
        <row r="387">
          <cell r="X387">
            <v>35400</v>
          </cell>
          <cell r="Y387" t="str">
            <v>+</v>
          </cell>
          <cell r="Z387" t="str">
            <v>115021 SL 1 Set-Rentals</v>
          </cell>
          <cell r="AA387">
            <v>2559.27</v>
          </cell>
          <cell r="AB387">
            <v>0</v>
          </cell>
          <cell r="AC387">
            <v>2559.27</v>
          </cell>
          <cell r="AD387">
            <v>4519.46</v>
          </cell>
          <cell r="AE387">
            <v>0</v>
          </cell>
          <cell r="AF387">
            <v>4519.46</v>
          </cell>
          <cell r="AG387">
            <v>-23141.25</v>
          </cell>
          <cell r="AH387">
            <v>0</v>
          </cell>
          <cell r="AI387">
            <v>-23141.25</v>
          </cell>
          <cell r="AJ387">
            <v>4011.8699999999899</v>
          </cell>
          <cell r="AK387">
            <v>0</v>
          </cell>
          <cell r="AL387">
            <v>4011.8699999999899</v>
          </cell>
          <cell r="AM387">
            <v>4586.76</v>
          </cell>
          <cell r="AN387">
            <v>0</v>
          </cell>
          <cell r="AO387">
            <v>4586.76</v>
          </cell>
          <cell r="AP387">
            <v>976.11</v>
          </cell>
          <cell r="AQ387">
            <v>0</v>
          </cell>
          <cell r="AR387">
            <v>976.11</v>
          </cell>
          <cell r="AS387">
            <v>-8455.8700000000008</v>
          </cell>
          <cell r="AT387">
            <v>0</v>
          </cell>
          <cell r="AU387">
            <v>-8455.8700000000008</v>
          </cell>
          <cell r="AV387">
            <v>3499.75</v>
          </cell>
          <cell r="AW387">
            <v>0</v>
          </cell>
          <cell r="AX387">
            <v>3499.75</v>
          </cell>
          <cell r="AY387">
            <v>3805.4</v>
          </cell>
          <cell r="AZ387">
            <v>0</v>
          </cell>
          <cell r="BA387">
            <v>3805.4</v>
          </cell>
          <cell r="BB387">
            <v>1567.79</v>
          </cell>
          <cell r="BC387">
            <v>0</v>
          </cell>
          <cell r="BD387">
            <v>1567.79</v>
          </cell>
          <cell r="BE387">
            <v>963.27999999999895</v>
          </cell>
          <cell r="BF387">
            <v>0</v>
          </cell>
          <cell r="BG387">
            <v>963.27999999999895</v>
          </cell>
          <cell r="BH387">
            <v>0</v>
          </cell>
          <cell r="BI387">
            <v>0</v>
          </cell>
          <cell r="BJ387">
            <v>0</v>
          </cell>
          <cell r="BK387">
            <v>-5107.43</v>
          </cell>
          <cell r="BL387">
            <v>0</v>
          </cell>
          <cell r="BM387">
            <v>-5107.43</v>
          </cell>
          <cell r="BN387">
            <v>2083.3299999999899</v>
          </cell>
        </row>
        <row r="388">
          <cell r="X388">
            <v>35500</v>
          </cell>
          <cell r="Y388" t="str">
            <v>+</v>
          </cell>
          <cell r="Z388" t="str">
            <v>115022 SL 1 Set-Installs</v>
          </cell>
          <cell r="AA388">
            <v>83261.169999999896</v>
          </cell>
          <cell r="AB388">
            <v>62000</v>
          </cell>
          <cell r="AC388">
            <v>21261.1699999999</v>
          </cell>
          <cell r="AD388">
            <v>79668.839999999895</v>
          </cell>
          <cell r="AE388">
            <v>62000</v>
          </cell>
          <cell r="AF388">
            <v>17668.84</v>
          </cell>
          <cell r="AG388">
            <v>86910.449999999895</v>
          </cell>
          <cell r="AH388">
            <v>62000</v>
          </cell>
          <cell r="AI388">
            <v>24910.45</v>
          </cell>
          <cell r="AJ388">
            <v>77169.600000000006</v>
          </cell>
          <cell r="AK388">
            <v>62000</v>
          </cell>
          <cell r="AL388">
            <v>15169.6</v>
          </cell>
          <cell r="AM388">
            <v>114960.7</v>
          </cell>
          <cell r="AN388">
            <v>62000</v>
          </cell>
          <cell r="AO388">
            <v>52960.699999999903</v>
          </cell>
          <cell r="AP388">
            <v>87103.360000000001</v>
          </cell>
          <cell r="AQ388">
            <v>62000</v>
          </cell>
          <cell r="AR388">
            <v>25103.360000000001</v>
          </cell>
          <cell r="AS388">
            <v>70490.600000000006</v>
          </cell>
          <cell r="AT388">
            <v>62000</v>
          </cell>
          <cell r="AU388">
            <v>8490.6</v>
          </cell>
          <cell r="AV388">
            <v>66753.949999999895</v>
          </cell>
          <cell r="AW388">
            <v>62000</v>
          </cell>
          <cell r="AX388">
            <v>4753.9499999999898</v>
          </cell>
          <cell r="AY388">
            <v>45959.949999999903</v>
          </cell>
          <cell r="AZ388">
            <v>62000</v>
          </cell>
          <cell r="BA388">
            <v>-16040.049999999899</v>
          </cell>
          <cell r="BB388">
            <v>78513.97</v>
          </cell>
          <cell r="BC388">
            <v>62000</v>
          </cell>
          <cell r="BD388">
            <v>16513.97</v>
          </cell>
          <cell r="BE388">
            <v>0</v>
          </cell>
          <cell r="BF388">
            <v>62000</v>
          </cell>
          <cell r="BG388">
            <v>-62000</v>
          </cell>
          <cell r="BH388">
            <v>0</v>
          </cell>
          <cell r="BI388">
            <v>62000</v>
          </cell>
          <cell r="BJ388">
            <v>-62000</v>
          </cell>
          <cell r="BK388">
            <v>790792.58999999904</v>
          </cell>
          <cell r="BL388">
            <v>744000</v>
          </cell>
          <cell r="BM388">
            <v>46792.589999999902</v>
          </cell>
          <cell r="BN388">
            <v>20916.6699999999</v>
          </cell>
        </row>
        <row r="389">
          <cell r="X389">
            <v>35600</v>
          </cell>
          <cell r="Y389" t="str">
            <v>+</v>
          </cell>
          <cell r="Z389" t="str">
            <v>115024 SL 1 Sets-Mtce</v>
          </cell>
          <cell r="AA389">
            <v>59285.919999999896</v>
          </cell>
          <cell r="AB389">
            <v>13000</v>
          </cell>
          <cell r="AC389">
            <v>46285.919999999896</v>
          </cell>
          <cell r="AD389">
            <v>86479.85</v>
          </cell>
          <cell r="AE389">
            <v>13000</v>
          </cell>
          <cell r="AF389">
            <v>73479.850000000006</v>
          </cell>
          <cell r="AG389">
            <v>64360.44</v>
          </cell>
          <cell r="AH389">
            <v>13000</v>
          </cell>
          <cell r="AI389">
            <v>51360.44</v>
          </cell>
          <cell r="AJ389">
            <v>55722.11</v>
          </cell>
          <cell r="AK389">
            <v>13000</v>
          </cell>
          <cell r="AL389">
            <v>42722.11</v>
          </cell>
          <cell r="AM389">
            <v>66773.289999999906</v>
          </cell>
          <cell r="AN389">
            <v>13000</v>
          </cell>
          <cell r="AO389">
            <v>53773.29</v>
          </cell>
          <cell r="AP389">
            <v>67466.529999999897</v>
          </cell>
          <cell r="AQ389">
            <v>13000</v>
          </cell>
          <cell r="AR389">
            <v>54466.529999999897</v>
          </cell>
          <cell r="AS389">
            <v>67350.3</v>
          </cell>
          <cell r="AT389">
            <v>13000</v>
          </cell>
          <cell r="AU389">
            <v>54350.3</v>
          </cell>
          <cell r="AV389">
            <v>109473.95</v>
          </cell>
          <cell r="AW389">
            <v>13000</v>
          </cell>
          <cell r="AX389">
            <v>96473.949999999895</v>
          </cell>
          <cell r="AY389">
            <v>53204.69</v>
          </cell>
          <cell r="AZ389">
            <v>13000</v>
          </cell>
          <cell r="BA389">
            <v>40204.69</v>
          </cell>
          <cell r="BB389">
            <v>127755.00999999901</v>
          </cell>
          <cell r="BC389">
            <v>13000</v>
          </cell>
          <cell r="BD389">
            <v>114755.00999999901</v>
          </cell>
          <cell r="BE389">
            <v>0</v>
          </cell>
          <cell r="BF389">
            <v>13000</v>
          </cell>
          <cell r="BG389">
            <v>-13000</v>
          </cell>
          <cell r="BH389">
            <v>0</v>
          </cell>
          <cell r="BI389">
            <v>13000</v>
          </cell>
          <cell r="BJ389">
            <v>-13000</v>
          </cell>
          <cell r="BK389">
            <v>757872.08999999904</v>
          </cell>
          <cell r="BL389">
            <v>156000</v>
          </cell>
          <cell r="BM389">
            <v>601872.08999999904</v>
          </cell>
          <cell r="BN389">
            <v>0</v>
          </cell>
        </row>
        <row r="390">
          <cell r="X390">
            <v>35700</v>
          </cell>
          <cell r="Y390" t="str">
            <v>+</v>
          </cell>
          <cell r="Z390" t="str">
            <v>115025 SL 1 Sets-Lease</v>
          </cell>
          <cell r="AA390">
            <v>0</v>
          </cell>
          <cell r="AB390">
            <v>16000</v>
          </cell>
          <cell r="AC390">
            <v>-16000</v>
          </cell>
          <cell r="AD390">
            <v>7328.17</v>
          </cell>
          <cell r="AE390">
            <v>16000</v>
          </cell>
          <cell r="AF390">
            <v>-8671.8299999999908</v>
          </cell>
          <cell r="AG390">
            <v>6817.2799999999897</v>
          </cell>
          <cell r="AH390">
            <v>16000</v>
          </cell>
          <cell r="AI390">
            <v>-9182.7199999999903</v>
          </cell>
          <cell r="AJ390">
            <v>68871.61</v>
          </cell>
          <cell r="AK390">
            <v>16000</v>
          </cell>
          <cell r="AL390">
            <v>52871.61</v>
          </cell>
          <cell r="AM390">
            <v>62357.22</v>
          </cell>
          <cell r="AN390">
            <v>16000</v>
          </cell>
          <cell r="AO390">
            <v>46357.22</v>
          </cell>
          <cell r="AP390">
            <v>4778</v>
          </cell>
          <cell r="AQ390">
            <v>16000</v>
          </cell>
          <cell r="AR390">
            <v>-11222</v>
          </cell>
          <cell r="AS390">
            <v>18919.63</v>
          </cell>
          <cell r="AT390">
            <v>16000</v>
          </cell>
          <cell r="AU390">
            <v>2919.63</v>
          </cell>
          <cell r="AV390">
            <v>3339</v>
          </cell>
          <cell r="AW390">
            <v>16000</v>
          </cell>
          <cell r="AX390">
            <v>-12661</v>
          </cell>
          <cell r="AY390">
            <v>0</v>
          </cell>
          <cell r="AZ390">
            <v>16000</v>
          </cell>
          <cell r="BA390">
            <v>-16000</v>
          </cell>
          <cell r="BB390">
            <v>-55373.309999999903</v>
          </cell>
          <cell r="BC390">
            <v>16000</v>
          </cell>
          <cell r="BD390">
            <v>-71373.309999999896</v>
          </cell>
          <cell r="BE390">
            <v>0</v>
          </cell>
          <cell r="BF390">
            <v>16000</v>
          </cell>
          <cell r="BG390">
            <v>-16000</v>
          </cell>
          <cell r="BH390">
            <v>0</v>
          </cell>
          <cell r="BI390">
            <v>16000</v>
          </cell>
          <cell r="BJ390">
            <v>-16000</v>
          </cell>
          <cell r="BK390">
            <v>117037.6</v>
          </cell>
          <cell r="BL390">
            <v>192000</v>
          </cell>
          <cell r="BM390">
            <v>-74962.399999999907</v>
          </cell>
          <cell r="BN390">
            <v>583.33000000000004</v>
          </cell>
        </row>
        <row r="391">
          <cell r="X391">
            <v>35800</v>
          </cell>
          <cell r="Y391" t="str">
            <v>+</v>
          </cell>
          <cell r="Z391" t="str">
            <v>115030 Lucent Guestwrk-Sale</v>
          </cell>
          <cell r="AA391">
            <v>192186.7</v>
          </cell>
          <cell r="AB391">
            <v>136000</v>
          </cell>
          <cell r="AC391">
            <v>56186.699999999903</v>
          </cell>
          <cell r="AD391">
            <v>43305.599999999897</v>
          </cell>
          <cell r="AE391">
            <v>136000</v>
          </cell>
          <cell r="AF391">
            <v>-92694.399999999907</v>
          </cell>
          <cell r="AG391">
            <v>65161</v>
          </cell>
          <cell r="AH391">
            <v>136000</v>
          </cell>
          <cell r="AI391">
            <v>-70839</v>
          </cell>
          <cell r="AJ391">
            <v>248</v>
          </cell>
          <cell r="AK391">
            <v>136000</v>
          </cell>
          <cell r="AL391">
            <v>-135752</v>
          </cell>
          <cell r="AM391">
            <v>144431.95000000001</v>
          </cell>
          <cell r="AN391">
            <v>136000</v>
          </cell>
          <cell r="AO391">
            <v>8431.9500000000007</v>
          </cell>
          <cell r="AP391">
            <v>97541.649999999907</v>
          </cell>
          <cell r="AQ391">
            <v>136000</v>
          </cell>
          <cell r="AR391">
            <v>-38458.349999999897</v>
          </cell>
          <cell r="AS391">
            <v>83317.369999999893</v>
          </cell>
          <cell r="AT391">
            <v>136000</v>
          </cell>
          <cell r="AU391">
            <v>-52682.629999999903</v>
          </cell>
          <cell r="AV391">
            <v>121143.22</v>
          </cell>
          <cell r="AW391">
            <v>136000</v>
          </cell>
          <cell r="AX391">
            <v>-14856.78</v>
          </cell>
          <cell r="AY391">
            <v>50118</v>
          </cell>
          <cell r="AZ391">
            <v>136000</v>
          </cell>
          <cell r="BA391">
            <v>-85882</v>
          </cell>
          <cell r="BB391">
            <v>158185.37</v>
          </cell>
          <cell r="BC391">
            <v>136000</v>
          </cell>
          <cell r="BD391">
            <v>22185.369999999901</v>
          </cell>
          <cell r="BE391">
            <v>0</v>
          </cell>
          <cell r="BF391">
            <v>136000</v>
          </cell>
          <cell r="BG391">
            <v>-136000</v>
          </cell>
          <cell r="BH391">
            <v>0</v>
          </cell>
          <cell r="BI391">
            <v>136000</v>
          </cell>
          <cell r="BJ391">
            <v>-136000</v>
          </cell>
          <cell r="BK391">
            <v>955638.85999999905</v>
          </cell>
          <cell r="BL391">
            <v>1632000</v>
          </cell>
          <cell r="BM391">
            <v>-676361.14</v>
          </cell>
          <cell r="BN391">
            <v>4166.67</v>
          </cell>
        </row>
        <row r="392">
          <cell r="X392">
            <v>35900</v>
          </cell>
          <cell r="Y392" t="str">
            <v>+</v>
          </cell>
          <cell r="Z392" t="str">
            <v>115031 Lucent Guestwrk-Rntl</v>
          </cell>
          <cell r="AA392">
            <v>0</v>
          </cell>
          <cell r="AB392">
            <v>0</v>
          </cell>
          <cell r="AC392">
            <v>0</v>
          </cell>
          <cell r="AD392">
            <v>-425</v>
          </cell>
          <cell r="AE392">
            <v>0</v>
          </cell>
          <cell r="AF392">
            <v>-425</v>
          </cell>
          <cell r="AG392">
            <v>-24700</v>
          </cell>
          <cell r="AH392">
            <v>0</v>
          </cell>
          <cell r="AI392">
            <v>-24700</v>
          </cell>
          <cell r="AJ392">
            <v>-1462.5</v>
          </cell>
          <cell r="AK392">
            <v>0</v>
          </cell>
          <cell r="AL392">
            <v>-1462.5</v>
          </cell>
          <cell r="AM392">
            <v>0</v>
          </cell>
          <cell r="AN392">
            <v>0</v>
          </cell>
          <cell r="AO392">
            <v>0</v>
          </cell>
          <cell r="AP392">
            <v>-49588.559999999903</v>
          </cell>
          <cell r="AQ392">
            <v>0</v>
          </cell>
          <cell r="AR392">
            <v>-49588.559999999903</v>
          </cell>
          <cell r="AS392">
            <v>-32424.029999999901</v>
          </cell>
          <cell r="AT392">
            <v>0</v>
          </cell>
          <cell r="AU392">
            <v>-32424.029999999901</v>
          </cell>
          <cell r="AV392">
            <v>-5989.1099999999897</v>
          </cell>
          <cell r="AW392">
            <v>0</v>
          </cell>
          <cell r="AX392">
            <v>-5989.1099999999897</v>
          </cell>
          <cell r="AY392">
            <v>-280.74</v>
          </cell>
          <cell r="AZ392">
            <v>0</v>
          </cell>
          <cell r="BA392">
            <v>-280.74</v>
          </cell>
          <cell r="BB392">
            <v>0</v>
          </cell>
          <cell r="BC392">
            <v>0</v>
          </cell>
          <cell r="BD392">
            <v>0</v>
          </cell>
          <cell r="BE392">
            <v>0</v>
          </cell>
          <cell r="BF392">
            <v>0</v>
          </cell>
          <cell r="BG392">
            <v>0</v>
          </cell>
          <cell r="BH392">
            <v>0</v>
          </cell>
          <cell r="BI392">
            <v>0</v>
          </cell>
          <cell r="BJ392">
            <v>0</v>
          </cell>
          <cell r="BK392">
            <v>-114869.94</v>
          </cell>
          <cell r="BL392">
            <v>0</v>
          </cell>
          <cell r="BM392">
            <v>-114869.94</v>
          </cell>
          <cell r="BN392">
            <v>0</v>
          </cell>
        </row>
        <row r="393">
          <cell r="X393">
            <v>36000</v>
          </cell>
          <cell r="Y393" t="str">
            <v>+</v>
          </cell>
          <cell r="Z393" t="str">
            <v>115032 Lucent Guestwrk-Inst</v>
          </cell>
          <cell r="AA393">
            <v>61018.739999999903</v>
          </cell>
          <cell r="AB393">
            <v>25000</v>
          </cell>
          <cell r="AC393">
            <v>36018.739999999903</v>
          </cell>
          <cell r="AD393">
            <v>25532.33</v>
          </cell>
          <cell r="AE393">
            <v>25000</v>
          </cell>
          <cell r="AF393">
            <v>532.33000000000004</v>
          </cell>
          <cell r="AG393">
            <v>12181.77</v>
          </cell>
          <cell r="AH393">
            <v>25000</v>
          </cell>
          <cell r="AI393">
            <v>-12818.23</v>
          </cell>
          <cell r="AJ393">
            <v>3660</v>
          </cell>
          <cell r="AK393">
            <v>25000</v>
          </cell>
          <cell r="AL393">
            <v>-21340</v>
          </cell>
          <cell r="AM393">
            <v>22846.25</v>
          </cell>
          <cell r="AN393">
            <v>25000</v>
          </cell>
          <cell r="AO393">
            <v>-2153.75</v>
          </cell>
          <cell r="AP393">
            <v>35796.239999999903</v>
          </cell>
          <cell r="AQ393">
            <v>25000</v>
          </cell>
          <cell r="AR393">
            <v>10796.24</v>
          </cell>
          <cell r="AS393">
            <v>26041.360000000001</v>
          </cell>
          <cell r="AT393">
            <v>25000</v>
          </cell>
          <cell r="AU393">
            <v>1041.3599999999899</v>
          </cell>
          <cell r="AV393">
            <v>28705.75</v>
          </cell>
          <cell r="AW393">
            <v>25000</v>
          </cell>
          <cell r="AX393">
            <v>3705.75</v>
          </cell>
          <cell r="AY393">
            <v>3973</v>
          </cell>
          <cell r="AZ393">
            <v>25000</v>
          </cell>
          <cell r="BA393">
            <v>-21027</v>
          </cell>
          <cell r="BB393">
            <v>23765.75</v>
          </cell>
          <cell r="BC393">
            <v>25000</v>
          </cell>
          <cell r="BD393">
            <v>-1234.25</v>
          </cell>
          <cell r="BE393">
            <v>0</v>
          </cell>
          <cell r="BF393">
            <v>25000</v>
          </cell>
          <cell r="BG393">
            <v>-25000</v>
          </cell>
          <cell r="BH393">
            <v>0</v>
          </cell>
          <cell r="BI393">
            <v>25000</v>
          </cell>
          <cell r="BJ393">
            <v>-25000</v>
          </cell>
          <cell r="BK393">
            <v>243521.19</v>
          </cell>
          <cell r="BL393">
            <v>300000</v>
          </cell>
          <cell r="BM393">
            <v>-56478.809999999903</v>
          </cell>
          <cell r="BN393">
            <v>757143</v>
          </cell>
        </row>
        <row r="394">
          <cell r="X394">
            <v>36100</v>
          </cell>
          <cell r="Y394" t="str">
            <v>+</v>
          </cell>
          <cell r="Z394" t="str">
            <v>115034 Lucent Guestwrk-Mtce</v>
          </cell>
          <cell r="AA394">
            <v>2105.23</v>
          </cell>
          <cell r="AB394">
            <v>9000</v>
          </cell>
          <cell r="AC394">
            <v>-6894.77</v>
          </cell>
          <cell r="AD394">
            <v>4337.2299999999896</v>
          </cell>
          <cell r="AE394">
            <v>9000</v>
          </cell>
          <cell r="AF394">
            <v>-4662.7700000000004</v>
          </cell>
          <cell r="AG394">
            <v>3137.88</v>
          </cell>
          <cell r="AH394">
            <v>9000</v>
          </cell>
          <cell r="AI394">
            <v>-5862.1199999999899</v>
          </cell>
          <cell r="AJ394">
            <v>4959.5600000000004</v>
          </cell>
          <cell r="AK394">
            <v>9000</v>
          </cell>
          <cell r="AL394">
            <v>-4040.44</v>
          </cell>
          <cell r="AM394">
            <v>7769.0799999999899</v>
          </cell>
          <cell r="AN394">
            <v>9000</v>
          </cell>
          <cell r="AO394">
            <v>-1230.92</v>
          </cell>
          <cell r="AP394">
            <v>4010.26</v>
          </cell>
          <cell r="AQ394">
            <v>9000</v>
          </cell>
          <cell r="AR394">
            <v>-4989.7399999999898</v>
          </cell>
          <cell r="AS394">
            <v>2971.9099999999899</v>
          </cell>
          <cell r="AT394">
            <v>9000</v>
          </cell>
          <cell r="AU394">
            <v>-6028.09</v>
          </cell>
          <cell r="AV394">
            <v>5512.0299999999897</v>
          </cell>
          <cell r="AW394">
            <v>9000</v>
          </cell>
          <cell r="AX394">
            <v>-3487.9699999999898</v>
          </cell>
          <cell r="AY394">
            <v>2558.3699999999899</v>
          </cell>
          <cell r="AZ394">
            <v>9000</v>
          </cell>
          <cell r="BA394">
            <v>-6441.63</v>
          </cell>
          <cell r="BB394">
            <v>14382.03</v>
          </cell>
          <cell r="BC394">
            <v>9000</v>
          </cell>
          <cell r="BD394">
            <v>5382.0299999999897</v>
          </cell>
          <cell r="BE394">
            <v>0</v>
          </cell>
          <cell r="BF394">
            <v>9000</v>
          </cell>
          <cell r="BG394">
            <v>-9000</v>
          </cell>
          <cell r="BH394">
            <v>0</v>
          </cell>
          <cell r="BI394">
            <v>9000</v>
          </cell>
          <cell r="BJ394">
            <v>-9000</v>
          </cell>
          <cell r="BK394">
            <v>51743.58</v>
          </cell>
          <cell r="BL394">
            <v>108000</v>
          </cell>
          <cell r="BM394">
            <v>-56256.419999999896</v>
          </cell>
          <cell r="BN394">
            <v>0</v>
          </cell>
        </row>
        <row r="395">
          <cell r="X395">
            <v>36200</v>
          </cell>
          <cell r="Y395" t="str">
            <v>+</v>
          </cell>
          <cell r="Z395" t="str">
            <v>115035 Lucent Guestwrk-Leas</v>
          </cell>
          <cell r="AA395">
            <v>311930.58</v>
          </cell>
          <cell r="AB395">
            <v>127000</v>
          </cell>
          <cell r="AC395">
            <v>184930.579999999</v>
          </cell>
          <cell r="AD395">
            <v>78425.679999999906</v>
          </cell>
          <cell r="AE395">
            <v>127000</v>
          </cell>
          <cell r="AF395">
            <v>-48574.32</v>
          </cell>
          <cell r="AG395">
            <v>1186.79</v>
          </cell>
          <cell r="AH395">
            <v>127000</v>
          </cell>
          <cell r="AI395">
            <v>-125813.21</v>
          </cell>
          <cell r="AJ395">
            <v>-42058.709999999897</v>
          </cell>
          <cell r="AK395">
            <v>127000</v>
          </cell>
          <cell r="AL395">
            <v>-169058.709999999</v>
          </cell>
          <cell r="AM395">
            <v>87216.35</v>
          </cell>
          <cell r="AN395">
            <v>127000</v>
          </cell>
          <cell r="AO395">
            <v>-39783.65</v>
          </cell>
          <cell r="AP395">
            <v>43610.5</v>
          </cell>
          <cell r="AQ395">
            <v>127000</v>
          </cell>
          <cell r="AR395">
            <v>-83389.5</v>
          </cell>
          <cell r="AS395">
            <v>83116.869999999893</v>
          </cell>
          <cell r="AT395">
            <v>127000</v>
          </cell>
          <cell r="AU395">
            <v>-43883.129999999903</v>
          </cell>
          <cell r="AV395">
            <v>0</v>
          </cell>
          <cell r="AW395">
            <v>127000</v>
          </cell>
          <cell r="AX395">
            <v>-127000</v>
          </cell>
          <cell r="AY395">
            <v>0</v>
          </cell>
          <cell r="AZ395">
            <v>127000</v>
          </cell>
          <cell r="BA395">
            <v>-127000</v>
          </cell>
          <cell r="BB395">
            <v>29364</v>
          </cell>
          <cell r="BC395">
            <v>127000</v>
          </cell>
          <cell r="BD395">
            <v>-97636</v>
          </cell>
          <cell r="BE395">
            <v>0</v>
          </cell>
          <cell r="BF395">
            <v>127000</v>
          </cell>
          <cell r="BG395">
            <v>-127000</v>
          </cell>
          <cell r="BH395">
            <v>0</v>
          </cell>
          <cell r="BI395">
            <v>127000</v>
          </cell>
          <cell r="BJ395">
            <v>-127000</v>
          </cell>
          <cell r="BK395">
            <v>592792.06000000006</v>
          </cell>
          <cell r="BL395">
            <v>1524000</v>
          </cell>
          <cell r="BM395">
            <v>-931207.93999999901</v>
          </cell>
          <cell r="BN395">
            <v>0</v>
          </cell>
        </row>
        <row r="396">
          <cell r="X396">
            <v>36300</v>
          </cell>
          <cell r="Y396" t="str">
            <v>+</v>
          </cell>
          <cell r="Z396" t="str">
            <v>115044 TCP-SL1-Mtce</v>
          </cell>
          <cell r="AA396">
            <v>0</v>
          </cell>
          <cell r="AB396">
            <v>4166.67</v>
          </cell>
          <cell r="AC396">
            <v>-4166.67</v>
          </cell>
          <cell r="AD396">
            <v>0</v>
          </cell>
          <cell r="AE396">
            <v>4166.6599999999899</v>
          </cell>
          <cell r="AF396">
            <v>-4166.6599999999899</v>
          </cell>
          <cell r="AG396">
            <v>0</v>
          </cell>
          <cell r="AH396">
            <v>4166.67</v>
          </cell>
          <cell r="AI396">
            <v>-4166.67</v>
          </cell>
          <cell r="AJ396">
            <v>0</v>
          </cell>
          <cell r="AK396">
            <v>4166.67</v>
          </cell>
          <cell r="AL396">
            <v>-4166.67</v>
          </cell>
          <cell r="AM396">
            <v>0</v>
          </cell>
          <cell r="AN396">
            <v>4166.6599999999899</v>
          </cell>
          <cell r="AO396">
            <v>-4166.6599999999899</v>
          </cell>
          <cell r="AP396">
            <v>0</v>
          </cell>
          <cell r="AQ396">
            <v>4166.67</v>
          </cell>
          <cell r="AR396">
            <v>-4166.67</v>
          </cell>
          <cell r="AS396">
            <v>0</v>
          </cell>
          <cell r="AT396">
            <v>4166.67</v>
          </cell>
          <cell r="AU396">
            <v>-4166.67</v>
          </cell>
          <cell r="AV396">
            <v>0</v>
          </cell>
          <cell r="AW396">
            <v>4166.6599999999899</v>
          </cell>
          <cell r="AX396">
            <v>-4166.6599999999899</v>
          </cell>
          <cell r="AY396">
            <v>0</v>
          </cell>
          <cell r="AZ396">
            <v>4166.67</v>
          </cell>
          <cell r="BA396">
            <v>-4166.67</v>
          </cell>
          <cell r="BB396">
            <v>0</v>
          </cell>
          <cell r="BC396">
            <v>4166.67</v>
          </cell>
          <cell r="BD396">
            <v>-4166.67</v>
          </cell>
          <cell r="BE396">
            <v>0</v>
          </cell>
          <cell r="BF396">
            <v>4166.6599999999899</v>
          </cell>
          <cell r="BG396">
            <v>-4166.6599999999899</v>
          </cell>
          <cell r="BH396">
            <v>0</v>
          </cell>
          <cell r="BI396">
            <v>4166.67</v>
          </cell>
          <cell r="BJ396">
            <v>-4166.67</v>
          </cell>
          <cell r="BK396">
            <v>0</v>
          </cell>
          <cell r="BL396">
            <v>50000</v>
          </cell>
          <cell r="BM396">
            <v>-50000</v>
          </cell>
          <cell r="BN396">
            <v>0</v>
          </cell>
        </row>
        <row r="397">
          <cell r="X397">
            <v>36400</v>
          </cell>
          <cell r="Y397" t="str">
            <v>+</v>
          </cell>
          <cell r="Z397" t="str">
            <v>115501 PBX Non Elec-Rentals</v>
          </cell>
          <cell r="AA397">
            <v>6.75</v>
          </cell>
          <cell r="AB397">
            <v>0</v>
          </cell>
          <cell r="AC397">
            <v>6.75</v>
          </cell>
          <cell r="AD397">
            <v>5.4199999999999902</v>
          </cell>
          <cell r="AE397">
            <v>0</v>
          </cell>
          <cell r="AF397">
            <v>5.4199999999999902</v>
          </cell>
          <cell r="AG397">
            <v>0.22</v>
          </cell>
          <cell r="AH397">
            <v>0</v>
          </cell>
          <cell r="AI397">
            <v>0.22</v>
          </cell>
          <cell r="AJ397">
            <v>0</v>
          </cell>
          <cell r="AK397">
            <v>0</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cell r="AY397">
            <v>0</v>
          </cell>
          <cell r="AZ397">
            <v>0</v>
          </cell>
          <cell r="BA397">
            <v>0</v>
          </cell>
          <cell r="BB397">
            <v>0</v>
          </cell>
          <cell r="BC397">
            <v>0</v>
          </cell>
          <cell r="BD397">
            <v>0</v>
          </cell>
          <cell r="BE397">
            <v>0</v>
          </cell>
          <cell r="BF397">
            <v>0</v>
          </cell>
          <cell r="BG397">
            <v>0</v>
          </cell>
          <cell r="BH397">
            <v>0</v>
          </cell>
          <cell r="BI397">
            <v>0</v>
          </cell>
          <cell r="BJ397">
            <v>0</v>
          </cell>
          <cell r="BK397">
            <v>12.39</v>
          </cell>
          <cell r="BL397">
            <v>0</v>
          </cell>
          <cell r="BM397">
            <v>12.39</v>
          </cell>
          <cell r="BN397">
            <v>0</v>
          </cell>
        </row>
        <row r="398">
          <cell r="X398">
            <v>36500</v>
          </cell>
          <cell r="Y398" t="str">
            <v>+</v>
          </cell>
          <cell r="Z398" t="str">
            <v>115502 PBX Non Elec-Instals</v>
          </cell>
          <cell r="AA398">
            <v>0</v>
          </cell>
          <cell r="AB398">
            <v>0</v>
          </cell>
          <cell r="AC398">
            <v>0</v>
          </cell>
          <cell r="AD398">
            <v>0</v>
          </cell>
          <cell r="AE398">
            <v>0</v>
          </cell>
          <cell r="AF398">
            <v>0</v>
          </cell>
          <cell r="AG398">
            <v>53.95</v>
          </cell>
          <cell r="AH398">
            <v>0</v>
          </cell>
          <cell r="AI398">
            <v>53.95</v>
          </cell>
          <cell r="AJ398">
            <v>-53.95</v>
          </cell>
          <cell r="AK398">
            <v>0</v>
          </cell>
          <cell r="AL398">
            <v>-53.95</v>
          </cell>
          <cell r="AM398">
            <v>0</v>
          </cell>
          <cell r="AN398">
            <v>0</v>
          </cell>
          <cell r="AO398">
            <v>0</v>
          </cell>
          <cell r="AP398">
            <v>130</v>
          </cell>
          <cell r="AQ398">
            <v>0</v>
          </cell>
          <cell r="AR398">
            <v>130</v>
          </cell>
          <cell r="AS398">
            <v>53.95</v>
          </cell>
          <cell r="AT398">
            <v>0</v>
          </cell>
          <cell r="AU398">
            <v>53.95</v>
          </cell>
          <cell r="AV398">
            <v>0</v>
          </cell>
          <cell r="AW398">
            <v>0</v>
          </cell>
          <cell r="AX398">
            <v>0</v>
          </cell>
          <cell r="AY398">
            <v>-53.95</v>
          </cell>
          <cell r="AZ398">
            <v>0</v>
          </cell>
          <cell r="BA398">
            <v>-53.95</v>
          </cell>
          <cell r="BB398">
            <v>53.95</v>
          </cell>
          <cell r="BC398">
            <v>0</v>
          </cell>
          <cell r="BD398">
            <v>53.95</v>
          </cell>
          <cell r="BE398">
            <v>0</v>
          </cell>
          <cell r="BF398">
            <v>0</v>
          </cell>
          <cell r="BG398">
            <v>0</v>
          </cell>
          <cell r="BH398">
            <v>0</v>
          </cell>
          <cell r="BI398">
            <v>0</v>
          </cell>
          <cell r="BJ398">
            <v>0</v>
          </cell>
          <cell r="BK398">
            <v>183.94999999999899</v>
          </cell>
          <cell r="BL398">
            <v>0</v>
          </cell>
          <cell r="BM398">
            <v>183.94999999999899</v>
          </cell>
          <cell r="BN398">
            <v>0</v>
          </cell>
        </row>
        <row r="399">
          <cell r="X399">
            <v>36600</v>
          </cell>
          <cell r="Y399" t="str">
            <v>+</v>
          </cell>
          <cell r="Z399" t="str">
            <v>115504 PBX Non Elec-Mtce</v>
          </cell>
          <cell r="AA399">
            <v>22.5</v>
          </cell>
          <cell r="AB399">
            <v>0</v>
          </cell>
          <cell r="AC399">
            <v>22.5</v>
          </cell>
          <cell r="AD399">
            <v>22.5</v>
          </cell>
          <cell r="AE399">
            <v>0</v>
          </cell>
          <cell r="AF399">
            <v>22.5</v>
          </cell>
          <cell r="AG399">
            <v>22.5</v>
          </cell>
          <cell r="AH399">
            <v>0</v>
          </cell>
          <cell r="AI399">
            <v>22.5</v>
          </cell>
          <cell r="AJ399">
            <v>22.5</v>
          </cell>
          <cell r="AK399">
            <v>0</v>
          </cell>
          <cell r="AL399">
            <v>22.5</v>
          </cell>
          <cell r="AM399">
            <v>22.5</v>
          </cell>
          <cell r="AN399">
            <v>0</v>
          </cell>
          <cell r="AO399">
            <v>22.5</v>
          </cell>
          <cell r="AP399">
            <v>22.5</v>
          </cell>
          <cell r="AQ399">
            <v>0</v>
          </cell>
          <cell r="AR399">
            <v>22.5</v>
          </cell>
          <cell r="AS399">
            <v>22.5</v>
          </cell>
          <cell r="AT399">
            <v>0</v>
          </cell>
          <cell r="AU399">
            <v>22.5</v>
          </cell>
          <cell r="AV399">
            <v>22.5</v>
          </cell>
          <cell r="AW399">
            <v>0</v>
          </cell>
          <cell r="AX399">
            <v>22.5</v>
          </cell>
          <cell r="AY399">
            <v>0</v>
          </cell>
          <cell r="AZ399">
            <v>0</v>
          </cell>
          <cell r="BA399">
            <v>0</v>
          </cell>
          <cell r="BB399">
            <v>0</v>
          </cell>
          <cell r="BC399">
            <v>0</v>
          </cell>
          <cell r="BD399">
            <v>0</v>
          </cell>
          <cell r="BE399">
            <v>0</v>
          </cell>
          <cell r="BF399">
            <v>0</v>
          </cell>
          <cell r="BG399">
            <v>0</v>
          </cell>
          <cell r="BH399">
            <v>0</v>
          </cell>
          <cell r="BI399">
            <v>0</v>
          </cell>
          <cell r="BJ399">
            <v>0</v>
          </cell>
          <cell r="BK399">
            <v>180</v>
          </cell>
          <cell r="BL399">
            <v>0</v>
          </cell>
          <cell r="BM399">
            <v>180</v>
          </cell>
          <cell r="BN399">
            <v>0</v>
          </cell>
        </row>
        <row r="400">
          <cell r="X400">
            <v>36700</v>
          </cell>
          <cell r="Y400" t="str">
            <v>+</v>
          </cell>
          <cell r="Z400" t="str">
            <v>115510 Mitel SX200-Sales</v>
          </cell>
          <cell r="AA400">
            <v>0</v>
          </cell>
          <cell r="AB400">
            <v>2000</v>
          </cell>
          <cell r="AC400">
            <v>-2000</v>
          </cell>
          <cell r="AD400">
            <v>0</v>
          </cell>
          <cell r="AE400">
            <v>2000</v>
          </cell>
          <cell r="AF400">
            <v>-2000</v>
          </cell>
          <cell r="AG400">
            <v>0</v>
          </cell>
          <cell r="AH400">
            <v>2000</v>
          </cell>
          <cell r="AI400">
            <v>-2000</v>
          </cell>
          <cell r="AJ400">
            <v>0</v>
          </cell>
          <cell r="AK400">
            <v>2000</v>
          </cell>
          <cell r="AL400">
            <v>-2000</v>
          </cell>
          <cell r="AM400">
            <v>0</v>
          </cell>
          <cell r="AN400">
            <v>2000</v>
          </cell>
          <cell r="AO400">
            <v>-2000</v>
          </cell>
          <cell r="AP400">
            <v>0</v>
          </cell>
          <cell r="AQ400">
            <v>2000</v>
          </cell>
          <cell r="AR400">
            <v>-2000</v>
          </cell>
          <cell r="AS400">
            <v>2338</v>
          </cell>
          <cell r="AT400">
            <v>2000</v>
          </cell>
          <cell r="AU400">
            <v>338</v>
          </cell>
          <cell r="AV400">
            <v>0</v>
          </cell>
          <cell r="AW400">
            <v>2000</v>
          </cell>
          <cell r="AX400">
            <v>-2000</v>
          </cell>
          <cell r="AY400">
            <v>0</v>
          </cell>
          <cell r="AZ400">
            <v>2000</v>
          </cell>
          <cell r="BA400">
            <v>-2000</v>
          </cell>
          <cell r="BB400">
            <v>0</v>
          </cell>
          <cell r="BC400">
            <v>2000</v>
          </cell>
          <cell r="BD400">
            <v>-2000</v>
          </cell>
          <cell r="BE400">
            <v>0</v>
          </cell>
          <cell r="BF400">
            <v>2000</v>
          </cell>
          <cell r="BG400">
            <v>-2000</v>
          </cell>
          <cell r="BH400">
            <v>0</v>
          </cell>
          <cell r="BI400">
            <v>2000</v>
          </cell>
          <cell r="BJ400">
            <v>-2000</v>
          </cell>
          <cell r="BK400">
            <v>2338</v>
          </cell>
          <cell r="BL400">
            <v>24000</v>
          </cell>
          <cell r="BM400">
            <v>-21662</v>
          </cell>
          <cell r="BN400">
            <v>0</v>
          </cell>
        </row>
        <row r="401">
          <cell r="X401">
            <v>36800</v>
          </cell>
          <cell r="Y401" t="str">
            <v>+</v>
          </cell>
          <cell r="Z401" t="str">
            <v>115511 Mitel SX200-Rentals</v>
          </cell>
          <cell r="AA401">
            <v>4256.2700000000004</v>
          </cell>
          <cell r="AB401">
            <v>0</v>
          </cell>
          <cell r="AC401">
            <v>4256.2700000000004</v>
          </cell>
          <cell r="AD401">
            <v>4073.8499999999899</v>
          </cell>
          <cell r="AE401">
            <v>0</v>
          </cell>
          <cell r="AF401">
            <v>4073.8499999999899</v>
          </cell>
          <cell r="AG401">
            <v>4073.8499999999899</v>
          </cell>
          <cell r="AH401">
            <v>0</v>
          </cell>
          <cell r="AI401">
            <v>4073.8499999999899</v>
          </cell>
          <cell r="AJ401">
            <v>4073.8499999999899</v>
          </cell>
          <cell r="AK401">
            <v>0</v>
          </cell>
          <cell r="AL401">
            <v>4073.8499999999899</v>
          </cell>
          <cell r="AM401">
            <v>4073.8499999999899</v>
          </cell>
          <cell r="AN401">
            <v>0</v>
          </cell>
          <cell r="AO401">
            <v>4073.8499999999899</v>
          </cell>
          <cell r="AP401">
            <v>-189.349999999999</v>
          </cell>
          <cell r="AQ401">
            <v>0</v>
          </cell>
          <cell r="AR401">
            <v>-189.349999999999</v>
          </cell>
          <cell r="AS401">
            <v>0</v>
          </cell>
          <cell r="AT401">
            <v>0</v>
          </cell>
          <cell r="AU401">
            <v>0</v>
          </cell>
          <cell r="AV401">
            <v>-617.53999999999905</v>
          </cell>
          <cell r="AW401">
            <v>0</v>
          </cell>
          <cell r="AX401">
            <v>-617.53999999999905</v>
          </cell>
          <cell r="AY401">
            <v>0</v>
          </cell>
          <cell r="AZ401">
            <v>0</v>
          </cell>
          <cell r="BA401">
            <v>0</v>
          </cell>
          <cell r="BB401">
            <v>0</v>
          </cell>
          <cell r="BC401">
            <v>0</v>
          </cell>
          <cell r="BD401">
            <v>0</v>
          </cell>
          <cell r="BE401">
            <v>0</v>
          </cell>
          <cell r="BF401">
            <v>0</v>
          </cell>
          <cell r="BG401">
            <v>0</v>
          </cell>
          <cell r="BH401">
            <v>0</v>
          </cell>
          <cell r="BI401">
            <v>0</v>
          </cell>
          <cell r="BJ401">
            <v>0</v>
          </cell>
          <cell r="BK401">
            <v>19744.779999999901</v>
          </cell>
          <cell r="BL401">
            <v>0</v>
          </cell>
          <cell r="BM401">
            <v>19744.779999999901</v>
          </cell>
          <cell r="BN401">
            <v>0</v>
          </cell>
        </row>
        <row r="402">
          <cell r="X402">
            <v>36900</v>
          </cell>
          <cell r="Y402" t="str">
            <v>+</v>
          </cell>
          <cell r="Z402" t="str">
            <v>115512 Mitel SX200-Installs</v>
          </cell>
          <cell r="AA402">
            <v>597.5</v>
          </cell>
          <cell r="AB402">
            <v>333.32999999999902</v>
          </cell>
          <cell r="AC402">
            <v>264.17</v>
          </cell>
          <cell r="AD402">
            <v>2312.5</v>
          </cell>
          <cell r="AE402">
            <v>333.33999999999901</v>
          </cell>
          <cell r="AF402">
            <v>1979.16</v>
          </cell>
          <cell r="AG402">
            <v>1913</v>
          </cell>
          <cell r="AH402">
            <v>333.32999999999902</v>
          </cell>
          <cell r="AI402">
            <v>1579.67</v>
          </cell>
          <cell r="AJ402">
            <v>227.5</v>
          </cell>
          <cell r="AK402">
            <v>333.32999999999902</v>
          </cell>
          <cell r="AL402">
            <v>-105.83</v>
          </cell>
          <cell r="AM402">
            <v>215</v>
          </cell>
          <cell r="AN402">
            <v>333.33999999999901</v>
          </cell>
          <cell r="AO402">
            <v>-118.34</v>
          </cell>
          <cell r="AP402">
            <v>427.86</v>
          </cell>
          <cell r="AQ402">
            <v>333.32999999999902</v>
          </cell>
          <cell r="AR402">
            <v>94.53</v>
          </cell>
          <cell r="AS402">
            <v>305</v>
          </cell>
          <cell r="AT402">
            <v>333.32999999999902</v>
          </cell>
          <cell r="AU402">
            <v>-28.329999999999899</v>
          </cell>
          <cell r="AV402">
            <v>195</v>
          </cell>
          <cell r="AW402">
            <v>333.33999999999901</v>
          </cell>
          <cell r="AX402">
            <v>-138.34</v>
          </cell>
          <cell r="AY402">
            <v>0</v>
          </cell>
          <cell r="AZ402">
            <v>333.32999999999902</v>
          </cell>
          <cell r="BA402">
            <v>-333.32999999999902</v>
          </cell>
          <cell r="BB402">
            <v>97.5</v>
          </cell>
          <cell r="BC402">
            <v>333.32999999999902</v>
          </cell>
          <cell r="BD402">
            <v>-235.83</v>
          </cell>
          <cell r="BE402">
            <v>0</v>
          </cell>
          <cell r="BF402">
            <v>333.33999999999901</v>
          </cell>
          <cell r="BG402">
            <v>-333.33999999999901</v>
          </cell>
          <cell r="BH402">
            <v>0</v>
          </cell>
          <cell r="BI402">
            <v>333.32999999999902</v>
          </cell>
          <cell r="BJ402">
            <v>-333.32999999999902</v>
          </cell>
          <cell r="BK402">
            <v>6290.8599999999897</v>
          </cell>
          <cell r="BL402">
            <v>4000</v>
          </cell>
          <cell r="BM402">
            <v>2290.86</v>
          </cell>
          <cell r="BN402">
            <v>0</v>
          </cell>
        </row>
        <row r="403">
          <cell r="X403">
            <v>37000</v>
          </cell>
          <cell r="Y403" t="str">
            <v>+</v>
          </cell>
          <cell r="Z403" t="str">
            <v>115514 Mitel SX200-Mtce</v>
          </cell>
          <cell r="AA403">
            <v>10678.75</v>
          </cell>
          <cell r="AB403">
            <v>11000</v>
          </cell>
          <cell r="AC403">
            <v>-321.25</v>
          </cell>
          <cell r="AD403">
            <v>10339.5</v>
          </cell>
          <cell r="AE403">
            <v>11000</v>
          </cell>
          <cell r="AF403">
            <v>-660.5</v>
          </cell>
          <cell r="AG403">
            <v>10399.879999999899</v>
          </cell>
          <cell r="AH403">
            <v>11000</v>
          </cell>
          <cell r="AI403">
            <v>-600.12</v>
          </cell>
          <cell r="AJ403">
            <v>10625.94</v>
          </cell>
          <cell r="AK403">
            <v>11000</v>
          </cell>
          <cell r="AL403">
            <v>-374.06</v>
          </cell>
          <cell r="AM403">
            <v>10591.65</v>
          </cell>
          <cell r="AN403">
            <v>11000</v>
          </cell>
          <cell r="AO403">
            <v>-408.35</v>
          </cell>
          <cell r="AP403">
            <v>18318.119999999901</v>
          </cell>
          <cell r="AQ403">
            <v>11000</v>
          </cell>
          <cell r="AR403">
            <v>7318.1199999999899</v>
          </cell>
          <cell r="AS403">
            <v>17155</v>
          </cell>
          <cell r="AT403">
            <v>11000</v>
          </cell>
          <cell r="AU403">
            <v>6155</v>
          </cell>
          <cell r="AV403">
            <v>12260.549999999899</v>
          </cell>
          <cell r="AW403">
            <v>11000</v>
          </cell>
          <cell r="AX403">
            <v>1260.55</v>
          </cell>
          <cell r="AY403">
            <v>7003.92</v>
          </cell>
          <cell r="AZ403">
            <v>11000</v>
          </cell>
          <cell r="BA403">
            <v>-3996.0799999999899</v>
          </cell>
          <cell r="BB403">
            <v>17593.88</v>
          </cell>
          <cell r="BC403">
            <v>11000</v>
          </cell>
          <cell r="BD403">
            <v>6593.88</v>
          </cell>
          <cell r="BE403">
            <v>0</v>
          </cell>
          <cell r="BF403">
            <v>11000</v>
          </cell>
          <cell r="BG403">
            <v>-11000</v>
          </cell>
          <cell r="BH403">
            <v>0</v>
          </cell>
          <cell r="BI403">
            <v>11000</v>
          </cell>
          <cell r="BJ403">
            <v>-11000</v>
          </cell>
          <cell r="BK403">
            <v>124967.19</v>
          </cell>
          <cell r="BL403">
            <v>132000</v>
          </cell>
          <cell r="BM403">
            <v>-7032.81</v>
          </cell>
          <cell r="BN403">
            <v>0</v>
          </cell>
        </row>
        <row r="404">
          <cell r="X404">
            <v>37100</v>
          </cell>
          <cell r="Y404" t="str">
            <v>+</v>
          </cell>
          <cell r="Z404" t="str">
            <v>115520 PBX Perception-Sales</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row>
        <row r="405">
          <cell r="X405">
            <v>37200</v>
          </cell>
          <cell r="Y405" t="str">
            <v>+</v>
          </cell>
          <cell r="Z405" t="str">
            <v>115522 PBX Perception-Instl</v>
          </cell>
          <cell r="AA405">
            <v>0</v>
          </cell>
          <cell r="AB405">
            <v>0</v>
          </cell>
          <cell r="AC405">
            <v>0</v>
          </cell>
          <cell r="AD405">
            <v>260</v>
          </cell>
          <cell r="AE405">
            <v>0</v>
          </cell>
          <cell r="AF405">
            <v>260</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v>
          </cell>
          <cell r="BA405">
            <v>0</v>
          </cell>
          <cell r="BB405">
            <v>0</v>
          </cell>
          <cell r="BC405">
            <v>0</v>
          </cell>
          <cell r="BD405">
            <v>0</v>
          </cell>
          <cell r="BE405">
            <v>0</v>
          </cell>
          <cell r="BF405">
            <v>0</v>
          </cell>
          <cell r="BG405">
            <v>0</v>
          </cell>
          <cell r="BH405">
            <v>0</v>
          </cell>
          <cell r="BI405">
            <v>0</v>
          </cell>
          <cell r="BJ405">
            <v>0</v>
          </cell>
          <cell r="BK405">
            <v>260</v>
          </cell>
          <cell r="BL405">
            <v>0</v>
          </cell>
          <cell r="BM405">
            <v>260</v>
          </cell>
          <cell r="BN405">
            <v>0</v>
          </cell>
        </row>
        <row r="406">
          <cell r="X406">
            <v>37300</v>
          </cell>
          <cell r="Y406" t="str">
            <v>+</v>
          </cell>
          <cell r="Z406" t="str">
            <v>115524 PBX Perception-Mtce</v>
          </cell>
          <cell r="AA406">
            <v>607.95000000000005</v>
          </cell>
          <cell r="AB406">
            <v>0</v>
          </cell>
          <cell r="AC406">
            <v>607.95000000000005</v>
          </cell>
          <cell r="AD406">
            <v>607.95000000000005</v>
          </cell>
          <cell r="AE406">
            <v>0</v>
          </cell>
          <cell r="AF406">
            <v>607.95000000000005</v>
          </cell>
          <cell r="AG406">
            <v>607.95000000000005</v>
          </cell>
          <cell r="AH406">
            <v>0</v>
          </cell>
          <cell r="AI406">
            <v>607.95000000000005</v>
          </cell>
          <cell r="AJ406">
            <v>607.95000000000005</v>
          </cell>
          <cell r="AK406">
            <v>0</v>
          </cell>
          <cell r="AL406">
            <v>607.95000000000005</v>
          </cell>
          <cell r="AM406">
            <v>607.95000000000005</v>
          </cell>
          <cell r="AN406">
            <v>0</v>
          </cell>
          <cell r="AO406">
            <v>607.95000000000005</v>
          </cell>
          <cell r="AP406">
            <v>607.95000000000005</v>
          </cell>
          <cell r="AQ406">
            <v>0</v>
          </cell>
          <cell r="AR406">
            <v>607.95000000000005</v>
          </cell>
          <cell r="AS406">
            <v>607.95000000000005</v>
          </cell>
          <cell r="AT406">
            <v>0</v>
          </cell>
          <cell r="AU406">
            <v>607.95000000000005</v>
          </cell>
          <cell r="AV406">
            <v>607.95000000000005</v>
          </cell>
          <cell r="AW406">
            <v>0</v>
          </cell>
          <cell r="AX406">
            <v>607.95000000000005</v>
          </cell>
          <cell r="AY406">
            <v>605.25</v>
          </cell>
          <cell r="AZ406">
            <v>0</v>
          </cell>
          <cell r="BA406">
            <v>605.25</v>
          </cell>
          <cell r="BB406">
            <v>610.64999999999895</v>
          </cell>
          <cell r="BC406">
            <v>0</v>
          </cell>
          <cell r="BD406">
            <v>610.64999999999895</v>
          </cell>
          <cell r="BE406">
            <v>0</v>
          </cell>
          <cell r="BF406">
            <v>0</v>
          </cell>
          <cell r="BG406">
            <v>0</v>
          </cell>
          <cell r="BH406">
            <v>0</v>
          </cell>
          <cell r="BI406">
            <v>0</v>
          </cell>
          <cell r="BJ406">
            <v>0</v>
          </cell>
          <cell r="BK406">
            <v>6079.5</v>
          </cell>
          <cell r="BL406">
            <v>0</v>
          </cell>
          <cell r="BM406">
            <v>6079.5</v>
          </cell>
          <cell r="BN406">
            <v>0</v>
          </cell>
        </row>
        <row r="407">
          <cell r="X407">
            <v>37400</v>
          </cell>
          <cell r="Y407" t="str">
            <v>+</v>
          </cell>
          <cell r="Z407" t="str">
            <v>115531 Ultracom-DCX-Rentals</v>
          </cell>
          <cell r="AA407">
            <v>0</v>
          </cell>
          <cell r="AB407">
            <v>0</v>
          </cell>
          <cell r="AC407">
            <v>0</v>
          </cell>
          <cell r="AD407">
            <v>0</v>
          </cell>
          <cell r="AE407">
            <v>0</v>
          </cell>
          <cell r="AF407">
            <v>0</v>
          </cell>
          <cell r="AG407">
            <v>0</v>
          </cell>
          <cell r="AH407">
            <v>0</v>
          </cell>
          <cell r="AI407">
            <v>0</v>
          </cell>
          <cell r="AJ407">
            <v>-30376.2</v>
          </cell>
          <cell r="AK407">
            <v>0</v>
          </cell>
          <cell r="AL407">
            <v>-30376.2</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-30376.2</v>
          </cell>
          <cell r="BL407">
            <v>0</v>
          </cell>
          <cell r="BM407">
            <v>-30376.2</v>
          </cell>
          <cell r="BN407">
            <v>0</v>
          </cell>
        </row>
        <row r="408">
          <cell r="X408">
            <v>37500</v>
          </cell>
          <cell r="Y408" t="str">
            <v>+</v>
          </cell>
          <cell r="Z408" t="str">
            <v>115532 Ultracom-DCX-Instals</v>
          </cell>
          <cell r="AA408">
            <v>0</v>
          </cell>
          <cell r="AB408">
            <v>0</v>
          </cell>
          <cell r="AC408">
            <v>0</v>
          </cell>
          <cell r="AD408">
            <v>0</v>
          </cell>
          <cell r="AE408">
            <v>0</v>
          </cell>
          <cell r="AF408">
            <v>0</v>
          </cell>
          <cell r="AG408">
            <v>0</v>
          </cell>
          <cell r="AH408">
            <v>0</v>
          </cell>
          <cell r="AI408">
            <v>0</v>
          </cell>
          <cell r="AJ408">
            <v>-7.83</v>
          </cell>
          <cell r="AK408">
            <v>0</v>
          </cell>
          <cell r="AL408">
            <v>-7.83</v>
          </cell>
          <cell r="AM408">
            <v>16.25</v>
          </cell>
          <cell r="AN408">
            <v>0</v>
          </cell>
          <cell r="AO408">
            <v>16.25</v>
          </cell>
          <cell r="AP408">
            <v>65</v>
          </cell>
          <cell r="AQ408">
            <v>0</v>
          </cell>
          <cell r="AR408">
            <v>65</v>
          </cell>
          <cell r="AS408">
            <v>0</v>
          </cell>
          <cell r="AT408">
            <v>0</v>
          </cell>
          <cell r="AU408">
            <v>0</v>
          </cell>
          <cell r="AV408">
            <v>0</v>
          </cell>
          <cell r="AW408">
            <v>0</v>
          </cell>
          <cell r="AX408">
            <v>0</v>
          </cell>
          <cell r="AY408">
            <v>0</v>
          </cell>
          <cell r="AZ408">
            <v>0</v>
          </cell>
          <cell r="BA408">
            <v>0</v>
          </cell>
          <cell r="BB408">
            <v>0</v>
          </cell>
          <cell r="BC408">
            <v>0</v>
          </cell>
          <cell r="BD408">
            <v>0</v>
          </cell>
          <cell r="BE408">
            <v>0</v>
          </cell>
          <cell r="BF408">
            <v>0</v>
          </cell>
          <cell r="BG408">
            <v>0</v>
          </cell>
          <cell r="BH408">
            <v>0</v>
          </cell>
          <cell r="BI408">
            <v>0</v>
          </cell>
          <cell r="BJ408">
            <v>0</v>
          </cell>
          <cell r="BK408">
            <v>73.42</v>
          </cell>
          <cell r="BL408">
            <v>0</v>
          </cell>
          <cell r="BM408">
            <v>73.42</v>
          </cell>
          <cell r="BN408">
            <v>0</v>
          </cell>
        </row>
        <row r="409">
          <cell r="X409">
            <v>37600</v>
          </cell>
          <cell r="Y409" t="str">
            <v>+</v>
          </cell>
          <cell r="Z409" t="str">
            <v>115534 Ultracom-DCX-Mtce</v>
          </cell>
          <cell r="AA409">
            <v>1610.76</v>
          </cell>
          <cell r="AB409">
            <v>1000</v>
          </cell>
          <cell r="AC409">
            <v>610.75999999999897</v>
          </cell>
          <cell r="AD409">
            <v>863.88</v>
          </cell>
          <cell r="AE409">
            <v>1000</v>
          </cell>
          <cell r="AF409">
            <v>-136.12</v>
          </cell>
          <cell r="AG409">
            <v>863.88</v>
          </cell>
          <cell r="AH409">
            <v>1000</v>
          </cell>
          <cell r="AI409">
            <v>-136.12</v>
          </cell>
          <cell r="AJ409">
            <v>863.88</v>
          </cell>
          <cell r="AK409">
            <v>1000</v>
          </cell>
          <cell r="AL409">
            <v>-136.12</v>
          </cell>
          <cell r="AM409">
            <v>863.88</v>
          </cell>
          <cell r="AN409">
            <v>1000</v>
          </cell>
          <cell r="AO409">
            <v>-136.12</v>
          </cell>
          <cell r="AP409">
            <v>414</v>
          </cell>
          <cell r="AQ409">
            <v>1000</v>
          </cell>
          <cell r="AR409">
            <v>-586</v>
          </cell>
          <cell r="AS409">
            <v>-35.880000000000003</v>
          </cell>
          <cell r="AT409">
            <v>1000</v>
          </cell>
          <cell r="AU409">
            <v>-1035.8800000000001</v>
          </cell>
          <cell r="AV409">
            <v>414</v>
          </cell>
          <cell r="AW409">
            <v>1000</v>
          </cell>
          <cell r="AX409">
            <v>-586</v>
          </cell>
          <cell r="AY409">
            <v>414</v>
          </cell>
          <cell r="AZ409">
            <v>1000</v>
          </cell>
          <cell r="BA409">
            <v>-586</v>
          </cell>
          <cell r="BB409">
            <v>414</v>
          </cell>
          <cell r="BC409">
            <v>1000</v>
          </cell>
          <cell r="BD409">
            <v>-586</v>
          </cell>
          <cell r="BE409">
            <v>0</v>
          </cell>
          <cell r="BF409">
            <v>1000</v>
          </cell>
          <cell r="BG409">
            <v>-1000</v>
          </cell>
          <cell r="BH409">
            <v>0</v>
          </cell>
          <cell r="BI409">
            <v>1000</v>
          </cell>
          <cell r="BJ409">
            <v>-1000</v>
          </cell>
          <cell r="BK409">
            <v>6686.3999999999896</v>
          </cell>
          <cell r="BL409">
            <v>12000</v>
          </cell>
          <cell r="BM409">
            <v>-5313.6</v>
          </cell>
          <cell r="BN409">
            <v>0</v>
          </cell>
        </row>
        <row r="410">
          <cell r="X410">
            <v>37700</v>
          </cell>
          <cell r="Y410" t="str">
            <v>+</v>
          </cell>
          <cell r="Z410" t="str">
            <v>115540 SX 20-Sales</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cell r="AS410">
            <v>545</v>
          </cell>
          <cell r="AT410">
            <v>0</v>
          </cell>
          <cell r="AU410">
            <v>545</v>
          </cell>
          <cell r="AV410">
            <v>0</v>
          </cell>
          <cell r="AW410">
            <v>0</v>
          </cell>
          <cell r="AX410">
            <v>0</v>
          </cell>
          <cell r="AY410">
            <v>0</v>
          </cell>
          <cell r="AZ410">
            <v>0</v>
          </cell>
          <cell r="BA410">
            <v>0</v>
          </cell>
          <cell r="BB410">
            <v>0</v>
          </cell>
          <cell r="BC410">
            <v>0</v>
          </cell>
          <cell r="BD410">
            <v>0</v>
          </cell>
          <cell r="BE410">
            <v>0</v>
          </cell>
          <cell r="BF410">
            <v>0</v>
          </cell>
          <cell r="BG410">
            <v>0</v>
          </cell>
          <cell r="BH410">
            <v>0</v>
          </cell>
          <cell r="BI410">
            <v>0</v>
          </cell>
          <cell r="BJ410">
            <v>0</v>
          </cell>
          <cell r="BK410">
            <v>545</v>
          </cell>
          <cell r="BL410">
            <v>0</v>
          </cell>
          <cell r="BM410">
            <v>545</v>
          </cell>
          <cell r="BN410">
            <v>0</v>
          </cell>
        </row>
        <row r="411">
          <cell r="X411">
            <v>37800</v>
          </cell>
          <cell r="Y411" t="str">
            <v>+</v>
          </cell>
          <cell r="Z411" t="str">
            <v>115541 SX 20-Rentals</v>
          </cell>
          <cell r="AA411">
            <v>903.03999999999905</v>
          </cell>
          <cell r="AB411">
            <v>416.67</v>
          </cell>
          <cell r="AC411">
            <v>486.37</v>
          </cell>
          <cell r="AD411">
            <v>903.03999999999905</v>
          </cell>
          <cell r="AE411">
            <v>416.66</v>
          </cell>
          <cell r="AF411">
            <v>486.38</v>
          </cell>
          <cell r="AG411">
            <v>903.03999999999905</v>
          </cell>
          <cell r="AH411">
            <v>416.67</v>
          </cell>
          <cell r="AI411">
            <v>486.37</v>
          </cell>
          <cell r="AJ411">
            <v>796.03999999999905</v>
          </cell>
          <cell r="AK411">
            <v>416.67</v>
          </cell>
          <cell r="AL411">
            <v>379.37</v>
          </cell>
          <cell r="AM411">
            <v>617.08000000000004</v>
          </cell>
          <cell r="AN411">
            <v>416.66</v>
          </cell>
          <cell r="AO411">
            <v>200.41999999999899</v>
          </cell>
          <cell r="AP411">
            <v>19.969999999999899</v>
          </cell>
          <cell r="AQ411">
            <v>416.67</v>
          </cell>
          <cell r="AR411">
            <v>-396.69999999999902</v>
          </cell>
          <cell r="AS411">
            <v>-887.03999999999905</v>
          </cell>
          <cell r="AT411">
            <v>416.67</v>
          </cell>
          <cell r="AU411">
            <v>-1303.71</v>
          </cell>
          <cell r="AV411">
            <v>0</v>
          </cell>
          <cell r="AW411">
            <v>416.66</v>
          </cell>
          <cell r="AX411">
            <v>-416.66</v>
          </cell>
          <cell r="AY411">
            <v>0</v>
          </cell>
          <cell r="AZ411">
            <v>416.67</v>
          </cell>
          <cell r="BA411">
            <v>-416.67</v>
          </cell>
          <cell r="BB411">
            <v>0</v>
          </cell>
          <cell r="BC411">
            <v>416.67</v>
          </cell>
          <cell r="BD411">
            <v>-416.67</v>
          </cell>
          <cell r="BE411">
            <v>0</v>
          </cell>
          <cell r="BF411">
            <v>416.66</v>
          </cell>
          <cell r="BG411">
            <v>-416.66</v>
          </cell>
          <cell r="BH411">
            <v>0</v>
          </cell>
          <cell r="BI411">
            <v>416.67</v>
          </cell>
          <cell r="BJ411">
            <v>-416.67</v>
          </cell>
          <cell r="BK411">
            <v>3255.17</v>
          </cell>
          <cell r="BL411">
            <v>5000</v>
          </cell>
          <cell r="BM411">
            <v>-1744.8299999999899</v>
          </cell>
          <cell r="BN411">
            <v>22583.33</v>
          </cell>
        </row>
        <row r="412">
          <cell r="X412">
            <v>37900</v>
          </cell>
          <cell r="Y412" t="str">
            <v>+</v>
          </cell>
          <cell r="Z412" t="str">
            <v>115542 SX 20-Installs</v>
          </cell>
          <cell r="AA412">
            <v>391.94999999999902</v>
          </cell>
          <cell r="AB412">
            <v>250</v>
          </cell>
          <cell r="AC412">
            <v>141.94999999999899</v>
          </cell>
          <cell r="AD412">
            <v>455</v>
          </cell>
          <cell r="AE412">
            <v>250</v>
          </cell>
          <cell r="AF412">
            <v>205</v>
          </cell>
          <cell r="AG412">
            <v>0</v>
          </cell>
          <cell r="AH412">
            <v>250</v>
          </cell>
          <cell r="AI412">
            <v>-250</v>
          </cell>
          <cell r="AJ412">
            <v>0</v>
          </cell>
          <cell r="AK412">
            <v>250</v>
          </cell>
          <cell r="AL412">
            <v>-250</v>
          </cell>
          <cell r="AM412">
            <v>130</v>
          </cell>
          <cell r="AN412">
            <v>250</v>
          </cell>
          <cell r="AO412">
            <v>-120</v>
          </cell>
          <cell r="AP412">
            <v>65</v>
          </cell>
          <cell r="AQ412">
            <v>250</v>
          </cell>
          <cell r="AR412">
            <v>-185</v>
          </cell>
          <cell r="AS412">
            <v>113.75</v>
          </cell>
          <cell r="AT412">
            <v>250</v>
          </cell>
          <cell r="AU412">
            <v>-136.25</v>
          </cell>
          <cell r="AV412">
            <v>710</v>
          </cell>
          <cell r="AW412">
            <v>250</v>
          </cell>
          <cell r="AX412">
            <v>460</v>
          </cell>
          <cell r="AY412">
            <v>0</v>
          </cell>
          <cell r="AZ412">
            <v>250</v>
          </cell>
          <cell r="BA412">
            <v>-250</v>
          </cell>
          <cell r="BB412">
            <v>0</v>
          </cell>
          <cell r="BC412">
            <v>250</v>
          </cell>
          <cell r="BD412">
            <v>-250</v>
          </cell>
          <cell r="BE412">
            <v>0</v>
          </cell>
          <cell r="BF412">
            <v>250</v>
          </cell>
          <cell r="BG412">
            <v>-250</v>
          </cell>
          <cell r="BH412">
            <v>0</v>
          </cell>
          <cell r="BI412">
            <v>250</v>
          </cell>
          <cell r="BJ412">
            <v>-250</v>
          </cell>
          <cell r="BK412">
            <v>1865.7</v>
          </cell>
          <cell r="BL412">
            <v>3000</v>
          </cell>
          <cell r="BM412">
            <v>-1134.3</v>
          </cell>
          <cell r="BN412">
            <v>83.329999999999899</v>
          </cell>
        </row>
        <row r="413">
          <cell r="X413">
            <v>38000</v>
          </cell>
          <cell r="Y413" t="str">
            <v>+</v>
          </cell>
          <cell r="Z413" t="str">
            <v>115544 SX 20-Mtce</v>
          </cell>
          <cell r="AA413">
            <v>1961.3699999999899</v>
          </cell>
          <cell r="AB413">
            <v>0</v>
          </cell>
          <cell r="AC413">
            <v>1961.3699999999899</v>
          </cell>
          <cell r="AD413">
            <v>1961.3699999999899</v>
          </cell>
          <cell r="AE413">
            <v>0</v>
          </cell>
          <cell r="AF413">
            <v>1961.3699999999899</v>
          </cell>
          <cell r="AG413">
            <v>1961.3699999999899</v>
          </cell>
          <cell r="AH413">
            <v>0</v>
          </cell>
          <cell r="AI413">
            <v>1961.3699999999899</v>
          </cell>
          <cell r="AJ413">
            <v>1712.52</v>
          </cell>
          <cell r="AK413">
            <v>0</v>
          </cell>
          <cell r="AL413">
            <v>1712.52</v>
          </cell>
          <cell r="AM413">
            <v>1439.22</v>
          </cell>
          <cell r="AN413">
            <v>0</v>
          </cell>
          <cell r="AO413">
            <v>1439.22</v>
          </cell>
          <cell r="AP413">
            <v>3643.63</v>
          </cell>
          <cell r="AQ413">
            <v>0</v>
          </cell>
          <cell r="AR413">
            <v>3643.63</v>
          </cell>
          <cell r="AS413">
            <v>3120.27</v>
          </cell>
          <cell r="AT413">
            <v>0</v>
          </cell>
          <cell r="AU413">
            <v>3120.27</v>
          </cell>
          <cell r="AV413">
            <v>2367.61</v>
          </cell>
          <cell r="AW413">
            <v>0</v>
          </cell>
          <cell r="AX413">
            <v>2367.61</v>
          </cell>
          <cell r="AY413">
            <v>875.03999999999905</v>
          </cell>
          <cell r="AZ413">
            <v>0</v>
          </cell>
          <cell r="BA413">
            <v>875.03999999999905</v>
          </cell>
          <cell r="BB413">
            <v>3526.28</v>
          </cell>
          <cell r="BC413">
            <v>0</v>
          </cell>
          <cell r="BD413">
            <v>3526.28</v>
          </cell>
          <cell r="BE413">
            <v>0</v>
          </cell>
          <cell r="BF413">
            <v>0</v>
          </cell>
          <cell r="BG413">
            <v>0</v>
          </cell>
          <cell r="BH413">
            <v>0</v>
          </cell>
          <cell r="BI413">
            <v>0</v>
          </cell>
          <cell r="BJ413">
            <v>0</v>
          </cell>
          <cell r="BK413">
            <v>22568.68</v>
          </cell>
          <cell r="BL413">
            <v>0</v>
          </cell>
          <cell r="BM413">
            <v>22568.68</v>
          </cell>
          <cell r="BN413">
            <v>166.66999999999899</v>
          </cell>
        </row>
        <row r="414">
          <cell r="X414">
            <v>38100</v>
          </cell>
          <cell r="Y414" t="str">
            <v>+</v>
          </cell>
          <cell r="Z414" t="str">
            <v>115550 SL1-Discont'd-Sales</v>
          </cell>
          <cell r="AA414">
            <v>12034</v>
          </cell>
          <cell r="AB414">
            <v>1916.67</v>
          </cell>
          <cell r="AC414">
            <v>10117.33</v>
          </cell>
          <cell r="AD414">
            <v>2666</v>
          </cell>
          <cell r="AE414">
            <v>1916.66</v>
          </cell>
          <cell r="AF414">
            <v>749.34</v>
          </cell>
          <cell r="AG414">
            <v>15789.2</v>
          </cell>
          <cell r="AH414">
            <v>1916.67</v>
          </cell>
          <cell r="AI414">
            <v>13872.53</v>
          </cell>
          <cell r="AJ414">
            <v>13764.299999999899</v>
          </cell>
          <cell r="AK414">
            <v>1916.67</v>
          </cell>
          <cell r="AL414">
            <v>11847.629999999899</v>
          </cell>
          <cell r="AM414">
            <v>16714.2</v>
          </cell>
          <cell r="AN414">
            <v>1916.66</v>
          </cell>
          <cell r="AO414">
            <v>14797.54</v>
          </cell>
          <cell r="AP414">
            <v>10611.7</v>
          </cell>
          <cell r="AQ414">
            <v>1916.67</v>
          </cell>
          <cell r="AR414">
            <v>8695.0300000000007</v>
          </cell>
          <cell r="AS414">
            <v>30842.299999999901</v>
          </cell>
          <cell r="AT414">
            <v>1916.67</v>
          </cell>
          <cell r="AU414">
            <v>28925.63</v>
          </cell>
          <cell r="AV414">
            <v>6792.5</v>
          </cell>
          <cell r="AW414">
            <v>1916.66</v>
          </cell>
          <cell r="AX414">
            <v>4875.84</v>
          </cell>
          <cell r="AY414">
            <v>0</v>
          </cell>
          <cell r="AZ414">
            <v>1916.67</v>
          </cell>
          <cell r="BA414">
            <v>-1916.67</v>
          </cell>
          <cell r="BB414">
            <v>-666.6</v>
          </cell>
          <cell r="BC414">
            <v>1916.67</v>
          </cell>
          <cell r="BD414">
            <v>-2583.27</v>
          </cell>
          <cell r="BE414">
            <v>0</v>
          </cell>
          <cell r="BF414">
            <v>1916.66</v>
          </cell>
          <cell r="BG414">
            <v>-1916.66</v>
          </cell>
          <cell r="BH414">
            <v>0</v>
          </cell>
          <cell r="BI414">
            <v>1916.67</v>
          </cell>
          <cell r="BJ414">
            <v>-1916.67</v>
          </cell>
          <cell r="BK414">
            <v>108547.6</v>
          </cell>
          <cell r="BL414">
            <v>23000</v>
          </cell>
          <cell r="BM414">
            <v>85547.6</v>
          </cell>
          <cell r="BN414">
            <v>0</v>
          </cell>
        </row>
        <row r="415">
          <cell r="X415">
            <v>38200</v>
          </cell>
          <cell r="Y415" t="str">
            <v>+</v>
          </cell>
          <cell r="Z415" t="str">
            <v>115551 SL1-Discont'd-Rental</v>
          </cell>
          <cell r="AA415">
            <v>3977.55</v>
          </cell>
          <cell r="AB415">
            <v>0</v>
          </cell>
          <cell r="AC415">
            <v>3977.55</v>
          </cell>
          <cell r="AD415">
            <v>4106.6999999999898</v>
          </cell>
          <cell r="AE415">
            <v>0</v>
          </cell>
          <cell r="AF415">
            <v>4106.6999999999898</v>
          </cell>
          <cell r="AG415">
            <v>3924.15</v>
          </cell>
          <cell r="AH415">
            <v>0</v>
          </cell>
          <cell r="AI415">
            <v>3924.15</v>
          </cell>
          <cell r="AJ415">
            <v>1924.66</v>
          </cell>
          <cell r="AK415">
            <v>0</v>
          </cell>
          <cell r="AL415">
            <v>1924.66</v>
          </cell>
          <cell r="AM415">
            <v>-5793.6499999999896</v>
          </cell>
          <cell r="AN415">
            <v>0</v>
          </cell>
          <cell r="AO415">
            <v>-5793.6499999999896</v>
          </cell>
          <cell r="AP415">
            <v>4069</v>
          </cell>
          <cell r="AQ415">
            <v>0</v>
          </cell>
          <cell r="AR415">
            <v>4069</v>
          </cell>
          <cell r="AS415">
            <v>3711.5</v>
          </cell>
          <cell r="AT415">
            <v>0</v>
          </cell>
          <cell r="AU415">
            <v>3711.5</v>
          </cell>
          <cell r="AV415">
            <v>3874</v>
          </cell>
          <cell r="AW415">
            <v>0</v>
          </cell>
          <cell r="AX415">
            <v>3874</v>
          </cell>
          <cell r="AY415">
            <v>4069</v>
          </cell>
          <cell r="AZ415">
            <v>0</v>
          </cell>
          <cell r="BA415">
            <v>4069</v>
          </cell>
          <cell r="BB415">
            <v>1052.46</v>
          </cell>
          <cell r="BC415">
            <v>0</v>
          </cell>
          <cell r="BD415">
            <v>1052.46</v>
          </cell>
          <cell r="BE415">
            <v>578</v>
          </cell>
          <cell r="BF415">
            <v>0</v>
          </cell>
          <cell r="BG415">
            <v>578</v>
          </cell>
          <cell r="BH415">
            <v>0</v>
          </cell>
          <cell r="BI415">
            <v>0</v>
          </cell>
          <cell r="BJ415">
            <v>0</v>
          </cell>
          <cell r="BK415">
            <v>25493.369999999901</v>
          </cell>
          <cell r="BL415">
            <v>0</v>
          </cell>
          <cell r="BM415">
            <v>25493.369999999901</v>
          </cell>
          <cell r="BN415">
            <v>0</v>
          </cell>
        </row>
        <row r="416">
          <cell r="X416">
            <v>38300</v>
          </cell>
          <cell r="Y416" t="str">
            <v>+</v>
          </cell>
          <cell r="Z416" t="str">
            <v>115552 SL1-Discont'd-Instal</v>
          </cell>
          <cell r="AA416">
            <v>9714.5</v>
          </cell>
          <cell r="AB416">
            <v>500</v>
          </cell>
          <cell r="AC416">
            <v>9214.5</v>
          </cell>
          <cell r="AD416">
            <v>-6399.25</v>
          </cell>
          <cell r="AE416">
            <v>500</v>
          </cell>
          <cell r="AF416">
            <v>-6899.25</v>
          </cell>
          <cell r="AG416">
            <v>1270</v>
          </cell>
          <cell r="AH416">
            <v>500</v>
          </cell>
          <cell r="AI416">
            <v>770</v>
          </cell>
          <cell r="AJ416">
            <v>2422.5</v>
          </cell>
          <cell r="AK416">
            <v>500</v>
          </cell>
          <cell r="AL416">
            <v>1922.5</v>
          </cell>
          <cell r="AM416">
            <v>387.5</v>
          </cell>
          <cell r="AN416">
            <v>500</v>
          </cell>
          <cell r="AO416">
            <v>-112.5</v>
          </cell>
          <cell r="AP416">
            <v>1397.5</v>
          </cell>
          <cell r="AQ416">
            <v>500</v>
          </cell>
          <cell r="AR416">
            <v>897.5</v>
          </cell>
          <cell r="AS416">
            <v>617.5</v>
          </cell>
          <cell r="AT416">
            <v>500</v>
          </cell>
          <cell r="AU416">
            <v>117.5</v>
          </cell>
          <cell r="AV416">
            <v>773.75</v>
          </cell>
          <cell r="AW416">
            <v>500</v>
          </cell>
          <cell r="AX416">
            <v>273.75</v>
          </cell>
          <cell r="AY416">
            <v>926.5</v>
          </cell>
          <cell r="AZ416">
            <v>500</v>
          </cell>
          <cell r="BA416">
            <v>426.5</v>
          </cell>
          <cell r="BB416">
            <v>144</v>
          </cell>
          <cell r="BC416">
            <v>500</v>
          </cell>
          <cell r="BD416">
            <v>-356</v>
          </cell>
          <cell r="BE416">
            <v>0</v>
          </cell>
          <cell r="BF416">
            <v>500</v>
          </cell>
          <cell r="BG416">
            <v>-500</v>
          </cell>
          <cell r="BH416">
            <v>0</v>
          </cell>
          <cell r="BI416">
            <v>500</v>
          </cell>
          <cell r="BJ416">
            <v>-500</v>
          </cell>
          <cell r="BK416">
            <v>11254.5</v>
          </cell>
          <cell r="BL416">
            <v>6000</v>
          </cell>
          <cell r="BM416">
            <v>5254.5</v>
          </cell>
          <cell r="BN416">
            <v>0</v>
          </cell>
        </row>
        <row r="417">
          <cell r="X417">
            <v>38400</v>
          </cell>
          <cell r="Y417" t="str">
            <v>+</v>
          </cell>
          <cell r="Z417" t="str">
            <v>115554 SL1-Discontnued-Mtce</v>
          </cell>
          <cell r="AA417">
            <v>23149.41</v>
          </cell>
          <cell r="AB417">
            <v>44000</v>
          </cell>
          <cell r="AC417">
            <v>-20850.59</v>
          </cell>
          <cell r="AD417">
            <v>31679.34</v>
          </cell>
          <cell r="AE417">
            <v>44000</v>
          </cell>
          <cell r="AF417">
            <v>-12320.66</v>
          </cell>
          <cell r="AG417">
            <v>30185.9</v>
          </cell>
          <cell r="AH417">
            <v>44000</v>
          </cell>
          <cell r="AI417">
            <v>-13814.1</v>
          </cell>
          <cell r="AJ417">
            <v>27999.2599999999</v>
          </cell>
          <cell r="AK417">
            <v>44000</v>
          </cell>
          <cell r="AL417">
            <v>-16000.74</v>
          </cell>
          <cell r="AM417">
            <v>28699.0999999999</v>
          </cell>
          <cell r="AN417">
            <v>44000</v>
          </cell>
          <cell r="AO417">
            <v>-15300.9</v>
          </cell>
          <cell r="AP417">
            <v>190410.45</v>
          </cell>
          <cell r="AQ417">
            <v>44000</v>
          </cell>
          <cell r="AR417">
            <v>146410.45000000001</v>
          </cell>
          <cell r="AS417">
            <v>630987.30000000005</v>
          </cell>
          <cell r="AT417">
            <v>44000</v>
          </cell>
          <cell r="AU417">
            <v>586987.30000000005</v>
          </cell>
          <cell r="AV417">
            <v>-398827.39</v>
          </cell>
          <cell r="AW417">
            <v>44000</v>
          </cell>
          <cell r="AX417">
            <v>-442827.39</v>
          </cell>
          <cell r="AY417">
            <v>-212329.31</v>
          </cell>
          <cell r="AZ417">
            <v>44000</v>
          </cell>
          <cell r="BA417">
            <v>-256329.31</v>
          </cell>
          <cell r="BB417">
            <v>39558.400000000001</v>
          </cell>
          <cell r="BC417">
            <v>44000</v>
          </cell>
          <cell r="BD417">
            <v>-4441.6000000000004</v>
          </cell>
          <cell r="BE417">
            <v>0</v>
          </cell>
          <cell r="BF417">
            <v>44000</v>
          </cell>
          <cell r="BG417">
            <v>-44000</v>
          </cell>
          <cell r="BH417">
            <v>0</v>
          </cell>
          <cell r="BI417">
            <v>44000</v>
          </cell>
          <cell r="BJ417">
            <v>-44000</v>
          </cell>
          <cell r="BK417">
            <v>391512.46</v>
          </cell>
          <cell r="BL417">
            <v>528000</v>
          </cell>
          <cell r="BM417">
            <v>-136487.54</v>
          </cell>
          <cell r="BN417">
            <v>0</v>
          </cell>
        </row>
        <row r="418">
          <cell r="X418">
            <v>38500</v>
          </cell>
          <cell r="Y418" t="str">
            <v>+</v>
          </cell>
          <cell r="Z418" t="str">
            <v>115562 GTD 120-Installs</v>
          </cell>
          <cell r="AA418">
            <v>0</v>
          </cell>
          <cell r="AB418">
            <v>0</v>
          </cell>
          <cell r="AC418">
            <v>0</v>
          </cell>
          <cell r="AD418">
            <v>0</v>
          </cell>
          <cell r="AE418">
            <v>0</v>
          </cell>
          <cell r="AF418">
            <v>0</v>
          </cell>
          <cell r="AG418">
            <v>0</v>
          </cell>
          <cell r="AH418">
            <v>0</v>
          </cell>
          <cell r="AI418">
            <v>0</v>
          </cell>
          <cell r="AJ418">
            <v>65</v>
          </cell>
          <cell r="AK418">
            <v>0</v>
          </cell>
          <cell r="AL418">
            <v>65</v>
          </cell>
          <cell r="AM418">
            <v>32.5</v>
          </cell>
          <cell r="AN418">
            <v>0</v>
          </cell>
          <cell r="AO418">
            <v>32.5</v>
          </cell>
          <cell r="AP418">
            <v>65</v>
          </cell>
          <cell r="AQ418">
            <v>0</v>
          </cell>
          <cell r="AR418">
            <v>65</v>
          </cell>
          <cell r="AS418">
            <v>0</v>
          </cell>
          <cell r="AT418">
            <v>0</v>
          </cell>
          <cell r="AU418">
            <v>0</v>
          </cell>
          <cell r="AV418">
            <v>0</v>
          </cell>
          <cell r="AW418">
            <v>0</v>
          </cell>
          <cell r="AX418">
            <v>0</v>
          </cell>
          <cell r="AY418">
            <v>0</v>
          </cell>
          <cell r="AZ418">
            <v>0</v>
          </cell>
          <cell r="BA418">
            <v>0</v>
          </cell>
          <cell r="BB418">
            <v>0</v>
          </cell>
          <cell r="BC418">
            <v>0</v>
          </cell>
          <cell r="BD418">
            <v>0</v>
          </cell>
          <cell r="BE418">
            <v>0</v>
          </cell>
          <cell r="BF418">
            <v>0</v>
          </cell>
          <cell r="BG418">
            <v>0</v>
          </cell>
          <cell r="BH418">
            <v>0</v>
          </cell>
          <cell r="BI418">
            <v>0</v>
          </cell>
          <cell r="BJ418">
            <v>0</v>
          </cell>
          <cell r="BK418">
            <v>162.5</v>
          </cell>
          <cell r="BL418">
            <v>0</v>
          </cell>
          <cell r="BM418">
            <v>162.5</v>
          </cell>
          <cell r="BN418">
            <v>0</v>
          </cell>
        </row>
        <row r="419">
          <cell r="X419">
            <v>38600</v>
          </cell>
          <cell r="Y419" t="str">
            <v>+</v>
          </cell>
          <cell r="Z419" t="str">
            <v>116000 Norstar-Sales</v>
          </cell>
          <cell r="AA419">
            <v>95882.32</v>
          </cell>
          <cell r="AB419">
            <v>178666.67</v>
          </cell>
          <cell r="AC419">
            <v>-82784.350000000006</v>
          </cell>
          <cell r="AD419">
            <v>238815.12</v>
          </cell>
          <cell r="AE419">
            <v>179666.66</v>
          </cell>
          <cell r="AF419">
            <v>59148.459999999897</v>
          </cell>
          <cell r="AG419">
            <v>237787.94</v>
          </cell>
          <cell r="AH419">
            <v>180666.67</v>
          </cell>
          <cell r="AI419">
            <v>57121.269999999902</v>
          </cell>
          <cell r="AJ419">
            <v>170914.989999999</v>
          </cell>
          <cell r="AK419">
            <v>181666.67</v>
          </cell>
          <cell r="AL419">
            <v>-10751.68</v>
          </cell>
          <cell r="AM419">
            <v>171425.149999999</v>
          </cell>
          <cell r="AN419">
            <v>182666.66</v>
          </cell>
          <cell r="AO419">
            <v>-11241.51</v>
          </cell>
          <cell r="AP419">
            <v>294049.66999999899</v>
          </cell>
          <cell r="AQ419">
            <v>183666.67</v>
          </cell>
          <cell r="AR419">
            <v>110383</v>
          </cell>
          <cell r="AS419">
            <v>205571.56</v>
          </cell>
          <cell r="AT419">
            <v>184666.67</v>
          </cell>
          <cell r="AU419">
            <v>20904.889999999901</v>
          </cell>
          <cell r="AV419">
            <v>212486.7</v>
          </cell>
          <cell r="AW419">
            <v>185666.66</v>
          </cell>
          <cell r="AX419">
            <v>26820.04</v>
          </cell>
          <cell r="AY419">
            <v>166188.5</v>
          </cell>
          <cell r="AZ419">
            <v>186666.67</v>
          </cell>
          <cell r="BA419">
            <v>-20478.1699999999</v>
          </cell>
          <cell r="BB419">
            <v>201930.609999999</v>
          </cell>
          <cell r="BC419">
            <v>187666.67</v>
          </cell>
          <cell r="BD419">
            <v>14263.94</v>
          </cell>
          <cell r="BE419">
            <v>0</v>
          </cell>
          <cell r="BF419">
            <v>188666.66</v>
          </cell>
          <cell r="BG419">
            <v>-188666.66</v>
          </cell>
          <cell r="BH419">
            <v>0</v>
          </cell>
          <cell r="BI419">
            <v>189666.67</v>
          </cell>
          <cell r="BJ419">
            <v>-189666.67</v>
          </cell>
          <cell r="BK419">
            <v>1995052.56</v>
          </cell>
          <cell r="BL419">
            <v>2210000</v>
          </cell>
          <cell r="BM419">
            <v>-214947.44</v>
          </cell>
          <cell r="BN419">
            <v>13666.67</v>
          </cell>
        </row>
        <row r="420">
          <cell r="X420">
            <v>38700</v>
          </cell>
          <cell r="Y420" t="str">
            <v>+</v>
          </cell>
          <cell r="Z420" t="str">
            <v>116001 Norstar-Rentals</v>
          </cell>
          <cell r="AA420">
            <v>158350.31</v>
          </cell>
          <cell r="AB420">
            <v>146666.67000000001</v>
          </cell>
          <cell r="AC420">
            <v>11683.639999999899</v>
          </cell>
          <cell r="AD420">
            <v>180719.16</v>
          </cell>
          <cell r="AE420">
            <v>146666.66</v>
          </cell>
          <cell r="AF420">
            <v>34052.5</v>
          </cell>
          <cell r="AG420">
            <v>169639.95</v>
          </cell>
          <cell r="AH420">
            <v>146666.67000000001</v>
          </cell>
          <cell r="AI420">
            <v>22973.279999999901</v>
          </cell>
          <cell r="AJ420">
            <v>161962.84</v>
          </cell>
          <cell r="AK420">
            <v>146666.67000000001</v>
          </cell>
          <cell r="AL420">
            <v>15296.17</v>
          </cell>
          <cell r="AM420">
            <v>164370.109999999</v>
          </cell>
          <cell r="AN420">
            <v>146666.66</v>
          </cell>
          <cell r="AO420">
            <v>17703.45</v>
          </cell>
          <cell r="AP420">
            <v>147338.92000000001</v>
          </cell>
          <cell r="AQ420">
            <v>146666.67000000001</v>
          </cell>
          <cell r="AR420">
            <v>672.25</v>
          </cell>
          <cell r="AS420">
            <v>153364.799999999</v>
          </cell>
          <cell r="AT420">
            <v>146666.67000000001</v>
          </cell>
          <cell r="AU420">
            <v>6698.13</v>
          </cell>
          <cell r="AV420">
            <v>145584.1</v>
          </cell>
          <cell r="AW420">
            <v>146666.66</v>
          </cell>
          <cell r="AX420">
            <v>-1082.5599999999899</v>
          </cell>
          <cell r="AY420">
            <v>180622.38</v>
          </cell>
          <cell r="AZ420">
            <v>146666.67000000001</v>
          </cell>
          <cell r="BA420">
            <v>33955.709999999897</v>
          </cell>
          <cell r="BB420">
            <v>197857.609999999</v>
          </cell>
          <cell r="BC420">
            <v>146666.67000000001</v>
          </cell>
          <cell r="BD420">
            <v>51190.94</v>
          </cell>
          <cell r="BE420">
            <v>49921.629999999903</v>
          </cell>
          <cell r="BF420">
            <v>146666.66</v>
          </cell>
          <cell r="BG420">
            <v>-96745.029999999897</v>
          </cell>
          <cell r="BH420">
            <v>0</v>
          </cell>
          <cell r="BI420">
            <v>146666.67000000001</v>
          </cell>
          <cell r="BJ420">
            <v>-146666.67000000001</v>
          </cell>
          <cell r="BK420">
            <v>1709731.81</v>
          </cell>
          <cell r="BL420">
            <v>1760000</v>
          </cell>
          <cell r="BM420">
            <v>-50268.19</v>
          </cell>
          <cell r="BN420">
            <v>8916.67</v>
          </cell>
        </row>
        <row r="421">
          <cell r="X421">
            <v>38800</v>
          </cell>
          <cell r="Y421" t="str">
            <v>+</v>
          </cell>
          <cell r="Z421" t="str">
            <v>116002 Norstar-Installs</v>
          </cell>
          <cell r="AA421">
            <v>64744.449999999903</v>
          </cell>
          <cell r="AB421">
            <v>83333.33</v>
          </cell>
          <cell r="AC421">
            <v>-18588.88</v>
          </cell>
          <cell r="AD421">
            <v>124160.42</v>
          </cell>
          <cell r="AE421">
            <v>83333.339999999895</v>
          </cell>
          <cell r="AF421">
            <v>40827.08</v>
          </cell>
          <cell r="AG421">
            <v>113653.14</v>
          </cell>
          <cell r="AH421">
            <v>83333.33</v>
          </cell>
          <cell r="AI421">
            <v>30319.81</v>
          </cell>
          <cell r="AJ421">
            <v>61988.29</v>
          </cell>
          <cell r="AK421">
            <v>83333.33</v>
          </cell>
          <cell r="AL421">
            <v>-21345.040000000001</v>
          </cell>
          <cell r="AM421">
            <v>84796.82</v>
          </cell>
          <cell r="AN421">
            <v>83333.339999999895</v>
          </cell>
          <cell r="AO421">
            <v>1463.48</v>
          </cell>
          <cell r="AP421">
            <v>97717.77</v>
          </cell>
          <cell r="AQ421">
            <v>83333.33</v>
          </cell>
          <cell r="AR421">
            <v>14384.44</v>
          </cell>
          <cell r="AS421">
            <v>73893.229999999894</v>
          </cell>
          <cell r="AT421">
            <v>83333.33</v>
          </cell>
          <cell r="AU421">
            <v>-9440.1</v>
          </cell>
          <cell r="AV421">
            <v>88893.32</v>
          </cell>
          <cell r="AW421">
            <v>83333.339999999895</v>
          </cell>
          <cell r="AX421">
            <v>5559.9799999999896</v>
          </cell>
          <cell r="AY421">
            <v>52775.040000000001</v>
          </cell>
          <cell r="AZ421">
            <v>83333.33</v>
          </cell>
          <cell r="BA421">
            <v>-30558.29</v>
          </cell>
          <cell r="BB421">
            <v>54386.209999999897</v>
          </cell>
          <cell r="BC421">
            <v>83333.33</v>
          </cell>
          <cell r="BD421">
            <v>-28947.119999999901</v>
          </cell>
          <cell r="BE421">
            <v>0</v>
          </cell>
          <cell r="BF421">
            <v>83333.339999999895</v>
          </cell>
          <cell r="BG421">
            <v>-83333.339999999895</v>
          </cell>
          <cell r="BH421">
            <v>0</v>
          </cell>
          <cell r="BI421">
            <v>83333.33</v>
          </cell>
          <cell r="BJ421">
            <v>-83333.33</v>
          </cell>
          <cell r="BK421">
            <v>817008.68999999901</v>
          </cell>
          <cell r="BL421">
            <v>1000000</v>
          </cell>
          <cell r="BM421">
            <v>-182991.31</v>
          </cell>
          <cell r="BN421">
            <v>7416.67</v>
          </cell>
        </row>
        <row r="422">
          <cell r="X422">
            <v>38900</v>
          </cell>
          <cell r="Y422" t="str">
            <v>+</v>
          </cell>
          <cell r="Z422" t="str">
            <v>116003 Norstar-Repairs</v>
          </cell>
          <cell r="AA422">
            <v>0</v>
          </cell>
          <cell r="AB422">
            <v>166.66999999999899</v>
          </cell>
          <cell r="AC422">
            <v>-166.66999999999899</v>
          </cell>
          <cell r="AD422">
            <v>0</v>
          </cell>
          <cell r="AE422">
            <v>166.66</v>
          </cell>
          <cell r="AF422">
            <v>-166.66</v>
          </cell>
          <cell r="AG422">
            <v>0</v>
          </cell>
          <cell r="AH422">
            <v>166.66999999999899</v>
          </cell>
          <cell r="AI422">
            <v>-166.66999999999899</v>
          </cell>
          <cell r="AJ422">
            <v>0</v>
          </cell>
          <cell r="AK422">
            <v>166.66999999999899</v>
          </cell>
          <cell r="AL422">
            <v>-166.66999999999899</v>
          </cell>
          <cell r="AM422">
            <v>0</v>
          </cell>
          <cell r="AN422">
            <v>166.66</v>
          </cell>
          <cell r="AO422">
            <v>-166.66</v>
          </cell>
          <cell r="AP422">
            <v>0</v>
          </cell>
          <cell r="AQ422">
            <v>166.66999999999899</v>
          </cell>
          <cell r="AR422">
            <v>-166.66999999999899</v>
          </cell>
          <cell r="AS422">
            <v>0</v>
          </cell>
          <cell r="AT422">
            <v>166.66999999999899</v>
          </cell>
          <cell r="AU422">
            <v>-166.66999999999899</v>
          </cell>
          <cell r="AV422">
            <v>0</v>
          </cell>
          <cell r="AW422">
            <v>166.66</v>
          </cell>
          <cell r="AX422">
            <v>-166.66</v>
          </cell>
          <cell r="AY422">
            <v>0</v>
          </cell>
          <cell r="AZ422">
            <v>166.66999999999899</v>
          </cell>
          <cell r="BA422">
            <v>-166.66999999999899</v>
          </cell>
          <cell r="BB422">
            <v>0</v>
          </cell>
          <cell r="BC422">
            <v>166.66999999999899</v>
          </cell>
          <cell r="BD422">
            <v>-166.66999999999899</v>
          </cell>
          <cell r="BE422">
            <v>0</v>
          </cell>
          <cell r="BF422">
            <v>166.66</v>
          </cell>
          <cell r="BG422">
            <v>-166.66</v>
          </cell>
          <cell r="BH422">
            <v>0</v>
          </cell>
          <cell r="BI422">
            <v>166.66999999999899</v>
          </cell>
          <cell r="BJ422">
            <v>-166.66999999999899</v>
          </cell>
          <cell r="BK422">
            <v>0</v>
          </cell>
          <cell r="BL422">
            <v>2000</v>
          </cell>
          <cell r="BM422">
            <v>-2000</v>
          </cell>
          <cell r="BN422">
            <v>166.66999999999899</v>
          </cell>
        </row>
        <row r="423">
          <cell r="X423">
            <v>39000</v>
          </cell>
          <cell r="Y423" t="str">
            <v>+</v>
          </cell>
          <cell r="Z423" t="str">
            <v>116004 Norstar-Mtce</v>
          </cell>
          <cell r="AA423">
            <v>93528.77</v>
          </cell>
          <cell r="AB423">
            <v>83333.33</v>
          </cell>
          <cell r="AC423">
            <v>10195.44</v>
          </cell>
          <cell r="AD423">
            <v>96405.139999999898</v>
          </cell>
          <cell r="AE423">
            <v>83333.339999999895</v>
          </cell>
          <cell r="AF423">
            <v>13071.799999999899</v>
          </cell>
          <cell r="AG423">
            <v>94953.649999999907</v>
          </cell>
          <cell r="AH423">
            <v>83333.33</v>
          </cell>
          <cell r="AI423">
            <v>11620.32</v>
          </cell>
          <cell r="AJ423">
            <v>98043.02</v>
          </cell>
          <cell r="AK423">
            <v>83333.33</v>
          </cell>
          <cell r="AL423">
            <v>14709.69</v>
          </cell>
          <cell r="AM423">
            <v>92632.259999999893</v>
          </cell>
          <cell r="AN423">
            <v>83333.339999999895</v>
          </cell>
          <cell r="AO423">
            <v>9298.92</v>
          </cell>
          <cell r="AP423">
            <v>95742.029999999897</v>
          </cell>
          <cell r="AQ423">
            <v>83333.33</v>
          </cell>
          <cell r="AR423">
            <v>12408.7</v>
          </cell>
          <cell r="AS423">
            <v>91053.21</v>
          </cell>
          <cell r="AT423">
            <v>83333.33</v>
          </cell>
          <cell r="AU423">
            <v>7719.88</v>
          </cell>
          <cell r="AV423">
            <v>95682.979999999894</v>
          </cell>
          <cell r="AW423">
            <v>83333.339999999895</v>
          </cell>
          <cell r="AX423">
            <v>12349.639999999899</v>
          </cell>
          <cell r="AY423">
            <v>70016.779999999897</v>
          </cell>
          <cell r="AZ423">
            <v>83333.33</v>
          </cell>
          <cell r="BA423">
            <v>-13316.549999999899</v>
          </cell>
          <cell r="BB423">
            <v>129193.53</v>
          </cell>
          <cell r="BC423">
            <v>83333.33</v>
          </cell>
          <cell r="BD423">
            <v>45860.199999999903</v>
          </cell>
          <cell r="BE423">
            <v>0</v>
          </cell>
          <cell r="BF423">
            <v>83333.339999999895</v>
          </cell>
          <cell r="BG423">
            <v>-83333.339999999895</v>
          </cell>
          <cell r="BH423">
            <v>0</v>
          </cell>
          <cell r="BI423">
            <v>83333.33</v>
          </cell>
          <cell r="BJ423">
            <v>-83333.33</v>
          </cell>
          <cell r="BK423">
            <v>957251.37</v>
          </cell>
          <cell r="BL423">
            <v>1000000</v>
          </cell>
          <cell r="BM423">
            <v>-42748.629999999903</v>
          </cell>
          <cell r="BN423">
            <v>4750</v>
          </cell>
        </row>
        <row r="424">
          <cell r="X424">
            <v>39100</v>
          </cell>
          <cell r="Y424" t="str">
            <v>+</v>
          </cell>
          <cell r="Z424" t="str">
            <v>116005 Norstar-Lease</v>
          </cell>
          <cell r="AA424">
            <v>5164.92</v>
          </cell>
          <cell r="AB424">
            <v>83333.33</v>
          </cell>
          <cell r="AC424">
            <v>-78168.41</v>
          </cell>
          <cell r="AD424">
            <v>148662.04</v>
          </cell>
          <cell r="AE424">
            <v>83333.339999999895</v>
          </cell>
          <cell r="AF424">
            <v>65328.699999999903</v>
          </cell>
          <cell r="AG424">
            <v>77562.559999999896</v>
          </cell>
          <cell r="AH424">
            <v>83333.33</v>
          </cell>
          <cell r="AI424">
            <v>-5770.77</v>
          </cell>
          <cell r="AJ424">
            <v>56230.07</v>
          </cell>
          <cell r="AK424">
            <v>83333.33</v>
          </cell>
          <cell r="AL424">
            <v>-27103.2599999999</v>
          </cell>
          <cell r="AM424">
            <v>62338.599999999897</v>
          </cell>
          <cell r="AN424">
            <v>83333.339999999895</v>
          </cell>
          <cell r="AO424">
            <v>-20994.74</v>
          </cell>
          <cell r="AP424">
            <v>136225.799999999</v>
          </cell>
          <cell r="AQ424">
            <v>83333.33</v>
          </cell>
          <cell r="AR424">
            <v>52892.47</v>
          </cell>
          <cell r="AS424">
            <v>30763</v>
          </cell>
          <cell r="AT424">
            <v>83333.33</v>
          </cell>
          <cell r="AU424">
            <v>-52570.33</v>
          </cell>
          <cell r="AV424">
            <v>19319.810000000001</v>
          </cell>
          <cell r="AW424">
            <v>83333.339999999895</v>
          </cell>
          <cell r="AX424">
            <v>-64013.529999999897</v>
          </cell>
          <cell r="AY424">
            <v>-5705.17</v>
          </cell>
          <cell r="AZ424">
            <v>83333.33</v>
          </cell>
          <cell r="BA424">
            <v>-89038.5</v>
          </cell>
          <cell r="BB424">
            <v>14693.879999999899</v>
          </cell>
          <cell r="BC424">
            <v>83333.33</v>
          </cell>
          <cell r="BD424">
            <v>-68639.449999999895</v>
          </cell>
          <cell r="BE424">
            <v>0</v>
          </cell>
          <cell r="BF424">
            <v>83333.339999999895</v>
          </cell>
          <cell r="BG424">
            <v>-83333.339999999895</v>
          </cell>
          <cell r="BH424">
            <v>0</v>
          </cell>
          <cell r="BI424">
            <v>83333.33</v>
          </cell>
          <cell r="BJ424">
            <v>-83333.33</v>
          </cell>
          <cell r="BK424">
            <v>545255.51</v>
          </cell>
          <cell r="BL424">
            <v>1000000</v>
          </cell>
          <cell r="BM424">
            <v>-454744.489999999</v>
          </cell>
          <cell r="BN424">
            <v>2250</v>
          </cell>
        </row>
        <row r="425">
          <cell r="X425">
            <v>39200</v>
          </cell>
          <cell r="Y425" t="str">
            <v>+</v>
          </cell>
          <cell r="Z425" t="str">
            <v>116006 Norstar-TCP Sales</v>
          </cell>
          <cell r="AA425">
            <v>55444.5</v>
          </cell>
          <cell r="AB425">
            <v>83333.33</v>
          </cell>
          <cell r="AC425">
            <v>-27888.83</v>
          </cell>
          <cell r="AD425">
            <v>41474</v>
          </cell>
          <cell r="AE425">
            <v>83333.339999999895</v>
          </cell>
          <cell r="AF425">
            <v>-41859.339999999902</v>
          </cell>
          <cell r="AG425">
            <v>61900.199999999903</v>
          </cell>
          <cell r="AH425">
            <v>83333.33</v>
          </cell>
          <cell r="AI425">
            <v>-21433.13</v>
          </cell>
          <cell r="AJ425">
            <v>51103.82</v>
          </cell>
          <cell r="AK425">
            <v>83333.33</v>
          </cell>
          <cell r="AL425">
            <v>-32229.5099999999</v>
          </cell>
          <cell r="AM425">
            <v>250.599999999999</v>
          </cell>
          <cell r="AN425">
            <v>83333.339999999895</v>
          </cell>
          <cell r="AO425">
            <v>-83082.740000000005</v>
          </cell>
          <cell r="AP425">
            <v>81221.320000000007</v>
          </cell>
          <cell r="AQ425">
            <v>83333.33</v>
          </cell>
          <cell r="AR425">
            <v>-2112.0100000000002</v>
          </cell>
          <cell r="AS425">
            <v>91717.029999999897</v>
          </cell>
          <cell r="AT425">
            <v>83333.33</v>
          </cell>
          <cell r="AU425">
            <v>8383.7000000000007</v>
          </cell>
          <cell r="AV425">
            <v>66047.949999999895</v>
          </cell>
          <cell r="AW425">
            <v>83333.339999999895</v>
          </cell>
          <cell r="AX425">
            <v>-17285.389999999901</v>
          </cell>
          <cell r="AY425">
            <v>3175.42</v>
          </cell>
          <cell r="AZ425">
            <v>83333.33</v>
          </cell>
          <cell r="BA425">
            <v>-80157.91</v>
          </cell>
          <cell r="BB425">
            <v>0</v>
          </cell>
          <cell r="BC425">
            <v>83333.33</v>
          </cell>
          <cell r="BD425">
            <v>-83333.33</v>
          </cell>
          <cell r="BE425">
            <v>0</v>
          </cell>
          <cell r="BF425">
            <v>83333.339999999895</v>
          </cell>
          <cell r="BG425">
            <v>-83333.339999999895</v>
          </cell>
          <cell r="BH425">
            <v>0</v>
          </cell>
          <cell r="BI425">
            <v>83333.33</v>
          </cell>
          <cell r="BJ425">
            <v>-83333.33</v>
          </cell>
          <cell r="BK425">
            <v>452334.84</v>
          </cell>
          <cell r="BL425">
            <v>1000000</v>
          </cell>
          <cell r="BM425">
            <v>-547665.16</v>
          </cell>
          <cell r="BN425">
            <v>0</v>
          </cell>
        </row>
        <row r="426">
          <cell r="X426">
            <v>39300</v>
          </cell>
          <cell r="Y426" t="str">
            <v>+</v>
          </cell>
          <cell r="Z426" t="str">
            <v>116010 Partner-Sales</v>
          </cell>
          <cell r="AA426">
            <v>0</v>
          </cell>
          <cell r="AB426">
            <v>2666.67</v>
          </cell>
          <cell r="AC426">
            <v>-2666.67</v>
          </cell>
          <cell r="AD426">
            <v>11407.86</v>
          </cell>
          <cell r="AE426">
            <v>2666.6599999999899</v>
          </cell>
          <cell r="AF426">
            <v>8741.2000000000007</v>
          </cell>
          <cell r="AG426">
            <v>1127.9100000000001</v>
          </cell>
          <cell r="AH426">
            <v>2666.67</v>
          </cell>
          <cell r="AI426">
            <v>-1538.76</v>
          </cell>
          <cell r="AJ426">
            <v>591.88</v>
          </cell>
          <cell r="AK426">
            <v>2666.67</v>
          </cell>
          <cell r="AL426">
            <v>-2074.79</v>
          </cell>
          <cell r="AM426">
            <v>703.5</v>
          </cell>
          <cell r="AN426">
            <v>2666.6599999999899</v>
          </cell>
          <cell r="AO426">
            <v>-1963.16</v>
          </cell>
          <cell r="AP426">
            <v>1725.25</v>
          </cell>
          <cell r="AQ426">
            <v>2666.67</v>
          </cell>
          <cell r="AR426">
            <v>-941.41999999999905</v>
          </cell>
          <cell r="AS426">
            <v>838</v>
          </cell>
          <cell r="AT426">
            <v>2666.67</v>
          </cell>
          <cell r="AU426">
            <v>-1828.67</v>
          </cell>
          <cell r="AV426">
            <v>652.5</v>
          </cell>
          <cell r="AW426">
            <v>2666.6599999999899</v>
          </cell>
          <cell r="AX426">
            <v>-2014.16</v>
          </cell>
          <cell r="AY426">
            <v>0</v>
          </cell>
          <cell r="AZ426">
            <v>2666.67</v>
          </cell>
          <cell r="BA426">
            <v>-2666.67</v>
          </cell>
          <cell r="BB426">
            <v>726</v>
          </cell>
          <cell r="BC426">
            <v>2666.67</v>
          </cell>
          <cell r="BD426">
            <v>-1940.67</v>
          </cell>
          <cell r="BE426">
            <v>0</v>
          </cell>
          <cell r="BF426">
            <v>2666.6599999999899</v>
          </cell>
          <cell r="BG426">
            <v>-2666.6599999999899</v>
          </cell>
          <cell r="BH426">
            <v>0</v>
          </cell>
          <cell r="BI426">
            <v>2666.67</v>
          </cell>
          <cell r="BJ426">
            <v>-2666.67</v>
          </cell>
          <cell r="BK426">
            <v>17772.900000000001</v>
          </cell>
          <cell r="BL426">
            <v>32000</v>
          </cell>
          <cell r="BM426">
            <v>-14227.1</v>
          </cell>
          <cell r="BN426">
            <v>0</v>
          </cell>
        </row>
        <row r="427">
          <cell r="X427">
            <v>39400</v>
          </cell>
          <cell r="Y427" t="str">
            <v>+</v>
          </cell>
          <cell r="Z427" t="str">
            <v>116011 Partner-Rentals</v>
          </cell>
          <cell r="AA427">
            <v>17472.5999999999</v>
          </cell>
          <cell r="AB427">
            <v>16666.6699999999</v>
          </cell>
          <cell r="AC427">
            <v>805.92999999999904</v>
          </cell>
          <cell r="AD427">
            <v>17045.080000000002</v>
          </cell>
          <cell r="AE427">
            <v>16666.66</v>
          </cell>
          <cell r="AF427">
            <v>378.42</v>
          </cell>
          <cell r="AG427">
            <v>16278.51</v>
          </cell>
          <cell r="AH427">
            <v>16666.6699999999</v>
          </cell>
          <cell r="AI427">
            <v>-388.16</v>
          </cell>
          <cell r="AJ427">
            <v>10091.969999999899</v>
          </cell>
          <cell r="AK427">
            <v>16666.6699999999</v>
          </cell>
          <cell r="AL427">
            <v>-6574.6999999999898</v>
          </cell>
          <cell r="AM427">
            <v>15948.79</v>
          </cell>
          <cell r="AN427">
            <v>16666.66</v>
          </cell>
          <cell r="AO427">
            <v>-717.87</v>
          </cell>
          <cell r="AP427">
            <v>15201.33</v>
          </cell>
          <cell r="AQ427">
            <v>16666.6699999999</v>
          </cell>
          <cell r="AR427">
            <v>-1465.3399999999899</v>
          </cell>
          <cell r="AS427">
            <v>15775.84</v>
          </cell>
          <cell r="AT427">
            <v>16666.6699999999</v>
          </cell>
          <cell r="AU427">
            <v>-890.83</v>
          </cell>
          <cell r="AV427">
            <v>13737.559999999899</v>
          </cell>
          <cell r="AW427">
            <v>16666.66</v>
          </cell>
          <cell r="AX427">
            <v>-2929.0999999999899</v>
          </cell>
          <cell r="AY427">
            <v>13868.799999999899</v>
          </cell>
          <cell r="AZ427">
            <v>16666.6699999999</v>
          </cell>
          <cell r="BA427">
            <v>-2797.8699999999899</v>
          </cell>
          <cell r="BB427">
            <v>12898.639999999899</v>
          </cell>
          <cell r="BC427">
            <v>16666.6699999999</v>
          </cell>
          <cell r="BD427">
            <v>-3768.03</v>
          </cell>
          <cell r="BE427">
            <v>3781.4499999999898</v>
          </cell>
          <cell r="BF427">
            <v>16666.66</v>
          </cell>
          <cell r="BG427">
            <v>-12885.209999999901</v>
          </cell>
          <cell r="BH427">
            <v>0</v>
          </cell>
          <cell r="BI427">
            <v>16666.6699999999</v>
          </cell>
          <cell r="BJ427">
            <v>-16666.6699999999</v>
          </cell>
          <cell r="BK427">
            <v>152100.57</v>
          </cell>
          <cell r="BL427">
            <v>200000</v>
          </cell>
          <cell r="BM427">
            <v>-47899.43</v>
          </cell>
          <cell r="BN427">
            <v>0</v>
          </cell>
        </row>
        <row r="428">
          <cell r="X428">
            <v>39500</v>
          </cell>
          <cell r="Y428" t="str">
            <v>+</v>
          </cell>
          <cell r="Z428" t="str">
            <v>116012 Partner-Installs</v>
          </cell>
          <cell r="AA428">
            <v>2182.1399999999899</v>
          </cell>
          <cell r="AB428">
            <v>4166.67</v>
          </cell>
          <cell r="AC428">
            <v>-1984.53</v>
          </cell>
          <cell r="AD428">
            <v>12491.75</v>
          </cell>
          <cell r="AE428">
            <v>4166.6599999999899</v>
          </cell>
          <cell r="AF428">
            <v>8325.09</v>
          </cell>
          <cell r="AG428">
            <v>5141.8999999999896</v>
          </cell>
          <cell r="AH428">
            <v>4166.67</v>
          </cell>
          <cell r="AI428">
            <v>975.23</v>
          </cell>
          <cell r="AJ428">
            <v>1643.3699999999899</v>
          </cell>
          <cell r="AK428">
            <v>4166.67</v>
          </cell>
          <cell r="AL428">
            <v>-2523.3000000000002</v>
          </cell>
          <cell r="AM428">
            <v>4202</v>
          </cell>
          <cell r="AN428">
            <v>4166.6599999999899</v>
          </cell>
          <cell r="AO428">
            <v>35.340000000000003</v>
          </cell>
          <cell r="AP428">
            <v>3026.79</v>
          </cell>
          <cell r="AQ428">
            <v>4166.67</v>
          </cell>
          <cell r="AR428">
            <v>-1139.8800000000001</v>
          </cell>
          <cell r="AS428">
            <v>9202.5</v>
          </cell>
          <cell r="AT428">
            <v>4166.67</v>
          </cell>
          <cell r="AU428">
            <v>5035.8299999999899</v>
          </cell>
          <cell r="AV428">
            <v>1629.77</v>
          </cell>
          <cell r="AW428">
            <v>4166.6599999999899</v>
          </cell>
          <cell r="AX428">
            <v>-2536.8899999999899</v>
          </cell>
          <cell r="AY428">
            <v>761.25</v>
          </cell>
          <cell r="AZ428">
            <v>4166.67</v>
          </cell>
          <cell r="BA428">
            <v>-3405.42</v>
          </cell>
          <cell r="BB428">
            <v>-32.5</v>
          </cell>
          <cell r="BC428">
            <v>4166.67</v>
          </cell>
          <cell r="BD428">
            <v>-4199.17</v>
          </cell>
          <cell r="BE428">
            <v>0</v>
          </cell>
          <cell r="BF428">
            <v>4166.6599999999899</v>
          </cell>
          <cell r="BG428">
            <v>-4166.6599999999899</v>
          </cell>
          <cell r="BH428">
            <v>0</v>
          </cell>
          <cell r="BI428">
            <v>4166.67</v>
          </cell>
          <cell r="BJ428">
            <v>-4166.67</v>
          </cell>
          <cell r="BK428">
            <v>40248.97</v>
          </cell>
          <cell r="BL428">
            <v>50000</v>
          </cell>
          <cell r="BM428">
            <v>-9751.0300000000007</v>
          </cell>
          <cell r="BN428">
            <v>0</v>
          </cell>
        </row>
        <row r="429">
          <cell r="X429">
            <v>39600</v>
          </cell>
          <cell r="Y429" t="str">
            <v>+</v>
          </cell>
          <cell r="Z429" t="str">
            <v>116014 Partner-Mtce</v>
          </cell>
          <cell r="AA429">
            <v>3488.2399999999898</v>
          </cell>
          <cell r="AB429">
            <v>4166.67</v>
          </cell>
          <cell r="AC429">
            <v>-678.42999999999904</v>
          </cell>
          <cell r="AD429">
            <v>3188.2399999999898</v>
          </cell>
          <cell r="AE429">
            <v>4166.6599999999899</v>
          </cell>
          <cell r="AF429">
            <v>-978.41999999999905</v>
          </cell>
          <cell r="AG429">
            <v>3127.29</v>
          </cell>
          <cell r="AH429">
            <v>4166.67</v>
          </cell>
          <cell r="AI429">
            <v>-1039.3800000000001</v>
          </cell>
          <cell r="AJ429">
            <v>3217.4299999999898</v>
          </cell>
          <cell r="AK429">
            <v>4166.67</v>
          </cell>
          <cell r="AL429">
            <v>-949.24</v>
          </cell>
          <cell r="AM429">
            <v>3179.75</v>
          </cell>
          <cell r="AN429">
            <v>4166.6599999999899</v>
          </cell>
          <cell r="AO429">
            <v>-986.90999999999894</v>
          </cell>
          <cell r="AP429">
            <v>3237.63</v>
          </cell>
          <cell r="AQ429">
            <v>4166.67</v>
          </cell>
          <cell r="AR429">
            <v>-929.03999999999905</v>
          </cell>
          <cell r="AS429">
            <v>3238.98</v>
          </cell>
          <cell r="AT429">
            <v>4166.67</v>
          </cell>
          <cell r="AU429">
            <v>-927.69</v>
          </cell>
          <cell r="AV429">
            <v>3340.6199999999899</v>
          </cell>
          <cell r="AW429">
            <v>4166.6599999999899</v>
          </cell>
          <cell r="AX429">
            <v>-826.03999999999905</v>
          </cell>
          <cell r="AY429">
            <v>2311.71</v>
          </cell>
          <cell r="AZ429">
            <v>4166.67</v>
          </cell>
          <cell r="BA429">
            <v>-1854.96</v>
          </cell>
          <cell r="BB429">
            <v>4395.3599999999897</v>
          </cell>
          <cell r="BC429">
            <v>4166.67</v>
          </cell>
          <cell r="BD429">
            <v>228.69</v>
          </cell>
          <cell r="BE429">
            <v>0</v>
          </cell>
          <cell r="BF429">
            <v>4166.6599999999899</v>
          </cell>
          <cell r="BG429">
            <v>-4166.6599999999899</v>
          </cell>
          <cell r="BH429">
            <v>0</v>
          </cell>
          <cell r="BI429">
            <v>4166.67</v>
          </cell>
          <cell r="BJ429">
            <v>-4166.67</v>
          </cell>
          <cell r="BK429">
            <v>32725.25</v>
          </cell>
          <cell r="BL429">
            <v>50000</v>
          </cell>
          <cell r="BM429">
            <v>-17274.75</v>
          </cell>
          <cell r="BN429">
            <v>0</v>
          </cell>
        </row>
        <row r="430">
          <cell r="X430">
            <v>39700</v>
          </cell>
          <cell r="Y430" t="str">
            <v>+</v>
          </cell>
          <cell r="Z430" t="str">
            <v>116015 Partner-Lease</v>
          </cell>
          <cell r="AA430">
            <v>0</v>
          </cell>
          <cell r="AB430">
            <v>2083.3299999999899</v>
          </cell>
          <cell r="AC430">
            <v>-2083.3299999999899</v>
          </cell>
          <cell r="AD430">
            <v>19403.45</v>
          </cell>
          <cell r="AE430">
            <v>2083.34</v>
          </cell>
          <cell r="AF430">
            <v>17320.11</v>
          </cell>
          <cell r="AG430">
            <v>4507.05</v>
          </cell>
          <cell r="AH430">
            <v>2083.3299999999899</v>
          </cell>
          <cell r="AI430">
            <v>2423.7199999999898</v>
          </cell>
          <cell r="AJ430">
            <v>4090.8099999999899</v>
          </cell>
          <cell r="AK430">
            <v>2083.3299999999899</v>
          </cell>
          <cell r="AL430">
            <v>2007.48</v>
          </cell>
          <cell r="AM430">
            <v>0</v>
          </cell>
          <cell r="AN430">
            <v>2083.34</v>
          </cell>
          <cell r="AO430">
            <v>-2083.34</v>
          </cell>
          <cell r="AP430">
            <v>0</v>
          </cell>
          <cell r="AQ430">
            <v>2083.3299999999899</v>
          </cell>
          <cell r="AR430">
            <v>-2083.3299999999899</v>
          </cell>
          <cell r="AS430">
            <v>0</v>
          </cell>
          <cell r="AT430">
            <v>2083.3299999999899</v>
          </cell>
          <cell r="AU430">
            <v>-2083.3299999999899</v>
          </cell>
          <cell r="AV430">
            <v>0</v>
          </cell>
          <cell r="AW430">
            <v>2083.34</v>
          </cell>
          <cell r="AX430">
            <v>-2083.34</v>
          </cell>
          <cell r="AY430">
            <v>580</v>
          </cell>
          <cell r="AZ430">
            <v>2083.3299999999899</v>
          </cell>
          <cell r="BA430">
            <v>-1503.3299999999899</v>
          </cell>
          <cell r="BB430">
            <v>0</v>
          </cell>
          <cell r="BC430">
            <v>2083.3299999999899</v>
          </cell>
          <cell r="BD430">
            <v>-2083.3299999999899</v>
          </cell>
          <cell r="BE430">
            <v>0</v>
          </cell>
          <cell r="BF430">
            <v>2083.34</v>
          </cell>
          <cell r="BG430">
            <v>-2083.34</v>
          </cell>
          <cell r="BH430">
            <v>0</v>
          </cell>
          <cell r="BI430">
            <v>2083.3299999999899</v>
          </cell>
          <cell r="BJ430">
            <v>-2083.3299999999899</v>
          </cell>
          <cell r="BK430">
            <v>28581.31</v>
          </cell>
          <cell r="BL430">
            <v>25000</v>
          </cell>
          <cell r="BM430">
            <v>3581.3099999999899</v>
          </cell>
          <cell r="BN430">
            <v>0</v>
          </cell>
        </row>
        <row r="431">
          <cell r="X431">
            <v>39800</v>
          </cell>
          <cell r="Y431" t="str">
            <v>+</v>
          </cell>
          <cell r="Z431" t="str">
            <v>116016 Partner-TCP Sales</v>
          </cell>
          <cell r="AA431">
            <v>0</v>
          </cell>
          <cell r="AB431">
            <v>1000</v>
          </cell>
          <cell r="AC431">
            <v>-1000</v>
          </cell>
          <cell r="AD431">
            <v>0</v>
          </cell>
          <cell r="AE431">
            <v>1000</v>
          </cell>
          <cell r="AF431">
            <v>-1000</v>
          </cell>
          <cell r="AG431">
            <v>0</v>
          </cell>
          <cell r="AH431">
            <v>1000</v>
          </cell>
          <cell r="AI431">
            <v>-1000</v>
          </cell>
          <cell r="AJ431">
            <v>0</v>
          </cell>
          <cell r="AK431">
            <v>1000</v>
          </cell>
          <cell r="AL431">
            <v>-1000</v>
          </cell>
          <cell r="AM431">
            <v>0</v>
          </cell>
          <cell r="AN431">
            <v>1000</v>
          </cell>
          <cell r="AO431">
            <v>-1000</v>
          </cell>
          <cell r="AP431">
            <v>0</v>
          </cell>
          <cell r="AQ431">
            <v>1000</v>
          </cell>
          <cell r="AR431">
            <v>-1000</v>
          </cell>
          <cell r="AS431">
            <v>0</v>
          </cell>
          <cell r="AT431">
            <v>1000</v>
          </cell>
          <cell r="AU431">
            <v>-1000</v>
          </cell>
          <cell r="AV431">
            <v>0</v>
          </cell>
          <cell r="AW431">
            <v>1000</v>
          </cell>
          <cell r="AX431">
            <v>-1000</v>
          </cell>
          <cell r="AY431">
            <v>0</v>
          </cell>
          <cell r="AZ431">
            <v>1000</v>
          </cell>
          <cell r="BA431">
            <v>-1000</v>
          </cell>
          <cell r="BB431">
            <v>0</v>
          </cell>
          <cell r="BC431">
            <v>1000</v>
          </cell>
          <cell r="BD431">
            <v>-1000</v>
          </cell>
          <cell r="BE431">
            <v>0</v>
          </cell>
          <cell r="BF431">
            <v>1000</v>
          </cell>
          <cell r="BG431">
            <v>-1000</v>
          </cell>
          <cell r="BH431">
            <v>0</v>
          </cell>
          <cell r="BI431">
            <v>1000</v>
          </cell>
          <cell r="BJ431">
            <v>-1000</v>
          </cell>
          <cell r="BK431">
            <v>0</v>
          </cell>
          <cell r="BL431">
            <v>12000</v>
          </cell>
          <cell r="BM431">
            <v>-12000</v>
          </cell>
          <cell r="BN431">
            <v>0</v>
          </cell>
        </row>
        <row r="432">
          <cell r="X432">
            <v>39900</v>
          </cell>
          <cell r="Y432" t="str">
            <v>+</v>
          </cell>
          <cell r="Z432" t="str">
            <v>116050 Vantage-Sales</v>
          </cell>
          <cell r="AA432">
            <v>852</v>
          </cell>
          <cell r="AB432">
            <v>83.329999999999899</v>
          </cell>
          <cell r="AC432">
            <v>768.66999999999905</v>
          </cell>
          <cell r="AD432">
            <v>0</v>
          </cell>
          <cell r="AE432">
            <v>83.34</v>
          </cell>
          <cell r="AF432">
            <v>-83.34</v>
          </cell>
          <cell r="AG432">
            <v>0</v>
          </cell>
          <cell r="AH432">
            <v>83.329999999999899</v>
          </cell>
          <cell r="AI432">
            <v>-83.329999999999899</v>
          </cell>
          <cell r="AJ432">
            <v>300</v>
          </cell>
          <cell r="AK432">
            <v>83.329999999999899</v>
          </cell>
          <cell r="AL432">
            <v>216.66999999999899</v>
          </cell>
          <cell r="AM432">
            <v>0</v>
          </cell>
          <cell r="AN432">
            <v>83.34</v>
          </cell>
          <cell r="AO432">
            <v>-83.34</v>
          </cell>
          <cell r="AP432">
            <v>0</v>
          </cell>
          <cell r="AQ432">
            <v>83.329999999999899</v>
          </cell>
          <cell r="AR432">
            <v>-83.329999999999899</v>
          </cell>
          <cell r="AS432">
            <v>0</v>
          </cell>
          <cell r="AT432">
            <v>83.329999999999899</v>
          </cell>
          <cell r="AU432">
            <v>-83.329999999999899</v>
          </cell>
          <cell r="AV432">
            <v>0</v>
          </cell>
          <cell r="AW432">
            <v>83.34</v>
          </cell>
          <cell r="AX432">
            <v>-83.34</v>
          </cell>
          <cell r="AY432">
            <v>0</v>
          </cell>
          <cell r="AZ432">
            <v>83.329999999999899</v>
          </cell>
          <cell r="BA432">
            <v>-83.329999999999899</v>
          </cell>
          <cell r="BB432">
            <v>744</v>
          </cell>
          <cell r="BC432">
            <v>83.329999999999899</v>
          </cell>
          <cell r="BD432">
            <v>660.66999999999905</v>
          </cell>
          <cell r="BE432">
            <v>0</v>
          </cell>
          <cell r="BF432">
            <v>83.34</v>
          </cell>
          <cell r="BG432">
            <v>-83.34</v>
          </cell>
          <cell r="BH432">
            <v>0</v>
          </cell>
          <cell r="BI432">
            <v>83.329999999999899</v>
          </cell>
          <cell r="BJ432">
            <v>-83.329999999999899</v>
          </cell>
          <cell r="BK432">
            <v>1896</v>
          </cell>
          <cell r="BL432">
            <v>1000</v>
          </cell>
          <cell r="BM432">
            <v>896</v>
          </cell>
          <cell r="BN432">
            <v>0</v>
          </cell>
        </row>
        <row r="433">
          <cell r="X433">
            <v>40000</v>
          </cell>
          <cell r="Y433" t="str">
            <v>+</v>
          </cell>
          <cell r="Z433" t="str">
            <v>116051 Vantage-Rentals</v>
          </cell>
          <cell r="AA433">
            <v>2399.11</v>
          </cell>
          <cell r="AB433">
            <v>2666.67</v>
          </cell>
          <cell r="AC433">
            <v>-267.56</v>
          </cell>
          <cell r="AD433">
            <v>2470.3200000000002</v>
          </cell>
          <cell r="AE433">
            <v>2666.6599999999899</v>
          </cell>
          <cell r="AF433">
            <v>-196.34</v>
          </cell>
          <cell r="AG433">
            <v>2029.1099999999899</v>
          </cell>
          <cell r="AH433">
            <v>2666.67</v>
          </cell>
          <cell r="AI433">
            <v>-637.55999999999904</v>
          </cell>
          <cell r="AJ433">
            <v>2125.27</v>
          </cell>
          <cell r="AK433">
            <v>2666.67</v>
          </cell>
          <cell r="AL433">
            <v>-541.39999999999895</v>
          </cell>
          <cell r="AM433">
            <v>1800.68</v>
          </cell>
          <cell r="AN433">
            <v>2666.6599999999899</v>
          </cell>
          <cell r="AO433">
            <v>-865.98</v>
          </cell>
          <cell r="AP433">
            <v>64.409999999999897</v>
          </cell>
          <cell r="AQ433">
            <v>2666.67</v>
          </cell>
          <cell r="AR433">
            <v>-2602.2600000000002</v>
          </cell>
          <cell r="AS433">
            <v>-857.29999999999905</v>
          </cell>
          <cell r="AT433">
            <v>2666.67</v>
          </cell>
          <cell r="AU433">
            <v>-3523.9699999999898</v>
          </cell>
          <cell r="AV433">
            <v>0</v>
          </cell>
          <cell r="AW433">
            <v>2666.6599999999899</v>
          </cell>
          <cell r="AX433">
            <v>-2666.6599999999899</v>
          </cell>
          <cell r="AY433">
            <v>-337.19999999999902</v>
          </cell>
          <cell r="AZ433">
            <v>2666.67</v>
          </cell>
          <cell r="BA433">
            <v>-3003.8699999999899</v>
          </cell>
          <cell r="BB433">
            <v>0</v>
          </cell>
          <cell r="BC433">
            <v>2666.67</v>
          </cell>
          <cell r="BD433">
            <v>-2666.67</v>
          </cell>
          <cell r="BE433">
            <v>0</v>
          </cell>
          <cell r="BF433">
            <v>2666.6599999999899</v>
          </cell>
          <cell r="BG433">
            <v>-2666.6599999999899</v>
          </cell>
          <cell r="BH433">
            <v>0</v>
          </cell>
          <cell r="BI433">
            <v>2666.67</v>
          </cell>
          <cell r="BJ433">
            <v>-2666.67</v>
          </cell>
          <cell r="BK433">
            <v>9694.3999999999905</v>
          </cell>
          <cell r="BL433">
            <v>32000</v>
          </cell>
          <cell r="BM433">
            <v>-22305.5999999999</v>
          </cell>
          <cell r="BN433">
            <v>200000</v>
          </cell>
        </row>
        <row r="434">
          <cell r="X434">
            <v>40100</v>
          </cell>
          <cell r="Y434" t="str">
            <v>+</v>
          </cell>
          <cell r="Z434" t="str">
            <v>116052 Vantage-Installs</v>
          </cell>
          <cell r="AA434">
            <v>97.5</v>
          </cell>
          <cell r="AB434">
            <v>0</v>
          </cell>
          <cell r="AC434">
            <v>97.5</v>
          </cell>
          <cell r="AD434">
            <v>991.25</v>
          </cell>
          <cell r="AE434">
            <v>0</v>
          </cell>
          <cell r="AF434">
            <v>991.25</v>
          </cell>
          <cell r="AG434">
            <v>185</v>
          </cell>
          <cell r="AH434">
            <v>0</v>
          </cell>
          <cell r="AI434">
            <v>185</v>
          </cell>
          <cell r="AJ434">
            <v>7.5</v>
          </cell>
          <cell r="AK434">
            <v>0</v>
          </cell>
          <cell r="AL434">
            <v>7.5</v>
          </cell>
          <cell r="AM434">
            <v>0</v>
          </cell>
          <cell r="AN434">
            <v>0</v>
          </cell>
          <cell r="AO434">
            <v>0</v>
          </cell>
          <cell r="AP434">
            <v>195</v>
          </cell>
          <cell r="AQ434">
            <v>0</v>
          </cell>
          <cell r="AR434">
            <v>195</v>
          </cell>
          <cell r="AS434">
            <v>152.5</v>
          </cell>
          <cell r="AT434">
            <v>0</v>
          </cell>
          <cell r="AU434">
            <v>152.5</v>
          </cell>
          <cell r="AV434">
            <v>152.5</v>
          </cell>
          <cell r="AW434">
            <v>0</v>
          </cell>
          <cell r="AX434">
            <v>152.5</v>
          </cell>
          <cell r="AY434">
            <v>325</v>
          </cell>
          <cell r="AZ434">
            <v>0</v>
          </cell>
          <cell r="BA434">
            <v>325</v>
          </cell>
          <cell r="BB434">
            <v>952.5</v>
          </cell>
          <cell r="BC434">
            <v>0</v>
          </cell>
          <cell r="BD434">
            <v>952.5</v>
          </cell>
          <cell r="BE434">
            <v>0</v>
          </cell>
          <cell r="BF434">
            <v>0</v>
          </cell>
          <cell r="BG434">
            <v>0</v>
          </cell>
          <cell r="BH434">
            <v>0</v>
          </cell>
          <cell r="BI434">
            <v>0</v>
          </cell>
          <cell r="BJ434">
            <v>0</v>
          </cell>
          <cell r="BK434">
            <v>3058.75</v>
          </cell>
          <cell r="BL434">
            <v>0</v>
          </cell>
          <cell r="BM434">
            <v>3058.75</v>
          </cell>
          <cell r="BN434">
            <v>0</v>
          </cell>
        </row>
        <row r="435">
          <cell r="X435">
            <v>40200</v>
          </cell>
          <cell r="Y435" t="str">
            <v>+</v>
          </cell>
          <cell r="Z435" t="str">
            <v>116054 Vantage-Mtce</v>
          </cell>
          <cell r="AA435">
            <v>1439.1199999999899</v>
          </cell>
          <cell r="AB435">
            <v>1750</v>
          </cell>
          <cell r="AC435">
            <v>-310.88</v>
          </cell>
          <cell r="AD435">
            <v>1514.42</v>
          </cell>
          <cell r="AE435">
            <v>1750</v>
          </cell>
          <cell r="AF435">
            <v>-235.58</v>
          </cell>
          <cell r="AG435">
            <v>1401.74</v>
          </cell>
          <cell r="AH435">
            <v>1750</v>
          </cell>
          <cell r="AI435">
            <v>-348.25999999999902</v>
          </cell>
          <cell r="AJ435">
            <v>1404.44</v>
          </cell>
          <cell r="AK435">
            <v>1750</v>
          </cell>
          <cell r="AL435">
            <v>-345.56</v>
          </cell>
          <cell r="AM435">
            <v>1274.0599999999899</v>
          </cell>
          <cell r="AN435">
            <v>1750</v>
          </cell>
          <cell r="AO435">
            <v>-475.94</v>
          </cell>
          <cell r="AP435">
            <v>4408.01</v>
          </cell>
          <cell r="AQ435">
            <v>1750</v>
          </cell>
          <cell r="AR435">
            <v>2658.01</v>
          </cell>
          <cell r="AS435">
            <v>4984.5799999999899</v>
          </cell>
          <cell r="AT435">
            <v>1750</v>
          </cell>
          <cell r="AU435">
            <v>3234.5799999999899</v>
          </cell>
          <cell r="AV435">
            <v>2524.13</v>
          </cell>
          <cell r="AW435">
            <v>1750</v>
          </cell>
          <cell r="AX435">
            <v>774.13</v>
          </cell>
          <cell r="AY435">
            <v>1369.71</v>
          </cell>
          <cell r="AZ435">
            <v>1750</v>
          </cell>
          <cell r="BA435">
            <v>-380.29</v>
          </cell>
          <cell r="BB435">
            <v>3917.55</v>
          </cell>
          <cell r="BC435">
            <v>1750</v>
          </cell>
          <cell r="BD435">
            <v>2167.5500000000002</v>
          </cell>
          <cell r="BE435">
            <v>0</v>
          </cell>
          <cell r="BF435">
            <v>1750</v>
          </cell>
          <cell r="BG435">
            <v>-1750</v>
          </cell>
          <cell r="BH435">
            <v>0</v>
          </cell>
          <cell r="BI435">
            <v>1750</v>
          </cell>
          <cell r="BJ435">
            <v>-1750</v>
          </cell>
          <cell r="BK435">
            <v>24237.7599999999</v>
          </cell>
          <cell r="BL435">
            <v>21000</v>
          </cell>
          <cell r="BM435">
            <v>3237.76</v>
          </cell>
          <cell r="BN435">
            <v>31000</v>
          </cell>
        </row>
        <row r="436">
          <cell r="X436">
            <v>40300</v>
          </cell>
          <cell r="Y436" t="str">
            <v>+</v>
          </cell>
          <cell r="Z436" t="str">
            <v>116056 Toshiba-Sales</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31000</v>
          </cell>
        </row>
        <row r="437">
          <cell r="X437">
            <v>40400</v>
          </cell>
          <cell r="Y437" t="str">
            <v>+</v>
          </cell>
          <cell r="Z437" t="str">
            <v>116057 Toshiba-Rentals</v>
          </cell>
          <cell r="AA437">
            <v>110.3</v>
          </cell>
          <cell r="AB437">
            <v>83.329999999999899</v>
          </cell>
          <cell r="AC437">
            <v>26.969999999999899</v>
          </cell>
          <cell r="AD437">
            <v>83.829999999999899</v>
          </cell>
          <cell r="AE437">
            <v>83.34</v>
          </cell>
          <cell r="AF437">
            <v>0.49</v>
          </cell>
          <cell r="AG437">
            <v>133.81</v>
          </cell>
          <cell r="AH437">
            <v>83.329999999999899</v>
          </cell>
          <cell r="AI437">
            <v>50.479999999999897</v>
          </cell>
          <cell r="AJ437">
            <v>110.3</v>
          </cell>
          <cell r="AK437">
            <v>83.329999999999899</v>
          </cell>
          <cell r="AL437">
            <v>26.969999999999899</v>
          </cell>
          <cell r="AM437">
            <v>110.3</v>
          </cell>
          <cell r="AN437">
            <v>83.34</v>
          </cell>
          <cell r="AO437">
            <v>26.96</v>
          </cell>
          <cell r="AP437">
            <v>64</v>
          </cell>
          <cell r="AQ437">
            <v>83.329999999999899</v>
          </cell>
          <cell r="AR437">
            <v>-19.329999999999899</v>
          </cell>
          <cell r="AS437">
            <v>110.3</v>
          </cell>
          <cell r="AT437">
            <v>83.329999999999899</v>
          </cell>
          <cell r="AU437">
            <v>26.969999999999899</v>
          </cell>
          <cell r="AV437">
            <v>91.45</v>
          </cell>
          <cell r="AW437">
            <v>83.34</v>
          </cell>
          <cell r="AX437">
            <v>8.1099999999999905</v>
          </cell>
          <cell r="AY437">
            <v>110.3</v>
          </cell>
          <cell r="AZ437">
            <v>83.329999999999899</v>
          </cell>
          <cell r="BA437">
            <v>26.969999999999899</v>
          </cell>
          <cell r="BB437">
            <v>109.91</v>
          </cell>
          <cell r="BC437">
            <v>83.329999999999899</v>
          </cell>
          <cell r="BD437">
            <v>26.579999999999899</v>
          </cell>
          <cell r="BE437">
            <v>0</v>
          </cell>
          <cell r="BF437">
            <v>83.34</v>
          </cell>
          <cell r="BG437">
            <v>-83.34</v>
          </cell>
          <cell r="BH437">
            <v>0</v>
          </cell>
          <cell r="BI437">
            <v>83.329999999999899</v>
          </cell>
          <cell r="BJ437">
            <v>-83.329999999999899</v>
          </cell>
          <cell r="BK437">
            <v>1034.5</v>
          </cell>
          <cell r="BL437">
            <v>1000</v>
          </cell>
          <cell r="BM437">
            <v>34.5</v>
          </cell>
          <cell r="BN437">
            <v>48000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IS"/>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 val="Headcount"/>
      <sheetName val="Expenses"/>
      <sheetName val="Expenses (2000)"/>
      <sheetName val="SKF"/>
      <sheetName val="SKF (2000)"/>
      <sheetName val="Month-Lookup"/>
      <sheetName val="II Tables"/>
      <sheetName val="Cost Tables"/>
      <sheetName val="Validation"/>
    </sheetNames>
    <sheetDataSet>
      <sheetData sheetId="0" refreshError="1"/>
      <sheetData sheetId="1" refreshError="1"/>
      <sheetData sheetId="2" refreshError="1"/>
      <sheetData sheetId="3" refreshError="1">
        <row r="1">
          <cell r="A1" t="str">
            <v>-</v>
          </cell>
        </row>
        <row r="2">
          <cell r="A2" t="str">
            <v>Report: K203  PCA: CurrMth,YTD,Annual A/P/V            SAP Module: CO-PCA          Pa</v>
          </cell>
          <cell r="B2" t="str">
            <v>ge:    0 /  0</v>
          </cell>
        </row>
        <row r="3">
          <cell r="A3" t="str">
            <v>Data Selection Date: 2001/07/17  14:29:05              Output By: T677743          Co</v>
          </cell>
          <cell r="B3" t="str">
            <v>lumn:  0 /  0</v>
          </cell>
        </row>
        <row r="4">
          <cell r="A4" t="str">
            <v>-</v>
          </cell>
        </row>
        <row r="5">
          <cell r="A5" t="str">
            <v>Company Code (Group): *                                Reporting Period:  6  2000</v>
          </cell>
        </row>
        <row r="6">
          <cell r="A6" t="str">
            <v>Profit Centre(Group): DP                               Master Data Date: 2001/07/17</v>
          </cell>
        </row>
        <row r="7">
          <cell r="A7" t="str">
            <v>Cost Element (Group): TERC9900                         Plan Version: 00P</v>
          </cell>
        </row>
        <row r="8">
          <cell r="A8" t="str">
            <v>-</v>
          </cell>
        </row>
        <row r="9">
          <cell r="A9" t="str">
            <v>Account Number / Group</v>
          </cell>
          <cell r="B9" t="str">
            <v>Actual Pd  6</v>
          </cell>
          <cell r="C9" t="str">
            <v>Plan Pd  6</v>
          </cell>
          <cell r="D9" t="str">
            <v>Variance</v>
          </cell>
          <cell r="E9" t="str">
            <v>YTD Actual</v>
          </cell>
          <cell r="F9" t="str">
            <v>YTD Plan</v>
          </cell>
          <cell r="G9" t="str">
            <v>Variance</v>
          </cell>
          <cell r="H9" t="str">
            <v>Annual Plan</v>
          </cell>
          <cell r="I9" t="str">
            <v>Remaining</v>
          </cell>
        </row>
        <row r="10">
          <cell r="A10" t="str">
            <v>431100    Ads Print-Manual</v>
          </cell>
          <cell r="B10">
            <v>-16669593.859999999</v>
          </cell>
          <cell r="C10">
            <v>-15189080.48</v>
          </cell>
          <cell r="D10">
            <v>-1480513.38</v>
          </cell>
          <cell r="E10">
            <v>-90828356.599999994</v>
          </cell>
          <cell r="F10">
            <v>-90207377.519999996</v>
          </cell>
          <cell r="G10">
            <v>-620979.07999999996</v>
          </cell>
          <cell r="H10">
            <v>-184574818.77000001</v>
          </cell>
          <cell r="I10">
            <v>-93746462.170000002</v>
          </cell>
        </row>
        <row r="11">
          <cell r="A11" t="str">
            <v>431101    Ads Print -Bill-Ifce</v>
          </cell>
          <cell r="B11">
            <v>-8720183.1300000008</v>
          </cell>
          <cell r="C11">
            <v>-9066793</v>
          </cell>
          <cell r="D11">
            <v>346609.87</v>
          </cell>
          <cell r="E11">
            <v>-52009750.869999997</v>
          </cell>
          <cell r="F11">
            <v>-52502735</v>
          </cell>
          <cell r="G11">
            <v>492984.13</v>
          </cell>
          <cell r="H11">
            <v>-107128000</v>
          </cell>
          <cell r="I11">
            <v>-55118249.130000003</v>
          </cell>
        </row>
        <row r="12">
          <cell r="A12" t="str">
            <v>431110    Advertising-SD</v>
          </cell>
          <cell r="B12">
            <v>-1813572.11</v>
          </cell>
          <cell r="C12">
            <v>-3392591.92</v>
          </cell>
          <cell r="D12">
            <v>1579019.81</v>
          </cell>
          <cell r="E12">
            <v>-13637846.25</v>
          </cell>
          <cell r="F12">
            <v>-17449688.829999998</v>
          </cell>
          <cell r="G12">
            <v>3811842.58</v>
          </cell>
          <cell r="H12">
            <v>-30290511.469999999</v>
          </cell>
          <cell r="I12">
            <v>-16652665.220000001</v>
          </cell>
        </row>
        <row r="13">
          <cell r="A13" t="str">
            <v>431200    Ads Print-Disc-Manua</v>
          </cell>
          <cell r="B13">
            <v>79085</v>
          </cell>
          <cell r="C13">
            <v>-121124.52</v>
          </cell>
          <cell r="D13">
            <v>200209.52</v>
          </cell>
          <cell r="E13">
            <v>-141748.6</v>
          </cell>
          <cell r="F13">
            <v>-363373.56</v>
          </cell>
          <cell r="G13">
            <v>221624.95999999999</v>
          </cell>
          <cell r="H13">
            <v>-6177375.0099999998</v>
          </cell>
          <cell r="I13">
            <v>-6035626.4100000001</v>
          </cell>
        </row>
        <row r="14">
          <cell r="A14" t="str">
            <v>431210    Ads Print-Disc-SD</v>
          </cell>
          <cell r="B14">
            <v>140397.14000000001</v>
          </cell>
          <cell r="C14">
            <v>0</v>
          </cell>
          <cell r="D14">
            <v>140397.14000000001</v>
          </cell>
          <cell r="E14">
            <v>508773.12</v>
          </cell>
          <cell r="F14">
            <v>0</v>
          </cell>
          <cell r="G14">
            <v>508773.12</v>
          </cell>
          <cell r="H14">
            <v>0</v>
          </cell>
          <cell r="I14">
            <v>-508773.12</v>
          </cell>
        </row>
        <row r="15">
          <cell r="A15" t="str">
            <v>431400    Ads Print-Unearn-Man</v>
          </cell>
          <cell r="B15">
            <v>-80747.62</v>
          </cell>
          <cell r="C15">
            <v>0</v>
          </cell>
          <cell r="D15">
            <v>-80747.62</v>
          </cell>
          <cell r="E15">
            <v>-34884.76</v>
          </cell>
          <cell r="F15">
            <v>0</v>
          </cell>
          <cell r="G15">
            <v>-34884.76</v>
          </cell>
          <cell r="H15">
            <v>0</v>
          </cell>
          <cell r="I15">
            <v>34884.76</v>
          </cell>
        </row>
        <row r="16">
          <cell r="A16" t="str">
            <v>432100    Ads InterAct-Manual</v>
          </cell>
          <cell r="B16">
            <v>-141170.60999999999</v>
          </cell>
          <cell r="C16">
            <v>-180000</v>
          </cell>
          <cell r="D16">
            <v>38829.39</v>
          </cell>
          <cell r="E16">
            <v>-1230135.04</v>
          </cell>
          <cell r="F16">
            <v>-825000</v>
          </cell>
          <cell r="G16">
            <v>-405135.04</v>
          </cell>
          <cell r="H16">
            <v>-1835000</v>
          </cell>
          <cell r="I16">
            <v>-604864.96</v>
          </cell>
        </row>
        <row r="17">
          <cell r="A17" t="str">
            <v>432101    Ads InterAct-Interfa</v>
          </cell>
          <cell r="B17">
            <v>0</v>
          </cell>
          <cell r="C17">
            <v>0</v>
          </cell>
          <cell r="D17">
            <v>0</v>
          </cell>
          <cell r="E17">
            <v>0.56000000000000005</v>
          </cell>
          <cell r="F17">
            <v>0</v>
          </cell>
          <cell r="G17">
            <v>0.56000000000000005</v>
          </cell>
          <cell r="H17">
            <v>0</v>
          </cell>
          <cell r="I17">
            <v>-0.56000000000000005</v>
          </cell>
        </row>
        <row r="18">
          <cell r="A18" t="str">
            <v>432110    Ads InterAct-SD</v>
          </cell>
          <cell r="B18">
            <v>0</v>
          </cell>
          <cell r="C18">
            <v>-574000</v>
          </cell>
          <cell r="D18">
            <v>574000</v>
          </cell>
          <cell r="E18">
            <v>-712455.96</v>
          </cell>
          <cell r="F18">
            <v>-3608000</v>
          </cell>
          <cell r="G18">
            <v>2895544.04</v>
          </cell>
          <cell r="H18">
            <v>-8200000</v>
          </cell>
          <cell r="I18">
            <v>-7487544.04</v>
          </cell>
        </row>
        <row r="19">
          <cell r="A19" t="str">
            <v>433110    Ads Print-Nat'l SD</v>
          </cell>
          <cell r="B19">
            <v>0</v>
          </cell>
          <cell r="C19">
            <v>-35000</v>
          </cell>
          <cell r="D19">
            <v>35000</v>
          </cell>
          <cell r="E19">
            <v>-440960.56</v>
          </cell>
          <cell r="F19">
            <v>-560000</v>
          </cell>
          <cell r="G19">
            <v>119039.44</v>
          </cell>
          <cell r="H19">
            <v>-1000000</v>
          </cell>
          <cell r="I19">
            <v>-559039.43999999994</v>
          </cell>
        </row>
        <row r="20">
          <cell r="A20" t="str">
            <v>434110    Ads Other Media-SD</v>
          </cell>
          <cell r="B20">
            <v>0</v>
          </cell>
          <cell r="C20">
            <v>-70000</v>
          </cell>
          <cell r="D20">
            <v>70000</v>
          </cell>
          <cell r="E20">
            <v>-55870.86</v>
          </cell>
          <cell r="F20">
            <v>-305000</v>
          </cell>
          <cell r="G20">
            <v>249129.14</v>
          </cell>
          <cell r="H20">
            <v>-1057000</v>
          </cell>
          <cell r="I20">
            <v>-1001129.14</v>
          </cell>
        </row>
        <row r="21">
          <cell r="A21" t="str">
            <v>TRC1300   Advertising</v>
          </cell>
          <cell r="B21">
            <v>-27205785.190000001</v>
          </cell>
          <cell r="C21">
            <v>-28628589.920000002</v>
          </cell>
          <cell r="D21">
            <v>1422804.73</v>
          </cell>
          <cell r="E21">
            <v>-158583235.81999999</v>
          </cell>
          <cell r="F21">
            <v>-165821174.91</v>
          </cell>
          <cell r="G21">
            <v>7237939.0899999999</v>
          </cell>
          <cell r="H21">
            <v>-340262705.25</v>
          </cell>
          <cell r="I21">
            <v>-181679469.43000001</v>
          </cell>
        </row>
        <row r="22">
          <cell r="A22" t="str">
            <v>441106    Real Est Rent-Park</v>
          </cell>
          <cell r="B22">
            <v>-664.64</v>
          </cell>
          <cell r="C22">
            <v>0</v>
          </cell>
          <cell r="D22">
            <v>-664.64</v>
          </cell>
          <cell r="E22">
            <v>-4486.32</v>
          </cell>
          <cell r="F22">
            <v>0</v>
          </cell>
          <cell r="G22">
            <v>-4486.32</v>
          </cell>
          <cell r="H22">
            <v>0</v>
          </cell>
          <cell r="I22">
            <v>4486.32</v>
          </cell>
        </row>
        <row r="23">
          <cell r="A23" t="str">
            <v>TRC1503   Rental Revenue</v>
          </cell>
          <cell r="B23">
            <v>-664.64</v>
          </cell>
          <cell r="C23">
            <v>0</v>
          </cell>
          <cell r="D23">
            <v>-664.64</v>
          </cell>
          <cell r="E23">
            <v>-4486.32</v>
          </cell>
          <cell r="F23">
            <v>0</v>
          </cell>
          <cell r="G23">
            <v>-4486.32</v>
          </cell>
          <cell r="H23">
            <v>0</v>
          </cell>
          <cell r="I23">
            <v>4486.32</v>
          </cell>
        </row>
        <row r="24">
          <cell r="A24" t="str">
            <v>699000    Revenues PA Settle</v>
          </cell>
          <cell r="B24">
            <v>0</v>
          </cell>
          <cell r="C24">
            <v>0</v>
          </cell>
          <cell r="D24">
            <v>0</v>
          </cell>
          <cell r="E24">
            <v>747.72</v>
          </cell>
          <cell r="F24">
            <v>0</v>
          </cell>
          <cell r="G24">
            <v>747.72</v>
          </cell>
          <cell r="H24">
            <v>0</v>
          </cell>
          <cell r="I24">
            <v>-747.72</v>
          </cell>
        </row>
        <row r="25">
          <cell r="A25" t="str">
            <v>699020    Revenues GEN3 PA (S)</v>
          </cell>
          <cell r="B25">
            <v>664.64</v>
          </cell>
          <cell r="C25">
            <v>0</v>
          </cell>
          <cell r="D25">
            <v>664.64</v>
          </cell>
          <cell r="E25">
            <v>3738.6</v>
          </cell>
          <cell r="F25">
            <v>0</v>
          </cell>
          <cell r="G25">
            <v>3738.6</v>
          </cell>
          <cell r="H25">
            <v>0</v>
          </cell>
          <cell r="I25">
            <v>-3738.6</v>
          </cell>
        </row>
        <row r="26">
          <cell r="A26" t="str">
            <v>699040    SO Revenue</v>
          </cell>
          <cell r="B26">
            <v>-44.2</v>
          </cell>
          <cell r="C26">
            <v>0</v>
          </cell>
          <cell r="D26">
            <v>-44.2</v>
          </cell>
          <cell r="E26">
            <v>-44.2</v>
          </cell>
          <cell r="F26">
            <v>0</v>
          </cell>
          <cell r="G26">
            <v>-44.2</v>
          </cell>
          <cell r="H26">
            <v>0</v>
          </cell>
          <cell r="I26">
            <v>44.2</v>
          </cell>
        </row>
        <row r="27">
          <cell r="A27" t="str">
            <v>TRC1506   Administrative Services</v>
          </cell>
          <cell r="B27">
            <v>620.44000000000005</v>
          </cell>
          <cell r="C27">
            <v>0</v>
          </cell>
          <cell r="D27">
            <v>620.44000000000005</v>
          </cell>
          <cell r="E27">
            <v>4442.12</v>
          </cell>
          <cell r="F27">
            <v>0</v>
          </cell>
          <cell r="G27">
            <v>4442.12</v>
          </cell>
          <cell r="H27">
            <v>0</v>
          </cell>
          <cell r="I27">
            <v>-4442.12</v>
          </cell>
        </row>
        <row r="28">
          <cell r="A28" t="str">
            <v>450100    Cust Finance-Manual</v>
          </cell>
          <cell r="B28">
            <v>131327.29999999999</v>
          </cell>
          <cell r="C28">
            <v>0</v>
          </cell>
          <cell r="D28">
            <v>131327.29999999999</v>
          </cell>
          <cell r="E28">
            <v>805308.57</v>
          </cell>
          <cell r="F28">
            <v>0</v>
          </cell>
          <cell r="G28">
            <v>805308.57</v>
          </cell>
          <cell r="H28">
            <v>0</v>
          </cell>
          <cell r="I28">
            <v>-805308.57</v>
          </cell>
        </row>
        <row r="29">
          <cell r="A29" t="str">
            <v>450101    Cust Fin-Bill Inter</v>
          </cell>
          <cell r="B29">
            <v>-126868.23</v>
          </cell>
          <cell r="C29">
            <v>0</v>
          </cell>
          <cell r="D29">
            <v>-126868.23</v>
          </cell>
          <cell r="E29">
            <v>-800421.22</v>
          </cell>
          <cell r="F29">
            <v>0</v>
          </cell>
          <cell r="G29">
            <v>-800421.22</v>
          </cell>
          <cell r="H29">
            <v>0</v>
          </cell>
          <cell r="I29">
            <v>800421.22</v>
          </cell>
        </row>
        <row r="30">
          <cell r="A30" t="str">
            <v>TRC1510   Financing Revenue</v>
          </cell>
          <cell r="B30">
            <v>4459.07</v>
          </cell>
          <cell r="C30">
            <v>0</v>
          </cell>
          <cell r="D30">
            <v>4459.07</v>
          </cell>
          <cell r="E30">
            <v>4887.3500000000004</v>
          </cell>
          <cell r="F30">
            <v>0</v>
          </cell>
          <cell r="G30">
            <v>4887.3500000000004</v>
          </cell>
          <cell r="H30">
            <v>0</v>
          </cell>
          <cell r="I30">
            <v>-4887.3500000000004</v>
          </cell>
        </row>
        <row r="31">
          <cell r="A31" t="str">
            <v>459000    Gen Bus Rev-Man PA</v>
          </cell>
          <cell r="B31">
            <v>-100005.06</v>
          </cell>
          <cell r="C31">
            <v>0</v>
          </cell>
          <cell r="D31">
            <v>-100005.06</v>
          </cell>
          <cell r="E31">
            <v>-294442.61</v>
          </cell>
          <cell r="F31">
            <v>0</v>
          </cell>
          <cell r="G31">
            <v>-294442.61</v>
          </cell>
          <cell r="H31">
            <v>0</v>
          </cell>
          <cell r="I31">
            <v>294442.61</v>
          </cell>
        </row>
        <row r="32">
          <cell r="A32" t="str">
            <v>TRC1511   General Business Revenue</v>
          </cell>
          <cell r="B32">
            <v>-100005.06</v>
          </cell>
          <cell r="C32">
            <v>0</v>
          </cell>
          <cell r="D32">
            <v>-100005.06</v>
          </cell>
          <cell r="E32">
            <v>-294442.61</v>
          </cell>
          <cell r="F32">
            <v>0</v>
          </cell>
          <cell r="G32">
            <v>-294442.61</v>
          </cell>
          <cell r="H32">
            <v>0</v>
          </cell>
          <cell r="I32">
            <v>294442.61</v>
          </cell>
        </row>
        <row r="33">
          <cell r="A33" t="str">
            <v>TRC1500   Other Revenue</v>
          </cell>
          <cell r="B33">
            <v>-95590.19</v>
          </cell>
          <cell r="C33">
            <v>0</v>
          </cell>
          <cell r="D33">
            <v>-95590.19</v>
          </cell>
          <cell r="E33">
            <v>-289599.46000000002</v>
          </cell>
          <cell r="F33">
            <v>0</v>
          </cell>
          <cell r="G33">
            <v>-289599.46000000002</v>
          </cell>
          <cell r="H33">
            <v>0</v>
          </cell>
          <cell r="I33">
            <v>289599.46000000002</v>
          </cell>
        </row>
        <row r="34">
          <cell r="A34" t="str">
            <v>TRC1000   TELUS Total Revenue</v>
          </cell>
          <cell r="B34">
            <v>-27301375.379999999</v>
          </cell>
          <cell r="C34">
            <v>-28628589.920000002</v>
          </cell>
          <cell r="D34">
            <v>1327214.54</v>
          </cell>
          <cell r="E34">
            <v>-158872835.28</v>
          </cell>
          <cell r="F34">
            <v>-165821174.91</v>
          </cell>
          <cell r="G34">
            <v>6948339.6299999999</v>
          </cell>
          <cell r="H34">
            <v>-340262705.25</v>
          </cell>
          <cell r="I34">
            <v>-181389869.97</v>
          </cell>
        </row>
        <row r="35">
          <cell r="A35" t="str">
            <v>500010    Sal-Reg Mgmt</v>
          </cell>
          <cell r="B35">
            <v>557309.37</v>
          </cell>
          <cell r="C35">
            <v>800722.56</v>
          </cell>
          <cell r="D35">
            <v>-243413.19</v>
          </cell>
          <cell r="E35">
            <v>4128752.16</v>
          </cell>
          <cell r="F35">
            <v>4708312.7699999996</v>
          </cell>
          <cell r="G35">
            <v>-579560.61</v>
          </cell>
          <cell r="H35">
            <v>9474410</v>
          </cell>
          <cell r="I35">
            <v>5345657.84</v>
          </cell>
        </row>
        <row r="36">
          <cell r="A36" t="str">
            <v>TEC1059   REG Mgmt-Salaries</v>
          </cell>
          <cell r="B36">
            <v>557309.37</v>
          </cell>
          <cell r="C36">
            <v>800722.56</v>
          </cell>
          <cell r="D36">
            <v>-243413.19</v>
          </cell>
          <cell r="E36">
            <v>4128752.16</v>
          </cell>
          <cell r="F36">
            <v>4708312.7699999996</v>
          </cell>
          <cell r="G36">
            <v>-579560.61</v>
          </cell>
          <cell r="H36">
            <v>9474410</v>
          </cell>
          <cell r="I36">
            <v>5345657.84</v>
          </cell>
        </row>
        <row r="37">
          <cell r="A37" t="str">
            <v>500210    OT &amp; Diff-Reg Mgmt</v>
          </cell>
          <cell r="B37">
            <v>320.42</v>
          </cell>
          <cell r="C37">
            <v>1492</v>
          </cell>
          <cell r="D37">
            <v>-1171.58</v>
          </cell>
          <cell r="E37">
            <v>6193.98</v>
          </cell>
          <cell r="F37">
            <v>8018</v>
          </cell>
          <cell r="G37">
            <v>-1824.02</v>
          </cell>
          <cell r="H37">
            <v>15818</v>
          </cell>
          <cell r="I37">
            <v>9624.02</v>
          </cell>
        </row>
        <row r="38">
          <cell r="A38" t="str">
            <v>TEC1060   REG Mgmt-Overtime</v>
          </cell>
          <cell r="B38">
            <v>320.42</v>
          </cell>
          <cell r="C38">
            <v>1492</v>
          </cell>
          <cell r="D38">
            <v>-1171.58</v>
          </cell>
          <cell r="E38">
            <v>6193.98</v>
          </cell>
          <cell r="F38">
            <v>8018</v>
          </cell>
          <cell r="G38">
            <v>-1824.02</v>
          </cell>
          <cell r="H38">
            <v>15818</v>
          </cell>
          <cell r="I38">
            <v>9624.02</v>
          </cell>
        </row>
        <row r="39">
          <cell r="A39" t="str">
            <v>500110    Sal-Temp Mgmt</v>
          </cell>
          <cell r="B39">
            <v>4228.37</v>
          </cell>
          <cell r="C39">
            <v>440</v>
          </cell>
          <cell r="D39">
            <v>3788.37</v>
          </cell>
          <cell r="E39">
            <v>4816.21</v>
          </cell>
          <cell r="F39">
            <v>2640</v>
          </cell>
          <cell r="G39">
            <v>2176.21</v>
          </cell>
          <cell r="H39">
            <v>5280</v>
          </cell>
          <cell r="I39">
            <v>463.79</v>
          </cell>
        </row>
        <row r="40">
          <cell r="A40" t="str">
            <v>TEC1061   TEMP Mgmt-Salaries</v>
          </cell>
          <cell r="B40">
            <v>4228.37</v>
          </cell>
          <cell r="C40">
            <v>440</v>
          </cell>
          <cell r="D40">
            <v>3788.37</v>
          </cell>
          <cell r="E40">
            <v>4816.21</v>
          </cell>
          <cell r="F40">
            <v>2640</v>
          </cell>
          <cell r="G40">
            <v>2176.21</v>
          </cell>
          <cell r="H40">
            <v>5280</v>
          </cell>
          <cell r="I40">
            <v>463.79</v>
          </cell>
        </row>
        <row r="41">
          <cell r="A41" t="str">
            <v>TEC1058   Mgmt Salaries</v>
          </cell>
          <cell r="B41">
            <v>561858.16</v>
          </cell>
          <cell r="C41">
            <v>802654.56</v>
          </cell>
          <cell r="D41">
            <v>-240796.4</v>
          </cell>
          <cell r="E41">
            <v>4139762.35</v>
          </cell>
          <cell r="F41">
            <v>4718970.7699999996</v>
          </cell>
          <cell r="G41">
            <v>-579208.42000000004</v>
          </cell>
          <cell r="H41">
            <v>9495508</v>
          </cell>
          <cell r="I41">
            <v>5355745.6500000004</v>
          </cell>
        </row>
        <row r="42">
          <cell r="A42" t="str">
            <v>500030    Sal-Reg Clerical</v>
          </cell>
          <cell r="B42">
            <v>653161.99</v>
          </cell>
          <cell r="C42">
            <v>927852</v>
          </cell>
          <cell r="D42">
            <v>-274690.01</v>
          </cell>
          <cell r="E42">
            <v>4754969.7699999996</v>
          </cell>
          <cell r="F42">
            <v>5425210.04</v>
          </cell>
          <cell r="G42">
            <v>-670240.27</v>
          </cell>
          <cell r="H42">
            <v>10955531</v>
          </cell>
          <cell r="I42">
            <v>6200561.2300000004</v>
          </cell>
        </row>
        <row r="43">
          <cell r="A43" t="str">
            <v>500040    Sal-Reg Svcs Rep(BC)</v>
          </cell>
          <cell r="B43">
            <v>0</v>
          </cell>
          <cell r="C43">
            <v>0</v>
          </cell>
          <cell r="D43">
            <v>0</v>
          </cell>
          <cell r="E43">
            <v>-3612.9</v>
          </cell>
          <cell r="F43">
            <v>0</v>
          </cell>
          <cell r="G43">
            <v>-3612.9</v>
          </cell>
          <cell r="H43">
            <v>0</v>
          </cell>
          <cell r="I43">
            <v>3612.9</v>
          </cell>
        </row>
        <row r="44">
          <cell r="A44" t="str">
            <v>TEC1069   REG Non-Craft-Salaries</v>
          </cell>
          <cell r="B44">
            <v>653161.99</v>
          </cell>
          <cell r="C44">
            <v>927852</v>
          </cell>
          <cell r="D44">
            <v>-274690.01</v>
          </cell>
          <cell r="E44">
            <v>4751356.87</v>
          </cell>
          <cell r="F44">
            <v>5425210.04</v>
          </cell>
          <cell r="G44">
            <v>-673853.17</v>
          </cell>
          <cell r="H44">
            <v>10955531</v>
          </cell>
          <cell r="I44">
            <v>6204174.1299999999</v>
          </cell>
        </row>
        <row r="45">
          <cell r="A45" t="str">
            <v>500230    OT &amp; D-Reg Clerical</v>
          </cell>
          <cell r="B45">
            <v>21984.33</v>
          </cell>
          <cell r="C45">
            <v>44579</v>
          </cell>
          <cell r="D45">
            <v>-22594.67</v>
          </cell>
          <cell r="E45">
            <v>121314.14</v>
          </cell>
          <cell r="F45">
            <v>184282</v>
          </cell>
          <cell r="G45">
            <v>-62967.86</v>
          </cell>
          <cell r="H45">
            <v>348883</v>
          </cell>
          <cell r="I45">
            <v>227568.86</v>
          </cell>
        </row>
        <row r="46">
          <cell r="A46" t="str">
            <v>TEC1070   REG Non-Craft-Overtime</v>
          </cell>
          <cell r="B46">
            <v>21984.33</v>
          </cell>
          <cell r="C46">
            <v>44579</v>
          </cell>
          <cell r="D46">
            <v>-22594.67</v>
          </cell>
          <cell r="E46">
            <v>121314.14</v>
          </cell>
          <cell r="F46">
            <v>184282</v>
          </cell>
          <cell r="G46">
            <v>-62967.86</v>
          </cell>
          <cell r="H46">
            <v>348883</v>
          </cell>
          <cell r="I46">
            <v>227568.86</v>
          </cell>
        </row>
        <row r="47">
          <cell r="A47" t="str">
            <v>500130    Sal-Temp Clerical</v>
          </cell>
          <cell r="B47">
            <v>45339.89</v>
          </cell>
          <cell r="C47">
            <v>13685</v>
          </cell>
          <cell r="D47">
            <v>31654.89</v>
          </cell>
          <cell r="E47">
            <v>247248.79</v>
          </cell>
          <cell r="F47">
            <v>85230</v>
          </cell>
          <cell r="G47">
            <v>162018.79</v>
          </cell>
          <cell r="H47">
            <v>183255</v>
          </cell>
          <cell r="I47">
            <v>-63993.79</v>
          </cell>
        </row>
        <row r="48">
          <cell r="A48" t="str">
            <v>TEC1071   TEMP Non-Craft-Salaries</v>
          </cell>
          <cell r="B48">
            <v>45339.89</v>
          </cell>
          <cell r="C48">
            <v>13685</v>
          </cell>
          <cell r="D48">
            <v>31654.89</v>
          </cell>
          <cell r="E48">
            <v>247248.79</v>
          </cell>
          <cell r="F48">
            <v>85230</v>
          </cell>
          <cell r="G48">
            <v>162018.79</v>
          </cell>
          <cell r="H48">
            <v>183255</v>
          </cell>
          <cell r="I48">
            <v>-63993.79</v>
          </cell>
        </row>
        <row r="49">
          <cell r="A49" t="str">
            <v>500330    OT&amp; D-Temp Clerical</v>
          </cell>
          <cell r="B49">
            <v>4479.04</v>
          </cell>
          <cell r="C49">
            <v>0</v>
          </cell>
          <cell r="D49">
            <v>4479.04</v>
          </cell>
          <cell r="E49">
            <v>10934.08</v>
          </cell>
          <cell r="F49">
            <v>0</v>
          </cell>
          <cell r="G49">
            <v>10934.08</v>
          </cell>
          <cell r="H49">
            <v>0</v>
          </cell>
          <cell r="I49">
            <v>-10934.08</v>
          </cell>
        </row>
        <row r="50">
          <cell r="A50" t="str">
            <v>TEC1072   TEMP Non-Craft-Overtime</v>
          </cell>
          <cell r="B50">
            <v>4479.04</v>
          </cell>
          <cell r="C50">
            <v>0</v>
          </cell>
          <cell r="D50">
            <v>4479.04</v>
          </cell>
          <cell r="E50">
            <v>10934.08</v>
          </cell>
          <cell r="F50">
            <v>0</v>
          </cell>
          <cell r="G50">
            <v>10934.08</v>
          </cell>
          <cell r="H50">
            <v>0</v>
          </cell>
          <cell r="I50">
            <v>-10934.08</v>
          </cell>
        </row>
        <row r="51">
          <cell r="A51" t="str">
            <v>TEC1068   Non-Craft Salaries</v>
          </cell>
          <cell r="B51">
            <v>724965.25</v>
          </cell>
          <cell r="C51">
            <v>986116</v>
          </cell>
          <cell r="D51">
            <v>-261150.75</v>
          </cell>
          <cell r="E51">
            <v>5130853.88</v>
          </cell>
          <cell r="F51">
            <v>5694722.04</v>
          </cell>
          <cell r="G51">
            <v>-563868.16000000003</v>
          </cell>
          <cell r="H51">
            <v>11487669</v>
          </cell>
          <cell r="I51">
            <v>6356815.1200000001</v>
          </cell>
        </row>
        <row r="52">
          <cell r="A52" t="str">
            <v>500450    Prem &amp; Diff-Regular</v>
          </cell>
          <cell r="B52">
            <v>951.56</v>
          </cell>
          <cell r="C52">
            <v>0</v>
          </cell>
          <cell r="D52">
            <v>951.56</v>
          </cell>
          <cell r="E52">
            <v>3648.14</v>
          </cell>
          <cell r="F52">
            <v>0</v>
          </cell>
          <cell r="G52">
            <v>3648.14</v>
          </cell>
          <cell r="H52">
            <v>0</v>
          </cell>
          <cell r="I52">
            <v>-3648.14</v>
          </cell>
        </row>
        <row r="53">
          <cell r="A53" t="str">
            <v>500451    Prem &amp; Diff-Temp</v>
          </cell>
          <cell r="B53">
            <v>70.05</v>
          </cell>
          <cell r="C53">
            <v>0</v>
          </cell>
          <cell r="D53">
            <v>70.05</v>
          </cell>
          <cell r="E53">
            <v>96.1</v>
          </cell>
          <cell r="F53">
            <v>0</v>
          </cell>
          <cell r="G53">
            <v>96.1</v>
          </cell>
          <cell r="H53">
            <v>0</v>
          </cell>
          <cell r="I53">
            <v>-96.1</v>
          </cell>
        </row>
        <row r="54">
          <cell r="A54" t="str">
            <v>TEC1073   Premiums &amp; Differentials</v>
          </cell>
          <cell r="B54">
            <v>1021.61</v>
          </cell>
          <cell r="C54">
            <v>0</v>
          </cell>
          <cell r="D54">
            <v>1021.61</v>
          </cell>
          <cell r="E54">
            <v>3744.24</v>
          </cell>
          <cell r="F54">
            <v>0</v>
          </cell>
          <cell r="G54">
            <v>3744.24</v>
          </cell>
          <cell r="H54">
            <v>0</v>
          </cell>
          <cell r="I54">
            <v>-3744.24</v>
          </cell>
        </row>
        <row r="55">
          <cell r="A55" t="str">
            <v>TEC1011   Direct Salaries</v>
          </cell>
          <cell r="B55">
            <v>1287845.02</v>
          </cell>
          <cell r="C55">
            <v>1788770.56</v>
          </cell>
          <cell r="D55">
            <v>-500925.54</v>
          </cell>
          <cell r="E55">
            <v>9274360.4700000007</v>
          </cell>
          <cell r="F55">
            <v>10413692.810000001</v>
          </cell>
          <cell r="G55">
            <v>-1139332.3400000001</v>
          </cell>
          <cell r="H55">
            <v>20983177</v>
          </cell>
          <cell r="I55">
            <v>11708816.529999999</v>
          </cell>
        </row>
        <row r="56">
          <cell r="A56" t="str">
            <v>500550    EE Commissions</v>
          </cell>
          <cell r="B56">
            <v>147427.53</v>
          </cell>
          <cell r="C56">
            <v>342811.36</v>
          </cell>
          <cell r="D56">
            <v>-195383.83</v>
          </cell>
          <cell r="E56">
            <v>1908131.14</v>
          </cell>
          <cell r="F56">
            <v>3023681.17</v>
          </cell>
          <cell r="G56">
            <v>-1115550.03</v>
          </cell>
          <cell r="H56">
            <v>6365090</v>
          </cell>
          <cell r="I56">
            <v>4456958.8600000003</v>
          </cell>
        </row>
        <row r="57">
          <cell r="A57" t="str">
            <v>500551    EE Commissions-Temp</v>
          </cell>
          <cell r="B57">
            <v>64.900000000000006</v>
          </cell>
          <cell r="C57">
            <v>0</v>
          </cell>
          <cell r="D57">
            <v>64.900000000000006</v>
          </cell>
          <cell r="E57">
            <v>5638.95</v>
          </cell>
          <cell r="F57">
            <v>0</v>
          </cell>
          <cell r="G57">
            <v>5638.95</v>
          </cell>
          <cell r="H57">
            <v>0</v>
          </cell>
          <cell r="I57">
            <v>-5638.95</v>
          </cell>
        </row>
        <row r="58">
          <cell r="A58" t="str">
            <v>500560    Variable Comp</v>
          </cell>
          <cell r="B58">
            <v>62113.4</v>
          </cell>
          <cell r="C58">
            <v>78710.28</v>
          </cell>
          <cell r="D58">
            <v>-16596.88</v>
          </cell>
          <cell r="E58">
            <v>465103.78</v>
          </cell>
          <cell r="F58">
            <v>462967.76</v>
          </cell>
          <cell r="G58">
            <v>2136.02</v>
          </cell>
          <cell r="H58">
            <v>931489</v>
          </cell>
          <cell r="I58">
            <v>466385.22</v>
          </cell>
        </row>
        <row r="59">
          <cell r="A59" t="str">
            <v>500561    Variable Comp-Temp</v>
          </cell>
          <cell r="B59">
            <v>253.31</v>
          </cell>
          <cell r="C59">
            <v>0</v>
          </cell>
          <cell r="D59">
            <v>253.31</v>
          </cell>
          <cell r="E59">
            <v>286.95999999999998</v>
          </cell>
          <cell r="F59">
            <v>0</v>
          </cell>
          <cell r="G59">
            <v>286.95999999999998</v>
          </cell>
          <cell r="H59">
            <v>0</v>
          </cell>
          <cell r="I59">
            <v>-286.95999999999998</v>
          </cell>
        </row>
        <row r="60">
          <cell r="A60" t="str">
            <v>500562    Var Comp-Reg-BU</v>
          </cell>
          <cell r="B60">
            <v>24016.53</v>
          </cell>
          <cell r="C60">
            <v>0</v>
          </cell>
          <cell r="D60">
            <v>24016.53</v>
          </cell>
          <cell r="E60">
            <v>140681.28</v>
          </cell>
          <cell r="F60">
            <v>0</v>
          </cell>
          <cell r="G60">
            <v>140681.28</v>
          </cell>
          <cell r="H60">
            <v>0</v>
          </cell>
          <cell r="I60">
            <v>-140681.28</v>
          </cell>
        </row>
        <row r="61">
          <cell r="A61" t="str">
            <v>500567    Var Comp-Temp-BU</v>
          </cell>
          <cell r="B61">
            <v>1389.06</v>
          </cell>
          <cell r="C61">
            <v>0</v>
          </cell>
          <cell r="D61">
            <v>1389.06</v>
          </cell>
          <cell r="E61">
            <v>7324.44</v>
          </cell>
          <cell r="F61">
            <v>0</v>
          </cell>
          <cell r="G61">
            <v>7324.44</v>
          </cell>
          <cell r="H61">
            <v>0</v>
          </cell>
          <cell r="I61">
            <v>-7324.44</v>
          </cell>
        </row>
        <row r="62">
          <cell r="A62" t="str">
            <v>500570    Accrued Vac Exp</v>
          </cell>
          <cell r="B62">
            <v>0</v>
          </cell>
          <cell r="C62">
            <v>0</v>
          </cell>
          <cell r="D62">
            <v>0</v>
          </cell>
          <cell r="E62">
            <v>56.63</v>
          </cell>
          <cell r="F62">
            <v>0</v>
          </cell>
          <cell r="G62">
            <v>56.63</v>
          </cell>
          <cell r="H62">
            <v>0</v>
          </cell>
          <cell r="I62">
            <v>-56.63</v>
          </cell>
        </row>
        <row r="63">
          <cell r="A63" t="str">
            <v>TEC1012   Incentives/Commissions/Other</v>
          </cell>
          <cell r="B63">
            <v>235264.73</v>
          </cell>
          <cell r="C63">
            <v>421521.64</v>
          </cell>
          <cell r="D63">
            <v>-186256.91</v>
          </cell>
          <cell r="E63">
            <v>2527223.1800000002</v>
          </cell>
          <cell r="F63">
            <v>3486648.93</v>
          </cell>
          <cell r="G63">
            <v>-959425.75</v>
          </cell>
          <cell r="H63">
            <v>7296579</v>
          </cell>
          <cell r="I63">
            <v>4769355.82</v>
          </cell>
        </row>
        <row r="64">
          <cell r="A64" t="str">
            <v>TEC1010   Salaries</v>
          </cell>
          <cell r="B64">
            <v>1523109.75</v>
          </cell>
          <cell r="C64">
            <v>2210292.2000000002</v>
          </cell>
          <cell r="D64">
            <v>-687182.45</v>
          </cell>
          <cell r="E64">
            <v>11801583.65</v>
          </cell>
          <cell r="F64">
            <v>13900341.74</v>
          </cell>
          <cell r="G64">
            <v>-2098758.09</v>
          </cell>
          <cell r="H64">
            <v>28279756</v>
          </cell>
          <cell r="I64">
            <v>16478172.35</v>
          </cell>
        </row>
        <row r="65">
          <cell r="A65" t="str">
            <v>503100    EE Benefit-Reg</v>
          </cell>
          <cell r="B65">
            <v>-33776.6</v>
          </cell>
          <cell r="C65">
            <v>375056.05</v>
          </cell>
          <cell r="D65">
            <v>-408832.65</v>
          </cell>
          <cell r="E65">
            <v>-90903.19</v>
          </cell>
          <cell r="F65">
            <v>2381236</v>
          </cell>
          <cell r="G65">
            <v>-2472139.19</v>
          </cell>
          <cell r="H65">
            <v>4598669.53</v>
          </cell>
          <cell r="I65">
            <v>4689572.72</v>
          </cell>
        </row>
        <row r="66">
          <cell r="A66" t="str">
            <v>503110    EE Benefit-Temp</v>
          </cell>
          <cell r="B66">
            <v>-443.07</v>
          </cell>
          <cell r="C66">
            <v>1695</v>
          </cell>
          <cell r="D66">
            <v>-2138.0700000000002</v>
          </cell>
          <cell r="E66">
            <v>-953.5</v>
          </cell>
          <cell r="F66">
            <v>10544.4</v>
          </cell>
          <cell r="G66">
            <v>-11497.9</v>
          </cell>
          <cell r="H66">
            <v>22624.2</v>
          </cell>
          <cell r="I66">
            <v>23577.7</v>
          </cell>
        </row>
        <row r="67">
          <cell r="A67" t="str">
            <v>503120    Canada Pension Plan</v>
          </cell>
          <cell r="B67">
            <v>83514.289999999994</v>
          </cell>
          <cell r="C67">
            <v>-10441.08</v>
          </cell>
          <cell r="D67">
            <v>93955.37</v>
          </cell>
          <cell r="E67">
            <v>829939.19</v>
          </cell>
          <cell r="F67">
            <v>-62646.47</v>
          </cell>
          <cell r="G67">
            <v>892585.66</v>
          </cell>
          <cell r="H67">
            <v>-125288.94</v>
          </cell>
          <cell r="I67">
            <v>-955228.13</v>
          </cell>
        </row>
        <row r="68">
          <cell r="A68" t="str">
            <v>503130    TELUS Pension Plan</v>
          </cell>
          <cell r="B68">
            <v>27235.57</v>
          </cell>
          <cell r="C68">
            <v>0</v>
          </cell>
          <cell r="D68">
            <v>27235.57</v>
          </cell>
          <cell r="E68">
            <v>163413.51999999999</v>
          </cell>
          <cell r="F68">
            <v>0</v>
          </cell>
          <cell r="G68">
            <v>163413.51999999999</v>
          </cell>
          <cell r="H68">
            <v>0</v>
          </cell>
          <cell r="I68">
            <v>-163413.51999999999</v>
          </cell>
        </row>
        <row r="69">
          <cell r="A69" t="str">
            <v>503140    TELUS Edtn Pension P</v>
          </cell>
          <cell r="B69">
            <v>16773.29</v>
          </cell>
          <cell r="C69">
            <v>0</v>
          </cell>
          <cell r="D69">
            <v>16773.29</v>
          </cell>
          <cell r="E69">
            <v>100639.73</v>
          </cell>
          <cell r="F69">
            <v>0</v>
          </cell>
          <cell r="G69">
            <v>100639.73</v>
          </cell>
          <cell r="H69">
            <v>0</v>
          </cell>
          <cell r="I69">
            <v>-100639.73</v>
          </cell>
        </row>
        <row r="70">
          <cell r="A70" t="str">
            <v>503150    Flex/Std Benefit</v>
          </cell>
          <cell r="B70">
            <v>75520.83</v>
          </cell>
          <cell r="C70">
            <v>0</v>
          </cell>
          <cell r="D70">
            <v>75520.83</v>
          </cell>
          <cell r="E70">
            <v>428779.61</v>
          </cell>
          <cell r="F70">
            <v>0</v>
          </cell>
          <cell r="G70">
            <v>428779.61</v>
          </cell>
          <cell r="H70">
            <v>0</v>
          </cell>
          <cell r="I70">
            <v>-428779.61</v>
          </cell>
        </row>
        <row r="71">
          <cell r="A71" t="str">
            <v>503160    TELUS Share Pur Plan</v>
          </cell>
          <cell r="B71">
            <v>20068.5</v>
          </cell>
          <cell r="C71">
            <v>0</v>
          </cell>
          <cell r="D71">
            <v>20068.5</v>
          </cell>
          <cell r="E71">
            <v>153875.70000000001</v>
          </cell>
          <cell r="F71">
            <v>0</v>
          </cell>
          <cell r="G71">
            <v>153875.70000000001</v>
          </cell>
          <cell r="H71">
            <v>0</v>
          </cell>
          <cell r="I71">
            <v>-153875.70000000001</v>
          </cell>
        </row>
        <row r="72">
          <cell r="A72" t="str">
            <v>503180    LT Disability Plan</v>
          </cell>
          <cell r="B72">
            <v>67790.73</v>
          </cell>
          <cell r="C72">
            <v>0</v>
          </cell>
          <cell r="D72">
            <v>67790.73</v>
          </cell>
          <cell r="E72">
            <v>405682.51</v>
          </cell>
          <cell r="F72">
            <v>0</v>
          </cell>
          <cell r="G72">
            <v>405682.51</v>
          </cell>
          <cell r="H72">
            <v>0</v>
          </cell>
          <cell r="I72">
            <v>-405682.51</v>
          </cell>
        </row>
        <row r="73">
          <cell r="A73" t="str">
            <v>503230    Employee Allowance</v>
          </cell>
          <cell r="B73">
            <v>46146.59</v>
          </cell>
          <cell r="C73">
            <v>561</v>
          </cell>
          <cell r="D73">
            <v>45585.59</v>
          </cell>
          <cell r="E73">
            <v>59462.04</v>
          </cell>
          <cell r="F73">
            <v>3366</v>
          </cell>
          <cell r="G73">
            <v>56096.04</v>
          </cell>
          <cell r="H73">
            <v>6732</v>
          </cell>
          <cell r="I73">
            <v>-52730.04</v>
          </cell>
        </row>
        <row r="74">
          <cell r="A74" t="str">
            <v>503250    Telecom Concessions</v>
          </cell>
          <cell r="B74">
            <v>0</v>
          </cell>
          <cell r="C74">
            <v>22.92</v>
          </cell>
          <cell r="D74">
            <v>-22.92</v>
          </cell>
          <cell r="E74">
            <v>2127.04</v>
          </cell>
          <cell r="F74">
            <v>137.5</v>
          </cell>
          <cell r="G74">
            <v>1989.54</v>
          </cell>
          <cell r="H74">
            <v>275</v>
          </cell>
          <cell r="I74">
            <v>-1852.04</v>
          </cell>
        </row>
        <row r="75">
          <cell r="A75" t="str">
            <v>503290    SUB-PLAN</v>
          </cell>
          <cell r="B75">
            <v>0</v>
          </cell>
          <cell r="C75">
            <v>0</v>
          </cell>
          <cell r="D75">
            <v>0</v>
          </cell>
          <cell r="E75">
            <v>6965.96</v>
          </cell>
          <cell r="F75">
            <v>0</v>
          </cell>
          <cell r="G75">
            <v>6965.96</v>
          </cell>
          <cell r="H75">
            <v>0</v>
          </cell>
          <cell r="I75">
            <v>-6965.96</v>
          </cell>
        </row>
        <row r="76">
          <cell r="A76" t="str">
            <v>503295    WCB</v>
          </cell>
          <cell r="B76">
            <v>4758.28</v>
          </cell>
          <cell r="C76">
            <v>0</v>
          </cell>
          <cell r="D76">
            <v>4758.28</v>
          </cell>
          <cell r="E76">
            <v>30856.03</v>
          </cell>
          <cell r="F76">
            <v>0</v>
          </cell>
          <cell r="G76">
            <v>30856.03</v>
          </cell>
          <cell r="H76">
            <v>0</v>
          </cell>
          <cell r="I76">
            <v>-30856.03</v>
          </cell>
        </row>
        <row r="77">
          <cell r="A77" t="str">
            <v>TEC1013   Benefits</v>
          </cell>
          <cell r="B77">
            <v>307588.40999999997</v>
          </cell>
          <cell r="C77">
            <v>366893.89</v>
          </cell>
          <cell r="D77">
            <v>-59305.48</v>
          </cell>
          <cell r="E77">
            <v>2089884.64</v>
          </cell>
          <cell r="F77">
            <v>2332637.4300000002</v>
          </cell>
          <cell r="G77">
            <v>-242752.79</v>
          </cell>
          <cell r="H77">
            <v>4503011.79</v>
          </cell>
          <cell r="I77">
            <v>2413127.15</v>
          </cell>
        </row>
        <row r="78">
          <cell r="A78" t="str">
            <v>TEC1084   Salaries &amp; Benefits</v>
          </cell>
          <cell r="B78">
            <v>1830698.16</v>
          </cell>
          <cell r="C78">
            <v>2577186.09</v>
          </cell>
          <cell r="D78">
            <v>-746487.93</v>
          </cell>
          <cell r="E78">
            <v>13891468.289999999</v>
          </cell>
          <cell r="F78">
            <v>16232979.17</v>
          </cell>
          <cell r="G78">
            <v>-2341510.88</v>
          </cell>
          <cell r="H78">
            <v>32782767.789999999</v>
          </cell>
          <cell r="I78">
            <v>18891299.5</v>
          </cell>
        </row>
        <row r="79">
          <cell r="A79" t="str">
            <v>503220    Education Assistance</v>
          </cell>
          <cell r="B79">
            <v>1457.28</v>
          </cell>
          <cell r="C79">
            <v>6673</v>
          </cell>
          <cell r="D79">
            <v>-5215.72</v>
          </cell>
          <cell r="E79">
            <v>7141.78</v>
          </cell>
          <cell r="F79">
            <v>61748</v>
          </cell>
          <cell r="G79">
            <v>-54606.22</v>
          </cell>
          <cell r="H79">
            <v>101690</v>
          </cell>
          <cell r="I79">
            <v>94548.22</v>
          </cell>
        </row>
        <row r="80">
          <cell r="A80" t="str">
            <v>503240    EE Recognition</v>
          </cell>
          <cell r="B80">
            <v>1683.24</v>
          </cell>
          <cell r="C80">
            <v>1025</v>
          </cell>
          <cell r="D80">
            <v>658.24</v>
          </cell>
          <cell r="E80">
            <v>17879.740000000002</v>
          </cell>
          <cell r="F80">
            <v>19650</v>
          </cell>
          <cell r="G80">
            <v>-1770.26</v>
          </cell>
          <cell r="H80">
            <v>44800</v>
          </cell>
          <cell r="I80">
            <v>26920.26</v>
          </cell>
        </row>
        <row r="81">
          <cell r="A81" t="str">
            <v>503245    EE Recog-Non-Cash</v>
          </cell>
          <cell r="B81">
            <v>35675.81</v>
          </cell>
          <cell r="C81">
            <v>16153.51</v>
          </cell>
          <cell r="D81">
            <v>19522.3</v>
          </cell>
          <cell r="E81">
            <v>95879.11</v>
          </cell>
          <cell r="F81">
            <v>93015.4</v>
          </cell>
          <cell r="G81">
            <v>2863.71</v>
          </cell>
          <cell r="H81">
            <v>177531</v>
          </cell>
          <cell r="I81">
            <v>81651.89</v>
          </cell>
        </row>
        <row r="82">
          <cell r="A82" t="str">
            <v>503400    EE Relocation-Other</v>
          </cell>
          <cell r="B82">
            <v>2468.23</v>
          </cell>
          <cell r="C82">
            <v>4166.67</v>
          </cell>
          <cell r="D82">
            <v>-1698.44</v>
          </cell>
          <cell r="E82">
            <v>26456.53</v>
          </cell>
          <cell r="F82">
            <v>37000</v>
          </cell>
          <cell r="G82">
            <v>-10543.47</v>
          </cell>
          <cell r="H82">
            <v>62000</v>
          </cell>
          <cell r="I82">
            <v>35543.47</v>
          </cell>
        </row>
        <row r="83">
          <cell r="A83" t="str">
            <v>505100    Conference Fees</v>
          </cell>
          <cell r="B83">
            <v>4907.1400000000003</v>
          </cell>
          <cell r="C83">
            <v>15087.15</v>
          </cell>
          <cell r="D83">
            <v>-10180.01</v>
          </cell>
          <cell r="E83">
            <v>37817.65</v>
          </cell>
          <cell r="F83">
            <v>70972.899999999994</v>
          </cell>
          <cell r="G83">
            <v>-33155.25</v>
          </cell>
          <cell r="H83">
            <v>149895.79999999999</v>
          </cell>
          <cell r="I83">
            <v>112078.15</v>
          </cell>
        </row>
        <row r="84">
          <cell r="A84" t="str">
            <v>505110    EE Prof Dues</v>
          </cell>
          <cell r="B84">
            <v>0</v>
          </cell>
          <cell r="C84">
            <v>2574.16</v>
          </cell>
          <cell r="D84">
            <v>-2574.16</v>
          </cell>
          <cell r="E84">
            <v>1361.2</v>
          </cell>
          <cell r="F84">
            <v>26895</v>
          </cell>
          <cell r="G84">
            <v>-25533.8</v>
          </cell>
          <cell r="H84">
            <v>45240</v>
          </cell>
          <cell r="I84">
            <v>43878.8</v>
          </cell>
        </row>
        <row r="85">
          <cell r="A85" t="str">
            <v>505140    Training Fees</v>
          </cell>
          <cell r="B85">
            <v>37183.230000000003</v>
          </cell>
          <cell r="C85">
            <v>55850.63</v>
          </cell>
          <cell r="D85">
            <v>-18667.400000000001</v>
          </cell>
          <cell r="E85">
            <v>152310.98000000001</v>
          </cell>
          <cell r="F85">
            <v>298948.86</v>
          </cell>
          <cell r="G85">
            <v>-146637.88</v>
          </cell>
          <cell r="H85">
            <v>553926.72</v>
          </cell>
          <cell r="I85">
            <v>401615.74</v>
          </cell>
        </row>
        <row r="86">
          <cell r="A86" t="str">
            <v>567500    EE Trans &amp; Accom</v>
          </cell>
          <cell r="B86">
            <v>76592.89</v>
          </cell>
          <cell r="C86">
            <v>145027.82999999999</v>
          </cell>
          <cell r="D86">
            <v>-68434.94</v>
          </cell>
          <cell r="E86">
            <v>645869.78</v>
          </cell>
          <cell r="F86">
            <v>822990.83</v>
          </cell>
          <cell r="G86">
            <v>-177121.05</v>
          </cell>
          <cell r="H86">
            <v>1583433.96</v>
          </cell>
          <cell r="I86">
            <v>937564.18</v>
          </cell>
        </row>
        <row r="87">
          <cell r="A87" t="str">
            <v>567510    Meals&amp;Entertainment</v>
          </cell>
          <cell r="B87">
            <v>30543.71</v>
          </cell>
          <cell r="C87">
            <v>57050.89</v>
          </cell>
          <cell r="D87">
            <v>-26507.18</v>
          </cell>
          <cell r="E87">
            <v>164589.29</v>
          </cell>
          <cell r="F87">
            <v>308576.02</v>
          </cell>
          <cell r="G87">
            <v>-143986.73000000001</v>
          </cell>
          <cell r="H87">
            <v>604336.84</v>
          </cell>
          <cell r="I87">
            <v>439747.55</v>
          </cell>
        </row>
        <row r="88">
          <cell r="A88" t="str">
            <v>567520    Do not use</v>
          </cell>
          <cell r="B88">
            <v>0</v>
          </cell>
          <cell r="C88">
            <v>4516</v>
          </cell>
          <cell r="D88">
            <v>-4516</v>
          </cell>
          <cell r="E88">
            <v>0</v>
          </cell>
          <cell r="F88">
            <v>34446</v>
          </cell>
          <cell r="G88">
            <v>-34446</v>
          </cell>
          <cell r="H88">
            <v>66952</v>
          </cell>
          <cell r="I88">
            <v>66952</v>
          </cell>
        </row>
        <row r="89">
          <cell r="A89" t="str">
            <v>567521    Airfare-Commer Fligh</v>
          </cell>
          <cell r="B89">
            <v>0</v>
          </cell>
          <cell r="C89">
            <v>0</v>
          </cell>
          <cell r="D89">
            <v>0</v>
          </cell>
          <cell r="E89">
            <v>545.78</v>
          </cell>
          <cell r="F89">
            <v>0</v>
          </cell>
          <cell r="G89">
            <v>545.78</v>
          </cell>
          <cell r="H89">
            <v>0</v>
          </cell>
          <cell r="I89">
            <v>-545.78</v>
          </cell>
        </row>
        <row r="90">
          <cell r="A90" t="str">
            <v>600855    Corp Aircraft-Chgbac</v>
          </cell>
          <cell r="B90">
            <v>2485</v>
          </cell>
          <cell r="C90">
            <v>0</v>
          </cell>
          <cell r="D90">
            <v>2485</v>
          </cell>
          <cell r="E90">
            <v>7890</v>
          </cell>
          <cell r="F90">
            <v>0</v>
          </cell>
          <cell r="G90">
            <v>7890</v>
          </cell>
          <cell r="H90">
            <v>0</v>
          </cell>
          <cell r="I90">
            <v>-7890</v>
          </cell>
        </row>
        <row r="91">
          <cell r="A91" t="str">
            <v>600856    CONV-Corp Air-Charge</v>
          </cell>
          <cell r="B91">
            <v>0</v>
          </cell>
          <cell r="C91">
            <v>0</v>
          </cell>
          <cell r="D91">
            <v>0</v>
          </cell>
          <cell r="E91">
            <v>275</v>
          </cell>
          <cell r="F91">
            <v>0</v>
          </cell>
          <cell r="G91">
            <v>275</v>
          </cell>
          <cell r="H91">
            <v>0</v>
          </cell>
          <cell r="I91">
            <v>-275</v>
          </cell>
        </row>
        <row r="92">
          <cell r="A92" t="str">
            <v>600871    (CONV-Training-Exter</v>
          </cell>
          <cell r="B92">
            <v>0</v>
          </cell>
          <cell r="C92">
            <v>0</v>
          </cell>
          <cell r="D92">
            <v>0</v>
          </cell>
          <cell r="E92">
            <v>300</v>
          </cell>
          <cell r="F92">
            <v>0</v>
          </cell>
          <cell r="G92">
            <v>300</v>
          </cell>
          <cell r="H92">
            <v>0</v>
          </cell>
          <cell r="I92">
            <v>-300</v>
          </cell>
        </row>
        <row r="93">
          <cell r="A93" t="str">
            <v>TEC1015   Employee Expenses</v>
          </cell>
          <cell r="B93">
            <v>192996.53</v>
          </cell>
          <cell r="C93">
            <v>308124.84000000003</v>
          </cell>
          <cell r="D93">
            <v>-115128.31</v>
          </cell>
          <cell r="E93">
            <v>1158316.8400000001</v>
          </cell>
          <cell r="F93">
            <v>1774243.01</v>
          </cell>
          <cell r="G93">
            <v>-615926.17000000004</v>
          </cell>
          <cell r="H93">
            <v>3389806.32</v>
          </cell>
          <cell r="I93">
            <v>2231489.48</v>
          </cell>
        </row>
        <row r="94">
          <cell r="A94" t="str">
            <v>640130    Vehicle Charges Sett</v>
          </cell>
          <cell r="B94">
            <v>11681.03</v>
          </cell>
          <cell r="C94">
            <v>7499.8</v>
          </cell>
          <cell r="D94">
            <v>4181.2299999999996</v>
          </cell>
          <cell r="E94">
            <v>60312.480000000003</v>
          </cell>
          <cell r="F94">
            <v>44998.8</v>
          </cell>
          <cell r="G94">
            <v>15313.68</v>
          </cell>
          <cell r="H94">
            <v>90000</v>
          </cell>
          <cell r="I94">
            <v>29687.52</v>
          </cell>
        </row>
        <row r="95">
          <cell r="A95" t="str">
            <v>TEC1021   Motor Vehicle Charges</v>
          </cell>
          <cell r="B95">
            <v>11681.03</v>
          </cell>
          <cell r="C95">
            <v>7499.8</v>
          </cell>
          <cell r="D95">
            <v>4181.2299999999996</v>
          </cell>
          <cell r="E95">
            <v>60312.480000000003</v>
          </cell>
          <cell r="F95">
            <v>44998.8</v>
          </cell>
          <cell r="G95">
            <v>15313.68</v>
          </cell>
          <cell r="H95">
            <v>90000</v>
          </cell>
          <cell r="I95">
            <v>29687.52</v>
          </cell>
        </row>
        <row r="96">
          <cell r="A96" t="str">
            <v>TEC1020   Motor Vehicles</v>
          </cell>
          <cell r="B96">
            <v>11681.03</v>
          </cell>
          <cell r="C96">
            <v>7499.8</v>
          </cell>
          <cell r="D96">
            <v>4181.2299999999996</v>
          </cell>
          <cell r="E96">
            <v>60312.480000000003</v>
          </cell>
          <cell r="F96">
            <v>44998.8</v>
          </cell>
          <cell r="G96">
            <v>15313.68</v>
          </cell>
          <cell r="H96">
            <v>90000</v>
          </cell>
          <cell r="I96">
            <v>29687.52</v>
          </cell>
        </row>
        <row r="97">
          <cell r="A97" t="str">
            <v>512010    Bad Debts Expense</v>
          </cell>
          <cell r="B97">
            <v>60000</v>
          </cell>
          <cell r="C97">
            <v>0</v>
          </cell>
          <cell r="D97">
            <v>60000</v>
          </cell>
          <cell r="E97">
            <v>60000</v>
          </cell>
          <cell r="F97">
            <v>0</v>
          </cell>
          <cell r="G97">
            <v>60000</v>
          </cell>
          <cell r="H97">
            <v>0</v>
          </cell>
          <cell r="I97">
            <v>-60000</v>
          </cell>
        </row>
        <row r="98">
          <cell r="A98" t="str">
            <v>512100    Bad Debts-SD</v>
          </cell>
          <cell r="B98">
            <v>0</v>
          </cell>
          <cell r="C98">
            <v>0</v>
          </cell>
          <cell r="D98">
            <v>0</v>
          </cell>
          <cell r="E98">
            <v>90000</v>
          </cell>
          <cell r="F98">
            <v>0</v>
          </cell>
          <cell r="G98">
            <v>90000</v>
          </cell>
          <cell r="H98">
            <v>0</v>
          </cell>
          <cell r="I98">
            <v>-90000</v>
          </cell>
        </row>
        <row r="99">
          <cell r="A99" t="str">
            <v>512710    Bad Debt-Other</v>
          </cell>
          <cell r="B99">
            <v>-988.96</v>
          </cell>
          <cell r="C99">
            <v>0</v>
          </cell>
          <cell r="D99">
            <v>-988.96</v>
          </cell>
          <cell r="E99">
            <v>5850.52</v>
          </cell>
          <cell r="F99">
            <v>0</v>
          </cell>
          <cell r="G99">
            <v>5850.52</v>
          </cell>
          <cell r="H99">
            <v>0</v>
          </cell>
          <cell r="I99">
            <v>-5850.52</v>
          </cell>
        </row>
        <row r="100">
          <cell r="A100" t="str">
            <v>512900    Bad Debt-General</v>
          </cell>
          <cell r="B100">
            <v>0</v>
          </cell>
          <cell r="C100">
            <v>58442.33</v>
          </cell>
          <cell r="D100">
            <v>-58442.33</v>
          </cell>
          <cell r="E100">
            <v>321802.28000000003</v>
          </cell>
          <cell r="F100">
            <v>331577</v>
          </cell>
          <cell r="G100">
            <v>-9774.7199999999993</v>
          </cell>
          <cell r="H100">
            <v>1089882</v>
          </cell>
          <cell r="I100">
            <v>768079.72</v>
          </cell>
        </row>
        <row r="101">
          <cell r="A101" t="str">
            <v>571535    Customer Pymt Diff</v>
          </cell>
          <cell r="B101">
            <v>-26.81</v>
          </cell>
          <cell r="C101">
            <v>0</v>
          </cell>
          <cell r="D101">
            <v>-26.81</v>
          </cell>
          <cell r="E101">
            <v>43.64</v>
          </cell>
          <cell r="F101">
            <v>0</v>
          </cell>
          <cell r="G101">
            <v>43.64</v>
          </cell>
          <cell r="H101">
            <v>0</v>
          </cell>
          <cell r="I101">
            <v>-43.64</v>
          </cell>
        </row>
        <row r="102">
          <cell r="A102" t="str">
            <v>TEC1024   Bad Debt Expense</v>
          </cell>
          <cell r="B102">
            <v>58984.23</v>
          </cell>
          <cell r="C102">
            <v>58442.33</v>
          </cell>
          <cell r="D102">
            <v>541.9</v>
          </cell>
          <cell r="E102">
            <v>477696.44</v>
          </cell>
          <cell r="F102">
            <v>331577</v>
          </cell>
          <cell r="G102">
            <v>146119.44</v>
          </cell>
          <cell r="H102">
            <v>1089882</v>
          </cell>
          <cell r="I102">
            <v>612185.56000000006</v>
          </cell>
        </row>
        <row r="103">
          <cell r="A103" t="str">
            <v>510100    Ads-Distribution-Tar</v>
          </cell>
          <cell r="B103">
            <v>24686.68</v>
          </cell>
          <cell r="C103">
            <v>750507</v>
          </cell>
          <cell r="D103">
            <v>-725820.32</v>
          </cell>
          <cell r="E103">
            <v>476881.04</v>
          </cell>
          <cell r="F103">
            <v>4649630</v>
          </cell>
          <cell r="G103">
            <v>-4172748.96</v>
          </cell>
          <cell r="H103">
            <v>9263010</v>
          </cell>
          <cell r="I103">
            <v>8786128.9600000009</v>
          </cell>
        </row>
        <row r="104">
          <cell r="A104" t="str">
            <v>510120    Ads-Interactive</v>
          </cell>
          <cell r="B104">
            <v>3042.56</v>
          </cell>
          <cell r="C104">
            <v>0</v>
          </cell>
          <cell r="D104">
            <v>3042.56</v>
          </cell>
          <cell r="E104">
            <v>28286.1</v>
          </cell>
          <cell r="F104">
            <v>0</v>
          </cell>
          <cell r="G104">
            <v>28286.1</v>
          </cell>
          <cell r="H104">
            <v>0</v>
          </cell>
          <cell r="I104">
            <v>-28286.1</v>
          </cell>
        </row>
        <row r="105">
          <cell r="A105" t="str">
            <v>510130    Ads-Out of Home</v>
          </cell>
          <cell r="B105">
            <v>18889.080000000002</v>
          </cell>
          <cell r="C105">
            <v>0</v>
          </cell>
          <cell r="D105">
            <v>18889.080000000002</v>
          </cell>
          <cell r="E105">
            <v>172686.49</v>
          </cell>
          <cell r="F105">
            <v>0</v>
          </cell>
          <cell r="G105">
            <v>172686.49</v>
          </cell>
          <cell r="H105">
            <v>0</v>
          </cell>
          <cell r="I105">
            <v>-172686.49</v>
          </cell>
        </row>
        <row r="106">
          <cell r="A106" t="str">
            <v>510140    Advertising-Print</v>
          </cell>
          <cell r="B106">
            <v>163710.76</v>
          </cell>
          <cell r="C106">
            <v>0</v>
          </cell>
          <cell r="D106">
            <v>163710.76</v>
          </cell>
          <cell r="E106">
            <v>285653.65000000002</v>
          </cell>
          <cell r="F106">
            <v>0</v>
          </cell>
          <cell r="G106">
            <v>285653.65000000002</v>
          </cell>
          <cell r="H106">
            <v>0</v>
          </cell>
          <cell r="I106">
            <v>-285653.65000000002</v>
          </cell>
        </row>
        <row r="107">
          <cell r="A107" t="str">
            <v>510150    Ads-Media Plan/Buy</v>
          </cell>
          <cell r="B107">
            <v>0</v>
          </cell>
          <cell r="C107">
            <v>0</v>
          </cell>
          <cell r="D107">
            <v>0</v>
          </cell>
          <cell r="E107">
            <v>8348.6299999999992</v>
          </cell>
          <cell r="F107">
            <v>0</v>
          </cell>
          <cell r="G107">
            <v>8348.6299999999992</v>
          </cell>
          <cell r="H107">
            <v>0</v>
          </cell>
          <cell r="I107">
            <v>-8348.6299999999992</v>
          </cell>
        </row>
        <row r="108">
          <cell r="A108" t="str">
            <v>510160    Advertising-Radio</v>
          </cell>
          <cell r="B108">
            <v>116847.41</v>
          </cell>
          <cell r="C108">
            <v>0</v>
          </cell>
          <cell r="D108">
            <v>116847.41</v>
          </cell>
          <cell r="E108">
            <v>440939.11</v>
          </cell>
          <cell r="F108">
            <v>0</v>
          </cell>
          <cell r="G108">
            <v>440939.11</v>
          </cell>
          <cell r="H108">
            <v>0</v>
          </cell>
          <cell r="I108">
            <v>-440939.11</v>
          </cell>
        </row>
        <row r="109">
          <cell r="A109" t="str">
            <v>510180    Ads-TV</v>
          </cell>
          <cell r="B109">
            <v>-171.64</v>
          </cell>
          <cell r="C109">
            <v>0</v>
          </cell>
          <cell r="D109">
            <v>-171.64</v>
          </cell>
          <cell r="E109">
            <v>198979.45</v>
          </cell>
          <cell r="F109">
            <v>0</v>
          </cell>
          <cell r="G109">
            <v>198979.45</v>
          </cell>
          <cell r="H109">
            <v>0</v>
          </cell>
          <cell r="I109">
            <v>-198979.45</v>
          </cell>
        </row>
        <row r="110">
          <cell r="A110" t="str">
            <v>510200    Ads-Agency Fees/Mass</v>
          </cell>
          <cell r="B110">
            <v>28750</v>
          </cell>
          <cell r="C110">
            <v>0</v>
          </cell>
          <cell r="D110">
            <v>28750</v>
          </cell>
          <cell r="E110">
            <v>277372.65999999997</v>
          </cell>
          <cell r="F110">
            <v>0</v>
          </cell>
          <cell r="G110">
            <v>277372.65999999997</v>
          </cell>
          <cell r="H110">
            <v>0</v>
          </cell>
          <cell r="I110">
            <v>-277372.65999999997</v>
          </cell>
        </row>
        <row r="111">
          <cell r="A111" t="str">
            <v>510205    Ads-Agency Fees/Targ</v>
          </cell>
          <cell r="B111">
            <v>29376.12</v>
          </cell>
          <cell r="C111">
            <v>0</v>
          </cell>
          <cell r="D111">
            <v>29376.12</v>
          </cell>
          <cell r="E111">
            <v>150083.34</v>
          </cell>
          <cell r="F111">
            <v>0</v>
          </cell>
          <cell r="G111">
            <v>150083.34</v>
          </cell>
          <cell r="H111">
            <v>0</v>
          </cell>
          <cell r="I111">
            <v>-150083.34</v>
          </cell>
        </row>
        <row r="112">
          <cell r="A112" t="str">
            <v>510210    Ads-Prod-Mass Media</v>
          </cell>
          <cell r="B112">
            <v>7201.24</v>
          </cell>
          <cell r="C112">
            <v>0</v>
          </cell>
          <cell r="D112">
            <v>7201.24</v>
          </cell>
          <cell r="E112">
            <v>892156.26</v>
          </cell>
          <cell r="F112">
            <v>0</v>
          </cell>
          <cell r="G112">
            <v>892156.26</v>
          </cell>
          <cell r="H112">
            <v>0</v>
          </cell>
          <cell r="I112">
            <v>-892156.26</v>
          </cell>
        </row>
        <row r="113">
          <cell r="A113" t="str">
            <v>510215    Ads-Prod-Target Medi</v>
          </cell>
          <cell r="B113">
            <v>19395.77</v>
          </cell>
          <cell r="C113">
            <v>0</v>
          </cell>
          <cell r="D113">
            <v>19395.77</v>
          </cell>
          <cell r="E113">
            <v>202783.87</v>
          </cell>
          <cell r="F113">
            <v>0</v>
          </cell>
          <cell r="G113">
            <v>202783.87</v>
          </cell>
          <cell r="H113">
            <v>0</v>
          </cell>
          <cell r="I113">
            <v>-202783.87</v>
          </cell>
        </row>
        <row r="114">
          <cell r="A114" t="str">
            <v>511100    Promotions-General</v>
          </cell>
          <cell r="B114">
            <v>51020.3</v>
          </cell>
          <cell r="C114">
            <v>71790.89</v>
          </cell>
          <cell r="D114">
            <v>-20770.59</v>
          </cell>
          <cell r="E114">
            <v>296111.14</v>
          </cell>
          <cell r="F114">
            <v>386629.98</v>
          </cell>
          <cell r="G114">
            <v>-90518.84</v>
          </cell>
          <cell r="H114">
            <v>762985</v>
          </cell>
          <cell r="I114">
            <v>466873.86</v>
          </cell>
        </row>
        <row r="115">
          <cell r="A115" t="str">
            <v>511105    Leveraging/Profiing</v>
          </cell>
          <cell r="B115">
            <v>15020</v>
          </cell>
          <cell r="C115">
            <v>0</v>
          </cell>
          <cell r="D115">
            <v>15020</v>
          </cell>
          <cell r="E115">
            <v>-4140</v>
          </cell>
          <cell r="F115">
            <v>0</v>
          </cell>
          <cell r="G115">
            <v>-4140</v>
          </cell>
          <cell r="H115">
            <v>0</v>
          </cell>
          <cell r="I115">
            <v>4140</v>
          </cell>
        </row>
        <row r="116">
          <cell r="A116" t="str">
            <v>511110    Sponsor/Rights Fees</v>
          </cell>
          <cell r="B116">
            <v>10000</v>
          </cell>
          <cell r="C116">
            <v>0</v>
          </cell>
          <cell r="D116">
            <v>10000</v>
          </cell>
          <cell r="E116">
            <v>39971.279999999999</v>
          </cell>
          <cell r="F116">
            <v>0</v>
          </cell>
          <cell r="G116">
            <v>39971.279999999999</v>
          </cell>
          <cell r="H116">
            <v>0</v>
          </cell>
          <cell r="I116">
            <v>-39971.279999999999</v>
          </cell>
        </row>
        <row r="117">
          <cell r="A117" t="str">
            <v>640400    Advert &amp; Promo Sett</v>
          </cell>
          <cell r="B117">
            <v>0</v>
          </cell>
          <cell r="C117">
            <v>0</v>
          </cell>
          <cell r="D117">
            <v>0</v>
          </cell>
          <cell r="E117">
            <v>36</v>
          </cell>
          <cell r="F117">
            <v>0</v>
          </cell>
          <cell r="G117">
            <v>36</v>
          </cell>
          <cell r="H117">
            <v>0</v>
          </cell>
          <cell r="I117">
            <v>-36</v>
          </cell>
        </row>
        <row r="118">
          <cell r="A118" t="str">
            <v>TEC1025   Advertising &amp; Promotions</v>
          </cell>
          <cell r="B118">
            <v>487768.28</v>
          </cell>
          <cell r="C118">
            <v>822297.89</v>
          </cell>
          <cell r="D118">
            <v>-334529.61</v>
          </cell>
          <cell r="E118">
            <v>3466149.02</v>
          </cell>
          <cell r="F118">
            <v>5036259.9800000004</v>
          </cell>
          <cell r="G118">
            <v>-1570110.96</v>
          </cell>
          <cell r="H118">
            <v>10025995</v>
          </cell>
          <cell r="I118">
            <v>6559845.9800000004</v>
          </cell>
        </row>
        <row r="119">
          <cell r="A119" t="str">
            <v>530100    Consulting Services</v>
          </cell>
          <cell r="B119">
            <v>167998.34</v>
          </cell>
          <cell r="C119">
            <v>299519.11</v>
          </cell>
          <cell r="D119">
            <v>-131520.76999999999</v>
          </cell>
          <cell r="E119">
            <v>914331.99</v>
          </cell>
          <cell r="F119">
            <v>1773898.3</v>
          </cell>
          <cell r="G119">
            <v>-859566.31</v>
          </cell>
          <cell r="H119">
            <v>3215003.92</v>
          </cell>
          <cell r="I119">
            <v>2300671.9300000002</v>
          </cell>
        </row>
        <row r="120">
          <cell r="A120" t="str">
            <v>530110    Contractor-General</v>
          </cell>
          <cell r="B120">
            <v>442301.49</v>
          </cell>
          <cell r="C120">
            <v>1149341.67</v>
          </cell>
          <cell r="D120">
            <v>-707040.18</v>
          </cell>
          <cell r="E120">
            <v>3673883.38</v>
          </cell>
          <cell r="F120">
            <v>6173432</v>
          </cell>
          <cell r="G120">
            <v>-2499548.62</v>
          </cell>
          <cell r="H120">
            <v>14438636</v>
          </cell>
          <cell r="I120">
            <v>10764752.619999999</v>
          </cell>
        </row>
        <row r="121">
          <cell r="A121" t="str">
            <v>530120    Build Svcs Contracts</v>
          </cell>
          <cell r="B121">
            <v>-559.76</v>
          </cell>
          <cell r="C121">
            <v>0</v>
          </cell>
          <cell r="D121">
            <v>-559.76</v>
          </cell>
          <cell r="E121">
            <v>725.94</v>
          </cell>
          <cell r="F121">
            <v>0</v>
          </cell>
          <cell r="G121">
            <v>725.94</v>
          </cell>
          <cell r="H121">
            <v>0</v>
          </cell>
          <cell r="I121">
            <v>-725.94</v>
          </cell>
        </row>
        <row r="122">
          <cell r="A122" t="str">
            <v>530180    Location Moves Exp</v>
          </cell>
          <cell r="B122">
            <v>1173.92</v>
          </cell>
          <cell r="C122">
            <v>0</v>
          </cell>
          <cell r="D122">
            <v>1173.92</v>
          </cell>
          <cell r="E122">
            <v>14988.12</v>
          </cell>
          <cell r="F122">
            <v>0</v>
          </cell>
          <cell r="G122">
            <v>14988.12</v>
          </cell>
          <cell r="H122">
            <v>0</v>
          </cell>
          <cell r="I122">
            <v>-14988.12</v>
          </cell>
        </row>
        <row r="123">
          <cell r="A123" t="str">
            <v>530190    Security Services</v>
          </cell>
          <cell r="B123">
            <v>0</v>
          </cell>
          <cell r="C123">
            <v>11000</v>
          </cell>
          <cell r="D123">
            <v>-11000</v>
          </cell>
          <cell r="E123">
            <v>45138.51</v>
          </cell>
          <cell r="F123">
            <v>66000</v>
          </cell>
          <cell r="G123">
            <v>-20861.490000000002</v>
          </cell>
          <cell r="H123">
            <v>132000</v>
          </cell>
          <cell r="I123">
            <v>86861.49</v>
          </cell>
        </row>
        <row r="124">
          <cell r="A124" t="str">
            <v>530200    Contract Info Svcs</v>
          </cell>
          <cell r="B124">
            <v>0</v>
          </cell>
          <cell r="C124">
            <v>0</v>
          </cell>
          <cell r="D124">
            <v>0</v>
          </cell>
          <cell r="E124">
            <v>4151</v>
          </cell>
          <cell r="F124">
            <v>0</v>
          </cell>
          <cell r="G124">
            <v>4151</v>
          </cell>
          <cell r="H124">
            <v>0</v>
          </cell>
          <cell r="I124">
            <v>-4151</v>
          </cell>
        </row>
        <row r="125">
          <cell r="A125" t="str">
            <v>530230    Exchange Services</v>
          </cell>
          <cell r="B125">
            <v>0</v>
          </cell>
          <cell r="C125">
            <v>0</v>
          </cell>
          <cell r="D125">
            <v>0</v>
          </cell>
          <cell r="E125">
            <v>37059.760000000002</v>
          </cell>
          <cell r="F125">
            <v>0</v>
          </cell>
          <cell r="G125">
            <v>37059.760000000002</v>
          </cell>
          <cell r="H125">
            <v>0</v>
          </cell>
          <cell r="I125">
            <v>-37059.760000000002</v>
          </cell>
        </row>
        <row r="126">
          <cell r="A126" t="str">
            <v>530235    Exchange Services-SD</v>
          </cell>
          <cell r="B126">
            <v>1488.65</v>
          </cell>
          <cell r="C126">
            <v>0</v>
          </cell>
          <cell r="D126">
            <v>1488.65</v>
          </cell>
          <cell r="E126">
            <v>1721.98</v>
          </cell>
          <cell r="F126">
            <v>0</v>
          </cell>
          <cell r="G126">
            <v>1721.98</v>
          </cell>
          <cell r="H126">
            <v>0</v>
          </cell>
          <cell r="I126">
            <v>-1721.98</v>
          </cell>
        </row>
        <row r="127">
          <cell r="A127" t="str">
            <v>TEC1027   Contract and Consulting</v>
          </cell>
          <cell r="B127">
            <v>612402.64</v>
          </cell>
          <cell r="C127">
            <v>1459860.78</v>
          </cell>
          <cell r="D127">
            <v>-847458.14</v>
          </cell>
          <cell r="E127">
            <v>4692000.68</v>
          </cell>
          <cell r="F127">
            <v>8013330.2999999998</v>
          </cell>
          <cell r="G127">
            <v>-3321329.62</v>
          </cell>
          <cell r="H127">
            <v>17785639.920000002</v>
          </cell>
          <cell r="I127">
            <v>13093639.24</v>
          </cell>
        </row>
        <row r="128">
          <cell r="A128" t="str">
            <v>530140    Equipment Rental</v>
          </cell>
          <cell r="B128">
            <v>20330.48</v>
          </cell>
          <cell r="C128">
            <v>30574.67</v>
          </cell>
          <cell r="D128">
            <v>-10244.19</v>
          </cell>
          <cell r="E128">
            <v>206598.91</v>
          </cell>
          <cell r="F128">
            <v>183523</v>
          </cell>
          <cell r="G128">
            <v>23075.91</v>
          </cell>
          <cell r="H128">
            <v>367975</v>
          </cell>
          <cell r="I128">
            <v>161376.09</v>
          </cell>
        </row>
        <row r="129">
          <cell r="A129" t="str">
            <v>555160    Amort-Prpd Directory</v>
          </cell>
          <cell r="B129">
            <v>18077110.359999999</v>
          </cell>
          <cell r="C129">
            <v>5720797.3399999999</v>
          </cell>
          <cell r="D129">
            <v>12356313.02</v>
          </cell>
          <cell r="E129">
            <v>27323803.579999998</v>
          </cell>
          <cell r="F129">
            <v>29184829</v>
          </cell>
          <cell r="G129">
            <v>-1861025.42</v>
          </cell>
          <cell r="H129">
            <v>57482737.340000004</v>
          </cell>
          <cell r="I129">
            <v>30158933.760000002</v>
          </cell>
        </row>
        <row r="130">
          <cell r="A130" t="str">
            <v>563550    Customer Pymt Disc</v>
          </cell>
          <cell r="B130">
            <v>18386.240000000002</v>
          </cell>
          <cell r="C130">
            <v>0</v>
          </cell>
          <cell r="D130">
            <v>18386.240000000002</v>
          </cell>
          <cell r="E130">
            <v>21766.3</v>
          </cell>
          <cell r="F130">
            <v>0</v>
          </cell>
          <cell r="G130">
            <v>21766.3</v>
          </cell>
          <cell r="H130">
            <v>0</v>
          </cell>
          <cell r="I130">
            <v>-21766.3</v>
          </cell>
        </row>
        <row r="131">
          <cell r="A131" t="str">
            <v>568100    Fuel-Heating &amp; Power</v>
          </cell>
          <cell r="B131">
            <v>457.67</v>
          </cell>
          <cell r="C131">
            <v>1986.5</v>
          </cell>
          <cell r="D131">
            <v>-1528.83</v>
          </cell>
          <cell r="E131">
            <v>2072.81</v>
          </cell>
          <cell r="F131">
            <v>12254</v>
          </cell>
          <cell r="G131">
            <v>-10181.19</v>
          </cell>
          <cell r="H131">
            <v>24571</v>
          </cell>
          <cell r="I131">
            <v>22498.19</v>
          </cell>
        </row>
        <row r="132">
          <cell r="A132" t="str">
            <v>570100    COGS-SD Module</v>
          </cell>
          <cell r="B132">
            <v>8976.5</v>
          </cell>
          <cell r="C132">
            <v>0</v>
          </cell>
          <cell r="D132">
            <v>8976.5</v>
          </cell>
          <cell r="E132">
            <v>32965.82</v>
          </cell>
          <cell r="F132">
            <v>0</v>
          </cell>
          <cell r="G132">
            <v>32965.82</v>
          </cell>
          <cell r="H132">
            <v>0</v>
          </cell>
          <cell r="I132">
            <v>-32965.82</v>
          </cell>
        </row>
        <row r="133">
          <cell r="A133" t="str">
            <v>571000    Material</v>
          </cell>
          <cell r="B133">
            <v>2143727.7799999998</v>
          </cell>
          <cell r="C133">
            <v>1439426</v>
          </cell>
          <cell r="D133">
            <v>704301.78</v>
          </cell>
          <cell r="E133">
            <v>13263968.52</v>
          </cell>
          <cell r="F133">
            <v>11292228</v>
          </cell>
          <cell r="G133">
            <v>1971740.52</v>
          </cell>
          <cell r="H133">
            <v>28962288</v>
          </cell>
          <cell r="I133">
            <v>15698319.48</v>
          </cell>
        </row>
        <row r="134">
          <cell r="A134" t="str">
            <v>571100    EH&amp;S Equip &amp; Accesso</v>
          </cell>
          <cell r="B134">
            <v>0</v>
          </cell>
          <cell r="C134">
            <v>188</v>
          </cell>
          <cell r="D134">
            <v>-188</v>
          </cell>
          <cell r="E134">
            <v>528.73</v>
          </cell>
          <cell r="F134">
            <v>376</v>
          </cell>
          <cell r="G134">
            <v>152.72999999999999</v>
          </cell>
          <cell r="H134">
            <v>752</v>
          </cell>
          <cell r="I134">
            <v>223.27</v>
          </cell>
        </row>
        <row r="135">
          <cell r="A135" t="str">
            <v>571520    Inv Price/Quan Var</v>
          </cell>
          <cell r="B135">
            <v>0</v>
          </cell>
          <cell r="C135">
            <v>0</v>
          </cell>
          <cell r="D135">
            <v>0</v>
          </cell>
          <cell r="E135">
            <v>-246.28</v>
          </cell>
          <cell r="F135">
            <v>0</v>
          </cell>
          <cell r="G135">
            <v>-246.28</v>
          </cell>
          <cell r="H135">
            <v>0</v>
          </cell>
          <cell r="I135">
            <v>246.28</v>
          </cell>
        </row>
        <row r="136">
          <cell r="A136" t="str">
            <v>571530    Invoice Verification</v>
          </cell>
          <cell r="B136">
            <v>-25.27</v>
          </cell>
          <cell r="C136">
            <v>0</v>
          </cell>
          <cell r="D136">
            <v>-25.27</v>
          </cell>
          <cell r="E136">
            <v>733.01</v>
          </cell>
          <cell r="F136">
            <v>0</v>
          </cell>
          <cell r="G136">
            <v>733.01</v>
          </cell>
          <cell r="H136">
            <v>0</v>
          </cell>
          <cell r="I136">
            <v>-733.01</v>
          </cell>
        </row>
        <row r="137">
          <cell r="A137" t="str">
            <v>571610    Scrap Expense</v>
          </cell>
          <cell r="B137">
            <v>773.88</v>
          </cell>
          <cell r="C137">
            <v>0</v>
          </cell>
          <cell r="D137">
            <v>773.88</v>
          </cell>
          <cell r="E137">
            <v>3136.32</v>
          </cell>
          <cell r="F137">
            <v>0</v>
          </cell>
          <cell r="G137">
            <v>3136.32</v>
          </cell>
          <cell r="H137">
            <v>0</v>
          </cell>
          <cell r="I137">
            <v>-3136.32</v>
          </cell>
        </row>
        <row r="138">
          <cell r="A138" t="str">
            <v>572110    Equip-Hardware</v>
          </cell>
          <cell r="B138">
            <v>209600.11</v>
          </cell>
          <cell r="C138">
            <v>0</v>
          </cell>
          <cell r="D138">
            <v>209600.11</v>
          </cell>
          <cell r="E138">
            <v>546987.46</v>
          </cell>
          <cell r="F138">
            <v>0</v>
          </cell>
          <cell r="G138">
            <v>546987.46</v>
          </cell>
          <cell r="H138">
            <v>0</v>
          </cell>
          <cell r="I138">
            <v>-546987.46</v>
          </cell>
        </row>
        <row r="139">
          <cell r="A139" t="str">
            <v>572120    Equipment-Software</v>
          </cell>
          <cell r="B139">
            <v>175209.58</v>
          </cell>
          <cell r="C139">
            <v>0</v>
          </cell>
          <cell r="D139">
            <v>175209.58</v>
          </cell>
          <cell r="E139">
            <v>212388.61</v>
          </cell>
          <cell r="F139">
            <v>0</v>
          </cell>
          <cell r="G139">
            <v>212388.61</v>
          </cell>
          <cell r="H139">
            <v>0</v>
          </cell>
          <cell r="I139">
            <v>-212388.61</v>
          </cell>
        </row>
        <row r="140">
          <cell r="A140" t="str">
            <v>572130    Office Furniture</v>
          </cell>
          <cell r="B140">
            <v>1746.2</v>
          </cell>
          <cell r="C140">
            <v>16667</v>
          </cell>
          <cell r="D140">
            <v>-14920.8</v>
          </cell>
          <cell r="E140">
            <v>22630.98</v>
          </cell>
          <cell r="F140">
            <v>100002</v>
          </cell>
          <cell r="G140">
            <v>-77371.02</v>
          </cell>
          <cell r="H140">
            <v>200004</v>
          </cell>
          <cell r="I140">
            <v>177373.02</v>
          </cell>
        </row>
        <row r="141">
          <cell r="A141" t="str">
            <v>572140    Office Equipment</v>
          </cell>
          <cell r="B141">
            <v>5931.72</v>
          </cell>
          <cell r="C141">
            <v>9375.5</v>
          </cell>
          <cell r="D141">
            <v>-3443.78</v>
          </cell>
          <cell r="E141">
            <v>29935.759999999998</v>
          </cell>
          <cell r="F141">
            <v>156553</v>
          </cell>
          <cell r="G141">
            <v>-126617.24</v>
          </cell>
          <cell r="H141">
            <v>232906</v>
          </cell>
          <cell r="I141">
            <v>202970.23999999999</v>
          </cell>
        </row>
        <row r="142">
          <cell r="A142" t="str">
            <v>572150    Tools &amp; Test Equip</v>
          </cell>
          <cell r="B142">
            <v>0</v>
          </cell>
          <cell r="C142">
            <v>0</v>
          </cell>
          <cell r="D142">
            <v>0</v>
          </cell>
          <cell r="E142">
            <v>245.42</v>
          </cell>
          <cell r="F142">
            <v>0</v>
          </cell>
          <cell r="G142">
            <v>245.42</v>
          </cell>
          <cell r="H142">
            <v>0</v>
          </cell>
          <cell r="I142">
            <v>-245.42</v>
          </cell>
        </row>
        <row r="143">
          <cell r="A143" t="str">
            <v>572160    Vehicles</v>
          </cell>
          <cell r="B143">
            <v>0</v>
          </cell>
          <cell r="C143">
            <v>28000</v>
          </cell>
          <cell r="D143">
            <v>-28000</v>
          </cell>
          <cell r="E143">
            <v>0</v>
          </cell>
          <cell r="F143">
            <v>328000</v>
          </cell>
          <cell r="G143">
            <v>-328000</v>
          </cell>
          <cell r="H143">
            <v>496000</v>
          </cell>
          <cell r="I143">
            <v>496000</v>
          </cell>
        </row>
        <row r="144">
          <cell r="A144" t="str">
            <v>573185    Customs &amp; Duty Chg</v>
          </cell>
          <cell r="B144">
            <v>17</v>
          </cell>
          <cell r="C144">
            <v>0</v>
          </cell>
          <cell r="D144">
            <v>17</v>
          </cell>
          <cell r="E144">
            <v>85</v>
          </cell>
          <cell r="F144">
            <v>0</v>
          </cell>
          <cell r="G144">
            <v>85</v>
          </cell>
          <cell r="H144">
            <v>0</v>
          </cell>
          <cell r="I144">
            <v>-85</v>
          </cell>
        </row>
        <row r="145">
          <cell r="A145" t="str">
            <v>TEC1004   Material Charges</v>
          </cell>
          <cell r="B145">
            <v>20662242.25</v>
          </cell>
          <cell r="C145">
            <v>7247015.0099999998</v>
          </cell>
          <cell r="D145">
            <v>13415227.24</v>
          </cell>
          <cell r="E145">
            <v>41667600.950000003</v>
          </cell>
          <cell r="F145">
            <v>41257765</v>
          </cell>
          <cell r="G145">
            <v>409835.95</v>
          </cell>
          <cell r="H145">
            <v>87767233.340000004</v>
          </cell>
          <cell r="I145">
            <v>46099632.390000001</v>
          </cell>
        </row>
        <row r="146">
          <cell r="A146" t="str">
            <v>545190    Material Handling Ch</v>
          </cell>
          <cell r="B146">
            <v>0</v>
          </cell>
          <cell r="C146">
            <v>3025</v>
          </cell>
          <cell r="D146">
            <v>-3025</v>
          </cell>
          <cell r="E146">
            <v>0</v>
          </cell>
          <cell r="F146">
            <v>18150</v>
          </cell>
          <cell r="G146">
            <v>-18150</v>
          </cell>
          <cell r="H146">
            <v>36300</v>
          </cell>
          <cell r="I146">
            <v>36300</v>
          </cell>
        </row>
        <row r="147">
          <cell r="A147" t="str">
            <v>TEC1005   Material Assessment &amp; Overhead</v>
          </cell>
          <cell r="B147">
            <v>0</v>
          </cell>
          <cell r="C147">
            <v>3025</v>
          </cell>
          <cell r="D147">
            <v>-3025</v>
          </cell>
          <cell r="E147">
            <v>0</v>
          </cell>
          <cell r="F147">
            <v>18150</v>
          </cell>
          <cell r="G147">
            <v>-18150</v>
          </cell>
          <cell r="H147">
            <v>36300</v>
          </cell>
          <cell r="I147">
            <v>36300</v>
          </cell>
        </row>
        <row r="148">
          <cell r="A148" t="str">
            <v>TEC1003   Material Charges &amp; Overhead</v>
          </cell>
          <cell r="B148">
            <v>20662242.25</v>
          </cell>
          <cell r="C148">
            <v>7250040.0099999998</v>
          </cell>
          <cell r="D148">
            <v>13412202.24</v>
          </cell>
          <cell r="E148">
            <v>41667600.950000003</v>
          </cell>
          <cell r="F148">
            <v>41275915</v>
          </cell>
          <cell r="G148">
            <v>391685.95</v>
          </cell>
          <cell r="H148">
            <v>87803533.340000004</v>
          </cell>
          <cell r="I148">
            <v>46135932.390000001</v>
          </cell>
        </row>
        <row r="149">
          <cell r="A149" t="str">
            <v>545120    Computer-Maintenance</v>
          </cell>
          <cell r="B149">
            <v>23711.55</v>
          </cell>
          <cell r="C149">
            <v>66301</v>
          </cell>
          <cell r="D149">
            <v>-42589.45</v>
          </cell>
          <cell r="E149">
            <v>314329.59999999998</v>
          </cell>
          <cell r="F149">
            <v>397806</v>
          </cell>
          <cell r="G149">
            <v>-83476.399999999994</v>
          </cell>
          <cell r="H149">
            <v>795612</v>
          </cell>
          <cell r="I149">
            <v>481282.4</v>
          </cell>
        </row>
        <row r="150">
          <cell r="A150" t="str">
            <v>545160    Computer-Processing</v>
          </cell>
          <cell r="B150">
            <v>104349.77</v>
          </cell>
          <cell r="C150">
            <v>182348.93</v>
          </cell>
          <cell r="D150">
            <v>-77999.16</v>
          </cell>
          <cell r="E150">
            <v>571764.97</v>
          </cell>
          <cell r="F150">
            <v>1001418.59</v>
          </cell>
          <cell r="G150">
            <v>-429653.62</v>
          </cell>
          <cell r="H150">
            <v>2538887.1800000002</v>
          </cell>
          <cell r="I150">
            <v>1967122.21</v>
          </cell>
        </row>
        <row r="151">
          <cell r="A151" t="str">
            <v>545170    Data Storage</v>
          </cell>
          <cell r="B151">
            <v>22949.03</v>
          </cell>
          <cell r="C151">
            <v>0</v>
          </cell>
          <cell r="D151">
            <v>22949.03</v>
          </cell>
          <cell r="E151">
            <v>22949.03</v>
          </cell>
          <cell r="F151">
            <v>0</v>
          </cell>
          <cell r="G151">
            <v>22949.03</v>
          </cell>
          <cell r="H151">
            <v>0</v>
          </cell>
          <cell r="I151">
            <v>-22949.03</v>
          </cell>
        </row>
        <row r="152">
          <cell r="A152" t="str">
            <v>545210    Software Maintenance</v>
          </cell>
          <cell r="B152">
            <v>5237.4399999999996</v>
          </cell>
          <cell r="C152">
            <v>0</v>
          </cell>
          <cell r="D152">
            <v>5237.4399999999996</v>
          </cell>
          <cell r="E152">
            <v>38797.53</v>
          </cell>
          <cell r="F152">
            <v>0</v>
          </cell>
          <cell r="G152">
            <v>38797.53</v>
          </cell>
          <cell r="H152">
            <v>0</v>
          </cell>
          <cell r="I152">
            <v>-38797.53</v>
          </cell>
        </row>
        <row r="153">
          <cell r="A153" t="str">
            <v>545230    Software Lic &amp; Fees</v>
          </cell>
          <cell r="B153">
            <v>36025.769999999997</v>
          </cell>
          <cell r="C153">
            <v>172570</v>
          </cell>
          <cell r="D153">
            <v>-136544.23000000001</v>
          </cell>
          <cell r="E153">
            <v>106511.62</v>
          </cell>
          <cell r="F153">
            <v>823837</v>
          </cell>
          <cell r="G153">
            <v>-717325.38</v>
          </cell>
          <cell r="H153">
            <v>1825841</v>
          </cell>
          <cell r="I153">
            <v>1719329.38</v>
          </cell>
        </row>
        <row r="154">
          <cell r="A154" t="str">
            <v>640110    IT Systems Supp Sett</v>
          </cell>
          <cell r="B154">
            <v>210784.16</v>
          </cell>
          <cell r="C154">
            <v>233087.96</v>
          </cell>
          <cell r="D154">
            <v>-22303.8</v>
          </cell>
          <cell r="E154">
            <v>995243.9</v>
          </cell>
          <cell r="F154">
            <v>1398528.41</v>
          </cell>
          <cell r="G154">
            <v>-403284.51</v>
          </cell>
          <cell r="H154">
            <v>2797056.82</v>
          </cell>
          <cell r="I154">
            <v>1801812.92</v>
          </cell>
        </row>
        <row r="155">
          <cell r="A155" t="str">
            <v>640111    IT App Enhance Sett</v>
          </cell>
          <cell r="B155">
            <v>145402.23000000001</v>
          </cell>
          <cell r="C155">
            <v>0</v>
          </cell>
          <cell r="D155">
            <v>145402.23000000001</v>
          </cell>
          <cell r="E155">
            <v>612258.01</v>
          </cell>
          <cell r="F155">
            <v>0</v>
          </cell>
          <cell r="G155">
            <v>612258.01</v>
          </cell>
          <cell r="H155">
            <v>0</v>
          </cell>
          <cell r="I155">
            <v>-612258.01</v>
          </cell>
        </row>
        <row r="156">
          <cell r="A156" t="str">
            <v>TEC1032   Data Processing &amp; Maintenance</v>
          </cell>
          <cell r="B156">
            <v>548459.94999999995</v>
          </cell>
          <cell r="C156">
            <v>654307.89</v>
          </cell>
          <cell r="D156">
            <v>-105847.94</v>
          </cell>
          <cell r="E156">
            <v>2661854.66</v>
          </cell>
          <cell r="F156">
            <v>3621590</v>
          </cell>
          <cell r="G156">
            <v>-959735.34</v>
          </cell>
          <cell r="H156">
            <v>7957397</v>
          </cell>
          <cell r="I156">
            <v>5295542.34</v>
          </cell>
        </row>
        <row r="157">
          <cell r="A157" t="str">
            <v>520100    Bonus Commissions</v>
          </cell>
          <cell r="B157">
            <v>0</v>
          </cell>
          <cell r="C157">
            <v>0</v>
          </cell>
          <cell r="D157">
            <v>0</v>
          </cell>
          <cell r="E157">
            <v>176.46</v>
          </cell>
          <cell r="F157">
            <v>0</v>
          </cell>
          <cell r="G157">
            <v>176.46</v>
          </cell>
          <cell r="H157">
            <v>0</v>
          </cell>
          <cell r="I157">
            <v>-176.46</v>
          </cell>
        </row>
        <row r="158">
          <cell r="A158" t="str">
            <v>520110    Cust Acq Comm</v>
          </cell>
          <cell r="B158">
            <v>12683.75</v>
          </cell>
          <cell r="C158">
            <v>16500</v>
          </cell>
          <cell r="D158">
            <v>-3816.25</v>
          </cell>
          <cell r="E158">
            <v>70970.52</v>
          </cell>
          <cell r="F158">
            <v>99000</v>
          </cell>
          <cell r="G158">
            <v>-28029.48</v>
          </cell>
          <cell r="H158">
            <v>198000</v>
          </cell>
          <cell r="I158">
            <v>127029.48</v>
          </cell>
        </row>
        <row r="159">
          <cell r="A159" t="str">
            <v>520180    National Pub Comm</v>
          </cell>
          <cell r="B159">
            <v>2018.94</v>
          </cell>
          <cell r="C159">
            <v>0</v>
          </cell>
          <cell r="D159">
            <v>2018.94</v>
          </cell>
          <cell r="E159">
            <v>1848660.45</v>
          </cell>
          <cell r="F159">
            <v>1650000</v>
          </cell>
          <cell r="G159">
            <v>198660.45</v>
          </cell>
          <cell r="H159">
            <v>3045750</v>
          </cell>
          <cell r="I159">
            <v>1197089.55</v>
          </cell>
        </row>
        <row r="160">
          <cell r="A160" t="str">
            <v>520190    National Selling Exp</v>
          </cell>
          <cell r="B160">
            <v>241326.91</v>
          </cell>
          <cell r="C160">
            <v>185310</v>
          </cell>
          <cell r="D160">
            <v>56016.91</v>
          </cell>
          <cell r="E160">
            <v>984143.41</v>
          </cell>
          <cell r="F160">
            <v>1111860</v>
          </cell>
          <cell r="G160">
            <v>-127716.59</v>
          </cell>
          <cell r="H160">
            <v>2223720</v>
          </cell>
          <cell r="I160">
            <v>1239576.5900000001</v>
          </cell>
        </row>
        <row r="161">
          <cell r="A161" t="str">
            <v>520200    Customer Rebate</v>
          </cell>
          <cell r="B161">
            <v>13611.54</v>
          </cell>
          <cell r="C161">
            <v>0</v>
          </cell>
          <cell r="D161">
            <v>13611.54</v>
          </cell>
          <cell r="E161">
            <v>22621.15</v>
          </cell>
          <cell r="F161">
            <v>0</v>
          </cell>
          <cell r="G161">
            <v>22621.15</v>
          </cell>
          <cell r="H161">
            <v>0</v>
          </cell>
          <cell r="I161">
            <v>-22621.15</v>
          </cell>
        </row>
        <row r="162">
          <cell r="A162" t="str">
            <v>520210    Commissions-Other</v>
          </cell>
          <cell r="B162">
            <v>4332047.83</v>
          </cell>
          <cell r="C162">
            <v>4362024.33</v>
          </cell>
          <cell r="D162">
            <v>-29976.5</v>
          </cell>
          <cell r="E162">
            <v>26264946.870000001</v>
          </cell>
          <cell r="F162">
            <v>25950802</v>
          </cell>
          <cell r="G162">
            <v>314144.87</v>
          </cell>
          <cell r="H162">
            <v>52474115</v>
          </cell>
          <cell r="I162">
            <v>26209168.129999999</v>
          </cell>
        </row>
        <row r="163">
          <cell r="A163" t="str">
            <v>530130    Collect/Credit Fees</v>
          </cell>
          <cell r="B163">
            <v>1033.6099999999999</v>
          </cell>
          <cell r="C163">
            <v>0</v>
          </cell>
          <cell r="D163">
            <v>1033.6099999999999</v>
          </cell>
          <cell r="E163">
            <v>9466.2000000000007</v>
          </cell>
          <cell r="F163">
            <v>0</v>
          </cell>
          <cell r="G163">
            <v>9466.2000000000007</v>
          </cell>
          <cell r="H163">
            <v>0</v>
          </cell>
          <cell r="I163">
            <v>-9466.2000000000007</v>
          </cell>
        </row>
        <row r="164">
          <cell r="A164" t="str">
            <v>563520    Credit Card Charges</v>
          </cell>
          <cell r="B164">
            <v>0</v>
          </cell>
          <cell r="C164">
            <v>0</v>
          </cell>
          <cell r="D164">
            <v>0</v>
          </cell>
          <cell r="E164">
            <v>34.049999999999997</v>
          </cell>
          <cell r="F164">
            <v>0</v>
          </cell>
          <cell r="G164">
            <v>34.049999999999997</v>
          </cell>
          <cell r="H164">
            <v>0</v>
          </cell>
          <cell r="I164">
            <v>-34.049999999999997</v>
          </cell>
        </row>
        <row r="165">
          <cell r="A165" t="str">
            <v>TEC1034   Commissions and Agent Fees</v>
          </cell>
          <cell r="B165">
            <v>4602722.58</v>
          </cell>
          <cell r="C165">
            <v>4563834.33</v>
          </cell>
          <cell r="D165">
            <v>38888.25</v>
          </cell>
          <cell r="E165">
            <v>29201019.109999999</v>
          </cell>
          <cell r="F165">
            <v>28811662</v>
          </cell>
          <cell r="G165">
            <v>389357.11</v>
          </cell>
          <cell r="H165">
            <v>57941585</v>
          </cell>
          <cell r="I165">
            <v>28740565.890000001</v>
          </cell>
        </row>
        <row r="166">
          <cell r="A166" t="str">
            <v>520220    Royalties</v>
          </cell>
          <cell r="B166">
            <v>0</v>
          </cell>
          <cell r="C166">
            <v>18800</v>
          </cell>
          <cell r="D166">
            <v>-18800</v>
          </cell>
          <cell r="E166">
            <v>0</v>
          </cell>
          <cell r="F166">
            <v>37800</v>
          </cell>
          <cell r="G166">
            <v>-37800</v>
          </cell>
          <cell r="H166">
            <v>75600</v>
          </cell>
          <cell r="I166">
            <v>75600</v>
          </cell>
        </row>
        <row r="167">
          <cell r="A167" t="str">
            <v>560110    Lic-Oth than Cmpt</v>
          </cell>
          <cell r="B167">
            <v>106992</v>
          </cell>
          <cell r="C167">
            <v>18000</v>
          </cell>
          <cell r="D167">
            <v>88992</v>
          </cell>
          <cell r="E167">
            <v>196992</v>
          </cell>
          <cell r="F167">
            <v>108000</v>
          </cell>
          <cell r="G167">
            <v>88992</v>
          </cell>
          <cell r="H167">
            <v>216000</v>
          </cell>
          <cell r="I167">
            <v>19008</v>
          </cell>
        </row>
        <row r="168">
          <cell r="A168" t="str">
            <v>TEC1035   Licences, Royalties &amp; Fees</v>
          </cell>
          <cell r="B168">
            <v>106992</v>
          </cell>
          <cell r="C168">
            <v>36800</v>
          </cell>
          <cell r="D168">
            <v>70192</v>
          </cell>
          <cell r="E168">
            <v>196992</v>
          </cell>
          <cell r="F168">
            <v>145800</v>
          </cell>
          <cell r="G168">
            <v>51192</v>
          </cell>
          <cell r="H168">
            <v>291600</v>
          </cell>
          <cell r="I168">
            <v>94608</v>
          </cell>
        </row>
        <row r="169">
          <cell r="A169" t="str">
            <v>563100    Do not use</v>
          </cell>
          <cell r="B169">
            <v>1679.7</v>
          </cell>
          <cell r="C169">
            <v>9590</v>
          </cell>
          <cell r="D169">
            <v>-7910.3</v>
          </cell>
          <cell r="E169">
            <v>78414.25</v>
          </cell>
          <cell r="F169">
            <v>57540</v>
          </cell>
          <cell r="G169">
            <v>20874.25</v>
          </cell>
          <cell r="H169">
            <v>115080</v>
          </cell>
          <cell r="I169">
            <v>36665.75</v>
          </cell>
        </row>
        <row r="170">
          <cell r="A170" t="str">
            <v>563130    Vehicle Claims</v>
          </cell>
          <cell r="B170">
            <v>1622.95</v>
          </cell>
          <cell r="C170">
            <v>0</v>
          </cell>
          <cell r="D170">
            <v>1622.95</v>
          </cell>
          <cell r="E170">
            <v>1622.95</v>
          </cell>
          <cell r="F170">
            <v>0</v>
          </cell>
          <cell r="G170">
            <v>1622.95</v>
          </cell>
          <cell r="H170">
            <v>0</v>
          </cell>
          <cell r="I170">
            <v>-1622.95</v>
          </cell>
        </row>
        <row r="171">
          <cell r="A171" t="str">
            <v>564100    Parking Expenses</v>
          </cell>
          <cell r="B171">
            <v>2280.37</v>
          </cell>
          <cell r="C171">
            <v>1463.06</v>
          </cell>
          <cell r="D171">
            <v>817.31</v>
          </cell>
          <cell r="E171">
            <v>9515.7900000000009</v>
          </cell>
          <cell r="F171">
            <v>8748.2000000000007</v>
          </cell>
          <cell r="G171">
            <v>767.59</v>
          </cell>
          <cell r="H171">
            <v>17429</v>
          </cell>
          <cell r="I171">
            <v>7913.21</v>
          </cell>
        </row>
        <row r="172">
          <cell r="A172" t="str">
            <v>564120    Prop Rental/Leases</v>
          </cell>
          <cell r="B172">
            <v>203828.32</v>
          </cell>
          <cell r="C172">
            <v>192375</v>
          </cell>
          <cell r="D172">
            <v>11453.32</v>
          </cell>
          <cell r="E172">
            <v>1141432.8500000001</v>
          </cell>
          <cell r="F172">
            <v>1154250</v>
          </cell>
          <cell r="G172">
            <v>-12817.15</v>
          </cell>
          <cell r="H172">
            <v>2308500</v>
          </cell>
          <cell r="I172">
            <v>1167067.1499999999</v>
          </cell>
        </row>
        <row r="173">
          <cell r="A173" t="str">
            <v>568120    Util-Electricity</v>
          </cell>
          <cell r="B173">
            <v>991.96</v>
          </cell>
          <cell r="C173">
            <v>0</v>
          </cell>
          <cell r="D173">
            <v>991.96</v>
          </cell>
          <cell r="E173">
            <v>2325.73</v>
          </cell>
          <cell r="F173">
            <v>0</v>
          </cell>
          <cell r="G173">
            <v>2325.73</v>
          </cell>
          <cell r="H173">
            <v>0</v>
          </cell>
          <cell r="I173">
            <v>-2325.73</v>
          </cell>
        </row>
        <row r="174">
          <cell r="A174" t="str">
            <v>568130    Recycling Expense</v>
          </cell>
          <cell r="B174">
            <v>3827.4</v>
          </cell>
          <cell r="C174">
            <v>0</v>
          </cell>
          <cell r="D174">
            <v>3827.4</v>
          </cell>
          <cell r="E174">
            <v>80516.39</v>
          </cell>
          <cell r="F174">
            <v>53846</v>
          </cell>
          <cell r="G174">
            <v>26670.39</v>
          </cell>
          <cell r="H174">
            <v>102154</v>
          </cell>
          <cell r="I174">
            <v>21637.61</v>
          </cell>
        </row>
        <row r="175">
          <cell r="A175" t="str">
            <v>568500    Vehicle Leasing</v>
          </cell>
          <cell r="B175">
            <v>374.5</v>
          </cell>
          <cell r="C175">
            <v>8204.27</v>
          </cell>
          <cell r="D175">
            <v>-7829.77</v>
          </cell>
          <cell r="E175">
            <v>464.5</v>
          </cell>
          <cell r="F175">
            <v>48941.91</v>
          </cell>
          <cell r="G175">
            <v>-48477.41</v>
          </cell>
          <cell r="H175">
            <v>98232</v>
          </cell>
          <cell r="I175">
            <v>97767.5</v>
          </cell>
        </row>
        <row r="176">
          <cell r="A176" t="str">
            <v>TEC1086   Building &amp; Fleet Charges</v>
          </cell>
          <cell r="B176">
            <v>214605.2</v>
          </cell>
          <cell r="C176">
            <v>211632.33</v>
          </cell>
          <cell r="D176">
            <v>2972.87</v>
          </cell>
          <cell r="E176">
            <v>1314292.46</v>
          </cell>
          <cell r="F176">
            <v>1323326.1100000001</v>
          </cell>
          <cell r="G176">
            <v>-9033.65</v>
          </cell>
          <cell r="H176">
            <v>2641395</v>
          </cell>
          <cell r="I176">
            <v>1327102.54</v>
          </cell>
        </row>
        <row r="177">
          <cell r="A177" t="str">
            <v>TEC1036   Building and Fleet Operations</v>
          </cell>
          <cell r="B177">
            <v>214605.2</v>
          </cell>
          <cell r="C177">
            <v>211632.33</v>
          </cell>
          <cell r="D177">
            <v>2972.87</v>
          </cell>
          <cell r="E177">
            <v>1314292.46</v>
          </cell>
          <cell r="F177">
            <v>1323326.1100000001</v>
          </cell>
          <cell r="G177">
            <v>-9033.65</v>
          </cell>
          <cell r="H177">
            <v>2641395</v>
          </cell>
          <cell r="I177">
            <v>1327102.54</v>
          </cell>
        </row>
        <row r="178">
          <cell r="A178" t="str">
            <v>540000    IC Corp Comm Exp</v>
          </cell>
          <cell r="B178">
            <v>569.08000000000004</v>
          </cell>
          <cell r="C178">
            <v>0</v>
          </cell>
          <cell r="D178">
            <v>569.08000000000004</v>
          </cell>
          <cell r="E178">
            <v>0</v>
          </cell>
          <cell r="F178">
            <v>0</v>
          </cell>
          <cell r="G178">
            <v>0</v>
          </cell>
          <cell r="H178">
            <v>0</v>
          </cell>
          <cell r="I178">
            <v>0</v>
          </cell>
        </row>
        <row r="179">
          <cell r="A179" t="str">
            <v>540100    Comm Expense-Local</v>
          </cell>
          <cell r="B179">
            <v>11471.75</v>
          </cell>
          <cell r="C179">
            <v>0</v>
          </cell>
          <cell r="D179">
            <v>11471.75</v>
          </cell>
          <cell r="E179">
            <v>71855.490000000005</v>
          </cell>
          <cell r="F179">
            <v>0</v>
          </cell>
          <cell r="G179">
            <v>71855.490000000005</v>
          </cell>
          <cell r="H179">
            <v>0</v>
          </cell>
          <cell r="I179">
            <v>-71855.490000000005</v>
          </cell>
        </row>
        <row r="180">
          <cell r="A180" t="str">
            <v>540110    Comm Exp-Mob Svcs</v>
          </cell>
          <cell r="B180">
            <v>14944.89</v>
          </cell>
          <cell r="C180">
            <v>0</v>
          </cell>
          <cell r="D180">
            <v>14944.89</v>
          </cell>
          <cell r="E180">
            <v>137952.70000000001</v>
          </cell>
          <cell r="F180">
            <v>0</v>
          </cell>
          <cell r="G180">
            <v>137952.70000000001</v>
          </cell>
          <cell r="H180">
            <v>0</v>
          </cell>
          <cell r="I180">
            <v>-137952.70000000001</v>
          </cell>
        </row>
        <row r="181">
          <cell r="A181" t="str">
            <v>540120    Comm Svcs-Data Svcs</v>
          </cell>
          <cell r="B181">
            <v>22530.92</v>
          </cell>
          <cell r="C181">
            <v>137433.34</v>
          </cell>
          <cell r="D181">
            <v>-114902.42</v>
          </cell>
          <cell r="E181">
            <v>186686.65</v>
          </cell>
          <cell r="F181">
            <v>824600</v>
          </cell>
          <cell r="G181">
            <v>-637913.35</v>
          </cell>
          <cell r="H181">
            <v>1649200</v>
          </cell>
          <cell r="I181">
            <v>1462513.35</v>
          </cell>
        </row>
        <row r="182">
          <cell r="A182" t="str">
            <v>540130    Comm Exp-LD</v>
          </cell>
          <cell r="B182">
            <v>36051.58</v>
          </cell>
          <cell r="C182">
            <v>0</v>
          </cell>
          <cell r="D182">
            <v>36051.58</v>
          </cell>
          <cell r="E182">
            <v>241533.11</v>
          </cell>
          <cell r="F182">
            <v>0</v>
          </cell>
          <cell r="G182">
            <v>241533.11</v>
          </cell>
          <cell r="H182">
            <v>0</v>
          </cell>
          <cell r="I182">
            <v>-241533.11</v>
          </cell>
        </row>
        <row r="183">
          <cell r="A183" t="str">
            <v>565100    Paper &amp; Stationery</v>
          </cell>
          <cell r="B183">
            <v>37013.71</v>
          </cell>
          <cell r="C183">
            <v>48984.41</v>
          </cell>
          <cell r="D183">
            <v>-11970.7</v>
          </cell>
          <cell r="E183">
            <v>268347.86</v>
          </cell>
          <cell r="F183">
            <v>307331.46000000002</v>
          </cell>
          <cell r="G183">
            <v>-38983.599999999999</v>
          </cell>
          <cell r="H183">
            <v>612392.92000000004</v>
          </cell>
          <cell r="I183">
            <v>344045.06</v>
          </cell>
        </row>
        <row r="184">
          <cell r="A184" t="str">
            <v>573100    Courier &amp; Del Ser</v>
          </cell>
          <cell r="B184">
            <v>254950.5</v>
          </cell>
          <cell r="C184">
            <v>533661</v>
          </cell>
          <cell r="D184">
            <v>-278710.5</v>
          </cell>
          <cell r="E184">
            <v>1227513.02</v>
          </cell>
          <cell r="F184">
            <v>2446616.98</v>
          </cell>
          <cell r="G184">
            <v>-1219103.96</v>
          </cell>
          <cell r="H184">
            <v>4447053.96</v>
          </cell>
          <cell r="I184">
            <v>3219540.94</v>
          </cell>
        </row>
        <row r="185">
          <cell r="A185" t="str">
            <v>573110    Distribution-Directo</v>
          </cell>
          <cell r="B185">
            <v>36517.89</v>
          </cell>
          <cell r="C185">
            <v>27710</v>
          </cell>
          <cell r="D185">
            <v>8807.89</v>
          </cell>
          <cell r="E185">
            <v>1773632</v>
          </cell>
          <cell r="F185">
            <v>1132903</v>
          </cell>
          <cell r="G185">
            <v>640729</v>
          </cell>
          <cell r="H185">
            <v>2316258</v>
          </cell>
          <cell r="I185">
            <v>542626</v>
          </cell>
        </row>
        <row r="186">
          <cell r="A186" t="str">
            <v>573120    Postage</v>
          </cell>
          <cell r="B186">
            <v>-176.44</v>
          </cell>
          <cell r="C186">
            <v>15202.33</v>
          </cell>
          <cell r="D186">
            <v>-15378.77</v>
          </cell>
          <cell r="E186">
            <v>51490.02</v>
          </cell>
          <cell r="F186">
            <v>102463.96</v>
          </cell>
          <cell r="G186">
            <v>-50973.94</v>
          </cell>
          <cell r="H186">
            <v>200213.92</v>
          </cell>
          <cell r="I186">
            <v>148723.9</v>
          </cell>
        </row>
        <row r="187">
          <cell r="A187" t="str">
            <v>573130    Printing-General</v>
          </cell>
          <cell r="B187">
            <v>635790.1</v>
          </cell>
          <cell r="C187">
            <v>1649486.34</v>
          </cell>
          <cell r="D187">
            <v>-1013696.24</v>
          </cell>
          <cell r="E187">
            <v>4517086.2</v>
          </cell>
          <cell r="F187">
            <v>10001424</v>
          </cell>
          <cell r="G187">
            <v>-5484337.7999999998</v>
          </cell>
          <cell r="H187">
            <v>24425629</v>
          </cell>
          <cell r="I187">
            <v>19908542.800000001</v>
          </cell>
        </row>
        <row r="188">
          <cell r="A188" t="str">
            <v>573140    Printing-Directories</v>
          </cell>
          <cell r="B188">
            <v>492317.43</v>
          </cell>
          <cell r="C188">
            <v>118113</v>
          </cell>
          <cell r="D188">
            <v>374204.43</v>
          </cell>
          <cell r="E188">
            <v>5077051.82</v>
          </cell>
          <cell r="F188">
            <v>523769</v>
          </cell>
          <cell r="G188">
            <v>4553282.82</v>
          </cell>
          <cell r="H188">
            <v>2660027</v>
          </cell>
          <cell r="I188">
            <v>-2417024.8199999998</v>
          </cell>
        </row>
        <row r="189">
          <cell r="A189" t="str">
            <v>573160    Subscriptions</v>
          </cell>
          <cell r="B189">
            <v>1823.83</v>
          </cell>
          <cell r="C189">
            <v>9520.5</v>
          </cell>
          <cell r="D189">
            <v>-7696.67</v>
          </cell>
          <cell r="E189">
            <v>12388.93</v>
          </cell>
          <cell r="F189">
            <v>30031</v>
          </cell>
          <cell r="G189">
            <v>-17642.07</v>
          </cell>
          <cell r="H189">
            <v>59243</v>
          </cell>
          <cell r="I189">
            <v>46854.07</v>
          </cell>
        </row>
        <row r="190">
          <cell r="A190" t="str">
            <v>573180    Do not use</v>
          </cell>
          <cell r="B190">
            <v>0</v>
          </cell>
          <cell r="C190">
            <v>0</v>
          </cell>
          <cell r="D190">
            <v>0</v>
          </cell>
          <cell r="E190">
            <v>6535.62</v>
          </cell>
          <cell r="F190">
            <v>0</v>
          </cell>
          <cell r="G190">
            <v>6535.62</v>
          </cell>
          <cell r="H190">
            <v>0</v>
          </cell>
          <cell r="I190">
            <v>-6535.62</v>
          </cell>
        </row>
        <row r="191">
          <cell r="A191" t="str">
            <v>620123    Pager Charges</v>
          </cell>
          <cell r="B191">
            <v>0</v>
          </cell>
          <cell r="C191">
            <v>20</v>
          </cell>
          <cell r="D191">
            <v>-20</v>
          </cell>
          <cell r="E191">
            <v>608</v>
          </cell>
          <cell r="F191">
            <v>120</v>
          </cell>
          <cell r="G191">
            <v>488</v>
          </cell>
          <cell r="H191">
            <v>240</v>
          </cell>
          <cell r="I191">
            <v>-368</v>
          </cell>
        </row>
        <row r="192">
          <cell r="A192" t="str">
            <v>620125    Cellular Charges</v>
          </cell>
          <cell r="B192">
            <v>20</v>
          </cell>
          <cell r="C192">
            <v>19040</v>
          </cell>
          <cell r="D192">
            <v>-19020</v>
          </cell>
          <cell r="E192">
            <v>1588</v>
          </cell>
          <cell r="F192">
            <v>114240</v>
          </cell>
          <cell r="G192">
            <v>-112652</v>
          </cell>
          <cell r="H192">
            <v>228480</v>
          </cell>
          <cell r="I192">
            <v>226892</v>
          </cell>
        </row>
        <row r="193">
          <cell r="A193" t="str">
            <v>TEC1037   Office &amp; Stationery</v>
          </cell>
          <cell r="B193">
            <v>1543825.24</v>
          </cell>
          <cell r="C193">
            <v>2559170.92</v>
          </cell>
          <cell r="D193">
            <v>-1015345.68</v>
          </cell>
          <cell r="E193">
            <v>13574269.42</v>
          </cell>
          <cell r="F193">
            <v>15483499.4</v>
          </cell>
          <cell r="G193">
            <v>-1909229.98</v>
          </cell>
          <cell r="H193">
            <v>36598737.799999997</v>
          </cell>
          <cell r="I193">
            <v>23024468.379999999</v>
          </cell>
        </row>
        <row r="194">
          <cell r="A194" t="str">
            <v>562520    Corporate Membership</v>
          </cell>
          <cell r="B194">
            <v>778.91</v>
          </cell>
          <cell r="C194">
            <v>0</v>
          </cell>
          <cell r="D194">
            <v>778.91</v>
          </cell>
          <cell r="E194">
            <v>71787.89</v>
          </cell>
          <cell r="F194">
            <v>0</v>
          </cell>
          <cell r="G194">
            <v>71787.89</v>
          </cell>
          <cell r="H194">
            <v>0</v>
          </cell>
          <cell r="I194">
            <v>-71787.89</v>
          </cell>
        </row>
        <row r="195">
          <cell r="A195" t="str">
            <v>567110    External Audit Fees</v>
          </cell>
          <cell r="B195">
            <v>30000</v>
          </cell>
          <cell r="C195">
            <v>18133.169999999998</v>
          </cell>
          <cell r="D195">
            <v>11866.83</v>
          </cell>
          <cell r="E195">
            <v>55000</v>
          </cell>
          <cell r="F195">
            <v>111799</v>
          </cell>
          <cell r="G195">
            <v>-56799</v>
          </cell>
          <cell r="H195">
            <v>220598</v>
          </cell>
          <cell r="I195">
            <v>165598</v>
          </cell>
        </row>
        <row r="196">
          <cell r="A196" t="str">
            <v>567120    Legal Fees</v>
          </cell>
          <cell r="B196">
            <v>0</v>
          </cell>
          <cell r="C196">
            <v>0</v>
          </cell>
          <cell r="D196">
            <v>0</v>
          </cell>
          <cell r="E196">
            <v>13845.56</v>
          </cell>
          <cell r="F196">
            <v>0</v>
          </cell>
          <cell r="G196">
            <v>13845.56</v>
          </cell>
          <cell r="H196">
            <v>0</v>
          </cell>
          <cell r="I196">
            <v>-13845.56</v>
          </cell>
        </row>
        <row r="197">
          <cell r="A197" t="str">
            <v>TEC1038   Corporate Costs</v>
          </cell>
          <cell r="B197">
            <v>30778.91</v>
          </cell>
          <cell r="C197">
            <v>18133.169999999998</v>
          </cell>
          <cell r="D197">
            <v>12645.74</v>
          </cell>
          <cell r="E197">
            <v>140633.45000000001</v>
          </cell>
          <cell r="F197">
            <v>111799</v>
          </cell>
          <cell r="G197">
            <v>28834.45</v>
          </cell>
          <cell r="H197">
            <v>220598</v>
          </cell>
          <cell r="I197">
            <v>79964.55</v>
          </cell>
        </row>
        <row r="198">
          <cell r="A198" t="str">
            <v>530900    Project Plan Adj</v>
          </cell>
          <cell r="B198">
            <v>0</v>
          </cell>
          <cell r="C198">
            <v>0</v>
          </cell>
          <cell r="D198">
            <v>0</v>
          </cell>
          <cell r="E198">
            <v>0</v>
          </cell>
          <cell r="F198">
            <v>33936</v>
          </cell>
          <cell r="G198">
            <v>-33936</v>
          </cell>
          <cell r="H198">
            <v>33936</v>
          </cell>
          <cell r="I198">
            <v>33936</v>
          </cell>
        </row>
        <row r="199">
          <cell r="A199" t="str">
            <v>563510    Cash Over/Short</v>
          </cell>
          <cell r="B199">
            <v>0.25</v>
          </cell>
          <cell r="C199">
            <v>0</v>
          </cell>
          <cell r="D199">
            <v>0.25</v>
          </cell>
          <cell r="E199">
            <v>220.3</v>
          </cell>
          <cell r="F199">
            <v>0</v>
          </cell>
          <cell r="G199">
            <v>220.3</v>
          </cell>
          <cell r="H199">
            <v>0</v>
          </cell>
          <cell r="I199">
            <v>-220.3</v>
          </cell>
        </row>
        <row r="200">
          <cell r="A200" t="str">
            <v>564800    Admin Expenses</v>
          </cell>
          <cell r="B200">
            <v>-13327444.52</v>
          </cell>
          <cell r="C200">
            <v>27721.919999999998</v>
          </cell>
          <cell r="D200">
            <v>-13355166.439999999</v>
          </cell>
          <cell r="E200">
            <v>1770332.6</v>
          </cell>
          <cell r="F200">
            <v>470749.84</v>
          </cell>
          <cell r="G200">
            <v>1299582.76</v>
          </cell>
          <cell r="H200">
            <v>1123784.0900000001</v>
          </cell>
          <cell r="I200">
            <v>-646548.51</v>
          </cell>
        </row>
        <row r="201">
          <cell r="A201" t="str">
            <v>567130    Oper Mgmt Fees Exp</v>
          </cell>
          <cell r="B201">
            <v>0</v>
          </cell>
          <cell r="C201">
            <v>0</v>
          </cell>
          <cell r="D201">
            <v>0</v>
          </cell>
          <cell r="E201">
            <v>131059.63</v>
          </cell>
          <cell r="F201">
            <v>0</v>
          </cell>
          <cell r="G201">
            <v>131059.63</v>
          </cell>
          <cell r="H201">
            <v>0</v>
          </cell>
          <cell r="I201">
            <v>-131059.63</v>
          </cell>
        </row>
        <row r="202">
          <cell r="A202" t="str">
            <v>TEC1039   Miscellaneous</v>
          </cell>
          <cell r="B202">
            <v>-13327444.27</v>
          </cell>
          <cell r="C202">
            <v>27721.919999999998</v>
          </cell>
          <cell r="D202">
            <v>-13355166.189999999</v>
          </cell>
          <cell r="E202">
            <v>1901612.53</v>
          </cell>
          <cell r="F202">
            <v>504685.84</v>
          </cell>
          <cell r="G202">
            <v>1396926.69</v>
          </cell>
          <cell r="H202">
            <v>1157720.0900000001</v>
          </cell>
          <cell r="I202">
            <v>-743892.44</v>
          </cell>
        </row>
        <row r="203">
          <cell r="A203" t="str">
            <v>TEC1033   Other Operating Expense</v>
          </cell>
          <cell r="B203">
            <v>-11752840.119999999</v>
          </cell>
          <cell r="C203">
            <v>2605026.0099999998</v>
          </cell>
          <cell r="D203">
            <v>-14357866.130000001</v>
          </cell>
          <cell r="E203">
            <v>15616515.4</v>
          </cell>
          <cell r="F203">
            <v>16099984.24</v>
          </cell>
          <cell r="G203">
            <v>-483468.84</v>
          </cell>
          <cell r="H203">
            <v>37977055.890000001</v>
          </cell>
          <cell r="I203">
            <v>22360540.489999998</v>
          </cell>
        </row>
        <row r="204">
          <cell r="A204" t="str">
            <v>560200    Cost Recovery-Ext</v>
          </cell>
          <cell r="B204">
            <v>1524306.2</v>
          </cell>
          <cell r="C204">
            <v>421692</v>
          </cell>
          <cell r="D204">
            <v>1102614.2</v>
          </cell>
          <cell r="E204">
            <v>1516880.02</v>
          </cell>
          <cell r="F204">
            <v>2325987</v>
          </cell>
          <cell r="G204">
            <v>-809106.98</v>
          </cell>
          <cell r="H204">
            <v>5043481</v>
          </cell>
          <cell r="I204">
            <v>3526600.98</v>
          </cell>
        </row>
        <row r="205">
          <cell r="A205" t="str">
            <v>TEC1078   I/S Cost Recoveries</v>
          </cell>
          <cell r="B205">
            <v>1524306.2</v>
          </cell>
          <cell r="C205">
            <v>421692</v>
          </cell>
          <cell r="D205">
            <v>1102614.2</v>
          </cell>
          <cell r="E205">
            <v>1516880.02</v>
          </cell>
          <cell r="F205">
            <v>2325987</v>
          </cell>
          <cell r="G205">
            <v>-809106.98</v>
          </cell>
          <cell r="H205">
            <v>5043481</v>
          </cell>
          <cell r="I205">
            <v>3526600.98</v>
          </cell>
        </row>
        <row r="206">
          <cell r="A206" t="str">
            <v>TEC1077   Cost Recoveries</v>
          </cell>
          <cell r="B206">
            <v>1524306.2</v>
          </cell>
          <cell r="C206">
            <v>421692</v>
          </cell>
          <cell r="D206">
            <v>1102614.2</v>
          </cell>
          <cell r="E206">
            <v>1516880.02</v>
          </cell>
          <cell r="F206">
            <v>2325987</v>
          </cell>
          <cell r="G206">
            <v>-809106.98</v>
          </cell>
          <cell r="H206">
            <v>5043481</v>
          </cell>
          <cell r="I206">
            <v>3526600.98</v>
          </cell>
        </row>
        <row r="207">
          <cell r="A207" t="str">
            <v>600060    Programmer (PROGR)</v>
          </cell>
          <cell r="B207">
            <v>711.04</v>
          </cell>
          <cell r="C207">
            <v>33936</v>
          </cell>
          <cell r="D207">
            <v>-33224.959999999999</v>
          </cell>
          <cell r="E207">
            <v>11376.64</v>
          </cell>
          <cell r="F207">
            <v>169680</v>
          </cell>
          <cell r="G207">
            <v>-158303.35999999999</v>
          </cell>
          <cell r="H207">
            <v>373296</v>
          </cell>
          <cell r="I207">
            <v>361919.36</v>
          </cell>
        </row>
        <row r="208">
          <cell r="A208" t="str">
            <v>600065    Analyst (ANLST)</v>
          </cell>
          <cell r="B208">
            <v>338.26</v>
          </cell>
          <cell r="C208">
            <v>0</v>
          </cell>
          <cell r="D208">
            <v>338.26</v>
          </cell>
          <cell r="E208">
            <v>47996.07</v>
          </cell>
          <cell r="F208">
            <v>0</v>
          </cell>
          <cell r="G208">
            <v>47996.07</v>
          </cell>
          <cell r="H208">
            <v>0</v>
          </cell>
          <cell r="I208">
            <v>-47996.07</v>
          </cell>
        </row>
        <row r="209">
          <cell r="A209" t="str">
            <v>600100    Other Craft Hours</v>
          </cell>
          <cell r="B209">
            <v>2379</v>
          </cell>
          <cell r="C209">
            <v>0</v>
          </cell>
          <cell r="D209">
            <v>2379</v>
          </cell>
          <cell r="E209">
            <v>2379</v>
          </cell>
          <cell r="F209">
            <v>0</v>
          </cell>
          <cell r="G209">
            <v>2379</v>
          </cell>
          <cell r="H209">
            <v>0</v>
          </cell>
          <cell r="I209">
            <v>-2379</v>
          </cell>
        </row>
        <row r="210">
          <cell r="A210" t="str">
            <v>600140    Gen Svc Craft Hrs</v>
          </cell>
          <cell r="B210">
            <v>7897.5</v>
          </cell>
          <cell r="C210">
            <v>7425</v>
          </cell>
          <cell r="D210">
            <v>472.5</v>
          </cell>
          <cell r="E210">
            <v>48397.5</v>
          </cell>
          <cell r="F210">
            <v>43965</v>
          </cell>
          <cell r="G210">
            <v>4432.5</v>
          </cell>
          <cell r="H210">
            <v>87750</v>
          </cell>
          <cell r="I210">
            <v>39352.5</v>
          </cell>
        </row>
        <row r="211">
          <cell r="A211" t="str">
            <v>600200    Clerk/Operator Hours</v>
          </cell>
          <cell r="B211">
            <v>-2107.91</v>
          </cell>
          <cell r="C211">
            <v>0</v>
          </cell>
          <cell r="D211">
            <v>-2107.91</v>
          </cell>
          <cell r="E211">
            <v>-3828.39</v>
          </cell>
          <cell r="F211">
            <v>0</v>
          </cell>
          <cell r="G211">
            <v>-3828.39</v>
          </cell>
          <cell r="H211">
            <v>0</v>
          </cell>
          <cell r="I211">
            <v>3828.39</v>
          </cell>
        </row>
        <row r="212">
          <cell r="A212" t="str">
            <v>600415    Craft Inside-Main</v>
          </cell>
          <cell r="B212">
            <v>2511.58</v>
          </cell>
          <cell r="C212">
            <v>0</v>
          </cell>
          <cell r="D212">
            <v>2511.58</v>
          </cell>
          <cell r="E212">
            <v>2511.58</v>
          </cell>
          <cell r="F212">
            <v>0</v>
          </cell>
          <cell r="G212">
            <v>2511.58</v>
          </cell>
          <cell r="H212">
            <v>0</v>
          </cell>
          <cell r="I212">
            <v>-2511.58</v>
          </cell>
        </row>
        <row r="213">
          <cell r="A213" t="str">
            <v>600455    Engin Inside Plant</v>
          </cell>
          <cell r="B213">
            <v>0</v>
          </cell>
          <cell r="C213">
            <v>0</v>
          </cell>
          <cell r="D213">
            <v>0</v>
          </cell>
          <cell r="E213">
            <v>1410</v>
          </cell>
          <cell r="F213">
            <v>0</v>
          </cell>
          <cell r="G213">
            <v>1410</v>
          </cell>
          <cell r="H213">
            <v>0</v>
          </cell>
          <cell r="I213">
            <v>-1410</v>
          </cell>
        </row>
        <row r="214">
          <cell r="A214" t="str">
            <v>TEC1043   Labour - Activity Allocation</v>
          </cell>
          <cell r="B214">
            <v>11729.47</v>
          </cell>
          <cell r="C214">
            <v>41361</v>
          </cell>
          <cell r="D214">
            <v>-29631.53</v>
          </cell>
          <cell r="E214">
            <v>110242.4</v>
          </cell>
          <cell r="F214">
            <v>213645</v>
          </cell>
          <cell r="G214">
            <v>-103402.6</v>
          </cell>
          <cell r="H214">
            <v>461046</v>
          </cell>
          <cell r="I214">
            <v>350803.6</v>
          </cell>
        </row>
        <row r="215">
          <cell r="A215" t="str">
            <v>TEC1042   Labour Allocation &amp; Assessment</v>
          </cell>
          <cell r="B215">
            <v>11729.47</v>
          </cell>
          <cell r="C215">
            <v>41361</v>
          </cell>
          <cell r="D215">
            <v>-29631.53</v>
          </cell>
          <cell r="E215">
            <v>110242.4</v>
          </cell>
          <cell r="F215">
            <v>213645</v>
          </cell>
          <cell r="G215">
            <v>-103402.6</v>
          </cell>
          <cell r="H215">
            <v>461046</v>
          </cell>
          <cell r="I215">
            <v>350803.6</v>
          </cell>
        </row>
        <row r="216">
          <cell r="A216" t="str">
            <v>599100    EE Related Cost Sett</v>
          </cell>
          <cell r="B216">
            <v>0</v>
          </cell>
          <cell r="C216">
            <v>0</v>
          </cell>
          <cell r="D216">
            <v>0</v>
          </cell>
          <cell r="E216">
            <v>-1021.63</v>
          </cell>
          <cell r="F216">
            <v>0</v>
          </cell>
          <cell r="G216">
            <v>-1021.63</v>
          </cell>
          <cell r="H216">
            <v>0</v>
          </cell>
          <cell r="I216">
            <v>1021.63</v>
          </cell>
        </row>
        <row r="217">
          <cell r="A217" t="str">
            <v>TEC1018   Empl Exp (EE)-Settle AUC/AIS</v>
          </cell>
          <cell r="B217">
            <v>0</v>
          </cell>
          <cell r="C217">
            <v>0</v>
          </cell>
          <cell r="D217">
            <v>0</v>
          </cell>
          <cell r="E217">
            <v>-1021.63</v>
          </cell>
          <cell r="F217">
            <v>0</v>
          </cell>
          <cell r="G217">
            <v>-1021.63</v>
          </cell>
          <cell r="H217">
            <v>0</v>
          </cell>
          <cell r="I217">
            <v>1021.63</v>
          </cell>
        </row>
        <row r="218">
          <cell r="A218" t="str">
            <v>599400    Outside Svc Settle</v>
          </cell>
          <cell r="B218">
            <v>0</v>
          </cell>
          <cell r="C218">
            <v>0</v>
          </cell>
          <cell r="D218">
            <v>0</v>
          </cell>
          <cell r="E218">
            <v>-161717.26999999999</v>
          </cell>
          <cell r="F218">
            <v>0</v>
          </cell>
          <cell r="G218">
            <v>-161717.26999999999</v>
          </cell>
          <cell r="H218">
            <v>0</v>
          </cell>
          <cell r="I218">
            <v>161717.26999999999</v>
          </cell>
        </row>
        <row r="219">
          <cell r="A219" t="str">
            <v>TEC1030   Contr &amp; Consult-Settle AUC/AIS</v>
          </cell>
          <cell r="B219">
            <v>0</v>
          </cell>
          <cell r="C219">
            <v>0</v>
          </cell>
          <cell r="D219">
            <v>0</v>
          </cell>
          <cell r="E219">
            <v>-161717.26999999999</v>
          </cell>
          <cell r="F219">
            <v>0</v>
          </cell>
          <cell r="G219">
            <v>-161717.26999999999</v>
          </cell>
          <cell r="H219">
            <v>0</v>
          </cell>
          <cell r="I219">
            <v>161717.26999999999</v>
          </cell>
        </row>
        <row r="220">
          <cell r="A220" t="str">
            <v>599300    Material Cost Settle</v>
          </cell>
          <cell r="B220">
            <v>-301232.33</v>
          </cell>
          <cell r="C220">
            <v>0</v>
          </cell>
          <cell r="D220">
            <v>-301232.33</v>
          </cell>
          <cell r="E220">
            <v>-573976.67000000004</v>
          </cell>
          <cell r="F220">
            <v>0</v>
          </cell>
          <cell r="G220">
            <v>-573976.67000000004</v>
          </cell>
          <cell r="H220">
            <v>0</v>
          </cell>
          <cell r="I220">
            <v>573976.67000000004</v>
          </cell>
        </row>
        <row r="221">
          <cell r="A221" t="str">
            <v>TEC1008   Material-Settlement AUC/AIS</v>
          </cell>
          <cell r="B221">
            <v>-301232.33</v>
          </cell>
          <cell r="C221">
            <v>0</v>
          </cell>
          <cell r="D221">
            <v>-301232.33</v>
          </cell>
          <cell r="E221">
            <v>-573976.67000000004</v>
          </cell>
          <cell r="F221">
            <v>0</v>
          </cell>
          <cell r="G221">
            <v>-573976.67000000004</v>
          </cell>
          <cell r="H221">
            <v>0</v>
          </cell>
          <cell r="I221">
            <v>573976.67000000004</v>
          </cell>
        </row>
        <row r="222">
          <cell r="A222" t="str">
            <v>599200    Internal Labour Sett</v>
          </cell>
          <cell r="B222">
            <v>-2511.58</v>
          </cell>
          <cell r="C222">
            <v>0</v>
          </cell>
          <cell r="D222">
            <v>-2511.58</v>
          </cell>
          <cell r="E222">
            <v>11760.14</v>
          </cell>
          <cell r="F222">
            <v>0</v>
          </cell>
          <cell r="G222">
            <v>11760.14</v>
          </cell>
          <cell r="H222">
            <v>0</v>
          </cell>
          <cell r="I222">
            <v>-11760.14</v>
          </cell>
        </row>
        <row r="223">
          <cell r="A223" t="str">
            <v>TEC1047   Labour-Settlement AUC/AIS</v>
          </cell>
          <cell r="B223">
            <v>-2511.58</v>
          </cell>
          <cell r="C223">
            <v>0</v>
          </cell>
          <cell r="D223">
            <v>-2511.58</v>
          </cell>
          <cell r="E223">
            <v>11760.14</v>
          </cell>
          <cell r="F223">
            <v>0</v>
          </cell>
          <cell r="G223">
            <v>11760.14</v>
          </cell>
          <cell r="H223">
            <v>0</v>
          </cell>
          <cell r="I223">
            <v>-11760.14</v>
          </cell>
        </row>
        <row r="224">
          <cell r="A224" t="str">
            <v>599500    Other Expenses Settl</v>
          </cell>
          <cell r="B224">
            <v>-21400</v>
          </cell>
          <cell r="C224">
            <v>0</v>
          </cell>
          <cell r="D224">
            <v>-21400</v>
          </cell>
          <cell r="E224">
            <v>-21864</v>
          </cell>
          <cell r="F224">
            <v>0</v>
          </cell>
          <cell r="G224">
            <v>-21864</v>
          </cell>
          <cell r="H224">
            <v>0</v>
          </cell>
          <cell r="I224">
            <v>21864</v>
          </cell>
        </row>
        <row r="225">
          <cell r="A225" t="str">
            <v>599600    Total Costs Settle</v>
          </cell>
          <cell r="B225">
            <v>-3477189.88</v>
          </cell>
          <cell r="C225">
            <v>0</v>
          </cell>
          <cell r="D225">
            <v>-3477189.88</v>
          </cell>
          <cell r="E225">
            <v>-14219080.75</v>
          </cell>
          <cell r="F225">
            <v>0</v>
          </cell>
          <cell r="G225">
            <v>-14219080.75</v>
          </cell>
          <cell r="H225">
            <v>0</v>
          </cell>
          <cell r="I225">
            <v>14219080.75</v>
          </cell>
        </row>
        <row r="226">
          <cell r="A226" t="str">
            <v>599700    Reclass Capital-Exp</v>
          </cell>
          <cell r="B226">
            <v>0</v>
          </cell>
          <cell r="C226">
            <v>-4356326</v>
          </cell>
          <cell r="D226">
            <v>4356326</v>
          </cell>
          <cell r="E226">
            <v>0</v>
          </cell>
          <cell r="F226">
            <v>-28203319</v>
          </cell>
          <cell r="G226">
            <v>28203319</v>
          </cell>
          <cell r="H226">
            <v>-67532002</v>
          </cell>
          <cell r="I226">
            <v>-67532002</v>
          </cell>
        </row>
        <row r="227">
          <cell r="A227" t="str">
            <v>TEC1055   Other-Settlement AUC/AIS</v>
          </cell>
          <cell r="B227">
            <v>-3498589.88</v>
          </cell>
          <cell r="C227">
            <v>-4356326</v>
          </cell>
          <cell r="D227">
            <v>857736.12</v>
          </cell>
          <cell r="E227">
            <v>-14240944.75</v>
          </cell>
          <cell r="F227">
            <v>-28203319</v>
          </cell>
          <cell r="G227">
            <v>13962374.25</v>
          </cell>
          <cell r="H227">
            <v>-67532002</v>
          </cell>
          <cell r="I227">
            <v>-53291057.25</v>
          </cell>
        </row>
        <row r="228">
          <cell r="A228" t="str">
            <v>TEC1152   AUC/AIS Settlements</v>
          </cell>
          <cell r="B228">
            <v>-3802333.79</v>
          </cell>
          <cell r="C228">
            <v>-4356326</v>
          </cell>
          <cell r="D228">
            <v>553992.21</v>
          </cell>
          <cell r="E228">
            <v>-14965900.18</v>
          </cell>
          <cell r="F228">
            <v>-28203319</v>
          </cell>
          <cell r="G228">
            <v>13237418.82</v>
          </cell>
          <cell r="H228">
            <v>-67532002</v>
          </cell>
          <cell r="I228">
            <v>-52566101.82</v>
          </cell>
        </row>
        <row r="229">
          <cell r="A229" t="str">
            <v>598000    Def Ben Settle</v>
          </cell>
          <cell r="B229">
            <v>47105.29</v>
          </cell>
          <cell r="C229">
            <v>0</v>
          </cell>
          <cell r="D229">
            <v>47105.29</v>
          </cell>
          <cell r="E229">
            <v>80710.2</v>
          </cell>
          <cell r="F229">
            <v>0</v>
          </cell>
          <cell r="G229">
            <v>80710.2</v>
          </cell>
          <cell r="H229">
            <v>0</v>
          </cell>
          <cell r="I229">
            <v>-80710.2</v>
          </cell>
        </row>
        <row r="230">
          <cell r="A230" t="str">
            <v>599800    Deferred Cost Settle</v>
          </cell>
          <cell r="B230">
            <v>0</v>
          </cell>
          <cell r="C230">
            <v>0</v>
          </cell>
          <cell r="D230">
            <v>0</v>
          </cell>
          <cell r="E230">
            <v>-12950280.470000001</v>
          </cell>
          <cell r="F230">
            <v>0</v>
          </cell>
          <cell r="G230">
            <v>-12950280.470000001</v>
          </cell>
          <cell r="H230">
            <v>0</v>
          </cell>
          <cell r="I230">
            <v>12950280.470000001</v>
          </cell>
        </row>
        <row r="231">
          <cell r="A231" t="str">
            <v>TEC1080   Other-Settlement Other B/S</v>
          </cell>
          <cell r="B231">
            <v>47105.29</v>
          </cell>
          <cell r="C231">
            <v>0</v>
          </cell>
          <cell r="D231">
            <v>47105.29</v>
          </cell>
          <cell r="E231">
            <v>-12869570.27</v>
          </cell>
          <cell r="F231">
            <v>0</v>
          </cell>
          <cell r="G231">
            <v>-12869570.27</v>
          </cell>
          <cell r="H231">
            <v>0</v>
          </cell>
          <cell r="I231">
            <v>12869570.27</v>
          </cell>
        </row>
        <row r="232">
          <cell r="A232" t="str">
            <v>TEC1153   Other B/S Item Settlements</v>
          </cell>
          <cell r="B232">
            <v>47105.29</v>
          </cell>
          <cell r="C232">
            <v>0</v>
          </cell>
          <cell r="D232">
            <v>47105.29</v>
          </cell>
          <cell r="E232">
            <v>-12869570.27</v>
          </cell>
          <cell r="F232">
            <v>0</v>
          </cell>
          <cell r="G232">
            <v>-12869570.27</v>
          </cell>
          <cell r="H232">
            <v>0</v>
          </cell>
          <cell r="I232">
            <v>12869570.27</v>
          </cell>
        </row>
        <row r="233">
          <cell r="A233" t="str">
            <v>TEC1151   Balance Sheet B/S Settlements</v>
          </cell>
          <cell r="B233">
            <v>-3755228.5</v>
          </cell>
          <cell r="C233">
            <v>-4356326</v>
          </cell>
          <cell r="D233">
            <v>601097.5</v>
          </cell>
          <cell r="E233">
            <v>-27835470.449999999</v>
          </cell>
          <cell r="F233">
            <v>-28203319</v>
          </cell>
          <cell r="G233">
            <v>367848.55</v>
          </cell>
          <cell r="H233">
            <v>-67532002</v>
          </cell>
          <cell r="I233">
            <v>-39696531.549999997</v>
          </cell>
        </row>
        <row r="234">
          <cell r="A234" t="str">
            <v>640013    Outside Svc Settle</v>
          </cell>
          <cell r="B234">
            <v>0</v>
          </cell>
          <cell r="C234">
            <v>0</v>
          </cell>
          <cell r="D234">
            <v>0</v>
          </cell>
          <cell r="E234">
            <v>36540.339999999997</v>
          </cell>
          <cell r="F234">
            <v>0</v>
          </cell>
          <cell r="G234">
            <v>36540.339999999997</v>
          </cell>
          <cell r="H234">
            <v>0</v>
          </cell>
          <cell r="I234">
            <v>-36540.339999999997</v>
          </cell>
        </row>
        <row r="235">
          <cell r="A235" t="str">
            <v>641033    Prev Mtc-Outside Svc</v>
          </cell>
          <cell r="B235">
            <v>0</v>
          </cell>
          <cell r="C235">
            <v>0</v>
          </cell>
          <cell r="D235">
            <v>0</v>
          </cell>
          <cell r="E235">
            <v>19.32</v>
          </cell>
          <cell r="F235">
            <v>0</v>
          </cell>
          <cell r="G235">
            <v>19.32</v>
          </cell>
          <cell r="H235">
            <v>0</v>
          </cell>
          <cell r="I235">
            <v>-19.32</v>
          </cell>
        </row>
        <row r="236">
          <cell r="A236" t="str">
            <v>TEC1031   Contr &amp; Consult-Settle Oth I/S</v>
          </cell>
          <cell r="B236">
            <v>0</v>
          </cell>
          <cell r="C236">
            <v>0</v>
          </cell>
          <cell r="D236">
            <v>0</v>
          </cell>
          <cell r="E236">
            <v>36559.660000000003</v>
          </cell>
          <cell r="F236">
            <v>0</v>
          </cell>
          <cell r="G236">
            <v>36559.660000000003</v>
          </cell>
          <cell r="H236">
            <v>0</v>
          </cell>
          <cell r="I236">
            <v>-36559.660000000003</v>
          </cell>
        </row>
        <row r="237">
          <cell r="A237" t="str">
            <v>641032    Prev Mtc-Material</v>
          </cell>
          <cell r="B237">
            <v>0</v>
          </cell>
          <cell r="C237">
            <v>0</v>
          </cell>
          <cell r="D237">
            <v>0</v>
          </cell>
          <cell r="E237">
            <v>31.65</v>
          </cell>
          <cell r="F237">
            <v>0</v>
          </cell>
          <cell r="G237">
            <v>31.65</v>
          </cell>
          <cell r="H237">
            <v>0</v>
          </cell>
          <cell r="I237">
            <v>-31.65</v>
          </cell>
        </row>
        <row r="238">
          <cell r="A238" t="str">
            <v>641042    Repair - Material</v>
          </cell>
          <cell r="B238">
            <v>0</v>
          </cell>
          <cell r="C238">
            <v>0</v>
          </cell>
          <cell r="D238">
            <v>0</v>
          </cell>
          <cell r="E238">
            <v>62.51</v>
          </cell>
          <cell r="F238">
            <v>0</v>
          </cell>
          <cell r="G238">
            <v>62.51</v>
          </cell>
          <cell r="H238">
            <v>0</v>
          </cell>
          <cell r="I238">
            <v>-62.51</v>
          </cell>
        </row>
        <row r="239">
          <cell r="A239" t="str">
            <v>TEC1009   Material-Settlement Other I/S</v>
          </cell>
          <cell r="B239">
            <v>0</v>
          </cell>
          <cell r="C239">
            <v>0</v>
          </cell>
          <cell r="D239">
            <v>0</v>
          </cell>
          <cell r="E239">
            <v>94.16</v>
          </cell>
          <cell r="F239">
            <v>0</v>
          </cell>
          <cell r="G239">
            <v>94.16</v>
          </cell>
          <cell r="H239">
            <v>0</v>
          </cell>
          <cell r="I239">
            <v>-94.16</v>
          </cell>
        </row>
        <row r="240">
          <cell r="A240" t="str">
            <v>641041    Repair - Labour</v>
          </cell>
          <cell r="B240">
            <v>0</v>
          </cell>
          <cell r="C240">
            <v>0</v>
          </cell>
          <cell r="D240">
            <v>0</v>
          </cell>
          <cell r="E240">
            <v>127.13</v>
          </cell>
          <cell r="F240">
            <v>0</v>
          </cell>
          <cell r="G240">
            <v>127.13</v>
          </cell>
          <cell r="H240">
            <v>0</v>
          </cell>
          <cell r="I240">
            <v>-127.13</v>
          </cell>
        </row>
        <row r="241">
          <cell r="A241" t="str">
            <v>641051    Svc Del- Labour</v>
          </cell>
          <cell r="B241">
            <v>0</v>
          </cell>
          <cell r="C241">
            <v>0</v>
          </cell>
          <cell r="D241">
            <v>0</v>
          </cell>
          <cell r="E241">
            <v>50.85</v>
          </cell>
          <cell r="F241">
            <v>0</v>
          </cell>
          <cell r="G241">
            <v>50.85</v>
          </cell>
          <cell r="H241">
            <v>0</v>
          </cell>
          <cell r="I241">
            <v>-50.85</v>
          </cell>
        </row>
        <row r="242">
          <cell r="A242" t="str">
            <v>643011    Int Labor Sett (SDI)</v>
          </cell>
          <cell r="B242">
            <v>0</v>
          </cell>
          <cell r="C242">
            <v>0</v>
          </cell>
          <cell r="D242">
            <v>0</v>
          </cell>
          <cell r="E242">
            <v>376.05</v>
          </cell>
          <cell r="F242">
            <v>0</v>
          </cell>
          <cell r="G242">
            <v>376.05</v>
          </cell>
          <cell r="H242">
            <v>0</v>
          </cell>
          <cell r="I242">
            <v>-376.05</v>
          </cell>
        </row>
        <row r="243">
          <cell r="A243" t="str">
            <v>TEC1048   Labour-Settlement Other I/S</v>
          </cell>
          <cell r="B243">
            <v>0</v>
          </cell>
          <cell r="C243">
            <v>0</v>
          </cell>
          <cell r="D243">
            <v>0</v>
          </cell>
          <cell r="E243">
            <v>554.03</v>
          </cell>
          <cell r="F243">
            <v>0</v>
          </cell>
          <cell r="G243">
            <v>554.03</v>
          </cell>
          <cell r="H243">
            <v>0</v>
          </cell>
          <cell r="I243">
            <v>-554.03</v>
          </cell>
        </row>
        <row r="244">
          <cell r="A244" t="str">
            <v>640000    Total Costs Settle</v>
          </cell>
          <cell r="B244">
            <v>-6380.09</v>
          </cell>
          <cell r="C244">
            <v>0</v>
          </cell>
          <cell r="D244">
            <v>-6380.09</v>
          </cell>
          <cell r="E244">
            <v>-58640.51</v>
          </cell>
          <cell r="F244">
            <v>0</v>
          </cell>
          <cell r="G244">
            <v>-58640.51</v>
          </cell>
          <cell r="H244">
            <v>0</v>
          </cell>
          <cell r="I244">
            <v>58640.51</v>
          </cell>
        </row>
        <row r="245">
          <cell r="A245" t="str">
            <v>TEC1056   Other-Settlement Other I/S</v>
          </cell>
          <cell r="B245">
            <v>-6380.09</v>
          </cell>
          <cell r="C245">
            <v>0</v>
          </cell>
          <cell r="D245">
            <v>-6380.09</v>
          </cell>
          <cell r="E245">
            <v>-58640.51</v>
          </cell>
          <cell r="F245">
            <v>0</v>
          </cell>
          <cell r="G245">
            <v>-58640.51</v>
          </cell>
          <cell r="H245">
            <v>0</v>
          </cell>
          <cell r="I245">
            <v>58640.51</v>
          </cell>
        </row>
        <row r="246">
          <cell r="A246" t="str">
            <v>TEC1157   Other I/S Settlements</v>
          </cell>
          <cell r="B246">
            <v>-6380.09</v>
          </cell>
          <cell r="C246">
            <v>0</v>
          </cell>
          <cell r="D246">
            <v>-6380.09</v>
          </cell>
          <cell r="E246">
            <v>-21432.66</v>
          </cell>
          <cell r="F246">
            <v>0</v>
          </cell>
          <cell r="G246">
            <v>-21432.66</v>
          </cell>
          <cell r="H246">
            <v>0</v>
          </cell>
          <cell r="I246">
            <v>21432.66</v>
          </cell>
        </row>
        <row r="247">
          <cell r="A247" t="str">
            <v>TEC1155   Income Satement Settlements</v>
          </cell>
          <cell r="B247">
            <v>-6380.09</v>
          </cell>
          <cell r="C247">
            <v>0</v>
          </cell>
          <cell r="D247">
            <v>-6380.09</v>
          </cell>
          <cell r="E247">
            <v>-21432.66</v>
          </cell>
          <cell r="F247">
            <v>0</v>
          </cell>
          <cell r="G247">
            <v>-21432.66</v>
          </cell>
          <cell r="H247">
            <v>0</v>
          </cell>
          <cell r="I247">
            <v>21432.66</v>
          </cell>
        </row>
        <row r="248">
          <cell r="A248" t="str">
            <v>TEC1150   Settlement &amp; Recov(Gross View)</v>
          </cell>
          <cell r="B248">
            <v>-3761608.59</v>
          </cell>
          <cell r="C248">
            <v>-4356326</v>
          </cell>
          <cell r="D248">
            <v>594717.41</v>
          </cell>
          <cell r="E248">
            <v>-27856903.109999999</v>
          </cell>
          <cell r="F248">
            <v>-28203319</v>
          </cell>
          <cell r="G248">
            <v>346415.89</v>
          </cell>
          <cell r="H248">
            <v>-67532002</v>
          </cell>
          <cell r="I248">
            <v>-39675098.890000001</v>
          </cell>
        </row>
        <row r="249">
          <cell r="A249" t="str">
            <v>621102    Customer Service</v>
          </cell>
          <cell r="B249">
            <v>0</v>
          </cell>
          <cell r="C249">
            <v>0</v>
          </cell>
          <cell r="D249">
            <v>0</v>
          </cell>
          <cell r="E249">
            <v>1270944.33</v>
          </cell>
          <cell r="F249">
            <v>0</v>
          </cell>
          <cell r="G249">
            <v>1270944.33</v>
          </cell>
          <cell r="H249">
            <v>0</v>
          </cell>
          <cell r="I249">
            <v>-1270944.33</v>
          </cell>
        </row>
        <row r="250">
          <cell r="A250" t="str">
            <v>TEC1201   Customer Service</v>
          </cell>
          <cell r="B250">
            <v>0</v>
          </cell>
          <cell r="C250">
            <v>0</v>
          </cell>
          <cell r="D250">
            <v>0</v>
          </cell>
          <cell r="E250">
            <v>1270944.33</v>
          </cell>
          <cell r="F250">
            <v>0</v>
          </cell>
          <cell r="G250">
            <v>1270944.33</v>
          </cell>
          <cell r="H250">
            <v>0</v>
          </cell>
          <cell r="I250">
            <v>-1270944.33</v>
          </cell>
        </row>
        <row r="251">
          <cell r="A251" t="str">
            <v>TEC1200   Operational Service Costs (int</v>
          </cell>
          <cell r="B251">
            <v>0</v>
          </cell>
          <cell r="C251">
            <v>0</v>
          </cell>
          <cell r="D251">
            <v>0</v>
          </cell>
          <cell r="E251">
            <v>1270944.33</v>
          </cell>
          <cell r="F251">
            <v>0</v>
          </cell>
          <cell r="G251">
            <v>1270944.33</v>
          </cell>
          <cell r="H251">
            <v>0</v>
          </cell>
          <cell r="I251">
            <v>-1270944.33</v>
          </cell>
        </row>
        <row r="252">
          <cell r="A252" t="str">
            <v>TEC1001B  SBU Managed Cost (Gross View)</v>
          </cell>
          <cell r="B252">
            <v>15351139.810000001</v>
          </cell>
          <cell r="C252">
            <v>16661779.300000001</v>
          </cell>
          <cell r="D252">
            <v>-1310639.49</v>
          </cell>
          <cell r="E252">
            <v>89445381.969999999</v>
          </cell>
          <cell r="F252">
            <v>97047978.609999999</v>
          </cell>
          <cell r="G252">
            <v>-7602596.6399999997</v>
          </cell>
          <cell r="H252">
            <v>197749182.25999999</v>
          </cell>
          <cell r="I252">
            <v>108303800.29000001</v>
          </cell>
        </row>
        <row r="253">
          <cell r="A253" t="str">
            <v>TERC2001  EBITDA B4 Level 2 Charges</v>
          </cell>
          <cell r="B253">
            <v>-11950235.57</v>
          </cell>
          <cell r="C253">
            <v>-11966810.619999999</v>
          </cell>
          <cell r="D253">
            <v>16575.05</v>
          </cell>
          <cell r="E253">
            <v>-69427453.310000002</v>
          </cell>
          <cell r="F253">
            <v>-68773196.299999997</v>
          </cell>
          <cell r="G253">
            <v>-654257.01</v>
          </cell>
          <cell r="H253">
            <v>-142513522.99000001</v>
          </cell>
          <cell r="I253">
            <v>-73086069.680000007</v>
          </cell>
        </row>
        <row r="254">
          <cell r="A254" t="str">
            <v>TERC2002  EBITDA Before Corporate Costs</v>
          </cell>
          <cell r="B254">
            <v>-11950235.57</v>
          </cell>
          <cell r="C254">
            <v>-11966810.619999999</v>
          </cell>
          <cell r="D254">
            <v>16575.05</v>
          </cell>
          <cell r="E254">
            <v>-69427453.310000002</v>
          </cell>
          <cell r="F254">
            <v>-68773196.299999997</v>
          </cell>
          <cell r="G254">
            <v>-654257.01</v>
          </cell>
          <cell r="H254">
            <v>-142513522.99000001</v>
          </cell>
          <cell r="I254">
            <v>-73086069.680000007</v>
          </cell>
        </row>
        <row r="255">
          <cell r="A255" t="str">
            <v>620200    IE-SAS Ad &amp; Shared S</v>
          </cell>
          <cell r="B255">
            <v>3625</v>
          </cell>
          <cell r="C255">
            <v>3625</v>
          </cell>
          <cell r="D255">
            <v>0</v>
          </cell>
          <cell r="E255">
            <v>21750</v>
          </cell>
          <cell r="F255">
            <v>21750</v>
          </cell>
          <cell r="G255">
            <v>0</v>
          </cell>
          <cell r="H255">
            <v>43500</v>
          </cell>
          <cell r="I255">
            <v>21750</v>
          </cell>
        </row>
        <row r="256">
          <cell r="A256" t="str">
            <v>627003    Real Est Svcs Flow</v>
          </cell>
          <cell r="B256">
            <v>60533.919999999998</v>
          </cell>
          <cell r="C256">
            <v>60533.919999999998</v>
          </cell>
          <cell r="D256">
            <v>0</v>
          </cell>
          <cell r="E256">
            <v>363203.52</v>
          </cell>
          <cell r="F256">
            <v>363203.52</v>
          </cell>
          <cell r="G256">
            <v>0</v>
          </cell>
          <cell r="H256">
            <v>726407.04</v>
          </cell>
          <cell r="I256">
            <v>363203.52</v>
          </cell>
        </row>
        <row r="257">
          <cell r="A257" t="str">
            <v>TEC2002   Supply &amp; Admin Services</v>
          </cell>
          <cell r="B257">
            <v>64158.92</v>
          </cell>
          <cell r="C257">
            <v>64158.92</v>
          </cell>
          <cell r="D257">
            <v>0</v>
          </cell>
          <cell r="E257">
            <v>384953.52</v>
          </cell>
          <cell r="F257">
            <v>384953.52</v>
          </cell>
          <cell r="G257">
            <v>0</v>
          </cell>
          <cell r="H257">
            <v>769907.04</v>
          </cell>
          <cell r="I257">
            <v>384953.52</v>
          </cell>
        </row>
        <row r="258">
          <cell r="A258" t="str">
            <v>TEC2001   SAS Corporate Costflows</v>
          </cell>
          <cell r="B258">
            <v>64158.92</v>
          </cell>
          <cell r="C258">
            <v>64158.92</v>
          </cell>
          <cell r="D258">
            <v>0</v>
          </cell>
          <cell r="E258">
            <v>384953.52</v>
          </cell>
          <cell r="F258">
            <v>384953.52</v>
          </cell>
          <cell r="G258">
            <v>0</v>
          </cell>
          <cell r="H258">
            <v>769907.04</v>
          </cell>
          <cell r="I258">
            <v>384953.52</v>
          </cell>
        </row>
        <row r="259">
          <cell r="A259" t="str">
            <v>TEC2000   Corp Inter-Seg/Entity Cstflws</v>
          </cell>
          <cell r="B259">
            <v>64158.92</v>
          </cell>
          <cell r="C259">
            <v>64158.92</v>
          </cell>
          <cell r="D259">
            <v>0</v>
          </cell>
          <cell r="E259">
            <v>384953.52</v>
          </cell>
          <cell r="F259">
            <v>384953.52</v>
          </cell>
          <cell r="G259">
            <v>0</v>
          </cell>
          <cell r="H259">
            <v>769907.04</v>
          </cell>
          <cell r="I259">
            <v>384953.52</v>
          </cell>
        </row>
        <row r="260">
          <cell r="A260" t="str">
            <v>TERC2003  EBITDA Before PA Allocations</v>
          </cell>
          <cell r="B260">
            <v>-11886076.65</v>
          </cell>
          <cell r="C260">
            <v>-11902651.699999999</v>
          </cell>
          <cell r="D260">
            <v>16575.05</v>
          </cell>
          <cell r="E260">
            <v>-69042499.790000007</v>
          </cell>
          <cell r="F260">
            <v>-68388242.780000001</v>
          </cell>
          <cell r="G260">
            <v>-654257.01</v>
          </cell>
          <cell r="H260">
            <v>-141743615.94999999</v>
          </cell>
          <cell r="I260">
            <v>-72701116.159999996</v>
          </cell>
        </row>
        <row r="261">
          <cell r="A261" t="str">
            <v>680010    Treasury Intrst Exp</v>
          </cell>
          <cell r="B261">
            <v>40.74</v>
          </cell>
          <cell r="C261">
            <v>0</v>
          </cell>
          <cell r="D261">
            <v>40.74</v>
          </cell>
          <cell r="E261">
            <v>60730.42</v>
          </cell>
          <cell r="F261">
            <v>0</v>
          </cell>
          <cell r="G261">
            <v>60730.42</v>
          </cell>
          <cell r="H261">
            <v>0</v>
          </cell>
          <cell r="I261">
            <v>-60730.42</v>
          </cell>
        </row>
        <row r="262">
          <cell r="A262" t="str">
            <v>683000    Advertising (PA)</v>
          </cell>
          <cell r="B262">
            <v>0</v>
          </cell>
          <cell r="C262">
            <v>0</v>
          </cell>
          <cell r="D262">
            <v>0</v>
          </cell>
          <cell r="E262">
            <v>473746.64</v>
          </cell>
          <cell r="F262">
            <v>0</v>
          </cell>
          <cell r="G262">
            <v>473746.64</v>
          </cell>
          <cell r="H262">
            <v>0</v>
          </cell>
          <cell r="I262">
            <v>-473746.64</v>
          </cell>
        </row>
        <row r="263">
          <cell r="A263" t="str">
            <v>TEC3000   Assessment for CO-PA Reporting</v>
          </cell>
          <cell r="B263">
            <v>40.74</v>
          </cell>
          <cell r="C263">
            <v>0</v>
          </cell>
          <cell r="D263">
            <v>40.74</v>
          </cell>
          <cell r="E263">
            <v>534477.06000000006</v>
          </cell>
          <cell r="F263">
            <v>0</v>
          </cell>
          <cell r="G263">
            <v>534477.06000000006</v>
          </cell>
          <cell r="H263">
            <v>0</v>
          </cell>
          <cell r="I263">
            <v>-534477.06000000006</v>
          </cell>
        </row>
        <row r="264">
          <cell r="A264" t="str">
            <v>TERC2004  EBITDA (Earnings) Loss</v>
          </cell>
          <cell r="B264">
            <v>-11886035.91</v>
          </cell>
          <cell r="C264">
            <v>-11902651.699999999</v>
          </cell>
          <cell r="D264">
            <v>16615.79</v>
          </cell>
          <cell r="E264">
            <v>-68508022.730000004</v>
          </cell>
          <cell r="F264">
            <v>-68388242.780000001</v>
          </cell>
          <cell r="G264">
            <v>-119779.95</v>
          </cell>
          <cell r="H264">
            <v>-141743615.94999999</v>
          </cell>
          <cell r="I264">
            <v>-73235593.219999999</v>
          </cell>
        </row>
        <row r="265">
          <cell r="A265" t="str">
            <v>550140    Do Not Use</v>
          </cell>
          <cell r="B265">
            <v>0</v>
          </cell>
          <cell r="C265">
            <v>0</v>
          </cell>
          <cell r="D265">
            <v>0</v>
          </cell>
          <cell r="E265">
            <v>0</v>
          </cell>
          <cell r="F265">
            <v>0</v>
          </cell>
          <cell r="G265">
            <v>0</v>
          </cell>
          <cell r="H265">
            <v>0.15</v>
          </cell>
          <cell r="I265">
            <v>0.15</v>
          </cell>
        </row>
        <row r="266">
          <cell r="A266" t="str">
            <v>550260    Do Not Use</v>
          </cell>
          <cell r="B266">
            <v>0</v>
          </cell>
          <cell r="C266">
            <v>0</v>
          </cell>
          <cell r="D266">
            <v>0</v>
          </cell>
          <cell r="E266">
            <v>0.13</v>
          </cell>
          <cell r="F266">
            <v>0</v>
          </cell>
          <cell r="G266">
            <v>0.13</v>
          </cell>
          <cell r="H266">
            <v>0</v>
          </cell>
          <cell r="I266">
            <v>-0.13</v>
          </cell>
        </row>
        <row r="267">
          <cell r="A267" t="str">
            <v>700120    Dep-Bldg &amp; Leasehold</v>
          </cell>
          <cell r="B267">
            <v>42227.8</v>
          </cell>
          <cell r="C267">
            <v>43236</v>
          </cell>
          <cell r="D267">
            <v>-1008.2</v>
          </cell>
          <cell r="E267">
            <v>262543.12</v>
          </cell>
          <cell r="F267">
            <v>259416</v>
          </cell>
          <cell r="G267">
            <v>3127.12</v>
          </cell>
          <cell r="H267">
            <v>518832</v>
          </cell>
          <cell r="I267">
            <v>256288.88</v>
          </cell>
        </row>
        <row r="268">
          <cell r="A268" t="str">
            <v>700130    Dep-Furn &amp; Equip</v>
          </cell>
          <cell r="B268">
            <v>60146.76</v>
          </cell>
          <cell r="C268">
            <v>58984</v>
          </cell>
          <cell r="D268">
            <v>1162.76</v>
          </cell>
          <cell r="E268">
            <v>362048</v>
          </cell>
          <cell r="F268">
            <v>353904</v>
          </cell>
          <cell r="G268">
            <v>8144</v>
          </cell>
          <cell r="H268">
            <v>707808</v>
          </cell>
          <cell r="I268">
            <v>345760</v>
          </cell>
        </row>
        <row r="269">
          <cell r="A269" t="str">
            <v>700140    Dep-Cmpt Hardware</v>
          </cell>
          <cell r="B269">
            <v>114897.04</v>
          </cell>
          <cell r="C269">
            <v>118844</v>
          </cell>
          <cell r="D269">
            <v>-3946.96</v>
          </cell>
          <cell r="E269">
            <v>675109.7</v>
          </cell>
          <cell r="F269">
            <v>707508</v>
          </cell>
          <cell r="G269">
            <v>-32398.3</v>
          </cell>
          <cell r="H269">
            <v>1635852</v>
          </cell>
          <cell r="I269">
            <v>960742.3</v>
          </cell>
        </row>
        <row r="270">
          <cell r="A270" t="str">
            <v>700150    Dep-Cmpt Software</v>
          </cell>
          <cell r="B270">
            <v>180287.75</v>
          </cell>
          <cell r="C270">
            <v>190537</v>
          </cell>
          <cell r="D270">
            <v>-10249.25</v>
          </cell>
          <cell r="E270">
            <v>1031404.5</v>
          </cell>
          <cell r="F270">
            <v>1143222</v>
          </cell>
          <cell r="G270">
            <v>-111817.5</v>
          </cell>
          <cell r="H270">
            <v>2415613</v>
          </cell>
          <cell r="I270">
            <v>1384208.5</v>
          </cell>
        </row>
        <row r="271">
          <cell r="A271" t="str">
            <v>700180    Dep-Vehicles</v>
          </cell>
          <cell r="B271">
            <v>0</v>
          </cell>
          <cell r="C271">
            <v>1778</v>
          </cell>
          <cell r="D271">
            <v>-1778</v>
          </cell>
          <cell r="E271">
            <v>0</v>
          </cell>
          <cell r="F271">
            <v>8890</v>
          </cell>
          <cell r="G271">
            <v>-8890</v>
          </cell>
          <cell r="H271">
            <v>19558</v>
          </cell>
          <cell r="I271">
            <v>19558</v>
          </cell>
        </row>
        <row r="272">
          <cell r="A272" t="str">
            <v>700220    Manual Deprn Exp</v>
          </cell>
          <cell r="B272">
            <v>0</v>
          </cell>
          <cell r="C272">
            <v>0</v>
          </cell>
          <cell r="D272">
            <v>0</v>
          </cell>
          <cell r="E272">
            <v>-8.8800000000000008</v>
          </cell>
          <cell r="F272">
            <v>0</v>
          </cell>
          <cell r="G272">
            <v>-8.8800000000000008</v>
          </cell>
          <cell r="H272">
            <v>0</v>
          </cell>
          <cell r="I272">
            <v>8.8800000000000008</v>
          </cell>
        </row>
        <row r="273">
          <cell r="A273" t="str">
            <v>TEC7001   Depreciation</v>
          </cell>
          <cell r="B273">
            <v>397559.35</v>
          </cell>
          <cell r="C273">
            <v>413379</v>
          </cell>
          <cell r="D273">
            <v>-15819.65</v>
          </cell>
          <cell r="E273">
            <v>2331096.5699999998</v>
          </cell>
          <cell r="F273">
            <v>2472940</v>
          </cell>
          <cell r="G273">
            <v>-141843.43</v>
          </cell>
          <cell r="H273">
            <v>5297663.1500000004</v>
          </cell>
          <cell r="I273">
            <v>2966566.58</v>
          </cell>
        </row>
        <row r="274">
          <cell r="A274" t="str">
            <v>555100    Do Not Use</v>
          </cell>
          <cell r="B274">
            <v>0</v>
          </cell>
          <cell r="C274">
            <v>0</v>
          </cell>
          <cell r="D274">
            <v>0</v>
          </cell>
          <cell r="E274">
            <v>89.8</v>
          </cell>
          <cell r="F274">
            <v>0</v>
          </cell>
          <cell r="G274">
            <v>89.8</v>
          </cell>
          <cell r="H274">
            <v>0.15</v>
          </cell>
          <cell r="I274">
            <v>-89.65</v>
          </cell>
        </row>
        <row r="275">
          <cell r="A275" t="str">
            <v>700621    Amort-Goodwill</v>
          </cell>
          <cell r="B275">
            <v>43466</v>
          </cell>
          <cell r="C275">
            <v>93436.58</v>
          </cell>
          <cell r="D275">
            <v>-49970.58</v>
          </cell>
          <cell r="E275">
            <v>292494.06</v>
          </cell>
          <cell r="F275">
            <v>478859.82</v>
          </cell>
          <cell r="G275">
            <v>-186365.76</v>
          </cell>
          <cell r="H275">
            <v>1421034.35</v>
          </cell>
          <cell r="I275">
            <v>1128540.29</v>
          </cell>
        </row>
        <row r="276">
          <cell r="A276" t="str">
            <v>TEC7002   Amortization</v>
          </cell>
          <cell r="B276">
            <v>43466</v>
          </cell>
          <cell r="C276">
            <v>93436.58</v>
          </cell>
          <cell r="D276">
            <v>-49970.58</v>
          </cell>
          <cell r="E276">
            <v>292583.86</v>
          </cell>
          <cell r="F276">
            <v>478859.82</v>
          </cell>
          <cell r="G276">
            <v>-186275.96</v>
          </cell>
          <cell r="H276">
            <v>1421034.5</v>
          </cell>
          <cell r="I276">
            <v>1128450.6399999999</v>
          </cell>
        </row>
        <row r="277">
          <cell r="A277" t="str">
            <v>TEC7000   Depreciation and Amortization</v>
          </cell>
          <cell r="B277">
            <v>441025.35</v>
          </cell>
          <cell r="C277">
            <v>506815.58</v>
          </cell>
          <cell r="D277">
            <v>-65790.23</v>
          </cell>
          <cell r="E277">
            <v>2623680.4300000002</v>
          </cell>
          <cell r="F277">
            <v>2951799.82</v>
          </cell>
          <cell r="G277">
            <v>-328119.39</v>
          </cell>
          <cell r="H277">
            <v>6718697.6500000004</v>
          </cell>
          <cell r="I277">
            <v>4095017.22</v>
          </cell>
        </row>
        <row r="278">
          <cell r="A278" t="str">
            <v>TERC2005  EBIT (Earnings) Loss</v>
          </cell>
          <cell r="B278">
            <v>-11445010.560000001</v>
          </cell>
          <cell r="C278">
            <v>-11395836.119999999</v>
          </cell>
          <cell r="D278">
            <v>-49174.44</v>
          </cell>
          <cell r="E278">
            <v>-65884342.299999997</v>
          </cell>
          <cell r="F278">
            <v>-65436442.960000001</v>
          </cell>
          <cell r="G278">
            <v>-447899.34</v>
          </cell>
          <cell r="H278">
            <v>-135024918.30000001</v>
          </cell>
          <cell r="I278">
            <v>-69140576</v>
          </cell>
        </row>
        <row r="279">
          <cell r="A279" t="str">
            <v>562500    Do Not Use</v>
          </cell>
          <cell r="B279">
            <v>0</v>
          </cell>
          <cell r="C279">
            <v>0</v>
          </cell>
          <cell r="D279">
            <v>0</v>
          </cell>
          <cell r="E279">
            <v>67630</v>
          </cell>
          <cell r="F279">
            <v>0</v>
          </cell>
          <cell r="G279">
            <v>67630</v>
          </cell>
          <cell r="H279">
            <v>0</v>
          </cell>
          <cell r="I279">
            <v>-67630</v>
          </cell>
        </row>
        <row r="280">
          <cell r="A280" t="str">
            <v>744120    Gain/Loss-Cmpt Hard</v>
          </cell>
          <cell r="B280">
            <v>0</v>
          </cell>
          <cell r="C280">
            <v>0</v>
          </cell>
          <cell r="D280">
            <v>0</v>
          </cell>
          <cell r="E280">
            <v>2097.42</v>
          </cell>
          <cell r="F280">
            <v>0</v>
          </cell>
          <cell r="G280">
            <v>2097.42</v>
          </cell>
          <cell r="H280">
            <v>0</v>
          </cell>
          <cell r="I280">
            <v>-2097.42</v>
          </cell>
        </row>
        <row r="281">
          <cell r="A281" t="str">
            <v>TEC7104   Other, Net</v>
          </cell>
          <cell r="B281">
            <v>0</v>
          </cell>
          <cell r="C281">
            <v>0</v>
          </cell>
          <cell r="D281">
            <v>0</v>
          </cell>
          <cell r="E281">
            <v>69727.42</v>
          </cell>
          <cell r="F281">
            <v>0</v>
          </cell>
          <cell r="G281">
            <v>69727.42</v>
          </cell>
          <cell r="H281">
            <v>0</v>
          </cell>
          <cell r="I281">
            <v>-69727.42</v>
          </cell>
        </row>
        <row r="282">
          <cell r="A282" t="str">
            <v>TEC7100   Other (Income) Expense</v>
          </cell>
          <cell r="B282">
            <v>0</v>
          </cell>
          <cell r="C282">
            <v>0</v>
          </cell>
          <cell r="D282">
            <v>0</v>
          </cell>
          <cell r="E282">
            <v>69727.42</v>
          </cell>
          <cell r="F282">
            <v>0</v>
          </cell>
          <cell r="G282">
            <v>69727.42</v>
          </cell>
          <cell r="H282">
            <v>0</v>
          </cell>
          <cell r="I282">
            <v>-69727.42</v>
          </cell>
        </row>
        <row r="283">
          <cell r="A283" t="str">
            <v>562100    Do not use</v>
          </cell>
          <cell r="B283">
            <v>0</v>
          </cell>
          <cell r="C283">
            <v>0</v>
          </cell>
          <cell r="D283">
            <v>0</v>
          </cell>
          <cell r="E283">
            <v>1305.3599999999999</v>
          </cell>
          <cell r="F283">
            <v>0</v>
          </cell>
          <cell r="G283">
            <v>1305.3599999999999</v>
          </cell>
          <cell r="H283">
            <v>0</v>
          </cell>
          <cell r="I283">
            <v>-1305.3599999999999</v>
          </cell>
        </row>
        <row r="284">
          <cell r="A284" t="str">
            <v>562110    Do Not Use</v>
          </cell>
          <cell r="B284">
            <v>943.95</v>
          </cell>
          <cell r="C284">
            <v>0</v>
          </cell>
          <cell r="D284">
            <v>943.95</v>
          </cell>
          <cell r="E284">
            <v>25190.81</v>
          </cell>
          <cell r="F284">
            <v>0</v>
          </cell>
          <cell r="G284">
            <v>25190.81</v>
          </cell>
          <cell r="H284">
            <v>0</v>
          </cell>
          <cell r="I284">
            <v>-25190.81</v>
          </cell>
        </row>
        <row r="285">
          <cell r="A285" t="str">
            <v>563500    Do Not Use</v>
          </cell>
          <cell r="B285">
            <v>-345.13</v>
          </cell>
          <cell r="C285">
            <v>0</v>
          </cell>
          <cell r="D285">
            <v>-345.13</v>
          </cell>
          <cell r="E285">
            <v>903.55</v>
          </cell>
          <cell r="F285">
            <v>0</v>
          </cell>
          <cell r="G285">
            <v>903.55</v>
          </cell>
          <cell r="H285">
            <v>0</v>
          </cell>
          <cell r="I285">
            <v>-903.55</v>
          </cell>
        </row>
        <row r="286">
          <cell r="A286" t="str">
            <v>563530    Do Not Use</v>
          </cell>
          <cell r="B286">
            <v>183.22</v>
          </cell>
          <cell r="C286">
            <v>0</v>
          </cell>
          <cell r="D286">
            <v>183.22</v>
          </cell>
          <cell r="E286">
            <v>1800.17</v>
          </cell>
          <cell r="F286">
            <v>0</v>
          </cell>
          <cell r="G286">
            <v>1800.17</v>
          </cell>
          <cell r="H286">
            <v>0</v>
          </cell>
          <cell r="I286">
            <v>-1800.17</v>
          </cell>
        </row>
        <row r="287">
          <cell r="A287" t="str">
            <v>571531    Do Not Use</v>
          </cell>
          <cell r="B287">
            <v>0</v>
          </cell>
          <cell r="C287">
            <v>0</v>
          </cell>
          <cell r="D287">
            <v>0</v>
          </cell>
          <cell r="E287">
            <v>9.86</v>
          </cell>
          <cell r="F287">
            <v>0</v>
          </cell>
          <cell r="G287">
            <v>9.86</v>
          </cell>
          <cell r="H287">
            <v>0</v>
          </cell>
          <cell r="I287">
            <v>-9.86</v>
          </cell>
        </row>
        <row r="288">
          <cell r="A288" t="str">
            <v>582030    Do Not Use</v>
          </cell>
          <cell r="B288">
            <v>-393690.24</v>
          </cell>
          <cell r="C288">
            <v>175000</v>
          </cell>
          <cell r="D288">
            <v>-568690.24</v>
          </cell>
          <cell r="E288">
            <v>0</v>
          </cell>
          <cell r="F288">
            <v>1050000</v>
          </cell>
          <cell r="G288">
            <v>-1050000</v>
          </cell>
          <cell r="H288">
            <v>2100000</v>
          </cell>
          <cell r="I288">
            <v>2100000</v>
          </cell>
        </row>
        <row r="289">
          <cell r="A289" t="str">
            <v>750000    Int on ST Liab</v>
          </cell>
          <cell r="B289">
            <v>590535.36</v>
          </cell>
          <cell r="C289">
            <v>0</v>
          </cell>
          <cell r="D289">
            <v>590535.36</v>
          </cell>
          <cell r="E289">
            <v>590535.36</v>
          </cell>
          <cell r="F289">
            <v>0</v>
          </cell>
          <cell r="G289">
            <v>590535.36</v>
          </cell>
          <cell r="H289">
            <v>0</v>
          </cell>
          <cell r="I289">
            <v>-590535.36</v>
          </cell>
        </row>
        <row r="290">
          <cell r="A290" t="str">
            <v>750110    Finance Charges</v>
          </cell>
          <cell r="B290">
            <v>3</v>
          </cell>
          <cell r="C290">
            <v>0</v>
          </cell>
          <cell r="D290">
            <v>3</v>
          </cell>
          <cell r="E290">
            <v>3</v>
          </cell>
          <cell r="F290">
            <v>0</v>
          </cell>
          <cell r="G290">
            <v>3</v>
          </cell>
          <cell r="H290">
            <v>0</v>
          </cell>
          <cell r="I290">
            <v>-3</v>
          </cell>
        </row>
        <row r="291">
          <cell r="A291" t="str">
            <v>750160    Bank Charges</v>
          </cell>
          <cell r="B291">
            <v>63</v>
          </cell>
          <cell r="C291">
            <v>0</v>
          </cell>
          <cell r="D291">
            <v>63</v>
          </cell>
          <cell r="E291">
            <v>63</v>
          </cell>
          <cell r="F291">
            <v>0</v>
          </cell>
          <cell r="G291">
            <v>63</v>
          </cell>
          <cell r="H291">
            <v>0</v>
          </cell>
          <cell r="I291">
            <v>-63</v>
          </cell>
        </row>
        <row r="292">
          <cell r="A292" t="str">
            <v>750180    FX Gain/Loss-Unreal</v>
          </cell>
          <cell r="B292">
            <v>710.8</v>
          </cell>
          <cell r="C292">
            <v>0</v>
          </cell>
          <cell r="D292">
            <v>710.8</v>
          </cell>
          <cell r="E292">
            <v>-3353.28</v>
          </cell>
          <cell r="F292">
            <v>0</v>
          </cell>
          <cell r="G292">
            <v>-3353.28</v>
          </cell>
          <cell r="H292">
            <v>0</v>
          </cell>
          <cell r="I292">
            <v>3353.28</v>
          </cell>
        </row>
        <row r="293">
          <cell r="A293" t="str">
            <v>750190    FX Gain/Loss-Real</v>
          </cell>
          <cell r="B293">
            <v>-357.21</v>
          </cell>
          <cell r="C293">
            <v>0</v>
          </cell>
          <cell r="D293">
            <v>-357.21</v>
          </cell>
          <cell r="E293">
            <v>3052.86</v>
          </cell>
          <cell r="F293">
            <v>0</v>
          </cell>
          <cell r="G293">
            <v>3052.86</v>
          </cell>
          <cell r="H293">
            <v>0</v>
          </cell>
          <cell r="I293">
            <v>-3052.86</v>
          </cell>
        </row>
        <row r="294">
          <cell r="A294" t="str">
            <v>TEC7201   Short Term</v>
          </cell>
          <cell r="B294">
            <v>198046.75</v>
          </cell>
          <cell r="C294">
            <v>175000</v>
          </cell>
          <cell r="D294">
            <v>23046.75</v>
          </cell>
          <cell r="E294">
            <v>619510.68999999994</v>
          </cell>
          <cell r="F294">
            <v>1050000</v>
          </cell>
          <cell r="G294">
            <v>-430489.31</v>
          </cell>
          <cell r="H294">
            <v>2100000</v>
          </cell>
          <cell r="I294">
            <v>1480489.31</v>
          </cell>
        </row>
        <row r="295">
          <cell r="A295" t="str">
            <v>TEC7200   Financing Cost, Other</v>
          </cell>
          <cell r="B295">
            <v>198046.75</v>
          </cell>
          <cell r="C295">
            <v>175000</v>
          </cell>
          <cell r="D295">
            <v>23046.75</v>
          </cell>
          <cell r="E295">
            <v>619510.68999999994</v>
          </cell>
          <cell r="F295">
            <v>1050000</v>
          </cell>
          <cell r="G295">
            <v>-430489.31</v>
          </cell>
          <cell r="H295">
            <v>2100000</v>
          </cell>
          <cell r="I295">
            <v>1480489.31</v>
          </cell>
        </row>
        <row r="296">
          <cell r="A296" t="str">
            <v>580100    Do Not Use</v>
          </cell>
          <cell r="B296">
            <v>0</v>
          </cell>
          <cell r="C296">
            <v>21905</v>
          </cell>
          <cell r="D296">
            <v>-21905</v>
          </cell>
          <cell r="E296">
            <v>0</v>
          </cell>
          <cell r="F296">
            <v>123613</v>
          </cell>
          <cell r="G296">
            <v>-123613</v>
          </cell>
          <cell r="H296">
            <v>239832</v>
          </cell>
          <cell r="I296">
            <v>239832</v>
          </cell>
        </row>
        <row r="297">
          <cell r="A297" t="str">
            <v>TEC7301   Current Income Taxes</v>
          </cell>
          <cell r="B297">
            <v>0</v>
          </cell>
          <cell r="C297">
            <v>21905</v>
          </cell>
          <cell r="D297">
            <v>-21905</v>
          </cell>
          <cell r="E297">
            <v>0</v>
          </cell>
          <cell r="F297">
            <v>123613</v>
          </cell>
          <cell r="G297">
            <v>-123613</v>
          </cell>
          <cell r="H297">
            <v>239832</v>
          </cell>
          <cell r="I297">
            <v>239832</v>
          </cell>
        </row>
        <row r="298">
          <cell r="A298" t="str">
            <v>TEC7300   Income Taxes</v>
          </cell>
          <cell r="B298">
            <v>0</v>
          </cell>
          <cell r="C298">
            <v>21905</v>
          </cell>
          <cell r="D298">
            <v>-21905</v>
          </cell>
          <cell r="E298">
            <v>0</v>
          </cell>
          <cell r="F298">
            <v>123613</v>
          </cell>
          <cell r="G298">
            <v>-123613</v>
          </cell>
          <cell r="H298">
            <v>239832</v>
          </cell>
          <cell r="I298">
            <v>239832</v>
          </cell>
        </row>
        <row r="299">
          <cell r="A299" t="str">
            <v>TERC2006  NI Before Restructuring &amp; EOI</v>
          </cell>
          <cell r="B299">
            <v>-11246963.810000001</v>
          </cell>
          <cell r="C299">
            <v>-11198931.119999999</v>
          </cell>
          <cell r="D299">
            <v>-48032.69</v>
          </cell>
          <cell r="E299">
            <v>-65195104.189999998</v>
          </cell>
          <cell r="F299">
            <v>-64262829.960000001</v>
          </cell>
          <cell r="G299">
            <v>-932274.23</v>
          </cell>
          <cell r="H299">
            <v>-132685086.3</v>
          </cell>
          <cell r="I299">
            <v>-67489982.109999999</v>
          </cell>
        </row>
        <row r="300">
          <cell r="A300" t="str">
            <v>TERC2007  Net Inc B4 Extraordinary Items</v>
          </cell>
          <cell r="B300">
            <v>-11246963.810000001</v>
          </cell>
          <cell r="C300">
            <v>-11198931.119999999</v>
          </cell>
          <cell r="D300">
            <v>-48032.69</v>
          </cell>
          <cell r="E300">
            <v>-65195104.189999998</v>
          </cell>
          <cell r="F300">
            <v>-64262829.960000001</v>
          </cell>
          <cell r="G300">
            <v>-932274.23</v>
          </cell>
          <cell r="H300">
            <v>-132685086.3</v>
          </cell>
          <cell r="I300">
            <v>-67489982.109999999</v>
          </cell>
        </row>
        <row r="301">
          <cell r="A301" t="str">
            <v>TERC9900  Total</v>
          </cell>
          <cell r="B301">
            <v>-11246963.810000001</v>
          </cell>
          <cell r="C301">
            <v>-11198931.119999999</v>
          </cell>
          <cell r="D301">
            <v>-48032.69</v>
          </cell>
          <cell r="E301">
            <v>-65195104.189999998</v>
          </cell>
          <cell r="F301">
            <v>-64262829.960000001</v>
          </cell>
          <cell r="G301">
            <v>-932274.23</v>
          </cell>
          <cell r="H301">
            <v>-132685086.3</v>
          </cell>
          <cell r="I301">
            <v>-67489982.109999999</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Element Map"/>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 - Summary"/>
      <sheetName val="Residential - Summary"/>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Cover"/>
      <sheetName val="2002 reported"/>
    </sheetNames>
    <sheetDataSet>
      <sheetData sheetId="0" refreshError="1">
        <row r="13">
          <cell r="B13" t="str">
            <v>Regular Toll</v>
          </cell>
          <cell r="E13">
            <v>10734600.988129994</v>
          </cell>
          <cell r="F13">
            <v>9541869.6504276767</v>
          </cell>
          <cell r="G13">
            <v>9886585.4601567667</v>
          </cell>
          <cell r="H13">
            <v>8444637.1250174232</v>
          </cell>
          <cell r="I13">
            <v>10149824.33418143</v>
          </cell>
          <cell r="J13">
            <v>9915378.7331280876</v>
          </cell>
          <cell r="K13">
            <v>9363145.919510683</v>
          </cell>
          <cell r="L13">
            <v>9113864.9350530133</v>
          </cell>
          <cell r="M13">
            <v>0</v>
          </cell>
          <cell r="N13">
            <v>0</v>
          </cell>
          <cell r="O13">
            <v>0</v>
          </cell>
          <cell r="P13">
            <v>0</v>
          </cell>
        </row>
        <row r="14">
          <cell r="B14" t="str">
            <v>Advantage Preferred</v>
          </cell>
          <cell r="E14">
            <v>4874774.517542975</v>
          </cell>
          <cell r="F14">
            <v>4667955.5442184983</v>
          </cell>
          <cell r="G14">
            <v>3979552.2152968496</v>
          </cell>
          <cell r="H14">
            <v>3690529.5419475553</v>
          </cell>
          <cell r="I14">
            <v>4682484.8892333293</v>
          </cell>
          <cell r="J14">
            <v>3769759.3045967417</v>
          </cell>
          <cell r="K14">
            <v>2664775.6256182534</v>
          </cell>
          <cell r="L14">
            <v>3651211.1142915925</v>
          </cell>
          <cell r="M14">
            <v>0</v>
          </cell>
          <cell r="N14">
            <v>0</v>
          </cell>
          <cell r="O14">
            <v>0</v>
          </cell>
          <cell r="P14">
            <v>0</v>
          </cell>
        </row>
        <row r="15">
          <cell r="B15" t="str">
            <v>Advantage Select</v>
          </cell>
          <cell r="E15">
            <v>1290694.5689215441</v>
          </cell>
          <cell r="F15">
            <v>1096552.4181047673</v>
          </cell>
          <cell r="G15">
            <v>1137893.0743968231</v>
          </cell>
          <cell r="H15">
            <v>1183292.3849452138</v>
          </cell>
          <cell r="I15">
            <v>1666992.6460694897</v>
          </cell>
          <cell r="J15">
            <v>1426053.3313350982</v>
          </cell>
          <cell r="K15">
            <v>1102644.3846876384</v>
          </cell>
          <cell r="L15">
            <v>1774203.5710643621</v>
          </cell>
          <cell r="M15">
            <v>0</v>
          </cell>
          <cell r="N15">
            <v>0</v>
          </cell>
          <cell r="O15">
            <v>0</v>
          </cell>
          <cell r="P15">
            <v>0</v>
          </cell>
        </row>
        <row r="16">
          <cell r="B16" t="str">
            <v>Between Friends</v>
          </cell>
          <cell r="E16">
            <v>679183.03728203929</v>
          </cell>
          <cell r="F16">
            <v>427716.35103756736</v>
          </cell>
          <cell r="G16">
            <v>356451.45401297422</v>
          </cell>
          <cell r="H16">
            <v>204950.38987395677</v>
          </cell>
          <cell r="I16">
            <v>175555.2817809963</v>
          </cell>
          <cell r="J16">
            <v>111219.95530674885</v>
          </cell>
          <cell r="K16">
            <v>89945.129160874319</v>
          </cell>
          <cell r="L16">
            <v>55107.57610516603</v>
          </cell>
          <cell r="M16">
            <v>0</v>
          </cell>
          <cell r="N16">
            <v>0</v>
          </cell>
          <cell r="O16">
            <v>0</v>
          </cell>
          <cell r="P16">
            <v>0</v>
          </cell>
        </row>
        <row r="17">
          <cell r="B17" t="str">
            <v>Teleplus Overseas</v>
          </cell>
          <cell r="E17">
            <v>55689.230647755401</v>
          </cell>
          <cell r="F17">
            <v>35344.353675187274</v>
          </cell>
          <cell r="G17">
            <v>40018.449234625965</v>
          </cell>
          <cell r="H17">
            <v>28957.731762379499</v>
          </cell>
          <cell r="I17">
            <v>32590.81393939507</v>
          </cell>
          <cell r="J17">
            <v>22712.757255748351</v>
          </cell>
          <cell r="K17">
            <v>19368.923036858905</v>
          </cell>
          <cell r="L17">
            <v>16761.196408226184</v>
          </cell>
          <cell r="M17">
            <v>0</v>
          </cell>
          <cell r="N17">
            <v>0</v>
          </cell>
          <cell r="O17">
            <v>0</v>
          </cell>
          <cell r="P17">
            <v>0</v>
          </cell>
        </row>
        <row r="18">
          <cell r="B18" t="str">
            <v>RealPlus</v>
          </cell>
          <cell r="E18">
            <v>11372938.763044737</v>
          </cell>
          <cell r="F18">
            <v>7399229.4540811721</v>
          </cell>
          <cell r="G18">
            <v>6333701.6817172822</v>
          </cell>
          <cell r="H18">
            <v>4256772.5382719478</v>
          </cell>
          <cell r="I18">
            <v>4144040.035664089</v>
          </cell>
          <cell r="J18">
            <v>2899772.171751054</v>
          </cell>
          <cell r="K18">
            <v>2355356.4833131242</v>
          </cell>
          <cell r="L18">
            <v>2226507.3201967692</v>
          </cell>
          <cell r="M18">
            <v>0</v>
          </cell>
          <cell r="N18">
            <v>0</v>
          </cell>
          <cell r="O18">
            <v>0</v>
          </cell>
          <cell r="P18">
            <v>0</v>
          </cell>
        </row>
        <row r="19">
          <cell r="B19" t="str">
            <v>TELUS Your Way Plus</v>
          </cell>
          <cell r="E19">
            <v>12105174.093545342</v>
          </cell>
          <cell r="F19">
            <v>12310471.552407747</v>
          </cell>
          <cell r="G19">
            <v>15572285.825473351</v>
          </cell>
          <cell r="H19">
            <v>16362757.538099818</v>
          </cell>
          <cell r="I19">
            <v>20638353.488714483</v>
          </cell>
          <cell r="J19">
            <v>16649194.894733317</v>
          </cell>
          <cell r="K19">
            <v>18463054.408839285</v>
          </cell>
          <cell r="L19">
            <v>16554314.535335442</v>
          </cell>
          <cell r="M19">
            <v>0</v>
          </cell>
          <cell r="N19">
            <v>0</v>
          </cell>
          <cell r="O19">
            <v>0</v>
          </cell>
          <cell r="P19">
            <v>0</v>
          </cell>
        </row>
        <row r="20">
          <cell r="B20" t="str">
            <v>TELUS Your Way Straight</v>
          </cell>
          <cell r="E20">
            <v>0</v>
          </cell>
          <cell r="F20">
            <v>0</v>
          </cell>
          <cell r="G20">
            <v>0</v>
          </cell>
          <cell r="H20">
            <v>0</v>
          </cell>
          <cell r="I20">
            <v>0</v>
          </cell>
          <cell r="J20">
            <v>0</v>
          </cell>
          <cell r="K20">
            <v>294851.81997705722</v>
          </cell>
          <cell r="L20">
            <v>1555225.2502559787</v>
          </cell>
          <cell r="M20">
            <v>0</v>
          </cell>
          <cell r="N20">
            <v>0</v>
          </cell>
          <cell r="O20">
            <v>0</v>
          </cell>
          <cell r="P20">
            <v>0</v>
          </cell>
        </row>
        <row r="21">
          <cell r="B21" t="str">
            <v>SelectRoute</v>
          </cell>
          <cell r="E21">
            <v>484360.5012336293</v>
          </cell>
          <cell r="F21">
            <v>401900.80938408739</v>
          </cell>
          <cell r="G21">
            <v>430389.32575377013</v>
          </cell>
          <cell r="H21">
            <v>391017.87436332111</v>
          </cell>
          <cell r="I21">
            <v>463841.40372288309</v>
          </cell>
          <cell r="J21">
            <v>399366.12427259202</v>
          </cell>
          <cell r="K21">
            <v>405884.95709707204</v>
          </cell>
          <cell r="L21">
            <v>355207.08686200436</v>
          </cell>
          <cell r="M21">
            <v>0</v>
          </cell>
          <cell r="N21">
            <v>0</v>
          </cell>
          <cell r="O21">
            <v>0</v>
          </cell>
          <cell r="P21">
            <v>0</v>
          </cell>
        </row>
        <row r="22">
          <cell r="B22" t="str">
            <v>Community Calling</v>
          </cell>
          <cell r="E22">
            <v>3823.0696519755616</v>
          </cell>
          <cell r="F22">
            <v>2851.5666633045735</v>
          </cell>
          <cell r="G22">
            <v>2685.6139575568864</v>
          </cell>
          <cell r="H22">
            <v>1654.9257183831353</v>
          </cell>
          <cell r="I22">
            <v>1506.0966939074503</v>
          </cell>
          <cell r="J22">
            <v>1027.5076206182875</v>
          </cell>
          <cell r="K22">
            <v>943.21875916144916</v>
          </cell>
          <cell r="L22">
            <v>891.60442745297769</v>
          </cell>
          <cell r="M22">
            <v>0</v>
          </cell>
          <cell r="N22">
            <v>0</v>
          </cell>
          <cell r="O22">
            <v>0</v>
          </cell>
          <cell r="P22">
            <v>0</v>
          </cell>
        </row>
        <row r="26">
          <cell r="B26" t="str">
            <v>Rewards</v>
          </cell>
          <cell r="E26">
            <v>-1100000</v>
          </cell>
          <cell r="F26">
            <v>-1100000</v>
          </cell>
          <cell r="G26">
            <v>-80000</v>
          </cell>
          <cell r="H26">
            <v>-760000</v>
          </cell>
          <cell r="I26">
            <v>-1140000</v>
          </cell>
          <cell r="J26">
            <v>-1520000</v>
          </cell>
          <cell r="K26">
            <v>-380000</v>
          </cell>
          <cell r="L26">
            <v>-760000</v>
          </cell>
          <cell r="M26">
            <v>0</v>
          </cell>
          <cell r="N26">
            <v>0</v>
          </cell>
          <cell r="O26">
            <v>0</v>
          </cell>
          <cell r="P26">
            <v>0</v>
          </cell>
        </row>
        <row r="27">
          <cell r="B27" t="str">
            <v>Switched Call Completion</v>
          </cell>
          <cell r="E27">
            <v>75027.350000000006</v>
          </cell>
          <cell r="F27">
            <v>70560.429999999993</v>
          </cell>
          <cell r="G27">
            <v>83752.62</v>
          </cell>
          <cell r="H27">
            <v>-219406.44</v>
          </cell>
          <cell r="I27">
            <v>-4861</v>
          </cell>
          <cell r="J27">
            <v>26820.929999999993</v>
          </cell>
          <cell r="K27">
            <v>47867.239999999991</v>
          </cell>
          <cell r="L27">
            <v>60162.350000000006</v>
          </cell>
          <cell r="M27">
            <v>0</v>
          </cell>
          <cell r="N27">
            <v>0</v>
          </cell>
          <cell r="O27">
            <v>0</v>
          </cell>
          <cell r="P27">
            <v>0</v>
          </cell>
        </row>
        <row r="28">
          <cell r="B28" t="str">
            <v>Advantage Vision</v>
          </cell>
          <cell r="E28">
            <v>761614.9</v>
          </cell>
          <cell r="F28">
            <v>611316.70000000007</v>
          </cell>
          <cell r="G28">
            <v>652085.30000000005</v>
          </cell>
          <cell r="H28">
            <v>678368.3600000001</v>
          </cell>
          <cell r="I28">
            <v>899186.15999999992</v>
          </cell>
          <cell r="J28">
            <v>1071624.44</v>
          </cell>
          <cell r="K28">
            <v>980067.85</v>
          </cell>
          <cell r="L28">
            <v>786319.44</v>
          </cell>
          <cell r="M28">
            <v>0</v>
          </cell>
          <cell r="N28">
            <v>0</v>
          </cell>
          <cell r="O28">
            <v>0</v>
          </cell>
          <cell r="P28">
            <v>0</v>
          </cell>
        </row>
        <row r="29">
          <cell r="B29" t="str">
            <v>Rebiller Elite</v>
          </cell>
          <cell r="E29">
            <v>451032.61</v>
          </cell>
          <cell r="F29">
            <v>492422.57999999996</v>
          </cell>
          <cell r="G29">
            <v>389915.55000000005</v>
          </cell>
          <cell r="H29">
            <v>424885.77</v>
          </cell>
          <cell r="I29">
            <v>366123.65</v>
          </cell>
          <cell r="J29">
            <v>393469.17000000004</v>
          </cell>
          <cell r="K29">
            <v>330263.44</v>
          </cell>
          <cell r="L29">
            <v>362928.94</v>
          </cell>
          <cell r="M29">
            <v>0</v>
          </cell>
          <cell r="N29">
            <v>0</v>
          </cell>
          <cell r="O29">
            <v>0</v>
          </cell>
          <cell r="P29">
            <v>0</v>
          </cell>
        </row>
        <row r="30">
          <cell r="B30" t="str">
            <v>Faxcom</v>
          </cell>
          <cell r="E30">
            <v>123802.1</v>
          </cell>
          <cell r="F30">
            <v>113148.20999999999</v>
          </cell>
          <cell r="G30">
            <v>80883.98000000001</v>
          </cell>
          <cell r="H30">
            <v>158539.31</v>
          </cell>
          <cell r="I30">
            <v>125297.7</v>
          </cell>
          <cell r="J30">
            <v>105705.64</v>
          </cell>
          <cell r="K30">
            <v>108609.54000000001</v>
          </cell>
          <cell r="L30">
            <v>89930.880000000005</v>
          </cell>
          <cell r="M30">
            <v>0</v>
          </cell>
          <cell r="N30">
            <v>0</v>
          </cell>
          <cell r="O30">
            <v>0</v>
          </cell>
          <cell r="P30">
            <v>0</v>
          </cell>
        </row>
        <row r="31">
          <cell r="B31" t="str">
            <v>Advantage Teleconferencing</v>
          </cell>
          <cell r="E31">
            <v>155543.29</v>
          </cell>
          <cell r="F31">
            <v>338798.59</v>
          </cell>
          <cell r="G31">
            <v>259020.47</v>
          </cell>
          <cell r="H31">
            <v>583568.79999999993</v>
          </cell>
          <cell r="I31">
            <v>374791.73</v>
          </cell>
          <cell r="J31">
            <v>411684.75999999995</v>
          </cell>
          <cell r="K31">
            <v>277311.64</v>
          </cell>
          <cell r="L31">
            <v>281344.36</v>
          </cell>
          <cell r="M31">
            <v>0</v>
          </cell>
          <cell r="N31">
            <v>0</v>
          </cell>
          <cell r="O31">
            <v>0</v>
          </cell>
          <cell r="P31">
            <v>0</v>
          </cell>
        </row>
        <row r="32">
          <cell r="B32" t="str">
            <v>Hello Phone Pass</v>
          </cell>
          <cell r="E32">
            <v>94703.5</v>
          </cell>
          <cell r="F32">
            <v>48580.55</v>
          </cell>
          <cell r="G32">
            <v>39899.15</v>
          </cell>
          <cell r="H32">
            <v>45646.25</v>
          </cell>
          <cell r="I32">
            <v>50328.6</v>
          </cell>
          <cell r="J32">
            <v>58530.3</v>
          </cell>
          <cell r="K32">
            <v>87693.5</v>
          </cell>
          <cell r="L32">
            <v>167944.27</v>
          </cell>
          <cell r="M32">
            <v>0</v>
          </cell>
          <cell r="N32">
            <v>0</v>
          </cell>
          <cell r="O32">
            <v>0</v>
          </cell>
          <cell r="P32">
            <v>0</v>
          </cell>
        </row>
        <row r="33">
          <cell r="B33" t="str">
            <v>QuickChange Payphone Card</v>
          </cell>
          <cell r="E33">
            <v>0</v>
          </cell>
          <cell r="F33">
            <v>0</v>
          </cell>
          <cell r="G33">
            <v>0</v>
          </cell>
          <cell r="H33">
            <v>0</v>
          </cell>
          <cell r="I33">
            <v>0</v>
          </cell>
          <cell r="J33">
            <v>0</v>
          </cell>
          <cell r="K33">
            <v>0</v>
          </cell>
          <cell r="L33">
            <v>0</v>
          </cell>
          <cell r="M33">
            <v>0</v>
          </cell>
          <cell r="N33">
            <v>0</v>
          </cell>
          <cell r="O33">
            <v>0</v>
          </cell>
          <cell r="P33">
            <v>0</v>
          </cell>
        </row>
        <row r="34">
          <cell r="B34" t="str">
            <v>C800 Toll - Intercompany</v>
          </cell>
          <cell r="E34">
            <v>-38835.1</v>
          </cell>
          <cell r="F34">
            <v>533604.03</v>
          </cell>
          <cell r="G34">
            <v>1070069.06</v>
          </cell>
          <cell r="H34">
            <v>527037.13</v>
          </cell>
          <cell r="I34">
            <v>199357.47</v>
          </cell>
          <cell r="J34">
            <v>462475.36</v>
          </cell>
          <cell r="K34">
            <v>513734.51</v>
          </cell>
          <cell r="L34">
            <v>588876.09</v>
          </cell>
          <cell r="M34">
            <v>0</v>
          </cell>
          <cell r="N34">
            <v>0</v>
          </cell>
          <cell r="O34">
            <v>0</v>
          </cell>
          <cell r="P34">
            <v>0</v>
          </cell>
        </row>
        <row r="35">
          <cell r="B35" t="str">
            <v>Toll Free Services</v>
          </cell>
          <cell r="E35">
            <v>2713503.55</v>
          </cell>
          <cell r="F35">
            <v>2295347.7000000002</v>
          </cell>
          <cell r="G35">
            <v>2997163.22</v>
          </cell>
          <cell r="H35">
            <v>3204428.5700000008</v>
          </cell>
          <cell r="I35">
            <v>1872335.5599999998</v>
          </cell>
          <cell r="J35">
            <v>2296231.4299999997</v>
          </cell>
          <cell r="K35">
            <v>2419932.58</v>
          </cell>
          <cell r="L35">
            <v>2224238.63</v>
          </cell>
          <cell r="M35">
            <v>0</v>
          </cell>
          <cell r="N35">
            <v>0</v>
          </cell>
          <cell r="O35">
            <v>0</v>
          </cell>
          <cell r="P35">
            <v>0</v>
          </cell>
        </row>
        <row r="36">
          <cell r="B36" t="str">
            <v>900 Services</v>
          </cell>
          <cell r="E36">
            <v>270068.05</v>
          </cell>
          <cell r="F36">
            <v>226103.33000000002</v>
          </cell>
          <cell r="G36">
            <v>210390.83</v>
          </cell>
          <cell r="H36">
            <v>233466.71000000002</v>
          </cell>
          <cell r="I36">
            <v>202620.5</v>
          </cell>
          <cell r="J36">
            <v>407212.83</v>
          </cell>
          <cell r="K36">
            <v>311552.07999999996</v>
          </cell>
          <cell r="L36">
            <v>98864.300000000017</v>
          </cell>
          <cell r="M36">
            <v>0</v>
          </cell>
          <cell r="N36">
            <v>0</v>
          </cell>
          <cell r="O36">
            <v>0</v>
          </cell>
          <cell r="P36">
            <v>0</v>
          </cell>
        </row>
        <row r="37">
          <cell r="B37" t="str">
            <v>Directory Assistance</v>
          </cell>
          <cell r="E37">
            <v>934033.01</v>
          </cell>
          <cell r="F37">
            <v>927678.23</v>
          </cell>
          <cell r="G37">
            <v>877658.28</v>
          </cell>
          <cell r="H37">
            <v>923739.22</v>
          </cell>
          <cell r="I37">
            <v>924738.49</v>
          </cell>
          <cell r="J37">
            <v>1080783.95</v>
          </cell>
          <cell r="K37">
            <v>901669.64</v>
          </cell>
          <cell r="L37">
            <v>1054223.22</v>
          </cell>
          <cell r="M37">
            <v>0</v>
          </cell>
          <cell r="N37">
            <v>0</v>
          </cell>
          <cell r="O37">
            <v>0</v>
          </cell>
          <cell r="P37">
            <v>0</v>
          </cell>
        </row>
        <row r="38">
          <cell r="B38" t="str">
            <v>Advantage VNet</v>
          </cell>
          <cell r="E38">
            <v>3158739.75</v>
          </cell>
          <cell r="F38">
            <v>2139186.44</v>
          </cell>
          <cell r="G38">
            <v>2364738.7199999997</v>
          </cell>
          <cell r="H38">
            <v>2229840.44</v>
          </cell>
          <cell r="I38">
            <v>2048689.54</v>
          </cell>
          <cell r="J38">
            <v>2499740.7999999998</v>
          </cell>
          <cell r="K38">
            <v>2845317.4899999998</v>
          </cell>
          <cell r="L38">
            <v>2327527.2399999998</v>
          </cell>
          <cell r="M38">
            <v>0</v>
          </cell>
          <cell r="N38">
            <v>0</v>
          </cell>
          <cell r="O38">
            <v>0</v>
          </cell>
          <cell r="P38">
            <v>0</v>
          </cell>
        </row>
        <row r="39">
          <cell r="B39" t="str">
            <v>AGN Pac</v>
          </cell>
          <cell r="E39">
            <v>161158</v>
          </cell>
          <cell r="F39">
            <v>164884</v>
          </cell>
          <cell r="G39">
            <v>162336</v>
          </cell>
          <cell r="H39">
            <v>160534</v>
          </cell>
          <cell r="I39">
            <v>165753</v>
          </cell>
          <cell r="J39">
            <v>164559</v>
          </cell>
          <cell r="K39">
            <v>165155</v>
          </cell>
          <cell r="L39">
            <v>165305</v>
          </cell>
          <cell r="M39">
            <v>0</v>
          </cell>
          <cell r="N39">
            <v>0</v>
          </cell>
          <cell r="O39">
            <v>0</v>
          </cell>
          <cell r="P39">
            <v>0</v>
          </cell>
        </row>
        <row r="40">
          <cell r="B40" t="str">
            <v>Altanet - Local</v>
          </cell>
          <cell r="E40">
            <v>180</v>
          </cell>
          <cell r="F40">
            <v>180</v>
          </cell>
          <cell r="G40">
            <v>154.80000000000001</v>
          </cell>
          <cell r="H40">
            <v>162</v>
          </cell>
          <cell r="I40">
            <v>162</v>
          </cell>
          <cell r="J40">
            <v>162</v>
          </cell>
          <cell r="K40">
            <v>183.6</v>
          </cell>
          <cell r="L40">
            <v>333</v>
          </cell>
          <cell r="M40">
            <v>0</v>
          </cell>
          <cell r="N40">
            <v>0</v>
          </cell>
          <cell r="O40">
            <v>0</v>
          </cell>
          <cell r="P40">
            <v>0</v>
          </cell>
        </row>
        <row r="41">
          <cell r="B41" t="str">
            <v>Altanet - Toll</v>
          </cell>
          <cell r="E41">
            <v>60668.38</v>
          </cell>
          <cell r="F41">
            <v>58140.05</v>
          </cell>
          <cell r="G41">
            <v>57415.43</v>
          </cell>
          <cell r="H41">
            <v>55687.78</v>
          </cell>
          <cell r="I41">
            <v>55601.55</v>
          </cell>
          <cell r="J41">
            <v>55717.03</v>
          </cell>
          <cell r="K41">
            <v>57422.47</v>
          </cell>
          <cell r="L41">
            <v>57650.87</v>
          </cell>
          <cell r="M41">
            <v>0</v>
          </cell>
          <cell r="N41">
            <v>0</v>
          </cell>
          <cell r="O41">
            <v>0</v>
          </cell>
          <cell r="P41">
            <v>0</v>
          </cell>
        </row>
        <row r="42">
          <cell r="B42" t="str">
            <v>Cable Mileage</v>
          </cell>
          <cell r="E42">
            <v>1282092.4400000002</v>
          </cell>
          <cell r="F42">
            <v>1258010.6599999999</v>
          </cell>
          <cell r="G42">
            <v>1258440.5699999998</v>
          </cell>
          <cell r="H42">
            <v>1254583.27</v>
          </cell>
          <cell r="I42">
            <v>1228337.4099999999</v>
          </cell>
          <cell r="J42">
            <v>1220098.75</v>
          </cell>
          <cell r="K42">
            <v>1219356.28</v>
          </cell>
          <cell r="L42">
            <v>1219940.02</v>
          </cell>
          <cell r="M42">
            <v>0</v>
          </cell>
          <cell r="N42">
            <v>0</v>
          </cell>
          <cell r="O42">
            <v>0</v>
          </cell>
          <cell r="P42">
            <v>0</v>
          </cell>
        </row>
        <row r="43">
          <cell r="B43" t="str">
            <v>Citynet</v>
          </cell>
          <cell r="E43">
            <v>64777.120000000003</v>
          </cell>
          <cell r="F43">
            <v>66518.179999999993</v>
          </cell>
          <cell r="G43">
            <v>68809.52</v>
          </cell>
          <cell r="H43">
            <v>64904.55</v>
          </cell>
          <cell r="I43">
            <v>69272.47</v>
          </cell>
          <cell r="J43">
            <v>68110.41</v>
          </cell>
          <cell r="K43">
            <v>67029.070000000007</v>
          </cell>
          <cell r="L43">
            <v>63459</v>
          </cell>
          <cell r="M43">
            <v>0</v>
          </cell>
          <cell r="N43">
            <v>0</v>
          </cell>
          <cell r="O43">
            <v>0</v>
          </cell>
          <cell r="P43">
            <v>0</v>
          </cell>
        </row>
        <row r="44">
          <cell r="B44" t="str">
            <v>Access Conditioning</v>
          </cell>
          <cell r="E44">
            <v>64294.12</v>
          </cell>
          <cell r="F44">
            <v>63321.39</v>
          </cell>
          <cell r="G44">
            <v>59259.45</v>
          </cell>
          <cell r="H44">
            <v>64880.76</v>
          </cell>
          <cell r="I44">
            <v>63751.18</v>
          </cell>
          <cell r="J44">
            <v>64204.54</v>
          </cell>
          <cell r="K44">
            <v>63925.24</v>
          </cell>
          <cell r="L44">
            <v>63673.94</v>
          </cell>
          <cell r="M44">
            <v>0</v>
          </cell>
          <cell r="N44">
            <v>0</v>
          </cell>
          <cell r="O44">
            <v>0</v>
          </cell>
          <cell r="P44">
            <v>0</v>
          </cell>
        </row>
        <row r="45">
          <cell r="B45" t="str">
            <v>Dataline</v>
          </cell>
          <cell r="E45">
            <v>46121.61</v>
          </cell>
          <cell r="F45">
            <v>46363.53</v>
          </cell>
          <cell r="G45">
            <v>45858.04</v>
          </cell>
          <cell r="H45">
            <v>46124.45</v>
          </cell>
          <cell r="I45">
            <v>45795.77</v>
          </cell>
          <cell r="J45">
            <v>45865.8</v>
          </cell>
          <cell r="K45">
            <v>45655.17</v>
          </cell>
          <cell r="L45">
            <v>45718.65</v>
          </cell>
          <cell r="M45">
            <v>0</v>
          </cell>
          <cell r="N45">
            <v>0</v>
          </cell>
          <cell r="O45">
            <v>0</v>
          </cell>
          <cell r="P45">
            <v>0</v>
          </cell>
        </row>
        <row r="46">
          <cell r="B46" t="str">
            <v>Datapac</v>
          </cell>
          <cell r="E46">
            <v>757700.34</v>
          </cell>
          <cell r="F46">
            <v>782116.57</v>
          </cell>
          <cell r="G46">
            <v>717421.92</v>
          </cell>
          <cell r="H46">
            <v>831335.13</v>
          </cell>
          <cell r="I46">
            <v>760744</v>
          </cell>
          <cell r="J46">
            <v>882853.21000000008</v>
          </cell>
          <cell r="K46">
            <v>645727.69999999984</v>
          </cell>
          <cell r="L46">
            <v>852175.07</v>
          </cell>
          <cell r="M46">
            <v>0</v>
          </cell>
          <cell r="N46">
            <v>0</v>
          </cell>
          <cell r="O46">
            <v>0</v>
          </cell>
          <cell r="P46">
            <v>0</v>
          </cell>
        </row>
        <row r="47">
          <cell r="B47" t="str">
            <v>Dataroute - Local</v>
          </cell>
          <cell r="E47">
            <v>23044.54</v>
          </cell>
          <cell r="F47">
            <v>19873.2</v>
          </cell>
          <cell r="G47">
            <v>22093.200000000001</v>
          </cell>
          <cell r="H47">
            <v>15083.2</v>
          </cell>
          <cell r="I47">
            <v>19736.650000000001</v>
          </cell>
          <cell r="J47">
            <v>17657.099999999999</v>
          </cell>
          <cell r="K47">
            <v>15634</v>
          </cell>
          <cell r="L47">
            <v>17020</v>
          </cell>
          <cell r="M47">
            <v>0</v>
          </cell>
          <cell r="N47">
            <v>0</v>
          </cell>
          <cell r="O47">
            <v>0</v>
          </cell>
          <cell r="P47">
            <v>0</v>
          </cell>
        </row>
        <row r="48">
          <cell r="B48" t="str">
            <v>Dataroute - Toll</v>
          </cell>
          <cell r="E48">
            <v>23416.549999999996</v>
          </cell>
          <cell r="F48">
            <v>39304.100000000006</v>
          </cell>
          <cell r="G48">
            <v>42705.5</v>
          </cell>
          <cell r="H48">
            <v>27480.560000000001</v>
          </cell>
          <cell r="I48">
            <v>14225.370000000003</v>
          </cell>
          <cell r="J48">
            <v>25859.989999999998</v>
          </cell>
          <cell r="K48">
            <v>23824.14</v>
          </cell>
          <cell r="L48">
            <v>36647.339999999997</v>
          </cell>
          <cell r="M48">
            <v>0</v>
          </cell>
          <cell r="N48">
            <v>0</v>
          </cell>
          <cell r="O48">
            <v>0</v>
          </cell>
          <cell r="P48">
            <v>0</v>
          </cell>
        </row>
        <row r="49">
          <cell r="B49" t="str">
            <v>Hyperstream</v>
          </cell>
          <cell r="E49">
            <v>944457.56</v>
          </cell>
          <cell r="F49">
            <v>359244.15</v>
          </cell>
          <cell r="G49">
            <v>536416.22</v>
          </cell>
          <cell r="H49">
            <v>827010.03999999992</v>
          </cell>
          <cell r="I49">
            <v>668780.13</v>
          </cell>
          <cell r="J49">
            <v>571003.35</v>
          </cell>
          <cell r="K49">
            <v>915323.98999999987</v>
          </cell>
          <cell r="L49">
            <v>593223.32000000007</v>
          </cell>
          <cell r="M49">
            <v>0</v>
          </cell>
          <cell r="N49">
            <v>0</v>
          </cell>
          <cell r="O49">
            <v>0</v>
          </cell>
          <cell r="P49">
            <v>0</v>
          </cell>
        </row>
        <row r="50">
          <cell r="B50" t="str">
            <v>Information Transactional Service</v>
          </cell>
          <cell r="E50">
            <v>0</v>
          </cell>
          <cell r="F50">
            <v>0</v>
          </cell>
          <cell r="G50">
            <v>0</v>
          </cell>
          <cell r="H50">
            <v>0</v>
          </cell>
          <cell r="I50">
            <v>0</v>
          </cell>
          <cell r="J50">
            <v>0</v>
          </cell>
          <cell r="K50">
            <v>0</v>
          </cell>
          <cell r="L50">
            <v>0</v>
          </cell>
          <cell r="M50">
            <v>0</v>
          </cell>
          <cell r="N50">
            <v>0</v>
          </cell>
          <cell r="O50">
            <v>0</v>
          </cell>
          <cell r="P50">
            <v>0</v>
          </cell>
        </row>
        <row r="51">
          <cell r="B51" t="str">
            <v>TELUS PLAnet</v>
          </cell>
          <cell r="E51">
            <v>519000.92</v>
          </cell>
          <cell r="F51">
            <v>608404.46000000008</v>
          </cell>
          <cell r="G51">
            <v>675261.19000000006</v>
          </cell>
          <cell r="H51">
            <v>737458.14</v>
          </cell>
          <cell r="I51">
            <v>743870.92</v>
          </cell>
          <cell r="J51">
            <v>814524.09</v>
          </cell>
          <cell r="K51">
            <v>807159.89</v>
          </cell>
          <cell r="L51">
            <v>839915.14</v>
          </cell>
          <cell r="M51">
            <v>0</v>
          </cell>
          <cell r="N51">
            <v>0</v>
          </cell>
          <cell r="O51">
            <v>0</v>
          </cell>
          <cell r="P51">
            <v>0</v>
          </cell>
        </row>
        <row r="52">
          <cell r="B52" t="str">
            <v>Concert Data Services</v>
          </cell>
          <cell r="E52">
            <v>0</v>
          </cell>
          <cell r="F52">
            <v>9740.92</v>
          </cell>
          <cell r="G52">
            <v>0</v>
          </cell>
          <cell r="H52">
            <v>45934.3</v>
          </cell>
          <cell r="I52">
            <v>49014.33</v>
          </cell>
          <cell r="J52">
            <v>74513.03</v>
          </cell>
          <cell r="K52">
            <v>44806.25</v>
          </cell>
          <cell r="L52">
            <v>43858.86</v>
          </cell>
          <cell r="M52">
            <v>0</v>
          </cell>
          <cell r="N52">
            <v>0</v>
          </cell>
          <cell r="O52">
            <v>0</v>
          </cell>
          <cell r="P52">
            <v>0</v>
          </cell>
        </row>
        <row r="53">
          <cell r="B53" t="str">
            <v>IXVG - Local</v>
          </cell>
          <cell r="E53">
            <v>151715.33999999997</v>
          </cell>
          <cell r="F53">
            <v>181659.33000000002</v>
          </cell>
          <cell r="G53">
            <v>224827.17</v>
          </cell>
          <cell r="H53">
            <v>213246.59000000005</v>
          </cell>
          <cell r="I53">
            <v>261387.4</v>
          </cell>
          <cell r="J53">
            <v>284231.81999999995</v>
          </cell>
          <cell r="K53">
            <v>250186.07</v>
          </cell>
          <cell r="L53">
            <v>252083.84</v>
          </cell>
          <cell r="M53">
            <v>0</v>
          </cell>
          <cell r="N53">
            <v>0</v>
          </cell>
          <cell r="O53">
            <v>0</v>
          </cell>
          <cell r="P53">
            <v>0</v>
          </cell>
        </row>
        <row r="54">
          <cell r="B54" t="str">
            <v>IXVG - Toll</v>
          </cell>
          <cell r="E54">
            <v>1609427.8699999999</v>
          </cell>
          <cell r="F54">
            <v>1604737.31</v>
          </cell>
          <cell r="G54">
            <v>2004358.2599999998</v>
          </cell>
          <cell r="H54">
            <v>1888661.12</v>
          </cell>
          <cell r="I54">
            <v>1851278.64</v>
          </cell>
          <cell r="J54">
            <v>1841106.1199999999</v>
          </cell>
          <cell r="K54">
            <v>1824625.65</v>
          </cell>
          <cell r="L54">
            <v>1797753.12</v>
          </cell>
          <cell r="M54">
            <v>0</v>
          </cell>
          <cell r="N54">
            <v>0</v>
          </cell>
          <cell r="O54">
            <v>0</v>
          </cell>
          <cell r="P54">
            <v>0</v>
          </cell>
        </row>
        <row r="55">
          <cell r="B55" t="str">
            <v>Megaplan - Local</v>
          </cell>
          <cell r="E55">
            <v>104299.44</v>
          </cell>
          <cell r="F55">
            <v>-330971.16000000003</v>
          </cell>
          <cell r="G55">
            <v>-83890.830000000016</v>
          </cell>
          <cell r="H55">
            <v>-96340.410000000033</v>
          </cell>
          <cell r="I55">
            <v>-84329.419999999984</v>
          </cell>
          <cell r="J55">
            <v>-76926.850000000035</v>
          </cell>
          <cell r="K55">
            <v>-49485.239999999991</v>
          </cell>
          <cell r="L55">
            <v>132110.5</v>
          </cell>
          <cell r="M55">
            <v>0</v>
          </cell>
          <cell r="N55">
            <v>0</v>
          </cell>
          <cell r="O55">
            <v>0</v>
          </cell>
          <cell r="P55">
            <v>0</v>
          </cell>
        </row>
        <row r="56">
          <cell r="B56" t="str">
            <v>Megaplan - Toll</v>
          </cell>
          <cell r="E56">
            <v>958164.98</v>
          </cell>
          <cell r="F56">
            <v>3393924.4000000004</v>
          </cell>
          <cell r="G56">
            <v>2048003.6300000004</v>
          </cell>
          <cell r="H56">
            <v>2184017.7000000002</v>
          </cell>
          <cell r="I56">
            <v>1872375.9199999997</v>
          </cell>
          <cell r="J56">
            <v>1736452.3699999999</v>
          </cell>
          <cell r="K56">
            <v>2017461.6</v>
          </cell>
          <cell r="L56">
            <v>2077223.77</v>
          </cell>
          <cell r="M56">
            <v>0</v>
          </cell>
          <cell r="N56">
            <v>0</v>
          </cell>
          <cell r="O56">
            <v>0</v>
          </cell>
          <cell r="P56">
            <v>0</v>
          </cell>
        </row>
        <row r="57">
          <cell r="B57" t="str">
            <v>DNA - Local</v>
          </cell>
          <cell r="E57">
            <v>1208397.1499999999</v>
          </cell>
          <cell r="F57">
            <v>1251341.3600000001</v>
          </cell>
          <cell r="G57">
            <v>1312136.3700000001</v>
          </cell>
          <cell r="H57">
            <v>1297944.69</v>
          </cell>
          <cell r="I57">
            <v>1411776.15</v>
          </cell>
          <cell r="J57">
            <v>1286653.29</v>
          </cell>
          <cell r="K57">
            <v>1282977.67</v>
          </cell>
          <cell r="L57">
            <v>1361062.85</v>
          </cell>
          <cell r="M57">
            <v>0</v>
          </cell>
          <cell r="N57">
            <v>0</v>
          </cell>
          <cell r="O57">
            <v>0</v>
          </cell>
          <cell r="P57">
            <v>0</v>
          </cell>
        </row>
        <row r="58">
          <cell r="B58" t="str">
            <v>DNA - Toll</v>
          </cell>
          <cell r="E58">
            <v>184666</v>
          </cell>
          <cell r="F58">
            <v>185266</v>
          </cell>
          <cell r="G58">
            <v>194678</v>
          </cell>
          <cell r="H58">
            <v>203798.67</v>
          </cell>
          <cell r="I58">
            <v>208934</v>
          </cell>
          <cell r="J58">
            <v>216467.99</v>
          </cell>
          <cell r="K58">
            <v>219164</v>
          </cell>
          <cell r="L58">
            <v>221525.34</v>
          </cell>
          <cell r="M58">
            <v>0</v>
          </cell>
          <cell r="N58">
            <v>0</v>
          </cell>
          <cell r="O58">
            <v>0</v>
          </cell>
          <cell r="P58">
            <v>0</v>
          </cell>
        </row>
        <row r="59">
          <cell r="B59" t="str">
            <v>PosPac</v>
          </cell>
          <cell r="E59">
            <v>0</v>
          </cell>
          <cell r="F59">
            <v>0</v>
          </cell>
          <cell r="G59">
            <v>0</v>
          </cell>
          <cell r="H59">
            <v>0</v>
          </cell>
          <cell r="I59">
            <v>0</v>
          </cell>
          <cell r="J59">
            <v>0</v>
          </cell>
          <cell r="K59">
            <v>0</v>
          </cell>
          <cell r="L59">
            <v>0</v>
          </cell>
          <cell r="M59">
            <v>0</v>
          </cell>
          <cell r="N59">
            <v>0</v>
          </cell>
          <cell r="O59">
            <v>0</v>
          </cell>
          <cell r="P59">
            <v>0</v>
          </cell>
        </row>
        <row r="60">
          <cell r="B60" t="str">
            <v>Slow Speed Channel Service - Local</v>
          </cell>
          <cell r="E60">
            <v>3512</v>
          </cell>
          <cell r="F60">
            <v>3492</v>
          </cell>
          <cell r="G60">
            <v>3772</v>
          </cell>
          <cell r="H60">
            <v>3806.8</v>
          </cell>
          <cell r="I60">
            <v>3828.8</v>
          </cell>
          <cell r="J60">
            <v>3957.2</v>
          </cell>
          <cell r="K60">
            <v>4101.6000000000004</v>
          </cell>
          <cell r="L60">
            <v>4120.8</v>
          </cell>
          <cell r="M60">
            <v>0</v>
          </cell>
          <cell r="N60">
            <v>0</v>
          </cell>
          <cell r="O60">
            <v>0</v>
          </cell>
          <cell r="P60">
            <v>0</v>
          </cell>
        </row>
        <row r="61">
          <cell r="B61" t="str">
            <v>Slow Speed Channel Service - Toll</v>
          </cell>
          <cell r="E61">
            <v>6668.3</v>
          </cell>
          <cell r="F61">
            <v>6648.3</v>
          </cell>
          <cell r="G61">
            <v>7126.91</v>
          </cell>
          <cell r="H61">
            <v>6422.0300000000007</v>
          </cell>
          <cell r="I61">
            <v>6910.7000000000007</v>
          </cell>
          <cell r="J61">
            <v>7039.1</v>
          </cell>
          <cell r="K61">
            <v>7183.5</v>
          </cell>
          <cell r="L61">
            <v>7202.7000000000007</v>
          </cell>
          <cell r="M61">
            <v>0</v>
          </cell>
          <cell r="N61">
            <v>0</v>
          </cell>
          <cell r="O61">
            <v>0</v>
          </cell>
          <cell r="P61">
            <v>0</v>
          </cell>
        </row>
        <row r="62">
          <cell r="B62" t="str">
            <v>Special Assembly</v>
          </cell>
          <cell r="E62">
            <v>163851.67999999993</v>
          </cell>
          <cell r="F62">
            <v>46860.910000000149</v>
          </cell>
          <cell r="G62">
            <v>72420.769999999786</v>
          </cell>
          <cell r="H62">
            <v>80007.119999999879</v>
          </cell>
          <cell r="I62">
            <v>62427.969999999972</v>
          </cell>
          <cell r="J62">
            <v>40217.550000000047</v>
          </cell>
          <cell r="K62">
            <v>61681.399999999907</v>
          </cell>
          <cell r="L62">
            <v>56235.760000000009</v>
          </cell>
          <cell r="M62">
            <v>0</v>
          </cell>
          <cell r="N62">
            <v>0</v>
          </cell>
          <cell r="O62">
            <v>0</v>
          </cell>
          <cell r="P62">
            <v>0</v>
          </cell>
        </row>
        <row r="63">
          <cell r="B63" t="str">
            <v>Datalink</v>
          </cell>
          <cell r="E63">
            <v>0</v>
          </cell>
          <cell r="F63">
            <v>0</v>
          </cell>
          <cell r="G63">
            <v>-10.85</v>
          </cell>
          <cell r="H63">
            <v>0</v>
          </cell>
          <cell r="I63">
            <v>10</v>
          </cell>
          <cell r="J63">
            <v>0</v>
          </cell>
          <cell r="K63">
            <v>0</v>
          </cell>
          <cell r="L63">
            <v>0</v>
          </cell>
          <cell r="M63">
            <v>0</v>
          </cell>
          <cell r="N63">
            <v>0</v>
          </cell>
          <cell r="O63">
            <v>0</v>
          </cell>
          <cell r="P63">
            <v>0</v>
          </cell>
        </row>
        <row r="64">
          <cell r="B64" t="str">
            <v>Multicom - Local</v>
          </cell>
          <cell r="E64">
            <v>0</v>
          </cell>
          <cell r="F64">
            <v>0</v>
          </cell>
          <cell r="G64">
            <v>0</v>
          </cell>
          <cell r="H64">
            <v>0</v>
          </cell>
          <cell r="I64">
            <v>0</v>
          </cell>
          <cell r="J64">
            <v>0</v>
          </cell>
          <cell r="K64">
            <v>0</v>
          </cell>
          <cell r="L64">
            <v>0</v>
          </cell>
          <cell r="M64">
            <v>0</v>
          </cell>
          <cell r="N64">
            <v>0</v>
          </cell>
          <cell r="O64">
            <v>0</v>
          </cell>
          <cell r="P64">
            <v>0</v>
          </cell>
        </row>
        <row r="65">
          <cell r="B65" t="str">
            <v>Multicom - Toll</v>
          </cell>
          <cell r="E65">
            <v>0</v>
          </cell>
          <cell r="F65">
            <v>0</v>
          </cell>
          <cell r="G65">
            <v>0</v>
          </cell>
          <cell r="H65">
            <v>0</v>
          </cell>
          <cell r="I65">
            <v>0</v>
          </cell>
          <cell r="J65">
            <v>0</v>
          </cell>
          <cell r="K65">
            <v>0</v>
          </cell>
          <cell r="L65">
            <v>0</v>
          </cell>
          <cell r="M65">
            <v>0</v>
          </cell>
          <cell r="N65">
            <v>0</v>
          </cell>
          <cell r="O65">
            <v>0</v>
          </cell>
          <cell r="P65">
            <v>0</v>
          </cell>
        </row>
        <row r="66">
          <cell r="B66" t="str">
            <v>Teleroute</v>
          </cell>
          <cell r="E66">
            <v>1974</v>
          </cell>
          <cell r="F66">
            <v>1974</v>
          </cell>
          <cell r="G66">
            <v>1974</v>
          </cell>
          <cell r="H66">
            <v>1974</v>
          </cell>
          <cell r="I66">
            <v>1974</v>
          </cell>
          <cell r="J66">
            <v>1974</v>
          </cell>
          <cell r="K66">
            <v>1974</v>
          </cell>
          <cell r="L66">
            <v>1974</v>
          </cell>
          <cell r="M66">
            <v>0</v>
          </cell>
          <cell r="N66">
            <v>0</v>
          </cell>
          <cell r="O66">
            <v>0</v>
          </cell>
          <cell r="P66">
            <v>0</v>
          </cell>
        </row>
        <row r="67">
          <cell r="B67" t="str">
            <v>Telpak</v>
          </cell>
          <cell r="E67">
            <v>0</v>
          </cell>
          <cell r="F67">
            <v>0</v>
          </cell>
          <cell r="G67">
            <v>0</v>
          </cell>
          <cell r="H67">
            <v>0</v>
          </cell>
          <cell r="I67">
            <v>0</v>
          </cell>
          <cell r="J67">
            <v>0</v>
          </cell>
          <cell r="K67">
            <v>0</v>
          </cell>
          <cell r="L67">
            <v>0</v>
          </cell>
          <cell r="M67">
            <v>0</v>
          </cell>
          <cell r="N67">
            <v>0</v>
          </cell>
          <cell r="O67">
            <v>0</v>
          </cell>
          <cell r="P67">
            <v>0</v>
          </cell>
        </row>
        <row r="68">
          <cell r="B68" t="str">
            <v>TINA</v>
          </cell>
          <cell r="E68">
            <v>0</v>
          </cell>
          <cell r="F68">
            <v>0</v>
          </cell>
          <cell r="G68">
            <v>0</v>
          </cell>
          <cell r="H68">
            <v>0</v>
          </cell>
          <cell r="I68">
            <v>0</v>
          </cell>
          <cell r="J68">
            <v>0</v>
          </cell>
          <cell r="K68">
            <v>0</v>
          </cell>
          <cell r="L68">
            <v>0</v>
          </cell>
          <cell r="M68">
            <v>0</v>
          </cell>
          <cell r="N68">
            <v>0</v>
          </cell>
          <cell r="O68">
            <v>0</v>
          </cell>
          <cell r="P68">
            <v>0</v>
          </cell>
        </row>
        <row r="69">
          <cell r="B69" t="str">
            <v>Voicecom</v>
          </cell>
          <cell r="E69">
            <v>0</v>
          </cell>
          <cell r="F69">
            <v>0</v>
          </cell>
          <cell r="G69">
            <v>0</v>
          </cell>
          <cell r="H69">
            <v>0</v>
          </cell>
          <cell r="I69">
            <v>0</v>
          </cell>
          <cell r="J69">
            <v>0</v>
          </cell>
          <cell r="K69">
            <v>0</v>
          </cell>
          <cell r="L69">
            <v>0</v>
          </cell>
          <cell r="M69">
            <v>0</v>
          </cell>
          <cell r="N69">
            <v>0</v>
          </cell>
          <cell r="O69">
            <v>0</v>
          </cell>
          <cell r="P69">
            <v>0</v>
          </cell>
        </row>
        <row r="70">
          <cell r="B70" t="str">
            <v>Collects - Local</v>
          </cell>
          <cell r="E70">
            <v>-290997.98</v>
          </cell>
          <cell r="F70">
            <v>-340532.39</v>
          </cell>
          <cell r="G70">
            <v>-2708928.82</v>
          </cell>
          <cell r="H70">
            <v>-505854.25</v>
          </cell>
          <cell r="I70">
            <v>-698565.24</v>
          </cell>
          <cell r="J70">
            <v>-527726.98</v>
          </cell>
          <cell r="K70">
            <v>128169.51</v>
          </cell>
          <cell r="L70">
            <v>-1091958.67</v>
          </cell>
          <cell r="M70">
            <v>0</v>
          </cell>
          <cell r="N70">
            <v>0</v>
          </cell>
          <cell r="O70">
            <v>0</v>
          </cell>
          <cell r="P70">
            <v>0</v>
          </cell>
        </row>
        <row r="71">
          <cell r="B71" t="str">
            <v>Collects - Toll</v>
          </cell>
          <cell r="E71">
            <v>2091497.57</v>
          </cell>
          <cell r="F71">
            <v>1811638.18</v>
          </cell>
          <cell r="G71">
            <v>1564291.19</v>
          </cell>
          <cell r="H71">
            <v>1838770.67</v>
          </cell>
          <cell r="I71">
            <v>1422160.14</v>
          </cell>
          <cell r="J71">
            <v>2044965.32</v>
          </cell>
          <cell r="K71">
            <v>1916527.78</v>
          </cell>
          <cell r="L71">
            <v>1871422.41</v>
          </cell>
          <cell r="M71">
            <v>0</v>
          </cell>
          <cell r="N71">
            <v>0</v>
          </cell>
          <cell r="O71">
            <v>0</v>
          </cell>
          <cell r="P71">
            <v>0</v>
          </cell>
        </row>
        <row r="72">
          <cell r="B72" t="str">
            <v>Envoy</v>
          </cell>
          <cell r="E72">
            <v>24887.25</v>
          </cell>
          <cell r="F72">
            <v>27788.6</v>
          </cell>
          <cell r="G72">
            <v>25159.439999999999</v>
          </cell>
          <cell r="H72">
            <v>25799.58</v>
          </cell>
          <cell r="I72">
            <v>27581.81</v>
          </cell>
          <cell r="J72">
            <v>28319.35</v>
          </cell>
          <cell r="K72">
            <v>24679.82</v>
          </cell>
          <cell r="L72">
            <v>21212.57</v>
          </cell>
          <cell r="M72">
            <v>0</v>
          </cell>
          <cell r="N72">
            <v>0</v>
          </cell>
          <cell r="O72">
            <v>0</v>
          </cell>
          <cell r="P72">
            <v>0</v>
          </cell>
        </row>
        <row r="73">
          <cell r="B73" t="str">
            <v>Inet</v>
          </cell>
          <cell r="E73">
            <v>6752.57</v>
          </cell>
          <cell r="F73">
            <v>7168.55</v>
          </cell>
          <cell r="G73">
            <v>5312.6100000000006</v>
          </cell>
          <cell r="H73">
            <v>5902.0099999999993</v>
          </cell>
          <cell r="I73">
            <v>4970.96</v>
          </cell>
          <cell r="J73">
            <v>4910.13</v>
          </cell>
          <cell r="K73">
            <v>6135.67</v>
          </cell>
          <cell r="L73">
            <v>5215.7700000000004</v>
          </cell>
          <cell r="M73">
            <v>0</v>
          </cell>
          <cell r="N73">
            <v>0</v>
          </cell>
          <cell r="O73">
            <v>0</v>
          </cell>
          <cell r="P73">
            <v>0</v>
          </cell>
        </row>
        <row r="74">
          <cell r="B74" t="str">
            <v>Advantage Videoconferencing</v>
          </cell>
          <cell r="E74">
            <v>18639</v>
          </cell>
          <cell r="F74">
            <v>15900</v>
          </cell>
          <cell r="G74">
            <v>24152</v>
          </cell>
          <cell r="H74">
            <v>6447</v>
          </cell>
          <cell r="I74">
            <v>36065.53</v>
          </cell>
          <cell r="J74">
            <v>32085</v>
          </cell>
          <cell r="K74">
            <v>45365</v>
          </cell>
          <cell r="L74">
            <v>14951.4</v>
          </cell>
          <cell r="M74">
            <v>0</v>
          </cell>
          <cell r="N74">
            <v>0</v>
          </cell>
          <cell r="O74">
            <v>0</v>
          </cell>
          <cell r="P74">
            <v>0</v>
          </cell>
        </row>
        <row r="75">
          <cell r="B75" t="str">
            <v>Broadcast Cable TV</v>
          </cell>
          <cell r="E75">
            <v>233022.4</v>
          </cell>
          <cell r="F75">
            <v>78616.52</v>
          </cell>
          <cell r="G75">
            <v>69648.710000000006</v>
          </cell>
          <cell r="H75">
            <v>70424.53</v>
          </cell>
          <cell r="I75">
            <v>72641.34</v>
          </cell>
          <cell r="J75">
            <v>84888.21</v>
          </cell>
          <cell r="K75">
            <v>73992.45</v>
          </cell>
          <cell r="L75">
            <v>78360.12</v>
          </cell>
          <cell r="M75">
            <v>0</v>
          </cell>
          <cell r="N75">
            <v>0</v>
          </cell>
          <cell r="O75">
            <v>0</v>
          </cell>
          <cell r="P75">
            <v>0</v>
          </cell>
        </row>
        <row r="76">
          <cell r="B76" t="str">
            <v>Broadcast TV Dedicated - Local</v>
          </cell>
          <cell r="E76">
            <v>79794.87</v>
          </cell>
          <cell r="F76">
            <v>24917.35</v>
          </cell>
          <cell r="G76">
            <v>43117.34</v>
          </cell>
          <cell r="H76">
            <v>81768.37</v>
          </cell>
          <cell r="I76">
            <v>32135.119999999999</v>
          </cell>
          <cell r="J76">
            <v>31938.87</v>
          </cell>
          <cell r="K76">
            <v>35583.869999999995</v>
          </cell>
          <cell r="L76">
            <v>36528.869999999995</v>
          </cell>
          <cell r="M76">
            <v>0</v>
          </cell>
          <cell r="N76">
            <v>0</v>
          </cell>
          <cell r="O76">
            <v>0</v>
          </cell>
          <cell r="P76">
            <v>0</v>
          </cell>
        </row>
        <row r="77">
          <cell r="B77" t="str">
            <v>Broadcast TV Dedicated - Toll</v>
          </cell>
          <cell r="E77">
            <v>39965.85</v>
          </cell>
          <cell r="F77">
            <v>46054.649999999994</v>
          </cell>
          <cell r="G77">
            <v>40652.1</v>
          </cell>
          <cell r="H77">
            <v>42029.899999999994</v>
          </cell>
          <cell r="I77">
            <v>68254.899999999994</v>
          </cell>
          <cell r="J77">
            <v>39006.25</v>
          </cell>
          <cell r="K77">
            <v>67030</v>
          </cell>
          <cell r="L77">
            <v>54178.3</v>
          </cell>
          <cell r="M77">
            <v>0</v>
          </cell>
          <cell r="N77">
            <v>0</v>
          </cell>
          <cell r="O77">
            <v>0</v>
          </cell>
          <cell r="P77">
            <v>0</v>
          </cell>
        </row>
        <row r="78">
          <cell r="B78" t="str">
            <v>Broadcast Radio - Local</v>
          </cell>
          <cell r="E78">
            <v>18629.7</v>
          </cell>
          <cell r="F78">
            <v>11019.050000000001</v>
          </cell>
          <cell r="G78">
            <v>15553.259999999998</v>
          </cell>
          <cell r="H78">
            <v>15205.91</v>
          </cell>
          <cell r="I78">
            <v>11064.83</v>
          </cell>
          <cell r="J78">
            <v>25788.77</v>
          </cell>
          <cell r="K78">
            <v>10260.76</v>
          </cell>
          <cell r="L78">
            <v>15873.74</v>
          </cell>
          <cell r="M78">
            <v>0</v>
          </cell>
          <cell r="N78">
            <v>0</v>
          </cell>
          <cell r="O78">
            <v>0</v>
          </cell>
          <cell r="P78">
            <v>0</v>
          </cell>
        </row>
        <row r="79">
          <cell r="B79" t="str">
            <v>Broadcast Radio - Toll</v>
          </cell>
          <cell r="E79">
            <v>18750.349999999999</v>
          </cell>
          <cell r="F79">
            <v>14929.81</v>
          </cell>
          <cell r="G79">
            <v>13274.24</v>
          </cell>
          <cell r="H79">
            <v>21062.75</v>
          </cell>
          <cell r="I79">
            <v>11261.7</v>
          </cell>
          <cell r="J79">
            <v>23810.720000000001</v>
          </cell>
          <cell r="K79">
            <v>31564.55</v>
          </cell>
          <cell r="L79">
            <v>20978.47</v>
          </cell>
          <cell r="M79">
            <v>0</v>
          </cell>
          <cell r="N79">
            <v>0</v>
          </cell>
          <cell r="O79">
            <v>0</v>
          </cell>
          <cell r="P79">
            <v>0</v>
          </cell>
        </row>
        <row r="80">
          <cell r="B80" t="str">
            <v>VideoRoute</v>
          </cell>
          <cell r="E80">
            <v>9290</v>
          </cell>
          <cell r="F80">
            <v>7000</v>
          </cell>
          <cell r="G80">
            <v>9552.4</v>
          </cell>
          <cell r="H80">
            <v>9600</v>
          </cell>
          <cell r="I80">
            <v>25124</v>
          </cell>
          <cell r="J80">
            <v>3550</v>
          </cell>
          <cell r="K80">
            <v>9725</v>
          </cell>
          <cell r="L80">
            <v>17743.8</v>
          </cell>
          <cell r="M80">
            <v>0</v>
          </cell>
          <cell r="N80">
            <v>0</v>
          </cell>
          <cell r="O80">
            <v>0</v>
          </cell>
          <cell r="P80">
            <v>0</v>
          </cell>
        </row>
        <row r="81">
          <cell r="B81" t="str">
            <v>Other Broadcast - Local</v>
          </cell>
          <cell r="E81">
            <v>-15416.73</v>
          </cell>
          <cell r="F81">
            <v>-12685.72</v>
          </cell>
          <cell r="G81">
            <v>-14183.17</v>
          </cell>
          <cell r="H81">
            <v>-21482.42</v>
          </cell>
          <cell r="I81">
            <v>-24283.3</v>
          </cell>
          <cell r="J81">
            <v>-19557.689999999999</v>
          </cell>
          <cell r="K81">
            <v>-12427.18</v>
          </cell>
          <cell r="L81">
            <v>-12436.23</v>
          </cell>
          <cell r="M81">
            <v>0</v>
          </cell>
          <cell r="N81">
            <v>0</v>
          </cell>
          <cell r="O81">
            <v>0</v>
          </cell>
          <cell r="P81">
            <v>0</v>
          </cell>
        </row>
        <row r="82">
          <cell r="B82" t="str">
            <v>Other Broadcast - Toll</v>
          </cell>
          <cell r="E82">
            <v>-15079.26</v>
          </cell>
          <cell r="F82">
            <v>-166.44</v>
          </cell>
          <cell r="G82">
            <v>-57.2</v>
          </cell>
          <cell r="H82">
            <v>0</v>
          </cell>
          <cell r="I82">
            <v>-551.80999999999995</v>
          </cell>
          <cell r="J82">
            <v>-14993.38</v>
          </cell>
          <cell r="K82">
            <v>0</v>
          </cell>
          <cell r="L82">
            <v>-25.62</v>
          </cell>
          <cell r="M82">
            <v>0</v>
          </cell>
          <cell r="N82">
            <v>0</v>
          </cell>
          <cell r="O82">
            <v>0</v>
          </cell>
          <cell r="P82">
            <v>0</v>
          </cell>
        </row>
        <row r="83">
          <cell r="B83" t="str">
            <v>EFRC</v>
          </cell>
          <cell r="E83">
            <v>2447024.9800000004</v>
          </cell>
          <cell r="F83">
            <v>2463820.92</v>
          </cell>
          <cell r="G83">
            <v>2457742.96</v>
          </cell>
          <cell r="H83">
            <v>2463739.7000000002</v>
          </cell>
          <cell r="I83">
            <v>2478963.9899999998</v>
          </cell>
          <cell r="J83">
            <v>2489916.9199999995</v>
          </cell>
          <cell r="K83">
            <v>2492345.14</v>
          </cell>
          <cell r="L83">
            <v>2501261.0700000003</v>
          </cell>
          <cell r="M83">
            <v>0</v>
          </cell>
          <cell r="N83">
            <v>0</v>
          </cell>
          <cell r="O83">
            <v>0</v>
          </cell>
          <cell r="P83">
            <v>0</v>
          </cell>
        </row>
        <row r="84">
          <cell r="B84" t="str">
            <v>Basic Exchange</v>
          </cell>
          <cell r="E84">
            <v>30676462.680000003</v>
          </cell>
          <cell r="F84">
            <v>30943784.989999991</v>
          </cell>
          <cell r="G84">
            <v>30735535.519999996</v>
          </cell>
          <cell r="H84">
            <v>32185220.010000005</v>
          </cell>
          <cell r="I84">
            <v>31196482.770000003</v>
          </cell>
          <cell r="J84">
            <v>32728202.390000001</v>
          </cell>
          <cell r="K84">
            <v>31353686.890000001</v>
          </cell>
          <cell r="L84">
            <v>31351345.48</v>
          </cell>
          <cell r="M84">
            <v>0</v>
          </cell>
          <cell r="N84">
            <v>0</v>
          </cell>
          <cell r="O84">
            <v>0</v>
          </cell>
          <cell r="P84">
            <v>0</v>
          </cell>
        </row>
        <row r="85">
          <cell r="B85" t="str">
            <v>Centrex-Lines</v>
          </cell>
          <cell r="E85">
            <v>2459030.2400000002</v>
          </cell>
          <cell r="F85">
            <v>2425714.6900000004</v>
          </cell>
          <cell r="G85">
            <v>2422199.5699999998</v>
          </cell>
          <cell r="H85">
            <v>2166160.6199999996</v>
          </cell>
          <cell r="I85">
            <v>2430519.2099999995</v>
          </cell>
          <cell r="J85">
            <v>3146404.84</v>
          </cell>
          <cell r="K85">
            <v>2523520.5700000003</v>
          </cell>
          <cell r="L85">
            <v>2541715.11</v>
          </cell>
          <cell r="M85">
            <v>0</v>
          </cell>
          <cell r="N85">
            <v>0</v>
          </cell>
          <cell r="O85">
            <v>0</v>
          </cell>
          <cell r="P85">
            <v>0</v>
          </cell>
        </row>
        <row r="86">
          <cell r="B86" t="str">
            <v>Centrex-Voice Processing</v>
          </cell>
          <cell r="E86">
            <v>196432.97</v>
          </cell>
          <cell r="F86">
            <v>198431.68</v>
          </cell>
          <cell r="G86">
            <v>202977.55</v>
          </cell>
          <cell r="H86">
            <v>208450.19</v>
          </cell>
          <cell r="I86">
            <v>218521.82</v>
          </cell>
          <cell r="J86">
            <v>219772.52</v>
          </cell>
          <cell r="K86">
            <v>222117.08</v>
          </cell>
          <cell r="L86">
            <v>231553.48</v>
          </cell>
          <cell r="M86">
            <v>0</v>
          </cell>
          <cell r="N86">
            <v>0</v>
          </cell>
          <cell r="O86">
            <v>0</v>
          </cell>
          <cell r="P86">
            <v>0</v>
          </cell>
        </row>
        <row r="87">
          <cell r="B87" t="str">
            <v>Centrex-Data</v>
          </cell>
          <cell r="E87">
            <v>85679.1</v>
          </cell>
          <cell r="F87">
            <v>105547.29999999999</v>
          </cell>
          <cell r="G87">
            <v>49758.03</v>
          </cell>
          <cell r="H87">
            <v>82854.69</v>
          </cell>
          <cell r="I87">
            <v>84794.89</v>
          </cell>
          <cell r="J87">
            <v>86476.41</v>
          </cell>
          <cell r="K87">
            <v>88269.46</v>
          </cell>
          <cell r="L87">
            <v>89006.42</v>
          </cell>
          <cell r="M87">
            <v>0</v>
          </cell>
          <cell r="N87">
            <v>0</v>
          </cell>
          <cell r="O87">
            <v>0</v>
          </cell>
          <cell r="P87">
            <v>0</v>
          </cell>
        </row>
        <row r="88">
          <cell r="B88" t="str">
            <v>Centrex-ACD</v>
          </cell>
          <cell r="E88">
            <v>39809.01</v>
          </cell>
          <cell r="F88">
            <v>39550.82</v>
          </cell>
          <cell r="G88">
            <v>37779.839999999997</v>
          </cell>
          <cell r="H88">
            <v>40066.980000000003</v>
          </cell>
          <cell r="I88">
            <v>40414.49</v>
          </cell>
          <cell r="J88">
            <v>39754.660000000003</v>
          </cell>
          <cell r="K88">
            <v>40054.839999999997</v>
          </cell>
          <cell r="L88">
            <v>40196.839999999997</v>
          </cell>
          <cell r="M88">
            <v>0</v>
          </cell>
          <cell r="N88">
            <v>0</v>
          </cell>
          <cell r="O88">
            <v>0</v>
          </cell>
          <cell r="P88">
            <v>0</v>
          </cell>
        </row>
        <row r="89">
          <cell r="B89" t="str">
            <v>Centrex-CMS</v>
          </cell>
          <cell r="E89">
            <v>45819.199999999997</v>
          </cell>
          <cell r="F89">
            <v>46600.26</v>
          </cell>
          <cell r="G89">
            <v>47035.02</v>
          </cell>
          <cell r="H89">
            <v>48595.51</v>
          </cell>
          <cell r="I89">
            <v>49985.86</v>
          </cell>
          <cell r="J89">
            <v>51114.98</v>
          </cell>
          <cell r="K89">
            <v>52885.04</v>
          </cell>
          <cell r="L89">
            <v>53359.519999999997</v>
          </cell>
          <cell r="M89">
            <v>0</v>
          </cell>
          <cell r="N89">
            <v>0</v>
          </cell>
          <cell r="O89">
            <v>0</v>
          </cell>
          <cell r="P89">
            <v>0</v>
          </cell>
        </row>
        <row r="90">
          <cell r="B90" t="str">
            <v>Centrex-Features</v>
          </cell>
          <cell r="E90">
            <v>157925.99</v>
          </cell>
          <cell r="F90">
            <v>161853.97</v>
          </cell>
          <cell r="G90">
            <v>175277.71</v>
          </cell>
          <cell r="H90">
            <v>193653.34</v>
          </cell>
          <cell r="I90">
            <v>185187.84999999998</v>
          </cell>
          <cell r="J90">
            <v>180883.78</v>
          </cell>
          <cell r="K90">
            <v>185757.25</v>
          </cell>
          <cell r="L90">
            <v>186672.74</v>
          </cell>
          <cell r="M90">
            <v>0</v>
          </cell>
          <cell r="N90">
            <v>0</v>
          </cell>
          <cell r="O90">
            <v>0</v>
          </cell>
          <cell r="P90">
            <v>0</v>
          </cell>
        </row>
        <row r="91">
          <cell r="B91" t="str">
            <v>Custom Calling</v>
          </cell>
          <cell r="E91">
            <v>1108800.6599999999</v>
          </cell>
          <cell r="F91">
            <v>1034700.6499999999</v>
          </cell>
          <cell r="G91">
            <v>1005363.49</v>
          </cell>
          <cell r="H91">
            <v>990751.35</v>
          </cell>
          <cell r="I91">
            <v>979208.74</v>
          </cell>
          <cell r="J91">
            <v>973419.7</v>
          </cell>
          <cell r="K91">
            <v>967887.2</v>
          </cell>
          <cell r="L91">
            <v>960698.09</v>
          </cell>
          <cell r="M91">
            <v>0</v>
          </cell>
          <cell r="N91">
            <v>0</v>
          </cell>
          <cell r="O91">
            <v>0</v>
          </cell>
          <cell r="P91">
            <v>0</v>
          </cell>
        </row>
        <row r="92">
          <cell r="B92" t="str">
            <v>Call Answer</v>
          </cell>
          <cell r="E92">
            <v>356452.07</v>
          </cell>
          <cell r="F92">
            <v>369589.62</v>
          </cell>
          <cell r="G92">
            <v>373138.76310482796</v>
          </cell>
          <cell r="H92">
            <v>382712.87</v>
          </cell>
          <cell r="I92">
            <v>392867.78609896218</v>
          </cell>
          <cell r="J92">
            <v>404366.35547981213</v>
          </cell>
          <cell r="K92">
            <v>419733.19053439569</v>
          </cell>
          <cell r="L92">
            <v>438004.62</v>
          </cell>
          <cell r="M92">
            <v>0</v>
          </cell>
          <cell r="N92">
            <v>0</v>
          </cell>
          <cell r="O92">
            <v>0</v>
          </cell>
          <cell r="P92">
            <v>0</v>
          </cell>
        </row>
        <row r="93">
          <cell r="B93" t="str">
            <v>Call Management</v>
          </cell>
          <cell r="E93">
            <v>1213610.05</v>
          </cell>
          <cell r="F93">
            <v>1208478.06</v>
          </cell>
          <cell r="G93">
            <v>1187742.54</v>
          </cell>
          <cell r="H93">
            <v>1173523.69</v>
          </cell>
          <cell r="I93">
            <v>1167888.8899999999</v>
          </cell>
          <cell r="J93">
            <v>1179519.2100000002</v>
          </cell>
          <cell r="K93">
            <v>1187108.4500000002</v>
          </cell>
          <cell r="L93">
            <v>1195145.1599999999</v>
          </cell>
          <cell r="M93">
            <v>0</v>
          </cell>
          <cell r="N93">
            <v>0</v>
          </cell>
          <cell r="O93">
            <v>0</v>
          </cell>
          <cell r="P93">
            <v>0</v>
          </cell>
        </row>
        <row r="94">
          <cell r="B94" t="str">
            <v>SmartTouch Packaging</v>
          </cell>
          <cell r="E94">
            <v>486832.93</v>
          </cell>
          <cell r="F94">
            <v>556534.9</v>
          </cell>
          <cell r="G94">
            <v>616996.46</v>
          </cell>
          <cell r="H94">
            <v>702652.22</v>
          </cell>
          <cell r="I94">
            <v>758320.71</v>
          </cell>
          <cell r="J94">
            <v>812684.09</v>
          </cell>
          <cell r="K94">
            <v>850217.18</v>
          </cell>
          <cell r="L94">
            <v>901737.75</v>
          </cell>
          <cell r="M94">
            <v>0</v>
          </cell>
          <cell r="N94">
            <v>0</v>
          </cell>
          <cell r="O94">
            <v>0</v>
          </cell>
          <cell r="P94">
            <v>0</v>
          </cell>
        </row>
        <row r="95">
          <cell r="B95" t="str">
            <v>SmartTouch Pay-Per-Use</v>
          </cell>
          <cell r="E95">
            <v>310676.58</v>
          </cell>
          <cell r="F95">
            <v>255348.84000000003</v>
          </cell>
          <cell r="G95">
            <v>723582.61</v>
          </cell>
          <cell r="H95">
            <v>507065.50999999995</v>
          </cell>
          <cell r="I95">
            <v>489030.38</v>
          </cell>
          <cell r="J95">
            <v>493243.61</v>
          </cell>
          <cell r="K95">
            <v>474519.49000000005</v>
          </cell>
          <cell r="L95">
            <v>464783.53</v>
          </cell>
          <cell r="M95">
            <v>0</v>
          </cell>
          <cell r="N95">
            <v>0</v>
          </cell>
          <cell r="O95">
            <v>0</v>
          </cell>
          <cell r="P95">
            <v>0</v>
          </cell>
        </row>
        <row r="96">
          <cell r="B96" t="str">
            <v>DID</v>
          </cell>
          <cell r="E96">
            <v>630397.24</v>
          </cell>
          <cell r="F96">
            <v>672221.68</v>
          </cell>
          <cell r="G96">
            <v>686360.01</v>
          </cell>
          <cell r="H96">
            <v>650223.79</v>
          </cell>
          <cell r="I96">
            <v>681361.92000000004</v>
          </cell>
          <cell r="J96">
            <v>682081.52</v>
          </cell>
          <cell r="K96">
            <v>687979.92</v>
          </cell>
          <cell r="L96">
            <v>695145.14</v>
          </cell>
          <cell r="M96">
            <v>0</v>
          </cell>
          <cell r="N96">
            <v>0</v>
          </cell>
          <cell r="O96">
            <v>0</v>
          </cell>
          <cell r="P96">
            <v>0</v>
          </cell>
        </row>
        <row r="97">
          <cell r="B97" t="str">
            <v>Digital Exchange Access</v>
          </cell>
          <cell r="E97">
            <v>27597.599999999999</v>
          </cell>
          <cell r="F97">
            <v>27630.400000000001</v>
          </cell>
          <cell r="G97">
            <v>27880.799999999999</v>
          </cell>
          <cell r="H97">
            <v>28978.400000000001</v>
          </cell>
          <cell r="I97">
            <v>29094.400000000001</v>
          </cell>
          <cell r="J97">
            <v>30745.599999999999</v>
          </cell>
          <cell r="K97">
            <v>28722.400000000001</v>
          </cell>
          <cell r="L97">
            <v>29020.799999999999</v>
          </cell>
          <cell r="M97">
            <v>0</v>
          </cell>
          <cell r="N97">
            <v>0</v>
          </cell>
          <cell r="O97">
            <v>0</v>
          </cell>
          <cell r="P97">
            <v>0</v>
          </cell>
        </row>
        <row r="98">
          <cell r="B98" t="str">
            <v>Other Local Access</v>
          </cell>
          <cell r="E98">
            <v>1030376.0300000003</v>
          </cell>
          <cell r="F98">
            <v>337768.13000000006</v>
          </cell>
          <cell r="G98">
            <v>760150.40000000014</v>
          </cell>
          <cell r="H98">
            <v>721672.94000000006</v>
          </cell>
          <cell r="I98">
            <v>742904.35</v>
          </cell>
          <cell r="J98">
            <v>798891.75000000012</v>
          </cell>
          <cell r="K98">
            <v>808519.2300000001</v>
          </cell>
          <cell r="L98">
            <v>793760.23000000021</v>
          </cell>
          <cell r="M98">
            <v>0</v>
          </cell>
          <cell r="N98">
            <v>0</v>
          </cell>
          <cell r="O98">
            <v>0</v>
          </cell>
          <cell r="P98">
            <v>0</v>
          </cell>
        </row>
        <row r="99">
          <cell r="B99" t="str">
            <v>Megalink</v>
          </cell>
          <cell r="E99">
            <v>795932.05</v>
          </cell>
          <cell r="F99">
            <v>770930.83000000007</v>
          </cell>
          <cell r="G99">
            <v>989422.67999999993</v>
          </cell>
          <cell r="H99">
            <v>817657.27</v>
          </cell>
          <cell r="I99">
            <v>964520.28</v>
          </cell>
          <cell r="J99">
            <v>995038.76</v>
          </cell>
          <cell r="K99">
            <v>1036124.55</v>
          </cell>
          <cell r="L99">
            <v>1054776.96</v>
          </cell>
          <cell r="M99">
            <v>0</v>
          </cell>
          <cell r="N99">
            <v>0</v>
          </cell>
          <cell r="O99">
            <v>0</v>
          </cell>
          <cell r="P99">
            <v>0</v>
          </cell>
        </row>
        <row r="100">
          <cell r="B100" t="str">
            <v>Microlink</v>
          </cell>
          <cell r="E100">
            <v>251500.01</v>
          </cell>
          <cell r="F100">
            <v>345889</v>
          </cell>
          <cell r="G100">
            <v>178238.42000000004</v>
          </cell>
          <cell r="H100">
            <v>257094.31</v>
          </cell>
          <cell r="I100">
            <v>283497.19</v>
          </cell>
          <cell r="J100">
            <v>295387.10000000003</v>
          </cell>
          <cell r="K100">
            <v>311850.46999999997</v>
          </cell>
          <cell r="L100">
            <v>320409.01</v>
          </cell>
          <cell r="M100">
            <v>0</v>
          </cell>
          <cell r="N100">
            <v>0</v>
          </cell>
          <cell r="O100">
            <v>0</v>
          </cell>
          <cell r="P100">
            <v>0</v>
          </cell>
        </row>
        <row r="101">
          <cell r="B101" t="str">
            <v>TalkMail</v>
          </cell>
          <cell r="E101">
            <v>14810.87</v>
          </cell>
          <cell r="F101">
            <v>16759.740000000002</v>
          </cell>
          <cell r="G101">
            <v>18064.356895172019</v>
          </cell>
          <cell r="H101">
            <v>16306.99</v>
          </cell>
          <cell r="I101">
            <v>17631.333901037851</v>
          </cell>
          <cell r="J101">
            <v>15792.45452018783</v>
          </cell>
          <cell r="K101">
            <v>12280.19946560431</v>
          </cell>
          <cell r="L101">
            <v>12360.32</v>
          </cell>
          <cell r="M101">
            <v>0</v>
          </cell>
          <cell r="N101">
            <v>0</v>
          </cell>
          <cell r="O101">
            <v>0</v>
          </cell>
          <cell r="P101">
            <v>0</v>
          </cell>
        </row>
        <row r="102">
          <cell r="B102" t="str">
            <v>E911</v>
          </cell>
          <cell r="E102">
            <v>66202.81</v>
          </cell>
          <cell r="F102">
            <v>31240.119999999995</v>
          </cell>
          <cell r="G102">
            <v>269492.81000000006</v>
          </cell>
          <cell r="H102">
            <v>153218.95000000001</v>
          </cell>
          <cell r="I102">
            <v>156902.62</v>
          </cell>
          <cell r="J102">
            <v>158032.33999999997</v>
          </cell>
          <cell r="K102">
            <v>165800.42000000001</v>
          </cell>
          <cell r="L102">
            <v>172091.74</v>
          </cell>
          <cell r="M102">
            <v>0</v>
          </cell>
          <cell r="N102">
            <v>0</v>
          </cell>
          <cell r="O102">
            <v>0</v>
          </cell>
          <cell r="P102">
            <v>0</v>
          </cell>
        </row>
        <row r="103">
          <cell r="B103" t="str">
            <v>Centrex Terminal</v>
          </cell>
          <cell r="E103">
            <v>1370.75</v>
          </cell>
          <cell r="F103">
            <v>3084.51</v>
          </cell>
          <cell r="G103">
            <v>3214.79</v>
          </cell>
          <cell r="H103">
            <v>2915.16</v>
          </cell>
          <cell r="I103">
            <v>2164.06</v>
          </cell>
          <cell r="J103">
            <v>1921.15</v>
          </cell>
          <cell r="K103">
            <v>1944.37</v>
          </cell>
          <cell r="L103">
            <v>1900.87</v>
          </cell>
          <cell r="M103">
            <v>0</v>
          </cell>
          <cell r="N103">
            <v>0</v>
          </cell>
          <cell r="O103">
            <v>0</v>
          </cell>
          <cell r="P103">
            <v>0</v>
          </cell>
        </row>
        <row r="104">
          <cell r="B104" t="str">
            <v>Enhanced Terminal</v>
          </cell>
          <cell r="E104">
            <v>794537.30999999994</v>
          </cell>
          <cell r="F104">
            <v>808744.32</v>
          </cell>
          <cell r="G104">
            <v>830759.82</v>
          </cell>
          <cell r="H104">
            <v>866189.04999999993</v>
          </cell>
          <cell r="I104">
            <v>907650.79</v>
          </cell>
          <cell r="J104">
            <v>955268.24</v>
          </cell>
          <cell r="K104">
            <v>960104.7</v>
          </cell>
          <cell r="L104">
            <v>1001645.21</v>
          </cell>
          <cell r="M104">
            <v>0</v>
          </cell>
          <cell r="N104">
            <v>0</v>
          </cell>
          <cell r="O104">
            <v>0</v>
          </cell>
          <cell r="P104">
            <v>0</v>
          </cell>
        </row>
        <row r="105">
          <cell r="B105" t="str">
            <v>Single Line Sets</v>
          </cell>
          <cell r="E105">
            <v>441050.14</v>
          </cell>
          <cell r="F105">
            <v>417276.94</v>
          </cell>
          <cell r="G105">
            <v>394548.83</v>
          </cell>
          <cell r="H105">
            <v>372648.12</v>
          </cell>
          <cell r="I105">
            <v>352201.20999999996</v>
          </cell>
          <cell r="J105">
            <v>337640.47</v>
          </cell>
          <cell r="K105">
            <v>323274.05</v>
          </cell>
          <cell r="L105">
            <v>312117.92</v>
          </cell>
          <cell r="M105">
            <v>0</v>
          </cell>
          <cell r="N105">
            <v>0</v>
          </cell>
          <cell r="O105">
            <v>0</v>
          </cell>
          <cell r="P105">
            <v>0</v>
          </cell>
        </row>
        <row r="106">
          <cell r="B106" t="str">
            <v>Special Needs</v>
          </cell>
          <cell r="E106">
            <v>8768.9599999999991</v>
          </cell>
          <cell r="F106">
            <v>8860.6</v>
          </cell>
          <cell r="G106">
            <v>8960.06</v>
          </cell>
          <cell r="H106">
            <v>9117.42</v>
          </cell>
          <cell r="I106">
            <v>9221.02</v>
          </cell>
          <cell r="J106">
            <v>9470.19</v>
          </cell>
          <cell r="K106">
            <v>9464.4</v>
          </cell>
          <cell r="L106">
            <v>9909.41</v>
          </cell>
          <cell r="M106">
            <v>0</v>
          </cell>
          <cell r="N106">
            <v>0</v>
          </cell>
          <cell r="O106">
            <v>0</v>
          </cell>
          <cell r="P106">
            <v>0</v>
          </cell>
        </row>
        <row r="107">
          <cell r="B107" t="str">
            <v>Miscellaneous Equipment</v>
          </cell>
          <cell r="E107">
            <v>0</v>
          </cell>
          <cell r="F107">
            <v>0</v>
          </cell>
          <cell r="G107">
            <v>0</v>
          </cell>
          <cell r="H107">
            <v>0</v>
          </cell>
          <cell r="I107">
            <v>0</v>
          </cell>
          <cell r="J107">
            <v>0</v>
          </cell>
          <cell r="K107">
            <v>0</v>
          </cell>
          <cell r="L107">
            <v>0</v>
          </cell>
          <cell r="M107">
            <v>0</v>
          </cell>
          <cell r="N107">
            <v>0</v>
          </cell>
          <cell r="O107">
            <v>0</v>
          </cell>
          <cell r="P107">
            <v>0</v>
          </cell>
        </row>
        <row r="108">
          <cell r="B108" t="str">
            <v>Other Charges</v>
          </cell>
          <cell r="E108">
            <v>1021896.09</v>
          </cell>
          <cell r="F108">
            <v>994179.73</v>
          </cell>
          <cell r="G108">
            <v>989642.15999999992</v>
          </cell>
          <cell r="H108">
            <v>994112.35</v>
          </cell>
          <cell r="I108">
            <v>975172.74</v>
          </cell>
          <cell r="J108">
            <v>1001639.0700000001</v>
          </cell>
          <cell r="K108">
            <v>973187.15999999992</v>
          </cell>
          <cell r="L108">
            <v>982407.83</v>
          </cell>
          <cell r="M108">
            <v>0</v>
          </cell>
          <cell r="N108">
            <v>0</v>
          </cell>
          <cell r="O108">
            <v>0</v>
          </cell>
          <cell r="P108">
            <v>0</v>
          </cell>
        </row>
        <row r="109">
          <cell r="B109" t="str">
            <v>NRC/Reconnect</v>
          </cell>
          <cell r="E109">
            <v>1350674.21</v>
          </cell>
          <cell r="F109">
            <v>1561562.31</v>
          </cell>
          <cell r="G109">
            <v>2062611.8800000004</v>
          </cell>
          <cell r="H109">
            <v>665631.24</v>
          </cell>
          <cell r="I109">
            <v>2041155.8600000003</v>
          </cell>
          <cell r="J109">
            <v>1524435.35</v>
          </cell>
          <cell r="K109">
            <v>1965097.68</v>
          </cell>
          <cell r="L109">
            <v>1430993.2999999998</v>
          </cell>
          <cell r="M109">
            <v>0</v>
          </cell>
          <cell r="N109">
            <v>0</v>
          </cell>
          <cell r="O109">
            <v>0</v>
          </cell>
          <cell r="P109">
            <v>0</v>
          </cell>
        </row>
        <row r="110">
          <cell r="B110" t="str">
            <v>AIN</v>
          </cell>
          <cell r="E110">
            <v>49211.97</v>
          </cell>
          <cell r="F110">
            <v>45208.210000000006</v>
          </cell>
          <cell r="G110">
            <v>-28512.400000000001</v>
          </cell>
          <cell r="H110">
            <v>51517.25</v>
          </cell>
          <cell r="I110">
            <v>57010.31</v>
          </cell>
          <cell r="J110">
            <v>40072.29</v>
          </cell>
          <cell r="K110">
            <v>55368.41</v>
          </cell>
          <cell r="L110">
            <v>59252.27</v>
          </cell>
          <cell r="M110">
            <v>0</v>
          </cell>
          <cell r="N110">
            <v>0</v>
          </cell>
          <cell r="O110">
            <v>0</v>
          </cell>
          <cell r="P110">
            <v>0</v>
          </cell>
        </row>
        <row r="111">
          <cell r="B111" t="str">
            <v>Coin</v>
          </cell>
          <cell r="E111">
            <v>815441.82000000007</v>
          </cell>
          <cell r="F111">
            <v>660198.58000000007</v>
          </cell>
          <cell r="G111">
            <v>781824.61</v>
          </cell>
          <cell r="H111">
            <v>913863.05</v>
          </cell>
          <cell r="I111">
            <v>838917.18</v>
          </cell>
          <cell r="J111">
            <v>840022.87</v>
          </cell>
          <cell r="K111">
            <v>937046.15</v>
          </cell>
          <cell r="L111">
            <v>894263.20000000007</v>
          </cell>
          <cell r="M111">
            <v>0</v>
          </cell>
          <cell r="N111">
            <v>0</v>
          </cell>
          <cell r="O111">
            <v>0</v>
          </cell>
          <cell r="P111">
            <v>0</v>
          </cell>
        </row>
        <row r="112">
          <cell r="B112" t="str">
            <v>M150 (General Mobile)</v>
          </cell>
          <cell r="E112">
            <v>204760.02000000002</v>
          </cell>
          <cell r="F112">
            <v>201247.51</v>
          </cell>
          <cell r="G112">
            <v>194670.12999999998</v>
          </cell>
          <cell r="H112">
            <v>188377.44999999998</v>
          </cell>
          <cell r="I112">
            <v>181638.76</v>
          </cell>
          <cell r="J112">
            <v>175918.12</v>
          </cell>
          <cell r="K112">
            <v>170798.37999999998</v>
          </cell>
          <cell r="L112">
            <v>168384.86</v>
          </cell>
          <cell r="M112">
            <v>0</v>
          </cell>
          <cell r="N112">
            <v>0</v>
          </cell>
          <cell r="O112">
            <v>0</v>
          </cell>
          <cell r="P112">
            <v>0</v>
          </cell>
        </row>
        <row r="113">
          <cell r="B113" t="str">
            <v>Co-Location</v>
          </cell>
          <cell r="E113">
            <v>258951.33</v>
          </cell>
          <cell r="F113">
            <v>256896.67</v>
          </cell>
          <cell r="G113">
            <v>259648.66</v>
          </cell>
          <cell r="H113">
            <v>264505.33</v>
          </cell>
          <cell r="I113">
            <v>267960</v>
          </cell>
          <cell r="J113">
            <v>266986.67</v>
          </cell>
          <cell r="K113">
            <v>260754</v>
          </cell>
          <cell r="L113">
            <v>264036</v>
          </cell>
          <cell r="M113">
            <v>0</v>
          </cell>
          <cell r="N113">
            <v>0</v>
          </cell>
          <cell r="O113">
            <v>0</v>
          </cell>
          <cell r="P113">
            <v>0</v>
          </cell>
        </row>
        <row r="114">
          <cell r="B114" t="str">
            <v>C400</v>
          </cell>
          <cell r="E114">
            <v>674944.00000000012</v>
          </cell>
          <cell r="F114">
            <v>632875.53</v>
          </cell>
          <cell r="G114">
            <v>589370.49999999988</v>
          </cell>
          <cell r="H114">
            <v>598607.26000000013</v>
          </cell>
          <cell r="I114">
            <v>552830.59</v>
          </cell>
          <cell r="J114">
            <v>527819.43999999994</v>
          </cell>
          <cell r="K114">
            <v>520110.57</v>
          </cell>
          <cell r="L114">
            <v>501000.06</v>
          </cell>
          <cell r="M114">
            <v>0</v>
          </cell>
          <cell r="N114">
            <v>0</v>
          </cell>
          <cell r="O114">
            <v>0</v>
          </cell>
          <cell r="P114">
            <v>0</v>
          </cell>
        </row>
        <row r="115">
          <cell r="B115" t="str">
            <v>C800/Paging</v>
          </cell>
          <cell r="E115">
            <v>111066.28</v>
          </cell>
          <cell r="F115">
            <v>107755.29</v>
          </cell>
          <cell r="G115">
            <v>108733.28</v>
          </cell>
          <cell r="H115">
            <v>112392.75</v>
          </cell>
          <cell r="I115">
            <v>124782.68000000001</v>
          </cell>
          <cell r="J115">
            <v>124897.12000000001</v>
          </cell>
          <cell r="K115">
            <v>122133.64</v>
          </cell>
          <cell r="L115">
            <v>122846.33</v>
          </cell>
          <cell r="M115">
            <v>0</v>
          </cell>
          <cell r="N115">
            <v>0</v>
          </cell>
          <cell r="O115">
            <v>0</v>
          </cell>
          <cell r="P115">
            <v>0</v>
          </cell>
        </row>
        <row r="116">
          <cell r="B116" t="str">
            <v>Other Access</v>
          </cell>
          <cell r="E116">
            <v>0</v>
          </cell>
          <cell r="F116">
            <v>0</v>
          </cell>
          <cell r="G116">
            <v>0</v>
          </cell>
          <cell r="H116">
            <v>0</v>
          </cell>
          <cell r="I116">
            <v>0</v>
          </cell>
          <cell r="J116">
            <v>0</v>
          </cell>
          <cell r="K116">
            <v>0</v>
          </cell>
          <cell r="L116">
            <v>0</v>
          </cell>
          <cell r="M116">
            <v>0</v>
          </cell>
          <cell r="N116">
            <v>0</v>
          </cell>
          <cell r="O116">
            <v>0</v>
          </cell>
          <cell r="P116">
            <v>0</v>
          </cell>
        </row>
        <row r="117">
          <cell r="B117" t="str">
            <v>Other - Data LOB</v>
          </cell>
          <cell r="E117">
            <v>0</v>
          </cell>
          <cell r="F117">
            <v>0</v>
          </cell>
          <cell r="G117">
            <v>0</v>
          </cell>
          <cell r="H117">
            <v>0</v>
          </cell>
          <cell r="I117">
            <v>0</v>
          </cell>
          <cell r="J117">
            <v>0</v>
          </cell>
          <cell r="K117">
            <v>0</v>
          </cell>
          <cell r="L117">
            <v>0</v>
          </cell>
          <cell r="M117">
            <v>0</v>
          </cell>
          <cell r="N117">
            <v>0</v>
          </cell>
          <cell r="O117">
            <v>0</v>
          </cell>
          <cell r="P117">
            <v>0</v>
          </cell>
        </row>
        <row r="118">
          <cell r="B118" t="str">
            <v>Fax Manager (in Regular Toll)</v>
          </cell>
          <cell r="E118">
            <v>0</v>
          </cell>
          <cell r="F118">
            <v>0</v>
          </cell>
          <cell r="G118">
            <v>0</v>
          </cell>
          <cell r="H118">
            <v>0</v>
          </cell>
          <cell r="I118">
            <v>0</v>
          </cell>
          <cell r="J118">
            <v>0</v>
          </cell>
          <cell r="K118">
            <v>0</v>
          </cell>
          <cell r="L118">
            <v>0</v>
          </cell>
          <cell r="M118">
            <v>0</v>
          </cell>
          <cell r="N118">
            <v>0</v>
          </cell>
          <cell r="O118">
            <v>0</v>
          </cell>
          <cell r="P118">
            <v>0</v>
          </cell>
        </row>
        <row r="119">
          <cell r="B119" t="str">
            <v>Universal Messaging</v>
          </cell>
          <cell r="E119">
            <v>0</v>
          </cell>
          <cell r="F119">
            <v>0</v>
          </cell>
          <cell r="G119">
            <v>0</v>
          </cell>
          <cell r="H119">
            <v>0</v>
          </cell>
          <cell r="I119">
            <v>0</v>
          </cell>
          <cell r="J119">
            <v>0</v>
          </cell>
          <cell r="K119">
            <v>0</v>
          </cell>
          <cell r="L119">
            <v>0</v>
          </cell>
          <cell r="M119">
            <v>0</v>
          </cell>
          <cell r="N119">
            <v>0</v>
          </cell>
          <cell r="O119">
            <v>0</v>
          </cell>
          <cell r="P119">
            <v>0</v>
          </cell>
        </row>
        <row r="120">
          <cell r="B120" t="str">
            <v>Directory Database</v>
          </cell>
          <cell r="E120">
            <v>0</v>
          </cell>
          <cell r="F120">
            <v>0</v>
          </cell>
          <cell r="G120">
            <v>0</v>
          </cell>
          <cell r="H120">
            <v>0</v>
          </cell>
          <cell r="I120">
            <v>0</v>
          </cell>
          <cell r="J120">
            <v>0</v>
          </cell>
          <cell r="K120">
            <v>0</v>
          </cell>
          <cell r="L120">
            <v>0</v>
          </cell>
          <cell r="M120">
            <v>0</v>
          </cell>
          <cell r="N120">
            <v>0</v>
          </cell>
          <cell r="O120">
            <v>0</v>
          </cell>
          <cell r="P120">
            <v>0</v>
          </cell>
        </row>
        <row r="124">
          <cell r="B124" t="str">
            <v>Contribution Payments</v>
          </cell>
          <cell r="E124">
            <v>3302577.59</v>
          </cell>
          <cell r="F124">
            <v>3438293.11</v>
          </cell>
          <cell r="G124">
            <v>2922189.33</v>
          </cell>
          <cell r="H124">
            <v>3781861.11</v>
          </cell>
          <cell r="I124">
            <v>5658656.5499999998</v>
          </cell>
          <cell r="J124">
            <v>6233911.7999999998</v>
          </cell>
          <cell r="K124">
            <v>4988293.96</v>
          </cell>
          <cell r="L124">
            <v>5386664.7599999998</v>
          </cell>
          <cell r="M124">
            <v>0</v>
          </cell>
          <cell r="N124">
            <v>0</v>
          </cell>
          <cell r="O124">
            <v>0</v>
          </cell>
          <cell r="P124">
            <v>0</v>
          </cell>
        </row>
        <row r="125">
          <cell r="B125" t="str">
            <v>Settlements - Voice</v>
          </cell>
          <cell r="E125">
            <v>-3262624.78</v>
          </cell>
          <cell r="F125">
            <v>-1875811.71</v>
          </cell>
          <cell r="G125">
            <v>-1160472.7200000002</v>
          </cell>
          <cell r="H125">
            <v>-1741806.46</v>
          </cell>
          <cell r="I125">
            <v>289437.33999999997</v>
          </cell>
          <cell r="J125">
            <v>1928040.09</v>
          </cell>
          <cell r="K125">
            <v>-1397006.55</v>
          </cell>
          <cell r="L125">
            <v>-336551.33999999997</v>
          </cell>
          <cell r="M125">
            <v>0</v>
          </cell>
          <cell r="N125">
            <v>0</v>
          </cell>
          <cell r="O125">
            <v>0</v>
          </cell>
          <cell r="P125">
            <v>0</v>
          </cell>
        </row>
        <row r="126">
          <cell r="B126" t="str">
            <v>Settlements - Data</v>
          </cell>
          <cell r="E126">
            <v>2615026.91</v>
          </cell>
          <cell r="F126">
            <v>3108420.16</v>
          </cell>
          <cell r="G126">
            <v>984134.75</v>
          </cell>
          <cell r="H126">
            <v>1510068.27</v>
          </cell>
          <cell r="I126">
            <v>317825.08000000007</v>
          </cell>
          <cell r="J126">
            <v>1437943.26</v>
          </cell>
          <cell r="K126">
            <v>377652.35</v>
          </cell>
          <cell r="L126">
            <v>1068366.52</v>
          </cell>
          <cell r="M126">
            <v>0</v>
          </cell>
          <cell r="N126">
            <v>0</v>
          </cell>
          <cell r="O126">
            <v>0</v>
          </cell>
          <cell r="P126">
            <v>0</v>
          </cell>
        </row>
        <row r="127">
          <cell r="B127" t="str">
            <v>TCE Settlement</v>
          </cell>
          <cell r="E127">
            <v>-2545452.4300000002</v>
          </cell>
          <cell r="F127">
            <v>-2413070.4499999997</v>
          </cell>
          <cell r="G127">
            <v>-2851229.51</v>
          </cell>
          <cell r="H127">
            <v>-2575610.04</v>
          </cell>
          <cell r="I127">
            <v>-2509765.2000000002</v>
          </cell>
          <cell r="J127">
            <v>-2536012.0200000005</v>
          </cell>
          <cell r="K127">
            <v>-2444625.9300000002</v>
          </cell>
          <cell r="L127">
            <v>-2987925.1000000006</v>
          </cell>
          <cell r="M127">
            <v>0</v>
          </cell>
          <cell r="N127">
            <v>0</v>
          </cell>
          <cell r="O127">
            <v>0</v>
          </cell>
          <cell r="P127">
            <v>0</v>
          </cell>
        </row>
        <row r="128">
          <cell r="B128" t="str">
            <v>ILS Grant</v>
          </cell>
          <cell r="E128">
            <v>1369334</v>
          </cell>
          <cell r="F128">
            <v>1369334</v>
          </cell>
          <cell r="G128">
            <v>1369334</v>
          </cell>
          <cell r="H128">
            <v>1369334</v>
          </cell>
          <cell r="I128">
            <v>1369334</v>
          </cell>
          <cell r="J128">
            <v>1369334</v>
          </cell>
          <cell r="K128">
            <v>1369334</v>
          </cell>
          <cell r="L128">
            <v>1369334</v>
          </cell>
          <cell r="M128">
            <v>0</v>
          </cell>
          <cell r="N128">
            <v>0</v>
          </cell>
          <cell r="O128">
            <v>0</v>
          </cell>
          <cell r="P128">
            <v>0</v>
          </cell>
        </row>
        <row r="129">
          <cell r="B129" t="str">
            <v>Other Revenue</v>
          </cell>
          <cell r="E129">
            <v>991693.26000000047</v>
          </cell>
          <cell r="F129">
            <v>957463.98</v>
          </cell>
          <cell r="G129">
            <v>1409988.9199999997</v>
          </cell>
          <cell r="H129">
            <v>543242.6399999999</v>
          </cell>
          <cell r="I129">
            <v>1285529.1199999999</v>
          </cell>
          <cell r="J129">
            <v>548500.2300000001</v>
          </cell>
          <cell r="K129">
            <v>938310.5</v>
          </cell>
          <cell r="L129">
            <v>654262.49999999988</v>
          </cell>
          <cell r="M129">
            <v>0</v>
          </cell>
          <cell r="N129">
            <v>0</v>
          </cell>
          <cell r="O129">
            <v>0</v>
          </cell>
          <cell r="P129">
            <v>0</v>
          </cell>
        </row>
        <row r="130">
          <cell r="B130" t="str">
            <v>Uncollectibles</v>
          </cell>
          <cell r="E130">
            <v>-1333628.2400489999</v>
          </cell>
          <cell r="F130">
            <v>-1163551.0069889999</v>
          </cell>
          <cell r="G130">
            <v>-1096480.234899</v>
          </cell>
          <cell r="H130">
            <v>-1014108.1740720001</v>
          </cell>
          <cell r="I130">
            <v>-1191033.852561</v>
          </cell>
          <cell r="J130">
            <v>-1105146.5385869998</v>
          </cell>
          <cell r="K130">
            <v>-1347821.5060800002</v>
          </cell>
          <cell r="L130">
            <v>-1230138.2828699998</v>
          </cell>
          <cell r="M130">
            <v>0</v>
          </cell>
          <cell r="N130">
            <v>0</v>
          </cell>
          <cell r="O130">
            <v>0</v>
          </cell>
          <cell r="P130">
            <v>0</v>
          </cell>
        </row>
        <row r="131">
          <cell r="B131" t="str">
            <v>Other - Intercompany</v>
          </cell>
          <cell r="E131">
            <v>2389684.63</v>
          </cell>
          <cell r="F131">
            <v>2289822.2599999998</v>
          </cell>
          <cell r="G131">
            <v>2682343.4700000002</v>
          </cell>
          <cell r="H131">
            <v>2437178.9900000002</v>
          </cell>
          <cell r="I131">
            <v>2499522.62</v>
          </cell>
          <cell r="J131">
            <v>3159192.5899999994</v>
          </cell>
          <cell r="K131">
            <v>2472761.23</v>
          </cell>
          <cell r="L131">
            <v>2610075.2599999998</v>
          </cell>
          <cell r="M131">
            <v>0</v>
          </cell>
          <cell r="N131">
            <v>0</v>
          </cell>
          <cell r="O131">
            <v>0</v>
          </cell>
          <cell r="P131">
            <v>0</v>
          </cell>
        </row>
        <row r="132">
          <cell r="B132" t="str">
            <v>TAC - Other Intercompany</v>
          </cell>
          <cell r="E132">
            <v>863813.67999999993</v>
          </cell>
          <cell r="F132">
            <v>1659840.98</v>
          </cell>
          <cell r="G132">
            <v>1223189.99</v>
          </cell>
          <cell r="H132">
            <v>1585463.16</v>
          </cell>
          <cell r="I132">
            <v>1261229.4099999999</v>
          </cell>
          <cell r="J132">
            <v>1416253.25</v>
          </cell>
          <cell r="K132">
            <v>1322471.6399999999</v>
          </cell>
          <cell r="L132">
            <v>1376795.06</v>
          </cell>
          <cell r="M132">
            <v>0</v>
          </cell>
          <cell r="N132">
            <v>0</v>
          </cell>
          <cell r="O132">
            <v>0</v>
          </cell>
          <cell r="P132">
            <v>0</v>
          </cell>
        </row>
        <row r="133">
          <cell r="B133" t="str">
            <v>TAS - Intercompany</v>
          </cell>
          <cell r="E133">
            <v>58446.64</v>
          </cell>
          <cell r="F133">
            <v>75312.149999999994</v>
          </cell>
          <cell r="G133">
            <v>68270.17</v>
          </cell>
          <cell r="H133">
            <v>-133020.20000000001</v>
          </cell>
          <cell r="I133">
            <v>265265.44</v>
          </cell>
          <cell r="J133">
            <v>62947.360000000001</v>
          </cell>
          <cell r="K133">
            <v>66141.22</v>
          </cell>
          <cell r="L133">
            <v>61308.35</v>
          </cell>
          <cell r="M133">
            <v>0</v>
          </cell>
          <cell r="N133">
            <v>0</v>
          </cell>
          <cell r="O133">
            <v>0</v>
          </cell>
          <cell r="P133">
            <v>0</v>
          </cell>
        </row>
        <row r="134">
          <cell r="B134" t="str">
            <v>TMI - Other Intercompany</v>
          </cell>
          <cell r="E134">
            <v>662377.15999999992</v>
          </cell>
          <cell r="F134">
            <v>911263.56999999983</v>
          </cell>
          <cell r="G134">
            <v>759828.14</v>
          </cell>
          <cell r="H134">
            <v>310827.08999999997</v>
          </cell>
          <cell r="I134">
            <v>1189468.2799999998</v>
          </cell>
          <cell r="J134">
            <v>821666.44000000029</v>
          </cell>
          <cell r="K134">
            <v>759593.44000000029</v>
          </cell>
          <cell r="L134">
            <v>-228091.5700000003</v>
          </cell>
          <cell r="M134">
            <v>0</v>
          </cell>
          <cell r="N134">
            <v>0</v>
          </cell>
          <cell r="O134">
            <v>0</v>
          </cell>
          <cell r="P134">
            <v>0</v>
          </cell>
        </row>
        <row r="135">
          <cell r="B135" t="str">
            <v>Intercompany - Other - Data</v>
          </cell>
          <cell r="E135">
            <v>934851.22</v>
          </cell>
          <cell r="F135">
            <v>750112.46</v>
          </cell>
          <cell r="G135">
            <v>767994.4</v>
          </cell>
          <cell r="H135">
            <v>858016.42</v>
          </cell>
          <cell r="I135">
            <v>889593.41</v>
          </cell>
          <cell r="J135">
            <v>708225.58</v>
          </cell>
          <cell r="K135">
            <v>813635.36</v>
          </cell>
          <cell r="L135">
            <v>1874962.1</v>
          </cell>
          <cell r="M135">
            <v>0</v>
          </cell>
          <cell r="N135">
            <v>0</v>
          </cell>
          <cell r="O135">
            <v>0</v>
          </cell>
          <cell r="P135">
            <v>0</v>
          </cell>
        </row>
        <row r="136">
          <cell r="B136" t="str">
            <v>TCE - Intercompany</v>
          </cell>
          <cell r="E136">
            <v>61470.27</v>
          </cell>
          <cell r="F136">
            <v>72272.490000000005</v>
          </cell>
          <cell r="G136">
            <v>76455.399999999994</v>
          </cell>
          <cell r="H136">
            <v>75952.77</v>
          </cell>
          <cell r="I136">
            <v>69635.62000000001</v>
          </cell>
          <cell r="J136">
            <v>496050.98000000004</v>
          </cell>
          <cell r="K136">
            <v>523113.68999999994</v>
          </cell>
          <cell r="L136">
            <v>-367217.81</v>
          </cell>
          <cell r="M136">
            <v>0</v>
          </cell>
          <cell r="N136">
            <v>0</v>
          </cell>
          <cell r="O136">
            <v>0</v>
          </cell>
          <cell r="P136">
            <v>0</v>
          </cell>
        </row>
        <row r="137">
          <cell r="B137" t="str">
            <v>COGS - Intercompany Assistance Given</v>
          </cell>
          <cell r="E137">
            <v>-321208.33999999997</v>
          </cell>
          <cell r="F137">
            <v>-422291.28000000009</v>
          </cell>
          <cell r="G137">
            <v>-162235.68</v>
          </cell>
          <cell r="H137">
            <v>-250891.6</v>
          </cell>
          <cell r="I137">
            <v>-266587.5</v>
          </cell>
          <cell r="J137">
            <v>-1220083.95</v>
          </cell>
          <cell r="K137">
            <v>-206341.94</v>
          </cell>
          <cell r="L137">
            <v>-208086.37999999998</v>
          </cell>
          <cell r="M137">
            <v>0</v>
          </cell>
          <cell r="N137">
            <v>0</v>
          </cell>
          <cell r="O137">
            <v>0</v>
          </cell>
          <cell r="P137">
            <v>0</v>
          </cell>
        </row>
        <row r="138">
          <cell r="B138" t="str">
            <v>Gross Sales &amp; Maintenance</v>
          </cell>
          <cell r="E138">
            <v>349871.39000000013</v>
          </cell>
          <cell r="F138">
            <v>-161410.06000000003</v>
          </cell>
          <cell r="G138">
            <v>170137.05999999994</v>
          </cell>
          <cell r="H138">
            <v>302694.41999999993</v>
          </cell>
          <cell r="I138">
            <v>275707.22000000003</v>
          </cell>
          <cell r="J138">
            <v>309185.78999999998</v>
          </cell>
          <cell r="K138">
            <v>360592.42000000004</v>
          </cell>
          <cell r="L138">
            <v>410766.28</v>
          </cell>
          <cell r="M138">
            <v>0</v>
          </cell>
          <cell r="N138">
            <v>0</v>
          </cell>
          <cell r="O138">
            <v>0</v>
          </cell>
          <cell r="P138">
            <v>0</v>
          </cell>
        </row>
        <row r="139">
          <cell r="B139" t="str">
            <v>COGS - Voice</v>
          </cell>
          <cell r="E139">
            <v>-459525.72000000009</v>
          </cell>
          <cell r="F139">
            <v>-399804.02999999997</v>
          </cell>
          <cell r="G139">
            <v>14951.139999999956</v>
          </cell>
          <cell r="H139">
            <v>-240911.33</v>
          </cell>
          <cell r="I139">
            <v>-237824.04000000004</v>
          </cell>
          <cell r="J139">
            <v>-360496.53</v>
          </cell>
          <cell r="K139">
            <v>-484720.2</v>
          </cell>
          <cell r="L139">
            <v>-279225.23</v>
          </cell>
          <cell r="M139">
            <v>0</v>
          </cell>
          <cell r="N139">
            <v>0</v>
          </cell>
          <cell r="O139">
            <v>0</v>
          </cell>
          <cell r="P139">
            <v>0</v>
          </cell>
        </row>
        <row r="140">
          <cell r="B140" t="str">
            <v>COGS - Data</v>
          </cell>
          <cell r="E140">
            <v>-6478.99</v>
          </cell>
          <cell r="F140">
            <v>-33674.49</v>
          </cell>
          <cell r="G140">
            <v>-327393.70999999996</v>
          </cell>
          <cell r="H140">
            <v>-68105.039999999994</v>
          </cell>
          <cell r="I140">
            <v>-285700.98</v>
          </cell>
          <cell r="J140">
            <v>-80923.430000000008</v>
          </cell>
          <cell r="K140">
            <v>-261167.26</v>
          </cell>
          <cell r="L140">
            <v>-37859.360000000001</v>
          </cell>
          <cell r="M140">
            <v>0</v>
          </cell>
          <cell r="N140">
            <v>0</v>
          </cell>
          <cell r="O140">
            <v>0</v>
          </cell>
          <cell r="P140">
            <v>0</v>
          </cell>
        </row>
        <row r="141">
          <cell r="B141" t="str">
            <v>Uncollectibles - Data</v>
          </cell>
          <cell r="E141">
            <v>-87090.02995100012</v>
          </cell>
          <cell r="F141">
            <v>-75983.463011000073</v>
          </cell>
          <cell r="G141">
            <v>-71603.535100999987</v>
          </cell>
          <cell r="H141">
            <v>-66224.385927999974</v>
          </cell>
          <cell r="I141">
            <v>-77778.177438999992</v>
          </cell>
          <cell r="J141">
            <v>-72169.471413000021</v>
          </cell>
          <cell r="K141">
            <v>-88016.893919999944</v>
          </cell>
          <cell r="L141">
            <v>-80331.817130000098</v>
          </cell>
          <cell r="M141">
            <v>0</v>
          </cell>
          <cell r="N141">
            <v>0</v>
          </cell>
          <cell r="O141">
            <v>0</v>
          </cell>
          <cell r="P141">
            <v>0</v>
          </cell>
        </row>
      </sheetData>
      <sheetData sheetId="1" refreshError="1">
        <row r="13">
          <cell r="B13" t="str">
            <v>Regular Toll</v>
          </cell>
          <cell r="E13">
            <v>4321712.7349883001</v>
          </cell>
          <cell r="F13">
            <v>3540853.6960177966</v>
          </cell>
          <cell r="G13">
            <v>3688768.9105765354</v>
          </cell>
          <cell r="H13">
            <v>3355396.4076261111</v>
          </cell>
          <cell r="I13">
            <v>3745123.2900866214</v>
          </cell>
          <cell r="J13">
            <v>3217745.8644967969</v>
          </cell>
          <cell r="K13">
            <v>3504566.9459737511</v>
          </cell>
          <cell r="L13">
            <v>3673523.7182119782</v>
          </cell>
          <cell r="M13">
            <v>0</v>
          </cell>
          <cell r="N13">
            <v>0</v>
          </cell>
          <cell r="O13">
            <v>0</v>
          </cell>
          <cell r="P13">
            <v>0</v>
          </cell>
        </row>
        <row r="14">
          <cell r="B14" t="str">
            <v>Advantage Preferred</v>
          </cell>
          <cell r="E14">
            <v>226186.86114813268</v>
          </cell>
          <cell r="F14">
            <v>199502.90525513139</v>
          </cell>
          <cell r="G14">
            <v>210809.36293579303</v>
          </cell>
          <cell r="H14">
            <v>190104.60017840078</v>
          </cell>
          <cell r="I14">
            <v>209243.95084192735</v>
          </cell>
          <cell r="J14">
            <v>169075.50254182387</v>
          </cell>
          <cell r="K14">
            <v>158796.01723625092</v>
          </cell>
          <cell r="L14">
            <v>131582.04420738984</v>
          </cell>
          <cell r="M14">
            <v>0</v>
          </cell>
          <cell r="N14">
            <v>0</v>
          </cell>
          <cell r="O14">
            <v>0</v>
          </cell>
          <cell r="P14">
            <v>0</v>
          </cell>
        </row>
        <row r="15">
          <cell r="B15" t="str">
            <v>Advantage Select</v>
          </cell>
          <cell r="E15">
            <v>2581.0483040497224</v>
          </cell>
          <cell r="F15">
            <v>2853.9861917758453</v>
          </cell>
          <cell r="G15">
            <v>3517.4561236300829</v>
          </cell>
          <cell r="H15">
            <v>2341.8836207619906</v>
          </cell>
          <cell r="I15">
            <v>1721.9235469082175</v>
          </cell>
          <cell r="J15">
            <v>703.92656640823736</v>
          </cell>
          <cell r="K15">
            <v>3037.0404930496602</v>
          </cell>
          <cell r="L15">
            <v>3227.9963777065313</v>
          </cell>
          <cell r="M15">
            <v>0</v>
          </cell>
          <cell r="N15">
            <v>0</v>
          </cell>
          <cell r="O15">
            <v>0</v>
          </cell>
          <cell r="P15">
            <v>0</v>
          </cell>
        </row>
        <row r="16">
          <cell r="B16" t="str">
            <v>Between Friends</v>
          </cell>
          <cell r="E16">
            <v>668485.28516342258</v>
          </cell>
          <cell r="F16">
            <v>421408.51331848721</v>
          </cell>
          <cell r="G16">
            <v>351267.91339556174</v>
          </cell>
          <cell r="H16">
            <v>200872.67963274056</v>
          </cell>
          <cell r="I16">
            <v>170571.54902767771</v>
          </cell>
          <cell r="J16">
            <v>107629.42524513818</v>
          </cell>
          <cell r="K16">
            <v>87572.511587223213</v>
          </cell>
          <cell r="L16">
            <v>52458.226596480956</v>
          </cell>
          <cell r="M16">
            <v>0</v>
          </cell>
          <cell r="N16">
            <v>0</v>
          </cell>
          <cell r="O16">
            <v>0</v>
          </cell>
          <cell r="P16">
            <v>0</v>
          </cell>
        </row>
        <row r="17">
          <cell r="B17" t="str">
            <v>Teleplus Overseas</v>
          </cell>
          <cell r="E17">
            <v>41552.757725669209</v>
          </cell>
          <cell r="F17">
            <v>26940.312226630918</v>
          </cell>
          <cell r="G17">
            <v>31425.795644217684</v>
          </cell>
          <cell r="H17">
            <v>21914.145523890347</v>
          </cell>
          <cell r="I17">
            <v>23589.579126618715</v>
          </cell>
          <cell r="J17">
            <v>16086.796326614412</v>
          </cell>
          <cell r="K17">
            <v>14697.489524710152</v>
          </cell>
          <cell r="L17">
            <v>8533.9097764706512</v>
          </cell>
          <cell r="M17">
            <v>0</v>
          </cell>
          <cell r="N17">
            <v>0</v>
          </cell>
          <cell r="O17">
            <v>0</v>
          </cell>
          <cell r="P17">
            <v>0</v>
          </cell>
        </row>
        <row r="18">
          <cell r="B18" t="str">
            <v>RealPlus</v>
          </cell>
          <cell r="E18">
            <v>9928458.8074731417</v>
          </cell>
          <cell r="F18">
            <v>6241157.3624118688</v>
          </cell>
          <cell r="G18">
            <v>5317504.4051277498</v>
          </cell>
          <cell r="H18">
            <v>3322911.4835390504</v>
          </cell>
          <cell r="I18">
            <v>2868024.6354791899</v>
          </cell>
          <cell r="J18">
            <v>1824170.6869028779</v>
          </cell>
          <cell r="K18">
            <v>1591780.8781165457</v>
          </cell>
          <cell r="L18">
            <v>1161342.1021510055</v>
          </cell>
          <cell r="M18">
            <v>0</v>
          </cell>
          <cell r="N18">
            <v>0</v>
          </cell>
          <cell r="O18">
            <v>0</v>
          </cell>
          <cell r="P18">
            <v>0</v>
          </cell>
        </row>
        <row r="19">
          <cell r="B19" t="str">
            <v>TELUS Your Way Plus</v>
          </cell>
          <cell r="E19">
            <v>12101466.741038539</v>
          </cell>
          <cell r="F19">
            <v>12304830.183229072</v>
          </cell>
          <cell r="G19">
            <v>15566109.142829157</v>
          </cell>
          <cell r="H19">
            <v>16355914.308175607</v>
          </cell>
          <cell r="I19">
            <v>20629978.327769917</v>
          </cell>
          <cell r="J19">
            <v>16643715.924233645</v>
          </cell>
          <cell r="K19">
            <v>18459406.810294021</v>
          </cell>
          <cell r="L19">
            <v>16548473.982692016</v>
          </cell>
          <cell r="M19">
            <v>0</v>
          </cell>
          <cell r="N19">
            <v>0</v>
          </cell>
          <cell r="O19">
            <v>0</v>
          </cell>
          <cell r="P19">
            <v>0</v>
          </cell>
        </row>
        <row r="20">
          <cell r="B20" t="str">
            <v>TELUS Your Way Straight</v>
          </cell>
          <cell r="E20">
            <v>0</v>
          </cell>
          <cell r="F20">
            <v>0</v>
          </cell>
          <cell r="G20">
            <v>0</v>
          </cell>
          <cell r="H20">
            <v>0</v>
          </cell>
          <cell r="I20">
            <v>0</v>
          </cell>
          <cell r="J20">
            <v>0</v>
          </cell>
          <cell r="K20">
            <v>294851.81997705722</v>
          </cell>
          <cell r="L20">
            <v>1555225.2502559787</v>
          </cell>
          <cell r="M20">
            <v>0</v>
          </cell>
          <cell r="N20">
            <v>0</v>
          </cell>
          <cell r="O20">
            <v>0</v>
          </cell>
          <cell r="P20">
            <v>0</v>
          </cell>
        </row>
        <row r="21">
          <cell r="B21" t="str">
            <v>SelectRoute</v>
          </cell>
          <cell r="E21">
            <v>423453.8688479113</v>
          </cell>
          <cell r="F21">
            <v>356377.79034349479</v>
          </cell>
          <cell r="G21">
            <v>389812.32845656521</v>
          </cell>
          <cell r="H21">
            <v>351822.55291985749</v>
          </cell>
          <cell r="I21">
            <v>414907.29362080921</v>
          </cell>
          <cell r="J21">
            <v>355539.80619702267</v>
          </cell>
          <cell r="K21">
            <v>372055.55890345603</v>
          </cell>
          <cell r="L21">
            <v>310097.28261315974</v>
          </cell>
          <cell r="M21">
            <v>0</v>
          </cell>
          <cell r="N21">
            <v>0</v>
          </cell>
          <cell r="O21">
            <v>0</v>
          </cell>
          <cell r="P21">
            <v>0</v>
          </cell>
        </row>
        <row r="22">
          <cell r="B22" t="str">
            <v>Community Calling</v>
          </cell>
          <cell r="E22">
            <v>3384.2773108282781</v>
          </cell>
          <cell r="F22">
            <v>2555.1730057477935</v>
          </cell>
          <cell r="G22">
            <v>2424.816910792938</v>
          </cell>
          <cell r="H22">
            <v>1418.7687835783431</v>
          </cell>
          <cell r="I22">
            <v>1194.6245003331674</v>
          </cell>
          <cell r="J22">
            <v>778.63948967526426</v>
          </cell>
          <cell r="K22">
            <v>773.20989394120068</v>
          </cell>
          <cell r="L22">
            <v>668.85911781711525</v>
          </cell>
          <cell r="M22">
            <v>0</v>
          </cell>
          <cell r="N22">
            <v>0</v>
          </cell>
          <cell r="O22">
            <v>0</v>
          </cell>
          <cell r="P22">
            <v>0</v>
          </cell>
        </row>
        <row r="26">
          <cell r="B26" t="str">
            <v>Rewards</v>
          </cell>
          <cell r="E26">
            <v>-1100000</v>
          </cell>
          <cell r="F26">
            <v>-1100000</v>
          </cell>
          <cell r="G26">
            <v>-80000</v>
          </cell>
          <cell r="H26">
            <v>-760000</v>
          </cell>
          <cell r="I26">
            <v>-1140000</v>
          </cell>
          <cell r="J26">
            <v>-1520000</v>
          </cell>
          <cell r="K26">
            <v>-380000</v>
          </cell>
          <cell r="L26">
            <v>-760000</v>
          </cell>
          <cell r="M26">
            <v>0</v>
          </cell>
          <cell r="N26">
            <v>0</v>
          </cell>
          <cell r="O26">
            <v>0</v>
          </cell>
          <cell r="P26">
            <v>0</v>
          </cell>
        </row>
        <row r="27">
          <cell r="B27" t="str">
            <v>Switched Call Completion</v>
          </cell>
          <cell r="E27">
            <v>0</v>
          </cell>
          <cell r="F27">
            <v>0</v>
          </cell>
          <cell r="G27">
            <v>5817.5999999999995</v>
          </cell>
          <cell r="H27">
            <v>-5817.6</v>
          </cell>
          <cell r="I27">
            <v>0</v>
          </cell>
          <cell r="J27">
            <v>0</v>
          </cell>
          <cell r="K27">
            <v>0</v>
          </cell>
          <cell r="L27">
            <v>0</v>
          </cell>
          <cell r="M27">
            <v>0</v>
          </cell>
          <cell r="N27">
            <v>0</v>
          </cell>
          <cell r="O27">
            <v>0</v>
          </cell>
          <cell r="P27">
            <v>0</v>
          </cell>
        </row>
        <row r="28">
          <cell r="B28" t="str">
            <v>Advantage Vision</v>
          </cell>
          <cell r="E28">
            <v>12032.85</v>
          </cell>
          <cell r="F28">
            <v>13473.26</v>
          </cell>
          <cell r="G28">
            <v>13646.699999999999</v>
          </cell>
          <cell r="H28">
            <v>15754.710000000001</v>
          </cell>
          <cell r="I28">
            <v>16044.54</v>
          </cell>
          <cell r="J28">
            <v>18293.759999999998</v>
          </cell>
          <cell r="K28">
            <v>14997.98</v>
          </cell>
          <cell r="L28">
            <v>17389.21</v>
          </cell>
          <cell r="M28">
            <v>0</v>
          </cell>
          <cell r="N28">
            <v>0</v>
          </cell>
          <cell r="O28">
            <v>0</v>
          </cell>
          <cell r="P28">
            <v>0</v>
          </cell>
        </row>
        <row r="29">
          <cell r="B29" t="str">
            <v>Rebiller Elite</v>
          </cell>
          <cell r="E29">
            <v>-2.66</v>
          </cell>
          <cell r="F29">
            <v>0</v>
          </cell>
          <cell r="G29">
            <v>0</v>
          </cell>
          <cell r="H29">
            <v>0</v>
          </cell>
          <cell r="I29">
            <v>0</v>
          </cell>
          <cell r="J29">
            <v>0</v>
          </cell>
          <cell r="K29">
            <v>0</v>
          </cell>
          <cell r="L29">
            <v>0</v>
          </cell>
          <cell r="M29">
            <v>0</v>
          </cell>
          <cell r="N29">
            <v>0</v>
          </cell>
          <cell r="O29">
            <v>0</v>
          </cell>
          <cell r="P29">
            <v>0</v>
          </cell>
        </row>
        <row r="30">
          <cell r="B30" t="str">
            <v>Faxcom</v>
          </cell>
          <cell r="E30">
            <v>23532.74</v>
          </cell>
          <cell r="F30">
            <v>20418.25</v>
          </cell>
          <cell r="G30">
            <v>16021.38</v>
          </cell>
          <cell r="H30">
            <v>24886.42</v>
          </cell>
          <cell r="I30">
            <v>20123.41</v>
          </cell>
          <cell r="J30">
            <v>17903.18</v>
          </cell>
          <cell r="K30">
            <v>19873.309999999998</v>
          </cell>
          <cell r="L30">
            <v>16704.490000000002</v>
          </cell>
          <cell r="M30">
            <v>0</v>
          </cell>
          <cell r="N30">
            <v>0</v>
          </cell>
          <cell r="O30">
            <v>0</v>
          </cell>
          <cell r="P30">
            <v>0</v>
          </cell>
        </row>
        <row r="31">
          <cell r="B31" t="str">
            <v>Advantage Teleconferencing</v>
          </cell>
          <cell r="E31">
            <v>8381.83</v>
          </cell>
          <cell r="F31">
            <v>24196.47</v>
          </cell>
          <cell r="G31">
            <v>13786.66</v>
          </cell>
          <cell r="H31">
            <v>30061.87</v>
          </cell>
          <cell r="I31">
            <v>16631.900000000001</v>
          </cell>
          <cell r="J31">
            <v>13151.74</v>
          </cell>
          <cell r="K31">
            <v>13909.22</v>
          </cell>
          <cell r="L31">
            <v>11586.24</v>
          </cell>
          <cell r="M31">
            <v>0</v>
          </cell>
          <cell r="N31">
            <v>0</v>
          </cell>
          <cell r="O31">
            <v>0</v>
          </cell>
          <cell r="P31">
            <v>0</v>
          </cell>
        </row>
        <row r="32">
          <cell r="B32" t="str">
            <v>Hello Phone Pass</v>
          </cell>
          <cell r="E32">
            <v>56822.1</v>
          </cell>
          <cell r="F32">
            <v>29148.33</v>
          </cell>
          <cell r="G32">
            <v>23939.49</v>
          </cell>
          <cell r="H32">
            <v>27387.75</v>
          </cell>
          <cell r="I32">
            <v>30197.159999999996</v>
          </cell>
          <cell r="J32">
            <v>35118.18</v>
          </cell>
          <cell r="K32">
            <v>52616.1</v>
          </cell>
          <cell r="L32">
            <v>100766.56199999999</v>
          </cell>
          <cell r="M32">
            <v>0</v>
          </cell>
          <cell r="N32">
            <v>0</v>
          </cell>
          <cell r="O32">
            <v>0</v>
          </cell>
          <cell r="P32">
            <v>0</v>
          </cell>
        </row>
        <row r="33">
          <cell r="B33" t="str">
            <v>QuickChange Payphone Card</v>
          </cell>
          <cell r="E33">
            <v>0</v>
          </cell>
          <cell r="F33">
            <v>0</v>
          </cell>
          <cell r="G33">
            <v>0</v>
          </cell>
          <cell r="H33">
            <v>0</v>
          </cell>
          <cell r="I33">
            <v>0</v>
          </cell>
          <cell r="J33">
            <v>0</v>
          </cell>
          <cell r="K33">
            <v>0</v>
          </cell>
          <cell r="L33">
            <v>0</v>
          </cell>
          <cell r="M33">
            <v>0</v>
          </cell>
          <cell r="N33">
            <v>0</v>
          </cell>
          <cell r="O33">
            <v>0</v>
          </cell>
          <cell r="P33">
            <v>0</v>
          </cell>
        </row>
        <row r="34">
          <cell r="B34" t="str">
            <v>C800 Toll - Intercompany</v>
          </cell>
          <cell r="E34">
            <v>0</v>
          </cell>
          <cell r="F34">
            <v>0</v>
          </cell>
          <cell r="G34">
            <v>0</v>
          </cell>
          <cell r="H34">
            <v>0</v>
          </cell>
          <cell r="I34">
            <v>0</v>
          </cell>
          <cell r="J34">
            <v>0</v>
          </cell>
          <cell r="K34">
            <v>0</v>
          </cell>
          <cell r="L34">
            <v>0</v>
          </cell>
          <cell r="M34">
            <v>0</v>
          </cell>
          <cell r="N34">
            <v>0</v>
          </cell>
          <cell r="O34">
            <v>0</v>
          </cell>
          <cell r="P34">
            <v>0</v>
          </cell>
        </row>
        <row r="35">
          <cell r="B35" t="str">
            <v>Toll Free Services</v>
          </cell>
          <cell r="E35">
            <v>141.5</v>
          </cell>
          <cell r="F35">
            <v>21</v>
          </cell>
          <cell r="G35">
            <v>7.17</v>
          </cell>
          <cell r="H35">
            <v>-55.72</v>
          </cell>
          <cell r="I35">
            <v>-1137.67</v>
          </cell>
          <cell r="J35">
            <v>437.7</v>
          </cell>
          <cell r="K35">
            <v>376.62</v>
          </cell>
          <cell r="L35">
            <v>-2.2999999999999998</v>
          </cell>
          <cell r="M35">
            <v>0</v>
          </cell>
          <cell r="N35">
            <v>0</v>
          </cell>
          <cell r="O35">
            <v>0</v>
          </cell>
          <cell r="P35">
            <v>0</v>
          </cell>
        </row>
        <row r="36">
          <cell r="B36" t="str">
            <v>900 Services</v>
          </cell>
          <cell r="E36">
            <v>-56412.88</v>
          </cell>
          <cell r="F36">
            <v>-45814.94</v>
          </cell>
          <cell r="G36">
            <v>-70979.02</v>
          </cell>
          <cell r="H36">
            <v>57735.609999999993</v>
          </cell>
          <cell r="I36">
            <v>57735.229999999981</v>
          </cell>
          <cell r="J36">
            <v>57735.61</v>
          </cell>
          <cell r="K36">
            <v>-114.7699999999968</v>
          </cell>
          <cell r="L36">
            <v>0</v>
          </cell>
          <cell r="M36">
            <v>0</v>
          </cell>
          <cell r="N36">
            <v>0</v>
          </cell>
          <cell r="O36">
            <v>0</v>
          </cell>
          <cell r="P36">
            <v>0</v>
          </cell>
        </row>
        <row r="37">
          <cell r="B37" t="str">
            <v>Directory Assistance</v>
          </cell>
          <cell r="E37">
            <v>515927.60000000003</v>
          </cell>
          <cell r="F37">
            <v>466491.54</v>
          </cell>
          <cell r="G37">
            <v>445421.27</v>
          </cell>
          <cell r="H37">
            <v>466796.77399999998</v>
          </cell>
          <cell r="I37">
            <v>457885.69399999996</v>
          </cell>
          <cell r="J37">
            <v>533704.51199999999</v>
          </cell>
          <cell r="K37">
            <v>435310.63</v>
          </cell>
          <cell r="L37">
            <v>526544.65</v>
          </cell>
          <cell r="M37">
            <v>0</v>
          </cell>
          <cell r="N37">
            <v>0</v>
          </cell>
          <cell r="O37">
            <v>0</v>
          </cell>
          <cell r="P37">
            <v>0</v>
          </cell>
        </row>
        <row r="38">
          <cell r="B38" t="str">
            <v>Advantage VNet</v>
          </cell>
          <cell r="E38">
            <v>116.39</v>
          </cell>
          <cell r="F38">
            <v>0</v>
          </cell>
          <cell r="G38">
            <v>0</v>
          </cell>
          <cell r="H38">
            <v>0</v>
          </cell>
          <cell r="I38">
            <v>0</v>
          </cell>
          <cell r="J38">
            <v>0</v>
          </cell>
          <cell r="K38">
            <v>0</v>
          </cell>
          <cell r="L38">
            <v>34.21</v>
          </cell>
          <cell r="M38">
            <v>0</v>
          </cell>
          <cell r="N38">
            <v>0</v>
          </cell>
          <cell r="O38">
            <v>0</v>
          </cell>
          <cell r="P38">
            <v>0</v>
          </cell>
        </row>
        <row r="39">
          <cell r="B39" t="str">
            <v>AGN Pac</v>
          </cell>
          <cell r="E39">
            <v>0</v>
          </cell>
          <cell r="F39">
            <v>0</v>
          </cell>
          <cell r="G39">
            <v>0</v>
          </cell>
          <cell r="H39">
            <v>0</v>
          </cell>
          <cell r="I39">
            <v>0</v>
          </cell>
          <cell r="J39">
            <v>0</v>
          </cell>
          <cell r="K39">
            <v>0</v>
          </cell>
          <cell r="L39">
            <v>0</v>
          </cell>
          <cell r="M39">
            <v>0</v>
          </cell>
          <cell r="N39">
            <v>0</v>
          </cell>
          <cell r="O39">
            <v>0</v>
          </cell>
          <cell r="P39">
            <v>0</v>
          </cell>
        </row>
        <row r="40">
          <cell r="B40" t="str">
            <v>Altanet - Local</v>
          </cell>
          <cell r="E40">
            <v>0</v>
          </cell>
          <cell r="F40">
            <v>0</v>
          </cell>
          <cell r="G40">
            <v>0</v>
          </cell>
          <cell r="H40">
            <v>0</v>
          </cell>
          <cell r="I40">
            <v>0</v>
          </cell>
          <cell r="J40">
            <v>0</v>
          </cell>
          <cell r="K40">
            <v>0</v>
          </cell>
          <cell r="L40">
            <v>0</v>
          </cell>
          <cell r="M40">
            <v>0</v>
          </cell>
          <cell r="N40">
            <v>0</v>
          </cell>
          <cell r="O40">
            <v>0</v>
          </cell>
          <cell r="P40">
            <v>0</v>
          </cell>
        </row>
        <row r="41">
          <cell r="B41" t="str">
            <v>Altanet - Toll</v>
          </cell>
          <cell r="E41">
            <v>0</v>
          </cell>
          <cell r="F41">
            <v>0</v>
          </cell>
          <cell r="G41">
            <v>0</v>
          </cell>
          <cell r="H41">
            <v>0</v>
          </cell>
          <cell r="I41">
            <v>0</v>
          </cell>
          <cell r="J41">
            <v>0</v>
          </cell>
          <cell r="K41">
            <v>0</v>
          </cell>
          <cell r="L41">
            <v>0</v>
          </cell>
          <cell r="M41">
            <v>0</v>
          </cell>
          <cell r="N41">
            <v>0</v>
          </cell>
          <cell r="O41">
            <v>0</v>
          </cell>
          <cell r="P41">
            <v>0</v>
          </cell>
        </row>
        <row r="42">
          <cell r="B42" t="str">
            <v>Cable Mileage</v>
          </cell>
          <cell r="E42">
            <v>4485.58</v>
          </cell>
          <cell r="F42">
            <v>4088.42</v>
          </cell>
          <cell r="G42">
            <v>4274.26</v>
          </cell>
          <cell r="H42">
            <v>4211.4799999999996</v>
          </cell>
          <cell r="I42">
            <v>4403.67</v>
          </cell>
          <cell r="J42">
            <v>4286.63</v>
          </cell>
          <cell r="K42">
            <v>4216.4399999999996</v>
          </cell>
          <cell r="L42">
            <v>4355.9799999999996</v>
          </cell>
          <cell r="M42">
            <v>0</v>
          </cell>
          <cell r="N42">
            <v>0</v>
          </cell>
          <cell r="O42">
            <v>0</v>
          </cell>
          <cell r="P42">
            <v>0</v>
          </cell>
        </row>
        <row r="43">
          <cell r="B43" t="str">
            <v>Citynet</v>
          </cell>
          <cell r="E43">
            <v>0</v>
          </cell>
          <cell r="F43">
            <v>0</v>
          </cell>
          <cell r="G43">
            <v>0</v>
          </cell>
          <cell r="H43">
            <v>0</v>
          </cell>
          <cell r="I43">
            <v>0</v>
          </cell>
          <cell r="J43">
            <v>0</v>
          </cell>
          <cell r="K43">
            <v>0</v>
          </cell>
          <cell r="L43">
            <v>0</v>
          </cell>
          <cell r="M43">
            <v>0</v>
          </cell>
          <cell r="N43">
            <v>0</v>
          </cell>
          <cell r="O43">
            <v>0</v>
          </cell>
          <cell r="P43">
            <v>0</v>
          </cell>
        </row>
        <row r="44">
          <cell r="B44" t="str">
            <v>Access Conditioning</v>
          </cell>
          <cell r="E44">
            <v>212.88</v>
          </cell>
          <cell r="F44">
            <v>259.79000000000002</v>
          </cell>
          <cell r="G44">
            <v>270.36</v>
          </cell>
          <cell r="H44">
            <v>264.13</v>
          </cell>
          <cell r="I44">
            <v>299.13</v>
          </cell>
          <cell r="J44">
            <v>237.86</v>
          </cell>
          <cell r="K44">
            <v>234.14</v>
          </cell>
          <cell r="L44">
            <v>186.2</v>
          </cell>
          <cell r="M44">
            <v>0</v>
          </cell>
          <cell r="N44">
            <v>0</v>
          </cell>
          <cell r="O44">
            <v>0</v>
          </cell>
          <cell r="P44">
            <v>0</v>
          </cell>
        </row>
        <row r="45">
          <cell r="B45" t="str">
            <v>Dataline</v>
          </cell>
          <cell r="E45">
            <v>0</v>
          </cell>
          <cell r="F45">
            <v>0</v>
          </cell>
          <cell r="G45">
            <v>0</v>
          </cell>
          <cell r="H45">
            <v>4.5</v>
          </cell>
          <cell r="I45">
            <v>5</v>
          </cell>
          <cell r="J45">
            <v>5</v>
          </cell>
          <cell r="K45">
            <v>5</v>
          </cell>
          <cell r="L45">
            <v>5</v>
          </cell>
          <cell r="M45">
            <v>0</v>
          </cell>
          <cell r="N45">
            <v>0</v>
          </cell>
          <cell r="O45">
            <v>0</v>
          </cell>
          <cell r="P45">
            <v>0</v>
          </cell>
        </row>
        <row r="46">
          <cell r="B46" t="str">
            <v>Datapac</v>
          </cell>
          <cell r="E46">
            <v>0</v>
          </cell>
          <cell r="F46">
            <v>0</v>
          </cell>
          <cell r="G46">
            <v>0</v>
          </cell>
          <cell r="H46">
            <v>0</v>
          </cell>
          <cell r="I46">
            <v>0</v>
          </cell>
          <cell r="J46">
            <v>0</v>
          </cell>
          <cell r="K46">
            <v>-4.1500000000000004</v>
          </cell>
          <cell r="L46">
            <v>0</v>
          </cell>
          <cell r="M46">
            <v>0</v>
          </cell>
          <cell r="N46">
            <v>0</v>
          </cell>
          <cell r="O46">
            <v>0</v>
          </cell>
          <cell r="P46">
            <v>0</v>
          </cell>
        </row>
        <row r="47">
          <cell r="B47" t="str">
            <v>Dataroute - Local</v>
          </cell>
          <cell r="E47">
            <v>0</v>
          </cell>
          <cell r="F47">
            <v>0</v>
          </cell>
          <cell r="G47">
            <v>0</v>
          </cell>
          <cell r="H47">
            <v>0</v>
          </cell>
          <cell r="I47">
            <v>0</v>
          </cell>
          <cell r="J47">
            <v>0</v>
          </cell>
          <cell r="K47">
            <v>0</v>
          </cell>
          <cell r="L47">
            <v>0</v>
          </cell>
          <cell r="M47">
            <v>0</v>
          </cell>
          <cell r="N47">
            <v>0</v>
          </cell>
          <cell r="O47">
            <v>0</v>
          </cell>
          <cell r="P47">
            <v>0</v>
          </cell>
        </row>
        <row r="48">
          <cell r="B48" t="str">
            <v>Dataroute - Toll</v>
          </cell>
          <cell r="E48">
            <v>0</v>
          </cell>
          <cell r="F48">
            <v>0</v>
          </cell>
          <cell r="G48">
            <v>0</v>
          </cell>
          <cell r="H48">
            <v>0</v>
          </cell>
          <cell r="I48">
            <v>0</v>
          </cell>
          <cell r="J48">
            <v>0</v>
          </cell>
          <cell r="K48">
            <v>0</v>
          </cell>
          <cell r="L48">
            <v>0</v>
          </cell>
          <cell r="M48">
            <v>0</v>
          </cell>
          <cell r="N48">
            <v>0</v>
          </cell>
          <cell r="O48">
            <v>0</v>
          </cell>
          <cell r="P48">
            <v>0</v>
          </cell>
        </row>
        <row r="49">
          <cell r="B49" t="str">
            <v>Hyperstream</v>
          </cell>
          <cell r="E49">
            <v>0</v>
          </cell>
          <cell r="F49">
            <v>0</v>
          </cell>
          <cell r="G49">
            <v>0</v>
          </cell>
          <cell r="H49">
            <v>0</v>
          </cell>
          <cell r="I49">
            <v>0</v>
          </cell>
          <cell r="J49">
            <v>0</v>
          </cell>
          <cell r="K49">
            <v>0</v>
          </cell>
          <cell r="L49">
            <v>0</v>
          </cell>
          <cell r="M49">
            <v>0</v>
          </cell>
          <cell r="N49">
            <v>0</v>
          </cell>
          <cell r="O49">
            <v>0</v>
          </cell>
          <cell r="P49">
            <v>0</v>
          </cell>
        </row>
        <row r="50">
          <cell r="B50" t="str">
            <v>Information Transactional Service</v>
          </cell>
          <cell r="E50">
            <v>0</v>
          </cell>
          <cell r="F50">
            <v>0</v>
          </cell>
          <cell r="G50">
            <v>0</v>
          </cell>
          <cell r="H50">
            <v>0</v>
          </cell>
          <cell r="I50">
            <v>0</v>
          </cell>
          <cell r="J50">
            <v>0</v>
          </cell>
          <cell r="K50">
            <v>0</v>
          </cell>
          <cell r="L50">
            <v>0</v>
          </cell>
          <cell r="M50">
            <v>0</v>
          </cell>
          <cell r="N50">
            <v>0</v>
          </cell>
          <cell r="O50">
            <v>0</v>
          </cell>
          <cell r="P50">
            <v>0</v>
          </cell>
        </row>
        <row r="51">
          <cell r="B51" t="str">
            <v>TELUS PLAnet</v>
          </cell>
          <cell r="E51">
            <v>372085.59</v>
          </cell>
          <cell r="F51">
            <v>420232.842</v>
          </cell>
          <cell r="G51">
            <v>465319.38</v>
          </cell>
          <cell r="H51">
            <v>514231.53</v>
          </cell>
          <cell r="I51">
            <v>523974.26</v>
          </cell>
          <cell r="J51">
            <v>555562.19999999995</v>
          </cell>
          <cell r="K51">
            <v>561202.13</v>
          </cell>
          <cell r="L51">
            <v>597537.73</v>
          </cell>
          <cell r="M51">
            <v>0</v>
          </cell>
          <cell r="N51">
            <v>0</v>
          </cell>
          <cell r="O51">
            <v>0</v>
          </cell>
          <cell r="P51">
            <v>0</v>
          </cell>
        </row>
        <row r="52">
          <cell r="B52" t="str">
            <v>Concert Data Services</v>
          </cell>
          <cell r="E52">
            <v>0</v>
          </cell>
          <cell r="F52">
            <v>0</v>
          </cell>
          <cell r="G52">
            <v>0</v>
          </cell>
          <cell r="H52">
            <v>0</v>
          </cell>
          <cell r="I52">
            <v>0</v>
          </cell>
          <cell r="J52">
            <v>0</v>
          </cell>
          <cell r="K52">
            <v>0</v>
          </cell>
          <cell r="L52">
            <v>0</v>
          </cell>
          <cell r="M52">
            <v>0</v>
          </cell>
          <cell r="N52">
            <v>0</v>
          </cell>
          <cell r="O52">
            <v>0</v>
          </cell>
          <cell r="P52">
            <v>0</v>
          </cell>
        </row>
        <row r="53">
          <cell r="B53" t="str">
            <v>IXVG - Local</v>
          </cell>
          <cell r="E53">
            <v>0</v>
          </cell>
          <cell r="F53">
            <v>0</v>
          </cell>
          <cell r="G53">
            <v>0</v>
          </cell>
          <cell r="H53">
            <v>0</v>
          </cell>
          <cell r="I53">
            <v>0</v>
          </cell>
          <cell r="J53">
            <v>0</v>
          </cell>
          <cell r="K53">
            <v>0</v>
          </cell>
          <cell r="L53">
            <v>0</v>
          </cell>
          <cell r="M53">
            <v>0</v>
          </cell>
          <cell r="N53">
            <v>0</v>
          </cell>
          <cell r="O53">
            <v>0</v>
          </cell>
          <cell r="P53">
            <v>0</v>
          </cell>
        </row>
        <row r="54">
          <cell r="B54" t="str">
            <v>IXVG - Toll</v>
          </cell>
          <cell r="E54">
            <v>0</v>
          </cell>
          <cell r="F54">
            <v>0</v>
          </cell>
          <cell r="G54">
            <v>0</v>
          </cell>
          <cell r="H54">
            <v>0</v>
          </cell>
          <cell r="I54">
            <v>0</v>
          </cell>
          <cell r="J54">
            <v>0</v>
          </cell>
          <cell r="K54">
            <v>0</v>
          </cell>
          <cell r="L54">
            <v>0</v>
          </cell>
          <cell r="M54">
            <v>0</v>
          </cell>
          <cell r="N54">
            <v>0</v>
          </cell>
          <cell r="O54">
            <v>0</v>
          </cell>
          <cell r="P54">
            <v>0</v>
          </cell>
        </row>
        <row r="55">
          <cell r="B55" t="str">
            <v>Megaplan - Local</v>
          </cell>
          <cell r="E55">
            <v>0</v>
          </cell>
          <cell r="F55">
            <v>0</v>
          </cell>
          <cell r="G55">
            <v>0</v>
          </cell>
          <cell r="H55">
            <v>0</v>
          </cell>
          <cell r="I55">
            <v>0</v>
          </cell>
          <cell r="J55">
            <v>0</v>
          </cell>
          <cell r="K55">
            <v>0</v>
          </cell>
          <cell r="L55">
            <v>0</v>
          </cell>
          <cell r="M55">
            <v>0</v>
          </cell>
          <cell r="N55">
            <v>0</v>
          </cell>
          <cell r="O55">
            <v>0</v>
          </cell>
          <cell r="P55">
            <v>0</v>
          </cell>
        </row>
        <row r="56">
          <cell r="B56" t="str">
            <v>Megaplan - Toll</v>
          </cell>
          <cell r="E56">
            <v>0</v>
          </cell>
          <cell r="F56">
            <v>0</v>
          </cell>
          <cell r="G56">
            <v>0</v>
          </cell>
          <cell r="H56">
            <v>0</v>
          </cell>
          <cell r="I56">
            <v>0</v>
          </cell>
          <cell r="J56">
            <v>0</v>
          </cell>
          <cell r="K56">
            <v>0</v>
          </cell>
          <cell r="L56">
            <v>0</v>
          </cell>
          <cell r="M56">
            <v>0</v>
          </cell>
          <cell r="N56">
            <v>0</v>
          </cell>
          <cell r="O56">
            <v>0</v>
          </cell>
          <cell r="P56">
            <v>0</v>
          </cell>
        </row>
        <row r="57">
          <cell r="B57" t="str">
            <v>DNA - Local</v>
          </cell>
          <cell r="E57">
            <v>0</v>
          </cell>
          <cell r="F57">
            <v>0</v>
          </cell>
          <cell r="G57">
            <v>0</v>
          </cell>
          <cell r="H57">
            <v>0</v>
          </cell>
          <cell r="I57">
            <v>0</v>
          </cell>
          <cell r="J57">
            <v>0</v>
          </cell>
          <cell r="K57">
            <v>0</v>
          </cell>
          <cell r="L57">
            <v>0</v>
          </cell>
          <cell r="M57">
            <v>0</v>
          </cell>
          <cell r="N57">
            <v>0</v>
          </cell>
          <cell r="O57">
            <v>0</v>
          </cell>
          <cell r="P57">
            <v>0</v>
          </cell>
        </row>
        <row r="58">
          <cell r="B58" t="str">
            <v>DNA - Toll</v>
          </cell>
          <cell r="E58">
            <v>0</v>
          </cell>
          <cell r="F58">
            <v>0</v>
          </cell>
          <cell r="G58">
            <v>0</v>
          </cell>
          <cell r="H58">
            <v>0</v>
          </cell>
          <cell r="I58">
            <v>0</v>
          </cell>
          <cell r="J58">
            <v>0</v>
          </cell>
          <cell r="K58">
            <v>0</v>
          </cell>
          <cell r="L58">
            <v>0</v>
          </cell>
          <cell r="M58">
            <v>0</v>
          </cell>
          <cell r="N58">
            <v>0</v>
          </cell>
          <cell r="O58">
            <v>0</v>
          </cell>
          <cell r="P58">
            <v>0</v>
          </cell>
        </row>
        <row r="59">
          <cell r="B59" t="str">
            <v>PosPac</v>
          </cell>
          <cell r="E59">
            <v>0</v>
          </cell>
          <cell r="F59">
            <v>0</v>
          </cell>
          <cell r="G59">
            <v>0</v>
          </cell>
          <cell r="H59">
            <v>0</v>
          </cell>
          <cell r="I59">
            <v>0</v>
          </cell>
          <cell r="J59">
            <v>0</v>
          </cell>
          <cell r="K59">
            <v>0</v>
          </cell>
          <cell r="L59">
            <v>0</v>
          </cell>
          <cell r="M59">
            <v>0</v>
          </cell>
          <cell r="N59">
            <v>0</v>
          </cell>
          <cell r="O59">
            <v>0</v>
          </cell>
          <cell r="P59">
            <v>0</v>
          </cell>
        </row>
        <row r="60">
          <cell r="B60" t="str">
            <v>Slow Speed Channel Service - Local</v>
          </cell>
          <cell r="E60">
            <v>0</v>
          </cell>
          <cell r="F60">
            <v>0</v>
          </cell>
          <cell r="G60">
            <v>0</v>
          </cell>
          <cell r="H60">
            <v>0</v>
          </cell>
          <cell r="I60">
            <v>0</v>
          </cell>
          <cell r="J60">
            <v>0</v>
          </cell>
          <cell r="K60">
            <v>0</v>
          </cell>
          <cell r="L60">
            <v>0</v>
          </cell>
          <cell r="M60">
            <v>0</v>
          </cell>
          <cell r="N60">
            <v>0</v>
          </cell>
          <cell r="O60">
            <v>0</v>
          </cell>
          <cell r="P60">
            <v>0</v>
          </cell>
        </row>
        <row r="61">
          <cell r="B61" t="str">
            <v>Slow Speed Channel Service - Toll</v>
          </cell>
          <cell r="E61">
            <v>0</v>
          </cell>
          <cell r="F61">
            <v>0</v>
          </cell>
          <cell r="G61">
            <v>0</v>
          </cell>
          <cell r="H61">
            <v>0</v>
          </cell>
          <cell r="I61">
            <v>0</v>
          </cell>
          <cell r="J61">
            <v>0</v>
          </cell>
          <cell r="K61">
            <v>0</v>
          </cell>
          <cell r="L61">
            <v>0</v>
          </cell>
          <cell r="M61">
            <v>0</v>
          </cell>
          <cell r="N61">
            <v>0</v>
          </cell>
          <cell r="O61">
            <v>0</v>
          </cell>
          <cell r="P61">
            <v>0</v>
          </cell>
        </row>
        <row r="62">
          <cell r="B62" t="str">
            <v>Special Assembly</v>
          </cell>
          <cell r="E62">
            <v>0</v>
          </cell>
          <cell r="F62">
            <v>0</v>
          </cell>
          <cell r="G62">
            <v>0</v>
          </cell>
          <cell r="H62">
            <v>0</v>
          </cell>
          <cell r="I62">
            <v>0</v>
          </cell>
          <cell r="J62">
            <v>0</v>
          </cell>
          <cell r="K62">
            <v>0</v>
          </cell>
          <cell r="L62">
            <v>0</v>
          </cell>
          <cell r="M62">
            <v>0</v>
          </cell>
          <cell r="N62">
            <v>0</v>
          </cell>
          <cell r="O62">
            <v>0</v>
          </cell>
          <cell r="P62">
            <v>0</v>
          </cell>
        </row>
        <row r="63">
          <cell r="B63" t="str">
            <v>Datalink</v>
          </cell>
          <cell r="E63">
            <v>0</v>
          </cell>
          <cell r="F63">
            <v>0</v>
          </cell>
          <cell r="G63">
            <v>0</v>
          </cell>
          <cell r="H63">
            <v>0</v>
          </cell>
          <cell r="I63">
            <v>10</v>
          </cell>
          <cell r="J63">
            <v>0</v>
          </cell>
          <cell r="K63">
            <v>0</v>
          </cell>
          <cell r="L63">
            <v>0</v>
          </cell>
          <cell r="M63">
            <v>0</v>
          </cell>
          <cell r="N63">
            <v>0</v>
          </cell>
          <cell r="O63">
            <v>0</v>
          </cell>
          <cell r="P63">
            <v>0</v>
          </cell>
        </row>
        <row r="64">
          <cell r="B64" t="str">
            <v>Multicom - Local</v>
          </cell>
          <cell r="E64">
            <v>0</v>
          </cell>
          <cell r="F64">
            <v>0</v>
          </cell>
          <cell r="G64">
            <v>0</v>
          </cell>
          <cell r="H64">
            <v>0</v>
          </cell>
          <cell r="I64">
            <v>0</v>
          </cell>
          <cell r="J64">
            <v>0</v>
          </cell>
          <cell r="K64">
            <v>0</v>
          </cell>
          <cell r="L64">
            <v>0</v>
          </cell>
          <cell r="M64">
            <v>0</v>
          </cell>
          <cell r="N64">
            <v>0</v>
          </cell>
          <cell r="O64">
            <v>0</v>
          </cell>
          <cell r="P64">
            <v>0</v>
          </cell>
        </row>
        <row r="65">
          <cell r="B65" t="str">
            <v>Multicom - Toll</v>
          </cell>
          <cell r="E65">
            <v>0</v>
          </cell>
          <cell r="F65">
            <v>0</v>
          </cell>
          <cell r="G65">
            <v>0</v>
          </cell>
          <cell r="H65">
            <v>0</v>
          </cell>
          <cell r="I65">
            <v>0</v>
          </cell>
          <cell r="J65">
            <v>0</v>
          </cell>
          <cell r="K65">
            <v>0</v>
          </cell>
          <cell r="L65">
            <v>0</v>
          </cell>
          <cell r="M65">
            <v>0</v>
          </cell>
          <cell r="N65">
            <v>0</v>
          </cell>
          <cell r="O65">
            <v>0</v>
          </cell>
          <cell r="P65">
            <v>0</v>
          </cell>
        </row>
        <row r="66">
          <cell r="B66" t="str">
            <v>Teleroute</v>
          </cell>
          <cell r="E66">
            <v>0</v>
          </cell>
          <cell r="F66">
            <v>0</v>
          </cell>
          <cell r="G66">
            <v>0</v>
          </cell>
          <cell r="H66">
            <v>0</v>
          </cell>
          <cell r="I66">
            <v>0</v>
          </cell>
          <cell r="J66">
            <v>0</v>
          </cell>
          <cell r="K66">
            <v>0</v>
          </cell>
          <cell r="L66">
            <v>0</v>
          </cell>
          <cell r="M66">
            <v>0</v>
          </cell>
          <cell r="N66">
            <v>0</v>
          </cell>
          <cell r="O66">
            <v>0</v>
          </cell>
          <cell r="P66">
            <v>0</v>
          </cell>
        </row>
        <row r="67">
          <cell r="B67" t="str">
            <v>Telpak</v>
          </cell>
          <cell r="E67">
            <v>0</v>
          </cell>
          <cell r="F67">
            <v>0</v>
          </cell>
          <cell r="G67">
            <v>0</v>
          </cell>
          <cell r="H67">
            <v>0</v>
          </cell>
          <cell r="I67">
            <v>0</v>
          </cell>
          <cell r="J67">
            <v>0</v>
          </cell>
          <cell r="K67">
            <v>0</v>
          </cell>
          <cell r="L67">
            <v>0</v>
          </cell>
          <cell r="M67">
            <v>0</v>
          </cell>
          <cell r="N67">
            <v>0</v>
          </cell>
          <cell r="O67">
            <v>0</v>
          </cell>
          <cell r="P67">
            <v>0</v>
          </cell>
        </row>
        <row r="68">
          <cell r="B68" t="str">
            <v>TINA</v>
          </cell>
          <cell r="E68">
            <v>0</v>
          </cell>
          <cell r="F68">
            <v>0</v>
          </cell>
          <cell r="G68">
            <v>0</v>
          </cell>
          <cell r="H68">
            <v>0</v>
          </cell>
          <cell r="I68">
            <v>0</v>
          </cell>
          <cell r="J68">
            <v>0</v>
          </cell>
          <cell r="K68">
            <v>0</v>
          </cell>
          <cell r="L68">
            <v>0</v>
          </cell>
          <cell r="M68">
            <v>0</v>
          </cell>
          <cell r="N68">
            <v>0</v>
          </cell>
          <cell r="O68">
            <v>0</v>
          </cell>
          <cell r="P68">
            <v>0</v>
          </cell>
        </row>
        <row r="69">
          <cell r="B69" t="str">
            <v>Voicecom</v>
          </cell>
          <cell r="E69">
            <v>0</v>
          </cell>
          <cell r="F69">
            <v>0</v>
          </cell>
          <cell r="G69">
            <v>0</v>
          </cell>
          <cell r="H69">
            <v>0</v>
          </cell>
          <cell r="I69">
            <v>0</v>
          </cell>
          <cell r="J69">
            <v>0</v>
          </cell>
          <cell r="K69">
            <v>0</v>
          </cell>
          <cell r="L69">
            <v>0</v>
          </cell>
          <cell r="M69">
            <v>0</v>
          </cell>
          <cell r="N69">
            <v>0</v>
          </cell>
          <cell r="O69">
            <v>0</v>
          </cell>
          <cell r="P69">
            <v>0</v>
          </cell>
        </row>
        <row r="70">
          <cell r="B70" t="str">
            <v>Collects - Local</v>
          </cell>
          <cell r="E70">
            <v>0</v>
          </cell>
          <cell r="F70">
            <v>0</v>
          </cell>
          <cell r="G70">
            <v>0</v>
          </cell>
          <cell r="H70">
            <v>0</v>
          </cell>
          <cell r="I70">
            <v>0</v>
          </cell>
          <cell r="J70">
            <v>0</v>
          </cell>
          <cell r="K70">
            <v>0</v>
          </cell>
          <cell r="L70">
            <v>0</v>
          </cell>
          <cell r="M70">
            <v>0</v>
          </cell>
          <cell r="N70">
            <v>0</v>
          </cell>
          <cell r="O70">
            <v>0</v>
          </cell>
          <cell r="P70">
            <v>0</v>
          </cell>
        </row>
        <row r="71">
          <cell r="B71" t="str">
            <v>Collects - Toll</v>
          </cell>
          <cell r="E71">
            <v>0</v>
          </cell>
          <cell r="F71">
            <v>0</v>
          </cell>
          <cell r="G71">
            <v>0</v>
          </cell>
          <cell r="H71">
            <v>0</v>
          </cell>
          <cell r="I71">
            <v>0</v>
          </cell>
          <cell r="J71">
            <v>0</v>
          </cell>
          <cell r="K71">
            <v>0</v>
          </cell>
          <cell r="L71">
            <v>0</v>
          </cell>
          <cell r="M71">
            <v>0</v>
          </cell>
          <cell r="N71">
            <v>0</v>
          </cell>
          <cell r="O71">
            <v>0</v>
          </cell>
          <cell r="P71">
            <v>0</v>
          </cell>
        </row>
        <row r="72">
          <cell r="B72" t="str">
            <v>Envoy</v>
          </cell>
          <cell r="E72">
            <v>0</v>
          </cell>
          <cell r="F72">
            <v>0</v>
          </cell>
          <cell r="G72">
            <v>0</v>
          </cell>
          <cell r="H72">
            <v>0</v>
          </cell>
          <cell r="I72">
            <v>0</v>
          </cell>
          <cell r="J72">
            <v>0</v>
          </cell>
          <cell r="K72">
            <v>0</v>
          </cell>
          <cell r="L72">
            <v>0</v>
          </cell>
          <cell r="M72">
            <v>0</v>
          </cell>
          <cell r="N72">
            <v>0</v>
          </cell>
          <cell r="O72">
            <v>0</v>
          </cell>
          <cell r="P72">
            <v>0</v>
          </cell>
        </row>
        <row r="73">
          <cell r="B73" t="str">
            <v>Inet</v>
          </cell>
          <cell r="E73">
            <v>0</v>
          </cell>
          <cell r="F73">
            <v>0</v>
          </cell>
          <cell r="G73">
            <v>0</v>
          </cell>
          <cell r="H73">
            <v>0</v>
          </cell>
          <cell r="I73">
            <v>0</v>
          </cell>
          <cell r="J73">
            <v>0</v>
          </cell>
          <cell r="K73">
            <v>0</v>
          </cell>
          <cell r="L73">
            <v>0</v>
          </cell>
          <cell r="M73">
            <v>0</v>
          </cell>
          <cell r="N73">
            <v>0</v>
          </cell>
          <cell r="O73">
            <v>0</v>
          </cell>
          <cell r="P73">
            <v>0</v>
          </cell>
        </row>
        <row r="74">
          <cell r="B74" t="str">
            <v>Advantage Videoconferencing</v>
          </cell>
          <cell r="E74">
            <v>0</v>
          </cell>
          <cell r="F74">
            <v>0</v>
          </cell>
          <cell r="G74">
            <v>0</v>
          </cell>
          <cell r="H74">
            <v>0</v>
          </cell>
          <cell r="I74">
            <v>0</v>
          </cell>
          <cell r="J74">
            <v>0</v>
          </cell>
          <cell r="K74">
            <v>0</v>
          </cell>
          <cell r="L74">
            <v>0</v>
          </cell>
          <cell r="M74">
            <v>0</v>
          </cell>
          <cell r="N74">
            <v>0</v>
          </cell>
          <cell r="O74">
            <v>0</v>
          </cell>
          <cell r="P74">
            <v>0</v>
          </cell>
        </row>
        <row r="75">
          <cell r="B75" t="str">
            <v>Broadcast Cable TV</v>
          </cell>
          <cell r="E75">
            <v>0</v>
          </cell>
          <cell r="F75">
            <v>0</v>
          </cell>
          <cell r="G75">
            <v>0</v>
          </cell>
          <cell r="H75">
            <v>0</v>
          </cell>
          <cell r="I75">
            <v>0</v>
          </cell>
          <cell r="J75">
            <v>0</v>
          </cell>
          <cell r="K75">
            <v>0</v>
          </cell>
          <cell r="L75">
            <v>0</v>
          </cell>
          <cell r="M75">
            <v>0</v>
          </cell>
          <cell r="N75">
            <v>0</v>
          </cell>
          <cell r="O75">
            <v>0</v>
          </cell>
          <cell r="P75">
            <v>0</v>
          </cell>
        </row>
        <row r="76">
          <cell r="B76" t="str">
            <v>Broadcast TV Dedicated - Local</v>
          </cell>
          <cell r="E76">
            <v>0</v>
          </cell>
          <cell r="F76">
            <v>0</v>
          </cell>
          <cell r="G76">
            <v>0</v>
          </cell>
          <cell r="H76">
            <v>-25</v>
          </cell>
          <cell r="I76">
            <v>-6.75</v>
          </cell>
          <cell r="J76">
            <v>10</v>
          </cell>
          <cell r="K76">
            <v>-21</v>
          </cell>
          <cell r="L76">
            <v>0</v>
          </cell>
          <cell r="M76">
            <v>0</v>
          </cell>
          <cell r="N76">
            <v>0</v>
          </cell>
          <cell r="O76">
            <v>0</v>
          </cell>
          <cell r="P76">
            <v>0</v>
          </cell>
        </row>
        <row r="77">
          <cell r="B77" t="str">
            <v>Broadcast TV Dedicated - Toll</v>
          </cell>
          <cell r="E77">
            <v>0</v>
          </cell>
          <cell r="F77">
            <v>0</v>
          </cell>
          <cell r="G77">
            <v>0</v>
          </cell>
          <cell r="H77">
            <v>0</v>
          </cell>
          <cell r="I77">
            <v>0</v>
          </cell>
          <cell r="J77">
            <v>0</v>
          </cell>
          <cell r="K77">
            <v>0</v>
          </cell>
          <cell r="L77">
            <v>0</v>
          </cell>
          <cell r="M77">
            <v>0</v>
          </cell>
          <cell r="N77">
            <v>0</v>
          </cell>
          <cell r="O77">
            <v>0</v>
          </cell>
          <cell r="P77">
            <v>0</v>
          </cell>
        </row>
        <row r="78">
          <cell r="B78" t="str">
            <v>Broadcast Radio - Local</v>
          </cell>
          <cell r="E78">
            <v>65.16</v>
          </cell>
          <cell r="F78">
            <v>0</v>
          </cell>
          <cell r="G78">
            <v>-0.72</v>
          </cell>
          <cell r="H78">
            <v>0</v>
          </cell>
          <cell r="I78">
            <v>138.80000000000001</v>
          </cell>
          <cell r="J78">
            <v>184.4</v>
          </cell>
          <cell r="K78">
            <v>169.61</v>
          </cell>
          <cell r="L78">
            <v>210.11</v>
          </cell>
          <cell r="M78">
            <v>0</v>
          </cell>
          <cell r="N78">
            <v>0</v>
          </cell>
          <cell r="O78">
            <v>0</v>
          </cell>
          <cell r="P78">
            <v>0</v>
          </cell>
        </row>
        <row r="79">
          <cell r="B79" t="str">
            <v>Broadcast Radio - Toll</v>
          </cell>
          <cell r="E79">
            <v>0</v>
          </cell>
          <cell r="F79">
            <v>0</v>
          </cell>
          <cell r="G79">
            <v>0</v>
          </cell>
          <cell r="H79">
            <v>0</v>
          </cell>
          <cell r="I79">
            <v>0</v>
          </cell>
          <cell r="J79">
            <v>0</v>
          </cell>
          <cell r="K79">
            <v>0</v>
          </cell>
          <cell r="L79">
            <v>0</v>
          </cell>
          <cell r="M79">
            <v>0</v>
          </cell>
          <cell r="N79">
            <v>0</v>
          </cell>
          <cell r="O79">
            <v>0</v>
          </cell>
          <cell r="P79">
            <v>0</v>
          </cell>
        </row>
        <row r="80">
          <cell r="B80" t="str">
            <v>VideoRoute</v>
          </cell>
          <cell r="E80">
            <v>0</v>
          </cell>
          <cell r="F80">
            <v>0</v>
          </cell>
          <cell r="G80">
            <v>0</v>
          </cell>
          <cell r="H80">
            <v>0</v>
          </cell>
          <cell r="I80">
            <v>0</v>
          </cell>
          <cell r="J80">
            <v>0</v>
          </cell>
          <cell r="K80">
            <v>0</v>
          </cell>
          <cell r="L80">
            <v>0</v>
          </cell>
          <cell r="M80">
            <v>0</v>
          </cell>
          <cell r="N80">
            <v>0</v>
          </cell>
          <cell r="O80">
            <v>0</v>
          </cell>
          <cell r="P80">
            <v>0</v>
          </cell>
        </row>
        <row r="81">
          <cell r="B81" t="str">
            <v>Other Broadcast - Local</v>
          </cell>
          <cell r="E81">
            <v>0</v>
          </cell>
          <cell r="F81">
            <v>0</v>
          </cell>
          <cell r="G81">
            <v>0</v>
          </cell>
          <cell r="H81">
            <v>0</v>
          </cell>
          <cell r="I81">
            <v>0</v>
          </cell>
          <cell r="J81">
            <v>0</v>
          </cell>
          <cell r="K81">
            <v>0</v>
          </cell>
          <cell r="L81">
            <v>0</v>
          </cell>
          <cell r="M81">
            <v>0</v>
          </cell>
          <cell r="N81">
            <v>0</v>
          </cell>
          <cell r="O81">
            <v>0</v>
          </cell>
          <cell r="P81">
            <v>0</v>
          </cell>
        </row>
        <row r="82">
          <cell r="B82" t="str">
            <v>Other Broadcast - Toll</v>
          </cell>
          <cell r="E82">
            <v>0</v>
          </cell>
          <cell r="F82">
            <v>0</v>
          </cell>
          <cell r="G82">
            <v>0</v>
          </cell>
          <cell r="H82">
            <v>0</v>
          </cell>
          <cell r="I82">
            <v>0</v>
          </cell>
          <cell r="J82">
            <v>0</v>
          </cell>
          <cell r="K82">
            <v>0</v>
          </cell>
          <cell r="L82">
            <v>0</v>
          </cell>
          <cell r="M82">
            <v>0</v>
          </cell>
          <cell r="N82">
            <v>0</v>
          </cell>
          <cell r="O82">
            <v>0</v>
          </cell>
          <cell r="P82">
            <v>0</v>
          </cell>
        </row>
        <row r="83">
          <cell r="B83" t="str">
            <v>EFRC</v>
          </cell>
          <cell r="E83">
            <v>1403184.1140000001</v>
          </cell>
          <cell r="F83">
            <v>1409320.77</v>
          </cell>
          <cell r="G83">
            <v>1405043.852</v>
          </cell>
          <cell r="H83">
            <v>1406973.23</v>
          </cell>
          <cell r="I83">
            <v>1416313.97</v>
          </cell>
          <cell r="J83">
            <v>1421142.888</v>
          </cell>
          <cell r="K83">
            <v>1421737.202</v>
          </cell>
          <cell r="L83">
            <v>1426552.9019999998</v>
          </cell>
          <cell r="M83">
            <v>0</v>
          </cell>
          <cell r="N83">
            <v>0</v>
          </cell>
          <cell r="O83">
            <v>0</v>
          </cell>
          <cell r="P83">
            <v>0</v>
          </cell>
        </row>
        <row r="84">
          <cell r="B84" t="str">
            <v>Basic Exchange</v>
          </cell>
          <cell r="E84">
            <v>16911517.754000001</v>
          </cell>
          <cell r="F84">
            <v>17653805.959999997</v>
          </cell>
          <cell r="G84">
            <v>17268906.599999998</v>
          </cell>
          <cell r="H84">
            <v>17351833.800000001</v>
          </cell>
          <cell r="I84">
            <v>17354893.700000003</v>
          </cell>
          <cell r="J84">
            <v>17407948</v>
          </cell>
          <cell r="K84">
            <v>17403136.210000001</v>
          </cell>
          <cell r="L84">
            <v>17470833.330000002</v>
          </cell>
          <cell r="M84">
            <v>0</v>
          </cell>
          <cell r="N84">
            <v>0</v>
          </cell>
          <cell r="O84">
            <v>0</v>
          </cell>
          <cell r="P84">
            <v>0</v>
          </cell>
        </row>
        <row r="85">
          <cell r="B85" t="str">
            <v>Centrex-Lines</v>
          </cell>
          <cell r="E85">
            <v>506.85</v>
          </cell>
          <cell r="F85">
            <v>506.85</v>
          </cell>
          <cell r="G85">
            <v>338.04</v>
          </cell>
          <cell r="H85">
            <v>472.4</v>
          </cell>
          <cell r="I85">
            <v>527.58000000000004</v>
          </cell>
          <cell r="J85">
            <v>541.57000000000005</v>
          </cell>
          <cell r="K85">
            <v>587.54999999999995</v>
          </cell>
          <cell r="L85">
            <v>531.54999999999995</v>
          </cell>
          <cell r="M85">
            <v>0</v>
          </cell>
          <cell r="N85">
            <v>0</v>
          </cell>
          <cell r="O85">
            <v>0</v>
          </cell>
          <cell r="P85">
            <v>0</v>
          </cell>
        </row>
        <row r="86">
          <cell r="B86" t="str">
            <v>Centrex-Voice Processing</v>
          </cell>
          <cell r="E86">
            <v>0</v>
          </cell>
          <cell r="F86">
            <v>8.36</v>
          </cell>
          <cell r="G86">
            <v>11.55</v>
          </cell>
          <cell r="H86">
            <v>11.95</v>
          </cell>
          <cell r="I86">
            <v>29.2</v>
          </cell>
          <cell r="J86">
            <v>31.85</v>
          </cell>
          <cell r="K86">
            <v>31.85</v>
          </cell>
          <cell r="L86">
            <v>15.93</v>
          </cell>
          <cell r="M86">
            <v>0</v>
          </cell>
          <cell r="N86">
            <v>0</v>
          </cell>
          <cell r="O86">
            <v>0</v>
          </cell>
          <cell r="P86">
            <v>0</v>
          </cell>
        </row>
        <row r="87">
          <cell r="B87" t="str">
            <v>Centrex-Data</v>
          </cell>
          <cell r="E87">
            <v>152</v>
          </cell>
          <cell r="F87">
            <v>120</v>
          </cell>
          <cell r="G87">
            <v>270</v>
          </cell>
          <cell r="H87">
            <v>170</v>
          </cell>
          <cell r="I87">
            <v>170</v>
          </cell>
          <cell r="J87">
            <v>107.67</v>
          </cell>
          <cell r="K87">
            <v>0</v>
          </cell>
          <cell r="L87">
            <v>0</v>
          </cell>
          <cell r="M87">
            <v>0</v>
          </cell>
          <cell r="N87">
            <v>0</v>
          </cell>
          <cell r="O87">
            <v>0</v>
          </cell>
          <cell r="P87">
            <v>0</v>
          </cell>
        </row>
        <row r="88">
          <cell r="B88" t="str">
            <v>Centrex-ACD</v>
          </cell>
          <cell r="E88">
            <v>0</v>
          </cell>
          <cell r="F88">
            <v>0</v>
          </cell>
          <cell r="G88">
            <v>0</v>
          </cell>
          <cell r="H88">
            <v>0</v>
          </cell>
          <cell r="I88">
            <v>0</v>
          </cell>
          <cell r="J88">
            <v>0</v>
          </cell>
          <cell r="K88">
            <v>0</v>
          </cell>
          <cell r="L88">
            <v>0</v>
          </cell>
          <cell r="M88">
            <v>0</v>
          </cell>
          <cell r="N88">
            <v>0</v>
          </cell>
          <cell r="O88">
            <v>0</v>
          </cell>
          <cell r="P88">
            <v>0</v>
          </cell>
        </row>
        <row r="89">
          <cell r="B89" t="str">
            <v>Centrex-CMS</v>
          </cell>
          <cell r="E89">
            <v>14</v>
          </cell>
          <cell r="F89">
            <v>14</v>
          </cell>
          <cell r="G89">
            <v>14</v>
          </cell>
          <cell r="H89">
            <v>14</v>
          </cell>
          <cell r="I89">
            <v>14</v>
          </cell>
          <cell r="J89">
            <v>16.57</v>
          </cell>
          <cell r="K89">
            <v>21</v>
          </cell>
          <cell r="L89">
            <v>21</v>
          </cell>
          <cell r="M89">
            <v>0</v>
          </cell>
          <cell r="N89">
            <v>0</v>
          </cell>
          <cell r="O89">
            <v>0</v>
          </cell>
          <cell r="P89">
            <v>0</v>
          </cell>
        </row>
        <row r="90">
          <cell r="B90" t="str">
            <v>Centrex-Features</v>
          </cell>
          <cell r="E90">
            <v>25.75</v>
          </cell>
          <cell r="F90">
            <v>25.75</v>
          </cell>
          <cell r="G90">
            <v>-3.65</v>
          </cell>
          <cell r="H90">
            <v>19.75</v>
          </cell>
          <cell r="I90">
            <v>26.68</v>
          </cell>
          <cell r="J90">
            <v>30.68</v>
          </cell>
          <cell r="K90">
            <v>35.75</v>
          </cell>
          <cell r="L90">
            <v>29.35</v>
          </cell>
          <cell r="M90">
            <v>0</v>
          </cell>
          <cell r="N90">
            <v>0</v>
          </cell>
          <cell r="O90">
            <v>0</v>
          </cell>
          <cell r="P90">
            <v>0</v>
          </cell>
        </row>
        <row r="91">
          <cell r="B91" t="str">
            <v>Custom Calling</v>
          </cell>
          <cell r="E91">
            <v>831398.27</v>
          </cell>
          <cell r="F91">
            <v>757736.25</v>
          </cell>
          <cell r="G91">
            <v>732414.26</v>
          </cell>
          <cell r="H91">
            <v>717696.79999999993</v>
          </cell>
          <cell r="I91">
            <v>705578.13</v>
          </cell>
          <cell r="J91">
            <v>697257</v>
          </cell>
          <cell r="K91">
            <v>690251.94</v>
          </cell>
          <cell r="L91">
            <v>682551.58000000007</v>
          </cell>
          <cell r="M91">
            <v>0</v>
          </cell>
          <cell r="N91">
            <v>0</v>
          </cell>
          <cell r="O91">
            <v>0</v>
          </cell>
          <cell r="P91">
            <v>0</v>
          </cell>
        </row>
        <row r="92">
          <cell r="B92" t="str">
            <v>Call Answer</v>
          </cell>
          <cell r="E92">
            <v>243102.03</v>
          </cell>
          <cell r="F92">
            <v>251046.48</v>
          </cell>
          <cell r="G92">
            <v>252831.24270531896</v>
          </cell>
          <cell r="H92">
            <v>259299.67</v>
          </cell>
          <cell r="I92">
            <v>265888.11766866897</v>
          </cell>
          <cell r="J92">
            <v>275310.81880209991</v>
          </cell>
          <cell r="K92">
            <v>285354.17440084531</v>
          </cell>
          <cell r="L92">
            <v>297632.03999999998</v>
          </cell>
          <cell r="M92">
            <v>0</v>
          </cell>
          <cell r="N92">
            <v>0</v>
          </cell>
          <cell r="O92">
            <v>0</v>
          </cell>
          <cell r="P92">
            <v>0</v>
          </cell>
        </row>
        <row r="93">
          <cell r="B93" t="str">
            <v>Call Management</v>
          </cell>
          <cell r="E93">
            <v>1113837.05</v>
          </cell>
          <cell r="F93">
            <v>1107964.8400000001</v>
          </cell>
          <cell r="G93">
            <v>1088202.31</v>
          </cell>
          <cell r="H93">
            <v>1073314.71</v>
          </cell>
          <cell r="I93">
            <v>1068221.8899999999</v>
          </cell>
          <cell r="J93">
            <v>1076580.4600000002</v>
          </cell>
          <cell r="K93">
            <v>1083568.82</v>
          </cell>
          <cell r="L93">
            <v>1089009.58</v>
          </cell>
          <cell r="M93">
            <v>0</v>
          </cell>
          <cell r="N93">
            <v>0</v>
          </cell>
          <cell r="O93">
            <v>0</v>
          </cell>
          <cell r="P93">
            <v>0</v>
          </cell>
        </row>
        <row r="94">
          <cell r="B94" t="str">
            <v>SmartTouch Packaging</v>
          </cell>
          <cell r="E94">
            <v>436685.07</v>
          </cell>
          <cell r="F94">
            <v>502074.1</v>
          </cell>
          <cell r="G94">
            <v>558870.92000000004</v>
          </cell>
          <cell r="H94">
            <v>639401.43999999994</v>
          </cell>
          <cell r="I94">
            <v>691569.73</v>
          </cell>
          <cell r="J94">
            <v>742919.92</v>
          </cell>
          <cell r="K94">
            <v>778620.81</v>
          </cell>
          <cell r="L94">
            <v>828590.24</v>
          </cell>
          <cell r="M94">
            <v>0</v>
          </cell>
          <cell r="N94">
            <v>0</v>
          </cell>
          <cell r="O94">
            <v>0</v>
          </cell>
          <cell r="P94">
            <v>0</v>
          </cell>
        </row>
        <row r="95">
          <cell r="B95" t="str">
            <v>SmartTouch Pay-Per-Use</v>
          </cell>
          <cell r="E95">
            <v>295700.35000000003</v>
          </cell>
          <cell r="F95">
            <v>227023.13</v>
          </cell>
          <cell r="G95">
            <v>685051.80999999994</v>
          </cell>
          <cell r="H95">
            <v>474480.28</v>
          </cell>
          <cell r="I95">
            <v>457161.12</v>
          </cell>
          <cell r="J95">
            <v>460929.20999999996</v>
          </cell>
          <cell r="K95">
            <v>443513.66000000009</v>
          </cell>
          <cell r="L95">
            <v>433646.42000000004</v>
          </cell>
          <cell r="M95">
            <v>0</v>
          </cell>
          <cell r="N95">
            <v>0</v>
          </cell>
          <cell r="O95">
            <v>0</v>
          </cell>
          <cell r="P95">
            <v>0</v>
          </cell>
        </row>
        <row r="96">
          <cell r="B96" t="str">
            <v>DID</v>
          </cell>
          <cell r="E96">
            <v>0</v>
          </cell>
          <cell r="F96">
            <v>0</v>
          </cell>
          <cell r="G96">
            <v>0</v>
          </cell>
          <cell r="H96">
            <v>0</v>
          </cell>
          <cell r="I96">
            <v>0</v>
          </cell>
          <cell r="J96">
            <v>0</v>
          </cell>
          <cell r="K96">
            <v>0</v>
          </cell>
          <cell r="L96">
            <v>0</v>
          </cell>
          <cell r="M96">
            <v>0</v>
          </cell>
          <cell r="N96">
            <v>0</v>
          </cell>
          <cell r="O96">
            <v>0</v>
          </cell>
          <cell r="P96">
            <v>0</v>
          </cell>
        </row>
        <row r="97">
          <cell r="B97" t="str">
            <v>Digital Exchange Access</v>
          </cell>
          <cell r="E97">
            <v>0</v>
          </cell>
          <cell r="F97">
            <v>0</v>
          </cell>
          <cell r="G97">
            <v>0</v>
          </cell>
          <cell r="H97">
            <v>0</v>
          </cell>
          <cell r="I97">
            <v>0</v>
          </cell>
          <cell r="J97">
            <v>0</v>
          </cell>
          <cell r="K97">
            <v>0</v>
          </cell>
          <cell r="L97">
            <v>0</v>
          </cell>
          <cell r="M97">
            <v>0</v>
          </cell>
          <cell r="N97">
            <v>0</v>
          </cell>
          <cell r="O97">
            <v>0</v>
          </cell>
          <cell r="P97">
            <v>0</v>
          </cell>
        </row>
        <row r="98">
          <cell r="B98" t="str">
            <v>Other Local Access</v>
          </cell>
          <cell r="E98">
            <v>457058.08800000022</v>
          </cell>
          <cell r="F98">
            <v>57593.82400000011</v>
          </cell>
          <cell r="G98">
            <v>331136.92400000006</v>
          </cell>
          <cell r="H98">
            <v>274809.46799999999</v>
          </cell>
          <cell r="I98">
            <v>290294.13</v>
          </cell>
          <cell r="J98">
            <v>337424.63</v>
          </cell>
          <cell r="K98">
            <v>341850.13999999996</v>
          </cell>
          <cell r="L98">
            <v>319607.44999999995</v>
          </cell>
          <cell r="M98">
            <v>0</v>
          </cell>
          <cell r="N98">
            <v>0</v>
          </cell>
          <cell r="O98">
            <v>0</v>
          </cell>
          <cell r="P98">
            <v>0</v>
          </cell>
        </row>
        <row r="99">
          <cell r="B99" t="str">
            <v>Megalink</v>
          </cell>
          <cell r="E99">
            <v>0</v>
          </cell>
          <cell r="F99">
            <v>0</v>
          </cell>
          <cell r="G99">
            <v>0</v>
          </cell>
          <cell r="H99">
            <v>0</v>
          </cell>
          <cell r="I99">
            <v>0</v>
          </cell>
          <cell r="J99">
            <v>0</v>
          </cell>
          <cell r="K99">
            <v>0</v>
          </cell>
          <cell r="L99">
            <v>0</v>
          </cell>
          <cell r="M99">
            <v>0</v>
          </cell>
          <cell r="N99">
            <v>0</v>
          </cell>
          <cell r="O99">
            <v>0</v>
          </cell>
          <cell r="P99">
            <v>0</v>
          </cell>
        </row>
        <row r="100">
          <cell r="B100" t="str">
            <v>Microlink</v>
          </cell>
          <cell r="E100">
            <v>170.2</v>
          </cell>
          <cell r="F100">
            <v>170.2</v>
          </cell>
          <cell r="G100">
            <v>170.2</v>
          </cell>
          <cell r="H100">
            <v>170.2</v>
          </cell>
          <cell r="I100">
            <v>170.2</v>
          </cell>
          <cell r="J100">
            <v>136.16</v>
          </cell>
          <cell r="K100">
            <v>0</v>
          </cell>
          <cell r="L100">
            <v>0</v>
          </cell>
          <cell r="M100">
            <v>0</v>
          </cell>
          <cell r="N100">
            <v>0</v>
          </cell>
          <cell r="O100">
            <v>0</v>
          </cell>
          <cell r="P100">
            <v>0</v>
          </cell>
        </row>
        <row r="101">
          <cell r="B101" t="str">
            <v>TalkMail</v>
          </cell>
          <cell r="E101">
            <v>5151.8100000000004</v>
          </cell>
          <cell r="F101">
            <v>4619.87</v>
          </cell>
          <cell r="G101">
            <v>6139.8172946810282</v>
          </cell>
          <cell r="H101">
            <v>6238.04</v>
          </cell>
          <cell r="I101">
            <v>6382.722331331056</v>
          </cell>
          <cell r="J101">
            <v>5552.6711979000393</v>
          </cell>
          <cell r="K101">
            <v>3983.1015991547283</v>
          </cell>
          <cell r="L101">
            <v>3314.42</v>
          </cell>
          <cell r="M101">
            <v>0</v>
          </cell>
          <cell r="N101">
            <v>0</v>
          </cell>
          <cell r="O101">
            <v>0</v>
          </cell>
          <cell r="P101">
            <v>0</v>
          </cell>
        </row>
        <row r="102">
          <cell r="B102" t="str">
            <v>E911</v>
          </cell>
          <cell r="E102">
            <v>0</v>
          </cell>
          <cell r="F102">
            <v>0</v>
          </cell>
          <cell r="G102">
            <v>0</v>
          </cell>
          <cell r="H102">
            <v>0</v>
          </cell>
          <cell r="I102">
            <v>0</v>
          </cell>
          <cell r="J102">
            <v>0</v>
          </cell>
          <cell r="K102">
            <v>0</v>
          </cell>
          <cell r="L102">
            <v>0</v>
          </cell>
          <cell r="M102">
            <v>0</v>
          </cell>
          <cell r="N102">
            <v>0</v>
          </cell>
          <cell r="O102">
            <v>0</v>
          </cell>
          <cell r="P102">
            <v>0</v>
          </cell>
        </row>
        <row r="103">
          <cell r="B103" t="str">
            <v>Centrex Terminal</v>
          </cell>
          <cell r="E103">
            <v>0</v>
          </cell>
          <cell r="F103">
            <v>0</v>
          </cell>
          <cell r="G103">
            <v>0</v>
          </cell>
          <cell r="H103">
            <v>0</v>
          </cell>
          <cell r="I103">
            <v>0</v>
          </cell>
          <cell r="J103">
            <v>0</v>
          </cell>
          <cell r="K103">
            <v>0</v>
          </cell>
          <cell r="L103">
            <v>0</v>
          </cell>
          <cell r="M103">
            <v>0</v>
          </cell>
          <cell r="N103">
            <v>0</v>
          </cell>
          <cell r="O103">
            <v>0</v>
          </cell>
          <cell r="P103">
            <v>0</v>
          </cell>
        </row>
        <row r="104">
          <cell r="B104" t="str">
            <v>Enhanced Terminal</v>
          </cell>
          <cell r="E104">
            <v>748652.71</v>
          </cell>
          <cell r="F104">
            <v>762101.19</v>
          </cell>
          <cell r="G104">
            <v>783572.22</v>
          </cell>
          <cell r="H104">
            <v>817724.44</v>
          </cell>
          <cell r="I104">
            <v>857913.56</v>
          </cell>
          <cell r="J104">
            <v>903684.95</v>
          </cell>
          <cell r="K104">
            <v>908057.47</v>
          </cell>
          <cell r="L104">
            <v>948019.27</v>
          </cell>
          <cell r="M104">
            <v>0</v>
          </cell>
          <cell r="N104">
            <v>0</v>
          </cell>
          <cell r="O104">
            <v>0</v>
          </cell>
          <cell r="P104">
            <v>0</v>
          </cell>
        </row>
        <row r="105">
          <cell r="B105" t="str">
            <v>Single Line Sets</v>
          </cell>
          <cell r="E105">
            <v>334935.53999999998</v>
          </cell>
          <cell r="F105">
            <v>313857.83999999997</v>
          </cell>
          <cell r="G105">
            <v>293798.32</v>
          </cell>
          <cell r="H105">
            <v>275127.13</v>
          </cell>
          <cell r="I105">
            <v>257258.31999999998</v>
          </cell>
          <cell r="J105">
            <v>244474.84</v>
          </cell>
          <cell r="K105">
            <v>231805.21</v>
          </cell>
          <cell r="L105">
            <v>222288.35</v>
          </cell>
          <cell r="M105">
            <v>0</v>
          </cell>
          <cell r="N105">
            <v>0</v>
          </cell>
          <cell r="O105">
            <v>0</v>
          </cell>
          <cell r="P105">
            <v>0</v>
          </cell>
        </row>
        <row r="106">
          <cell r="B106" t="str">
            <v>Special Needs</v>
          </cell>
          <cell r="E106">
            <v>8764.01</v>
          </cell>
          <cell r="F106">
            <v>8854.99</v>
          </cell>
          <cell r="G106">
            <v>8946.8700000000008</v>
          </cell>
          <cell r="H106">
            <v>9103.56</v>
          </cell>
          <cell r="I106">
            <v>9211.1200000000008</v>
          </cell>
          <cell r="J106">
            <v>9460.2900000000009</v>
          </cell>
          <cell r="K106">
            <v>9454.5</v>
          </cell>
          <cell r="L106">
            <v>9899.51</v>
          </cell>
          <cell r="M106">
            <v>0</v>
          </cell>
          <cell r="N106">
            <v>0</v>
          </cell>
          <cell r="O106">
            <v>0</v>
          </cell>
          <cell r="P106">
            <v>0</v>
          </cell>
        </row>
        <row r="107">
          <cell r="B107" t="str">
            <v>Miscellaneous Equipment</v>
          </cell>
          <cell r="E107">
            <v>0</v>
          </cell>
          <cell r="F107">
            <v>0</v>
          </cell>
          <cell r="G107">
            <v>0</v>
          </cell>
          <cell r="H107">
            <v>0</v>
          </cell>
          <cell r="I107">
            <v>0</v>
          </cell>
          <cell r="J107">
            <v>0</v>
          </cell>
          <cell r="K107">
            <v>0</v>
          </cell>
          <cell r="L107">
            <v>0</v>
          </cell>
          <cell r="M107">
            <v>0</v>
          </cell>
          <cell r="N107">
            <v>0</v>
          </cell>
          <cell r="O107">
            <v>0</v>
          </cell>
          <cell r="P107">
            <v>0</v>
          </cell>
        </row>
        <row r="108">
          <cell r="B108" t="str">
            <v>Other Charges</v>
          </cell>
          <cell r="E108">
            <v>769872.49400000006</v>
          </cell>
          <cell r="F108">
            <v>761337.23999999987</v>
          </cell>
          <cell r="G108">
            <v>740920.41399999999</v>
          </cell>
          <cell r="H108">
            <v>735837.0959999999</v>
          </cell>
          <cell r="I108">
            <v>738318.45600000001</v>
          </cell>
          <cell r="J108">
            <v>744541.80200000003</v>
          </cell>
          <cell r="K108">
            <v>723476.27800000005</v>
          </cell>
          <cell r="L108">
            <v>729210.30200000003</v>
          </cell>
          <cell r="M108">
            <v>0</v>
          </cell>
          <cell r="N108">
            <v>0</v>
          </cell>
          <cell r="O108">
            <v>0</v>
          </cell>
          <cell r="P108">
            <v>0</v>
          </cell>
        </row>
        <row r="109">
          <cell r="B109" t="str">
            <v>NRC/Reconnect</v>
          </cell>
          <cell r="E109">
            <v>712437.18</v>
          </cell>
          <cell r="F109">
            <v>908279.59</v>
          </cell>
          <cell r="G109">
            <v>376565.56</v>
          </cell>
          <cell r="H109">
            <v>840765.58</v>
          </cell>
          <cell r="I109">
            <v>946177.70000000007</v>
          </cell>
          <cell r="J109">
            <v>823425.35</v>
          </cell>
          <cell r="K109">
            <v>1096918.6300000001</v>
          </cell>
          <cell r="L109">
            <v>971596.02</v>
          </cell>
          <cell r="M109">
            <v>0</v>
          </cell>
          <cell r="N109">
            <v>0</v>
          </cell>
          <cell r="O109">
            <v>0</v>
          </cell>
          <cell r="P109">
            <v>0</v>
          </cell>
        </row>
        <row r="110">
          <cell r="B110" t="str">
            <v>AIN</v>
          </cell>
          <cell r="E110">
            <v>-429.08</v>
          </cell>
          <cell r="F110">
            <v>-1831.89</v>
          </cell>
          <cell r="G110">
            <v>-70004.539999999994</v>
          </cell>
          <cell r="H110">
            <v>-19.55</v>
          </cell>
          <cell r="I110">
            <v>205.18</v>
          </cell>
          <cell r="J110">
            <v>2827.65</v>
          </cell>
          <cell r="K110">
            <v>-10.42</v>
          </cell>
          <cell r="L110">
            <v>3.3</v>
          </cell>
          <cell r="M110">
            <v>0</v>
          </cell>
          <cell r="N110">
            <v>0</v>
          </cell>
          <cell r="O110">
            <v>0</v>
          </cell>
          <cell r="P110">
            <v>0</v>
          </cell>
        </row>
        <row r="111">
          <cell r="B111" t="str">
            <v>Coin</v>
          </cell>
          <cell r="E111">
            <v>812334.88</v>
          </cell>
          <cell r="F111">
            <v>657086.15</v>
          </cell>
          <cell r="G111">
            <v>778767.59</v>
          </cell>
          <cell r="H111">
            <v>910786.26</v>
          </cell>
          <cell r="I111">
            <v>835818.43</v>
          </cell>
          <cell r="J111">
            <v>836825.80999999994</v>
          </cell>
          <cell r="K111">
            <v>933820.53999999992</v>
          </cell>
          <cell r="L111">
            <v>891028.45000000007</v>
          </cell>
          <cell r="M111">
            <v>0</v>
          </cell>
          <cell r="N111">
            <v>0</v>
          </cell>
          <cell r="O111">
            <v>0</v>
          </cell>
          <cell r="P111">
            <v>0</v>
          </cell>
        </row>
        <row r="112">
          <cell r="B112" t="str">
            <v>M150 (General Mobile)</v>
          </cell>
          <cell r="E112">
            <v>0</v>
          </cell>
          <cell r="F112">
            <v>0</v>
          </cell>
          <cell r="G112">
            <v>0</v>
          </cell>
          <cell r="H112">
            <v>0</v>
          </cell>
          <cell r="I112">
            <v>0</v>
          </cell>
          <cell r="J112">
            <v>0</v>
          </cell>
          <cell r="K112">
            <v>0</v>
          </cell>
          <cell r="L112">
            <v>0</v>
          </cell>
          <cell r="M112">
            <v>0</v>
          </cell>
          <cell r="N112">
            <v>0</v>
          </cell>
          <cell r="O112">
            <v>0</v>
          </cell>
          <cell r="P112">
            <v>0</v>
          </cell>
        </row>
        <row r="113">
          <cell r="B113" t="str">
            <v>Co-Location</v>
          </cell>
          <cell r="E113">
            <v>0</v>
          </cell>
          <cell r="F113">
            <v>0</v>
          </cell>
          <cell r="G113">
            <v>0</v>
          </cell>
          <cell r="H113">
            <v>0</v>
          </cell>
          <cell r="I113">
            <v>0</v>
          </cell>
          <cell r="J113">
            <v>0</v>
          </cell>
          <cell r="K113">
            <v>0</v>
          </cell>
          <cell r="L113">
            <v>0</v>
          </cell>
          <cell r="M113">
            <v>0</v>
          </cell>
          <cell r="N113">
            <v>0</v>
          </cell>
          <cell r="O113">
            <v>0</v>
          </cell>
          <cell r="P113">
            <v>0</v>
          </cell>
        </row>
        <row r="114">
          <cell r="B114" t="str">
            <v>C400</v>
          </cell>
          <cell r="E114">
            <v>0</v>
          </cell>
          <cell r="F114">
            <v>-674.93</v>
          </cell>
          <cell r="G114">
            <v>0</v>
          </cell>
          <cell r="H114">
            <v>-459.84</v>
          </cell>
          <cell r="I114">
            <v>-19</v>
          </cell>
          <cell r="J114">
            <v>-20</v>
          </cell>
          <cell r="K114">
            <v>-106.1</v>
          </cell>
          <cell r="L114">
            <v>-89.05</v>
          </cell>
          <cell r="M114">
            <v>0</v>
          </cell>
          <cell r="N114">
            <v>0</v>
          </cell>
          <cell r="O114">
            <v>0</v>
          </cell>
          <cell r="P114">
            <v>0</v>
          </cell>
        </row>
        <row r="115">
          <cell r="B115" t="str">
            <v>C800/Paging</v>
          </cell>
          <cell r="E115">
            <v>0</v>
          </cell>
          <cell r="F115">
            <v>0</v>
          </cell>
          <cell r="G115">
            <v>0</v>
          </cell>
          <cell r="H115">
            <v>0</v>
          </cell>
          <cell r="I115">
            <v>0</v>
          </cell>
          <cell r="J115">
            <v>0</v>
          </cell>
          <cell r="K115">
            <v>0</v>
          </cell>
          <cell r="L115">
            <v>0</v>
          </cell>
          <cell r="M115">
            <v>0</v>
          </cell>
          <cell r="N115">
            <v>0</v>
          </cell>
          <cell r="O115">
            <v>0</v>
          </cell>
          <cell r="P115">
            <v>0</v>
          </cell>
        </row>
        <row r="116">
          <cell r="B116" t="str">
            <v>Other Access</v>
          </cell>
          <cell r="E116">
            <v>0</v>
          </cell>
          <cell r="F116">
            <v>0</v>
          </cell>
          <cell r="G116">
            <v>0</v>
          </cell>
          <cell r="H116">
            <v>0</v>
          </cell>
          <cell r="I116">
            <v>0</v>
          </cell>
          <cell r="J116">
            <v>0</v>
          </cell>
          <cell r="K116">
            <v>0</v>
          </cell>
          <cell r="L116">
            <v>0</v>
          </cell>
          <cell r="M116">
            <v>0</v>
          </cell>
          <cell r="N116">
            <v>0</v>
          </cell>
          <cell r="O116">
            <v>0</v>
          </cell>
          <cell r="P116">
            <v>0</v>
          </cell>
        </row>
        <row r="117">
          <cell r="B117" t="str">
            <v>Other - Data LOB</v>
          </cell>
          <cell r="E117">
            <v>0</v>
          </cell>
          <cell r="F117">
            <v>0</v>
          </cell>
          <cell r="G117">
            <v>0</v>
          </cell>
          <cell r="H117">
            <v>0</v>
          </cell>
          <cell r="I117">
            <v>0</v>
          </cell>
          <cell r="J117">
            <v>0</v>
          </cell>
          <cell r="K117">
            <v>0</v>
          </cell>
          <cell r="L117">
            <v>0</v>
          </cell>
          <cell r="M117">
            <v>0</v>
          </cell>
          <cell r="N117">
            <v>0</v>
          </cell>
          <cell r="O117">
            <v>0</v>
          </cell>
          <cell r="P117">
            <v>0</v>
          </cell>
        </row>
        <row r="118">
          <cell r="B118" t="str">
            <v>Fax Manager (in Regular Toll)</v>
          </cell>
          <cell r="E118">
            <v>0</v>
          </cell>
          <cell r="F118">
            <v>0</v>
          </cell>
          <cell r="G118">
            <v>0</v>
          </cell>
          <cell r="H118">
            <v>0</v>
          </cell>
          <cell r="I118">
            <v>0</v>
          </cell>
          <cell r="J118">
            <v>0</v>
          </cell>
          <cell r="K118">
            <v>0</v>
          </cell>
          <cell r="L118">
            <v>0</v>
          </cell>
          <cell r="M118">
            <v>0</v>
          </cell>
          <cell r="N118">
            <v>0</v>
          </cell>
          <cell r="O118">
            <v>0</v>
          </cell>
          <cell r="P118">
            <v>0</v>
          </cell>
        </row>
        <row r="119">
          <cell r="B119" t="str">
            <v>Universal Messaging</v>
          </cell>
          <cell r="E119">
            <v>0</v>
          </cell>
          <cell r="F119">
            <v>0</v>
          </cell>
          <cell r="G119">
            <v>0</v>
          </cell>
          <cell r="H119">
            <v>0</v>
          </cell>
          <cell r="I119">
            <v>0</v>
          </cell>
          <cell r="J119">
            <v>0</v>
          </cell>
          <cell r="K119">
            <v>0</v>
          </cell>
          <cell r="L119">
            <v>0</v>
          </cell>
          <cell r="M119">
            <v>0</v>
          </cell>
          <cell r="N119">
            <v>0</v>
          </cell>
          <cell r="O119">
            <v>0</v>
          </cell>
          <cell r="P119">
            <v>0</v>
          </cell>
        </row>
        <row r="120">
          <cell r="B120" t="str">
            <v>Directory Database</v>
          </cell>
          <cell r="E120">
            <v>0</v>
          </cell>
          <cell r="F120">
            <v>0</v>
          </cell>
          <cell r="G120">
            <v>0</v>
          </cell>
          <cell r="H120">
            <v>0</v>
          </cell>
          <cell r="I120">
            <v>0</v>
          </cell>
          <cell r="J120">
            <v>0</v>
          </cell>
          <cell r="K120">
            <v>0</v>
          </cell>
          <cell r="L120">
            <v>0</v>
          </cell>
          <cell r="M120">
            <v>0</v>
          </cell>
          <cell r="N120">
            <v>0</v>
          </cell>
          <cell r="O120">
            <v>0</v>
          </cell>
          <cell r="P120">
            <v>0</v>
          </cell>
        </row>
        <row r="124">
          <cell r="B124" t="str">
            <v>Contribution Payments</v>
          </cell>
          <cell r="E124">
            <v>0</v>
          </cell>
          <cell r="F124">
            <v>0</v>
          </cell>
          <cell r="G124">
            <v>0</v>
          </cell>
          <cell r="H124">
            <v>0</v>
          </cell>
          <cell r="I124">
            <v>0</v>
          </cell>
          <cell r="J124">
            <v>0</v>
          </cell>
          <cell r="K124">
            <v>0</v>
          </cell>
          <cell r="L124">
            <v>0</v>
          </cell>
          <cell r="M124">
            <v>0</v>
          </cell>
          <cell r="N124">
            <v>0</v>
          </cell>
          <cell r="O124">
            <v>0</v>
          </cell>
          <cell r="P124">
            <v>0</v>
          </cell>
        </row>
        <row r="125">
          <cell r="B125" t="str">
            <v>Settlements - Voice</v>
          </cell>
          <cell r="E125">
            <v>0</v>
          </cell>
          <cell r="F125">
            <v>0</v>
          </cell>
          <cell r="G125">
            <v>0</v>
          </cell>
          <cell r="H125">
            <v>0</v>
          </cell>
          <cell r="I125">
            <v>0</v>
          </cell>
          <cell r="J125">
            <v>0</v>
          </cell>
          <cell r="K125">
            <v>0</v>
          </cell>
          <cell r="L125">
            <v>0</v>
          </cell>
          <cell r="M125">
            <v>0</v>
          </cell>
          <cell r="N125">
            <v>0</v>
          </cell>
          <cell r="O125">
            <v>0</v>
          </cell>
          <cell r="P125">
            <v>0</v>
          </cell>
        </row>
        <row r="126">
          <cell r="B126" t="str">
            <v>Settlements - Data</v>
          </cell>
          <cell r="E126">
            <v>0</v>
          </cell>
          <cell r="F126">
            <v>0</v>
          </cell>
          <cell r="G126">
            <v>0</v>
          </cell>
          <cell r="H126">
            <v>0</v>
          </cell>
          <cell r="I126">
            <v>0</v>
          </cell>
          <cell r="J126">
            <v>0</v>
          </cell>
          <cell r="K126">
            <v>0</v>
          </cell>
          <cell r="L126">
            <v>0</v>
          </cell>
          <cell r="M126">
            <v>0</v>
          </cell>
          <cell r="N126">
            <v>0</v>
          </cell>
          <cell r="O126">
            <v>0</v>
          </cell>
          <cell r="P126">
            <v>0</v>
          </cell>
        </row>
        <row r="127">
          <cell r="B127" t="str">
            <v>TCE Settlement</v>
          </cell>
          <cell r="E127">
            <v>0</v>
          </cell>
          <cell r="F127">
            <v>0</v>
          </cell>
          <cell r="G127">
            <v>0</v>
          </cell>
          <cell r="H127">
            <v>0</v>
          </cell>
          <cell r="I127">
            <v>0</v>
          </cell>
          <cell r="J127">
            <v>0</v>
          </cell>
          <cell r="K127">
            <v>0</v>
          </cell>
          <cell r="L127">
            <v>0</v>
          </cell>
          <cell r="M127">
            <v>0</v>
          </cell>
          <cell r="N127">
            <v>0</v>
          </cell>
          <cell r="O127">
            <v>0</v>
          </cell>
          <cell r="P127">
            <v>0</v>
          </cell>
        </row>
        <row r="128">
          <cell r="B128" t="str">
            <v>ILS Grant</v>
          </cell>
          <cell r="E128">
            <v>0</v>
          </cell>
          <cell r="F128">
            <v>0</v>
          </cell>
          <cell r="G128">
            <v>0</v>
          </cell>
          <cell r="H128">
            <v>0</v>
          </cell>
          <cell r="I128">
            <v>0</v>
          </cell>
          <cell r="J128">
            <v>0</v>
          </cell>
          <cell r="K128">
            <v>0</v>
          </cell>
          <cell r="L128">
            <v>0</v>
          </cell>
          <cell r="M128">
            <v>0</v>
          </cell>
          <cell r="N128">
            <v>0</v>
          </cell>
          <cell r="O128">
            <v>0</v>
          </cell>
          <cell r="P128">
            <v>0</v>
          </cell>
        </row>
        <row r="129">
          <cell r="B129" t="str">
            <v>Other Revenue</v>
          </cell>
          <cell r="E129">
            <v>331461.07999999996</v>
          </cell>
          <cell r="F129">
            <v>357535.51</v>
          </cell>
          <cell r="G129">
            <v>361367.11</v>
          </cell>
          <cell r="H129">
            <v>353947.13</v>
          </cell>
          <cell r="I129">
            <v>367616.74000000005</v>
          </cell>
          <cell r="J129">
            <v>377740.2099999999</v>
          </cell>
          <cell r="K129">
            <v>373729.29000000004</v>
          </cell>
          <cell r="L129">
            <v>360920.36999999994</v>
          </cell>
          <cell r="M129">
            <v>0</v>
          </cell>
          <cell r="N129">
            <v>0</v>
          </cell>
          <cell r="O129">
            <v>0</v>
          </cell>
          <cell r="P129">
            <v>0</v>
          </cell>
        </row>
        <row r="130">
          <cell r="B130" t="str">
            <v>Uncollectibles</v>
          </cell>
          <cell r="E130">
            <v>0</v>
          </cell>
          <cell r="F130">
            <v>0</v>
          </cell>
          <cell r="G130">
            <v>0</v>
          </cell>
          <cell r="H130">
            <v>0</v>
          </cell>
          <cell r="I130">
            <v>0</v>
          </cell>
          <cell r="J130">
            <v>0</v>
          </cell>
          <cell r="K130">
            <v>0</v>
          </cell>
          <cell r="L130">
            <v>0</v>
          </cell>
          <cell r="M130">
            <v>0</v>
          </cell>
          <cell r="N130">
            <v>0</v>
          </cell>
          <cell r="O130">
            <v>0</v>
          </cell>
          <cell r="P130">
            <v>0</v>
          </cell>
        </row>
        <row r="131">
          <cell r="B131" t="str">
            <v>Other - Intercompany</v>
          </cell>
          <cell r="E131">
            <v>0</v>
          </cell>
          <cell r="F131">
            <v>0</v>
          </cell>
          <cell r="G131">
            <v>0</v>
          </cell>
          <cell r="H131">
            <v>0</v>
          </cell>
          <cell r="I131">
            <v>0</v>
          </cell>
          <cell r="J131">
            <v>0</v>
          </cell>
          <cell r="K131">
            <v>0</v>
          </cell>
          <cell r="L131">
            <v>0</v>
          </cell>
          <cell r="M131">
            <v>0</v>
          </cell>
          <cell r="N131">
            <v>0</v>
          </cell>
          <cell r="O131">
            <v>0</v>
          </cell>
          <cell r="P131">
            <v>0</v>
          </cell>
        </row>
        <row r="132">
          <cell r="B132" t="str">
            <v>TAC - Other Intercompany</v>
          </cell>
          <cell r="E132">
            <v>0</v>
          </cell>
          <cell r="F132">
            <v>0</v>
          </cell>
          <cell r="G132">
            <v>0</v>
          </cell>
          <cell r="H132">
            <v>0</v>
          </cell>
          <cell r="I132">
            <v>0</v>
          </cell>
          <cell r="J132">
            <v>0</v>
          </cell>
          <cell r="K132">
            <v>0</v>
          </cell>
          <cell r="L132">
            <v>0</v>
          </cell>
          <cell r="M132">
            <v>0</v>
          </cell>
          <cell r="N132">
            <v>0</v>
          </cell>
          <cell r="O132">
            <v>0</v>
          </cell>
          <cell r="P132">
            <v>0</v>
          </cell>
        </row>
        <row r="133">
          <cell r="B133" t="str">
            <v>TAS - Intercompany</v>
          </cell>
          <cell r="E133">
            <v>0</v>
          </cell>
          <cell r="F133">
            <v>0</v>
          </cell>
          <cell r="G133">
            <v>0</v>
          </cell>
          <cell r="H133">
            <v>0</v>
          </cell>
          <cell r="I133">
            <v>0</v>
          </cell>
          <cell r="J133">
            <v>0</v>
          </cell>
          <cell r="K133">
            <v>0</v>
          </cell>
          <cell r="L133">
            <v>0</v>
          </cell>
          <cell r="M133">
            <v>0</v>
          </cell>
          <cell r="N133">
            <v>0</v>
          </cell>
          <cell r="O133">
            <v>0</v>
          </cell>
          <cell r="P133">
            <v>0</v>
          </cell>
        </row>
        <row r="134">
          <cell r="B134" t="str">
            <v>TMI - Other Intercompany</v>
          </cell>
          <cell r="E134">
            <v>0</v>
          </cell>
          <cell r="F134">
            <v>0</v>
          </cell>
          <cell r="G134">
            <v>0</v>
          </cell>
          <cell r="H134">
            <v>0</v>
          </cell>
          <cell r="I134">
            <v>0</v>
          </cell>
          <cell r="J134">
            <v>0</v>
          </cell>
          <cell r="K134">
            <v>0</v>
          </cell>
          <cell r="L134">
            <v>0</v>
          </cell>
          <cell r="M134">
            <v>0</v>
          </cell>
          <cell r="N134">
            <v>0</v>
          </cell>
          <cell r="O134">
            <v>0</v>
          </cell>
          <cell r="P134">
            <v>0</v>
          </cell>
        </row>
        <row r="135">
          <cell r="B135" t="str">
            <v>Intercompany - Other - Data</v>
          </cell>
          <cell r="E135">
            <v>0</v>
          </cell>
          <cell r="F135">
            <v>0</v>
          </cell>
          <cell r="G135">
            <v>0</v>
          </cell>
          <cell r="H135">
            <v>0</v>
          </cell>
          <cell r="I135">
            <v>0</v>
          </cell>
          <cell r="J135">
            <v>0</v>
          </cell>
          <cell r="K135">
            <v>0</v>
          </cell>
          <cell r="L135">
            <v>0</v>
          </cell>
          <cell r="M135">
            <v>0</v>
          </cell>
          <cell r="N135">
            <v>0</v>
          </cell>
          <cell r="O135">
            <v>0</v>
          </cell>
          <cell r="P135">
            <v>0</v>
          </cell>
        </row>
        <row r="136">
          <cell r="B136" t="str">
            <v>TCE - Intercompany</v>
          </cell>
          <cell r="E136">
            <v>-1</v>
          </cell>
          <cell r="F136">
            <v>0</v>
          </cell>
          <cell r="G136">
            <v>0</v>
          </cell>
          <cell r="H136">
            <v>0</v>
          </cell>
          <cell r="I136">
            <v>0</v>
          </cell>
          <cell r="J136">
            <v>0</v>
          </cell>
          <cell r="K136">
            <v>0</v>
          </cell>
          <cell r="L136">
            <v>0</v>
          </cell>
          <cell r="M136">
            <v>0</v>
          </cell>
          <cell r="N136">
            <v>0</v>
          </cell>
          <cell r="O136">
            <v>0</v>
          </cell>
          <cell r="P136">
            <v>0</v>
          </cell>
        </row>
        <row r="137">
          <cell r="B137" t="str">
            <v>COGS - Intercompany Assistance Given</v>
          </cell>
          <cell r="E137">
            <v>0</v>
          </cell>
          <cell r="F137">
            <v>0</v>
          </cell>
          <cell r="G137">
            <v>0</v>
          </cell>
          <cell r="H137">
            <v>0</v>
          </cell>
          <cell r="I137">
            <v>0</v>
          </cell>
          <cell r="J137">
            <v>0</v>
          </cell>
          <cell r="K137">
            <v>0</v>
          </cell>
          <cell r="L137">
            <v>0</v>
          </cell>
          <cell r="M137">
            <v>0</v>
          </cell>
          <cell r="N137">
            <v>0</v>
          </cell>
          <cell r="O137">
            <v>0</v>
          </cell>
          <cell r="P137">
            <v>0</v>
          </cell>
        </row>
        <row r="138">
          <cell r="B138" t="str">
            <v>Gross Sales &amp; Maintenance</v>
          </cell>
          <cell r="E138">
            <v>242481.27400000003</v>
          </cell>
          <cell r="F138">
            <v>52038.527999999991</v>
          </cell>
          <cell r="G138">
            <v>-241362.16199999998</v>
          </cell>
          <cell r="H138">
            <v>57335.24000000002</v>
          </cell>
          <cell r="I138">
            <v>61880.047999999981</v>
          </cell>
          <cell r="J138">
            <v>97239.628000000026</v>
          </cell>
          <cell r="K138">
            <v>180695.66000000003</v>
          </cell>
          <cell r="L138">
            <v>184787.902</v>
          </cell>
          <cell r="M138">
            <v>0</v>
          </cell>
          <cell r="N138">
            <v>0</v>
          </cell>
          <cell r="O138">
            <v>0</v>
          </cell>
          <cell r="P138">
            <v>0</v>
          </cell>
        </row>
        <row r="139">
          <cell r="B139" t="str">
            <v>COGS - Voice</v>
          </cell>
          <cell r="E139">
            <v>-137564.49</v>
          </cell>
          <cell r="F139">
            <v>-116620.75</v>
          </cell>
          <cell r="G139">
            <v>-103789.62</v>
          </cell>
          <cell r="H139">
            <v>-117367.03</v>
          </cell>
          <cell r="I139">
            <v>-56729.919999999998</v>
          </cell>
          <cell r="J139">
            <v>-156600.74</v>
          </cell>
          <cell r="K139">
            <v>-147599.79999999999</v>
          </cell>
          <cell r="L139">
            <v>-146081.28</v>
          </cell>
          <cell r="M139">
            <v>0</v>
          </cell>
          <cell r="N139">
            <v>0</v>
          </cell>
          <cell r="O139">
            <v>0</v>
          </cell>
          <cell r="P139">
            <v>0</v>
          </cell>
        </row>
        <row r="140">
          <cell r="B140" t="str">
            <v>COGS - Data</v>
          </cell>
          <cell r="E140">
            <v>0</v>
          </cell>
          <cell r="F140">
            <v>0</v>
          </cell>
          <cell r="G140">
            <v>0</v>
          </cell>
          <cell r="H140">
            <v>0</v>
          </cell>
          <cell r="I140">
            <v>0</v>
          </cell>
          <cell r="J140">
            <v>0</v>
          </cell>
          <cell r="K140">
            <v>0</v>
          </cell>
          <cell r="L140">
            <v>0</v>
          </cell>
          <cell r="M140">
            <v>0</v>
          </cell>
          <cell r="N140">
            <v>0</v>
          </cell>
          <cell r="O140">
            <v>0</v>
          </cell>
          <cell r="P140">
            <v>0</v>
          </cell>
        </row>
        <row r="141">
          <cell r="B141" t="str">
            <v>Uncollectibles - Data</v>
          </cell>
          <cell r="E141">
            <v>0</v>
          </cell>
          <cell r="F141">
            <v>0</v>
          </cell>
          <cell r="G141">
            <v>0</v>
          </cell>
          <cell r="H141">
            <v>0</v>
          </cell>
          <cell r="I141">
            <v>0</v>
          </cell>
          <cell r="J141">
            <v>0</v>
          </cell>
          <cell r="K141">
            <v>0</v>
          </cell>
          <cell r="L141">
            <v>0</v>
          </cell>
          <cell r="M141">
            <v>0</v>
          </cell>
          <cell r="N141">
            <v>0</v>
          </cell>
          <cell r="O141">
            <v>0</v>
          </cell>
          <cell r="P141">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1998-2001 COGS"/>
      <sheetName val="Forecast 1998-2001"/>
      <sheetName val="revised op report"/>
      <sheetName val="Current Month"/>
      <sheetName val="Actual"/>
      <sheetName val="Budget"/>
      <sheetName val="Variance"/>
      <sheetName val="Actual Pivot Table"/>
      <sheetName val="Budget Pivot Table"/>
      <sheetName val="Data"/>
      <sheetName val="Budget '99"/>
      <sheetName val="EQ"/>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sheetData sheetId="1"/>
      <sheetData sheetId="2"/>
      <sheetData sheetId="3" refreshError="1">
        <row r="13">
          <cell r="B13">
            <v>100000</v>
          </cell>
          <cell r="C13" t="str">
            <v>EFRC-Flat Rate</v>
          </cell>
          <cell r="D13">
            <v>958.42899999999997</v>
          </cell>
          <cell r="E13">
            <v>940.07899999999995</v>
          </cell>
          <cell r="F13">
            <v>18.350000000000023</v>
          </cell>
          <cell r="H13">
            <v>3841.864</v>
          </cell>
          <cell r="I13">
            <v>3785.1489999999999</v>
          </cell>
          <cell r="J13">
            <v>56.715000000000146</v>
          </cell>
          <cell r="L13">
            <v>7477</v>
          </cell>
          <cell r="M13">
            <v>7477</v>
          </cell>
          <cell r="N13">
            <v>0</v>
          </cell>
        </row>
        <row r="14">
          <cell r="B14">
            <v>100005</v>
          </cell>
          <cell r="C14" t="str">
            <v>EFRC-Centrex</v>
          </cell>
          <cell r="D14">
            <v>60.369</v>
          </cell>
          <cell r="E14">
            <v>55.082999999999998</v>
          </cell>
          <cell r="F14">
            <v>5.2860000000000014</v>
          </cell>
          <cell r="H14">
            <v>243.048</v>
          </cell>
          <cell r="I14">
            <v>220.608</v>
          </cell>
          <cell r="J14">
            <v>22.439999999999998</v>
          </cell>
          <cell r="L14">
            <v>660</v>
          </cell>
          <cell r="M14">
            <v>660</v>
          </cell>
          <cell r="N14">
            <v>0</v>
          </cell>
        </row>
        <row r="15">
          <cell r="C15" t="str">
            <v>EFRC</v>
          </cell>
          <cell r="D15">
            <v>1018.798</v>
          </cell>
          <cell r="E15">
            <v>995.16199999999992</v>
          </cell>
          <cell r="F15">
            <v>23.636000000000024</v>
          </cell>
          <cell r="H15">
            <v>4084.9120000000003</v>
          </cell>
          <cell r="I15">
            <v>4005.7570000000001</v>
          </cell>
          <cell r="J15">
            <v>79.155000000000143</v>
          </cell>
          <cell r="L15">
            <v>8137</v>
          </cell>
          <cell r="M15">
            <v>8137</v>
          </cell>
          <cell r="N15">
            <v>0</v>
          </cell>
        </row>
        <row r="16">
          <cell r="B16">
            <v>100010</v>
          </cell>
          <cell r="C16" t="str">
            <v>SL-Flat Rate</v>
          </cell>
          <cell r="D16">
            <v>9455.2099999999991</v>
          </cell>
          <cell r="E16">
            <v>9121.7260000000006</v>
          </cell>
          <cell r="F16">
            <v>333.48399999999856</v>
          </cell>
          <cell r="H16">
            <v>37762.603000000003</v>
          </cell>
          <cell r="I16">
            <v>36821.341999999997</v>
          </cell>
          <cell r="J16">
            <v>941.26100000000588</v>
          </cell>
          <cell r="L16">
            <v>105401</v>
          </cell>
          <cell r="M16">
            <v>105401</v>
          </cell>
          <cell r="N16">
            <v>0</v>
          </cell>
        </row>
        <row r="17">
          <cell r="B17">
            <v>100012</v>
          </cell>
          <cell r="C17" t="str">
            <v>SL-Ntwk Svc Charge</v>
          </cell>
          <cell r="D17">
            <v>13.066000000000001</v>
          </cell>
          <cell r="E17">
            <v>13.3</v>
          </cell>
          <cell r="F17">
            <v>-0.23399999999999999</v>
          </cell>
          <cell r="H17">
            <v>47.036000000000001</v>
          </cell>
          <cell r="I17">
            <v>53.2</v>
          </cell>
          <cell r="J17">
            <v>-6.1640000000000015</v>
          </cell>
          <cell r="L17">
            <v>160</v>
          </cell>
          <cell r="M17">
            <v>160</v>
          </cell>
          <cell r="N17">
            <v>0</v>
          </cell>
        </row>
        <row r="18">
          <cell r="C18" t="str">
            <v>Single Line</v>
          </cell>
          <cell r="D18">
            <v>9468.2759999999998</v>
          </cell>
          <cell r="E18">
            <v>9135.0259999999998</v>
          </cell>
          <cell r="F18">
            <v>333.24999999999858</v>
          </cell>
          <cell r="H18">
            <v>37809.639000000003</v>
          </cell>
          <cell r="I18">
            <v>36874.541999999994</v>
          </cell>
          <cell r="J18">
            <v>935.09700000000589</v>
          </cell>
          <cell r="L18">
            <v>105561</v>
          </cell>
          <cell r="M18">
            <v>105561</v>
          </cell>
          <cell r="N18">
            <v>0</v>
          </cell>
        </row>
        <row r="19">
          <cell r="B19">
            <v>100015</v>
          </cell>
          <cell r="C19" t="str">
            <v>ML-Flat Rate</v>
          </cell>
          <cell r="D19">
            <v>8264.1290000000008</v>
          </cell>
          <cell r="E19">
            <v>8313.2900000000009</v>
          </cell>
          <cell r="F19">
            <v>-49.161000000000058</v>
          </cell>
          <cell r="H19">
            <v>33290.603000000003</v>
          </cell>
          <cell r="I19">
            <v>34176.050000000003</v>
          </cell>
          <cell r="J19">
            <v>-885.44700000000012</v>
          </cell>
          <cell r="L19">
            <v>98286</v>
          </cell>
          <cell r="M19">
            <v>98286</v>
          </cell>
          <cell r="N19">
            <v>0</v>
          </cell>
        </row>
        <row r="20">
          <cell r="B20">
            <v>100017</v>
          </cell>
          <cell r="C20" t="str">
            <v>ML-Ntwk Svc Charge</v>
          </cell>
          <cell r="D20">
            <v>7.665</v>
          </cell>
          <cell r="E20">
            <v>13</v>
          </cell>
          <cell r="F20">
            <v>-5.335</v>
          </cell>
          <cell r="H20">
            <v>55.994</v>
          </cell>
          <cell r="I20">
            <v>52</v>
          </cell>
          <cell r="J20">
            <v>3.9939999999999998</v>
          </cell>
          <cell r="L20">
            <v>156</v>
          </cell>
          <cell r="M20">
            <v>156</v>
          </cell>
          <cell r="N20">
            <v>0</v>
          </cell>
        </row>
        <row r="21">
          <cell r="C21" t="str">
            <v>Multi-Line</v>
          </cell>
          <cell r="D21">
            <v>8271.7940000000017</v>
          </cell>
          <cell r="E21">
            <v>8326.2900000000009</v>
          </cell>
          <cell r="F21">
            <v>-54.496000000000059</v>
          </cell>
          <cell r="H21">
            <v>33346.597000000002</v>
          </cell>
          <cell r="I21">
            <v>34228.050000000003</v>
          </cell>
          <cell r="J21">
            <v>-881.45300000000009</v>
          </cell>
          <cell r="L21">
            <v>98442</v>
          </cell>
          <cell r="M21">
            <v>98442</v>
          </cell>
          <cell r="N21">
            <v>0</v>
          </cell>
        </row>
        <row r="22">
          <cell r="B22">
            <v>100018</v>
          </cell>
          <cell r="C22" t="str">
            <v>Toll Terminal Servic</v>
          </cell>
          <cell r="D22">
            <v>34.024999999999999</v>
          </cell>
          <cell r="E22">
            <v>34.411999999999999</v>
          </cell>
          <cell r="F22">
            <v>-0.38700000000000045</v>
          </cell>
          <cell r="H22">
            <v>136.47399999999999</v>
          </cell>
          <cell r="I22">
            <v>137.648</v>
          </cell>
          <cell r="J22">
            <v>-1.1740000000000066</v>
          </cell>
          <cell r="L22">
            <v>413</v>
          </cell>
          <cell r="M22">
            <v>413</v>
          </cell>
          <cell r="N22">
            <v>0</v>
          </cell>
        </row>
        <row r="23">
          <cell r="B23">
            <v>100020</v>
          </cell>
          <cell r="C23" t="str">
            <v>DEA-Flat Rate</v>
          </cell>
          <cell r="D23">
            <v>18.36</v>
          </cell>
          <cell r="E23">
            <v>21</v>
          </cell>
          <cell r="F23">
            <v>-2.6400000000000006</v>
          </cell>
          <cell r="H23">
            <v>78.046999999999997</v>
          </cell>
          <cell r="I23">
            <v>88</v>
          </cell>
          <cell r="J23">
            <v>-9.953000000000003</v>
          </cell>
          <cell r="L23">
            <v>244</v>
          </cell>
          <cell r="M23">
            <v>244</v>
          </cell>
          <cell r="N23">
            <v>0</v>
          </cell>
        </row>
        <row r="24">
          <cell r="B24">
            <v>100025</v>
          </cell>
          <cell r="C24" t="str">
            <v>WireLn Accss-Flt Rt</v>
          </cell>
          <cell r="D24">
            <v>98.912000000000006</v>
          </cell>
          <cell r="E24">
            <v>37.832999999999998</v>
          </cell>
          <cell r="F24">
            <v>61.079000000000008</v>
          </cell>
          <cell r="H24">
            <v>479.26299999999998</v>
          </cell>
          <cell r="I24">
            <v>151.33199999999999</v>
          </cell>
          <cell r="J24">
            <v>327.93099999999998</v>
          </cell>
          <cell r="L24">
            <v>454</v>
          </cell>
          <cell r="M24">
            <v>454</v>
          </cell>
          <cell r="N24">
            <v>0</v>
          </cell>
        </row>
        <row r="25">
          <cell r="B25">
            <v>100026</v>
          </cell>
          <cell r="C25" t="str">
            <v>WireLn Accss-Svc Chg</v>
          </cell>
          <cell r="D25">
            <v>0</v>
          </cell>
          <cell r="E25">
            <v>1.25</v>
          </cell>
          <cell r="F25">
            <v>-1.25</v>
          </cell>
          <cell r="H25">
            <v>0</v>
          </cell>
          <cell r="I25">
            <v>5</v>
          </cell>
          <cell r="J25">
            <v>-5</v>
          </cell>
          <cell r="L25">
            <v>15</v>
          </cell>
          <cell r="M25">
            <v>15</v>
          </cell>
          <cell r="N25">
            <v>0</v>
          </cell>
        </row>
        <row r="26">
          <cell r="C26" t="str">
            <v>Wire Line</v>
          </cell>
          <cell r="D26">
            <v>98.912000000000006</v>
          </cell>
          <cell r="E26">
            <v>39.082999999999998</v>
          </cell>
          <cell r="F26">
            <v>59.829000000000008</v>
          </cell>
          <cell r="H26">
            <v>479.26299999999998</v>
          </cell>
          <cell r="I26">
            <v>156.33199999999999</v>
          </cell>
          <cell r="J26">
            <v>322.93099999999998</v>
          </cell>
          <cell r="L26">
            <v>469</v>
          </cell>
          <cell r="M26">
            <v>469</v>
          </cell>
          <cell r="N26">
            <v>0</v>
          </cell>
        </row>
        <row r="27">
          <cell r="B27">
            <v>100030</v>
          </cell>
          <cell r="C27" t="str">
            <v>C400-Flat Rate</v>
          </cell>
          <cell r="D27">
            <v>164.20099999999999</v>
          </cell>
          <cell r="E27">
            <v>115</v>
          </cell>
          <cell r="F27">
            <v>49.200999999999993</v>
          </cell>
          <cell r="H27">
            <v>756.16200000000003</v>
          </cell>
          <cell r="I27">
            <v>619</v>
          </cell>
          <cell r="J27">
            <v>137.16200000000003</v>
          </cell>
          <cell r="L27">
            <v>1316</v>
          </cell>
          <cell r="M27">
            <v>1316</v>
          </cell>
          <cell r="N27">
            <v>0</v>
          </cell>
        </row>
        <row r="28">
          <cell r="B28">
            <v>100035</v>
          </cell>
          <cell r="C28" t="str">
            <v>M150-Flat Rate</v>
          </cell>
          <cell r="D28">
            <v>64.078999999999994</v>
          </cell>
          <cell r="E28">
            <v>48</v>
          </cell>
          <cell r="F28">
            <v>16.078999999999994</v>
          </cell>
          <cell r="H28">
            <v>300.02100000000002</v>
          </cell>
          <cell r="I28">
            <v>248</v>
          </cell>
          <cell r="J28">
            <v>52.021000000000015</v>
          </cell>
          <cell r="L28">
            <v>417</v>
          </cell>
          <cell r="M28">
            <v>417</v>
          </cell>
          <cell r="N28">
            <v>0</v>
          </cell>
        </row>
        <row r="29">
          <cell r="B29">
            <v>100040</v>
          </cell>
          <cell r="C29" t="str">
            <v>DID, Rotary Hunt</v>
          </cell>
          <cell r="D29">
            <v>1011.606</v>
          </cell>
          <cell r="E29">
            <v>963.74099999999999</v>
          </cell>
          <cell r="F29">
            <v>47.865000000000009</v>
          </cell>
          <cell r="H29">
            <v>4060.3710000000001</v>
          </cell>
          <cell r="I29">
            <v>3844.3389999999999</v>
          </cell>
          <cell r="J29">
            <v>216.03200000000015</v>
          </cell>
          <cell r="L29">
            <v>6633</v>
          </cell>
          <cell r="M29">
            <v>6633</v>
          </cell>
          <cell r="N29">
            <v>0</v>
          </cell>
        </row>
        <row r="30">
          <cell r="B30">
            <v>100050</v>
          </cell>
          <cell r="C30" t="str">
            <v>ILS</v>
          </cell>
          <cell r="D30">
            <v>191.48099999999999</v>
          </cell>
          <cell r="E30">
            <v>198.52199999999999</v>
          </cell>
          <cell r="F30">
            <v>-7.0409999999999968</v>
          </cell>
          <cell r="H30">
            <v>823.82399999999996</v>
          </cell>
          <cell r="I30">
            <v>791.12400000000002</v>
          </cell>
          <cell r="J30">
            <v>32.699999999999932</v>
          </cell>
          <cell r="L30">
            <v>2397</v>
          </cell>
          <cell r="M30">
            <v>2397</v>
          </cell>
          <cell r="N30">
            <v>0</v>
          </cell>
        </row>
        <row r="31">
          <cell r="B31">
            <v>100055</v>
          </cell>
          <cell r="C31" t="str">
            <v>Misc Ex Svc-Flat Rt</v>
          </cell>
          <cell r="D31">
            <v>69.057000000000002</v>
          </cell>
          <cell r="E31">
            <v>42.439</v>
          </cell>
          <cell r="F31">
            <v>26.618000000000002</v>
          </cell>
          <cell r="H31">
            <v>303.55</v>
          </cell>
          <cell r="I31">
            <v>169.36500000000001</v>
          </cell>
          <cell r="J31">
            <v>134.185</v>
          </cell>
          <cell r="L31">
            <v>511</v>
          </cell>
          <cell r="M31">
            <v>511</v>
          </cell>
          <cell r="N31">
            <v>0</v>
          </cell>
        </row>
        <row r="32">
          <cell r="B32">
            <v>100056</v>
          </cell>
          <cell r="C32" t="str">
            <v>Misc Local</v>
          </cell>
          <cell r="D32">
            <v>32.659999999999997</v>
          </cell>
          <cell r="E32">
            <v>26.332999999999998</v>
          </cell>
          <cell r="F32">
            <v>6.3269999999999982</v>
          </cell>
          <cell r="H32">
            <v>119.32899999999999</v>
          </cell>
          <cell r="I32">
            <v>105.33199999999999</v>
          </cell>
          <cell r="J32">
            <v>13.997</v>
          </cell>
          <cell r="L32">
            <v>316</v>
          </cell>
          <cell r="M32">
            <v>316</v>
          </cell>
          <cell r="N32">
            <v>0</v>
          </cell>
        </row>
        <row r="33">
          <cell r="B33">
            <v>100057</v>
          </cell>
          <cell r="C33" t="str">
            <v>Misc Ex Svc-Ntwk Svc</v>
          </cell>
          <cell r="D33">
            <v>2.407</v>
          </cell>
          <cell r="E33">
            <v>224.63300000000001</v>
          </cell>
          <cell r="F33">
            <v>-222.226</v>
          </cell>
          <cell r="H33">
            <v>26.686</v>
          </cell>
          <cell r="I33">
            <v>898.53200000000004</v>
          </cell>
          <cell r="J33">
            <v>-871.846</v>
          </cell>
          <cell r="L33">
            <v>2101</v>
          </cell>
          <cell r="M33">
            <v>2101</v>
          </cell>
          <cell r="N33">
            <v>0</v>
          </cell>
        </row>
        <row r="34">
          <cell r="C34" t="str">
            <v>Misc Exchange Service</v>
          </cell>
          <cell r="D34">
            <v>104.124</v>
          </cell>
          <cell r="E34">
            <v>293.40499999999997</v>
          </cell>
          <cell r="F34">
            <v>-189.28100000000001</v>
          </cell>
          <cell r="H34">
            <v>449.565</v>
          </cell>
          <cell r="I34">
            <v>1173.229</v>
          </cell>
          <cell r="J34">
            <v>-723.66399999999999</v>
          </cell>
          <cell r="L34">
            <v>2928</v>
          </cell>
          <cell r="M34">
            <v>2928</v>
          </cell>
          <cell r="N34">
            <v>0</v>
          </cell>
        </row>
        <row r="35">
          <cell r="B35">
            <v>100060</v>
          </cell>
          <cell r="C35" t="str">
            <v>Coin-Local</v>
          </cell>
          <cell r="D35">
            <v>1416.1769999999999</v>
          </cell>
          <cell r="E35">
            <v>1758.7339999999999</v>
          </cell>
          <cell r="F35">
            <v>-342.55700000000002</v>
          </cell>
          <cell r="H35">
            <v>5365.3540000000003</v>
          </cell>
          <cell r="I35">
            <v>6673.7749999999996</v>
          </cell>
          <cell r="J35">
            <v>-1308.4209999999994</v>
          </cell>
          <cell r="L35">
            <v>23160</v>
          </cell>
          <cell r="M35">
            <v>23160</v>
          </cell>
          <cell r="N35">
            <v>0</v>
          </cell>
        </row>
        <row r="36">
          <cell r="B36">
            <v>100061</v>
          </cell>
          <cell r="C36" t="str">
            <v>Payphone Card</v>
          </cell>
          <cell r="D36">
            <v>33.409999999999997</v>
          </cell>
          <cell r="E36">
            <v>165</v>
          </cell>
          <cell r="F36">
            <v>-131.59</v>
          </cell>
          <cell r="H36">
            <v>177.35900000000001</v>
          </cell>
          <cell r="I36">
            <v>510</v>
          </cell>
          <cell r="J36">
            <v>-332.64099999999996</v>
          </cell>
          <cell r="L36">
            <v>2000</v>
          </cell>
          <cell r="M36">
            <v>2000</v>
          </cell>
          <cell r="N36">
            <v>0</v>
          </cell>
        </row>
        <row r="37">
          <cell r="B37">
            <v>100075</v>
          </cell>
          <cell r="C37" t="str">
            <v>Gross Sales &amp; Maint</v>
          </cell>
          <cell r="D37">
            <v>101.349</v>
          </cell>
          <cell r="E37">
            <v>197.083</v>
          </cell>
          <cell r="F37">
            <v>-95.733999999999995</v>
          </cell>
          <cell r="H37">
            <v>563.69799999999998</v>
          </cell>
          <cell r="I37">
            <v>788.33199999999999</v>
          </cell>
          <cell r="J37">
            <v>-224.63400000000001</v>
          </cell>
          <cell r="L37">
            <v>2365</v>
          </cell>
          <cell r="M37">
            <v>2365</v>
          </cell>
          <cell r="N37">
            <v>0</v>
          </cell>
        </row>
        <row r="38">
          <cell r="B38">
            <v>100080</v>
          </cell>
          <cell r="C38" t="str">
            <v>Emergency Reporting</v>
          </cell>
          <cell r="D38">
            <v>0</v>
          </cell>
          <cell r="E38">
            <v>0</v>
          </cell>
          <cell r="F38">
            <v>0</v>
          </cell>
          <cell r="H38">
            <v>0</v>
          </cell>
          <cell r="I38">
            <v>0</v>
          </cell>
          <cell r="J38">
            <v>0</v>
          </cell>
          <cell r="L38">
            <v>0</v>
          </cell>
          <cell r="M38">
            <v>0</v>
          </cell>
          <cell r="N38">
            <v>0</v>
          </cell>
        </row>
        <row r="39">
          <cell r="B39">
            <v>100085</v>
          </cell>
          <cell r="C39" t="str">
            <v>Non Recurring Charge</v>
          </cell>
          <cell r="D39">
            <v>734.31600000000003</v>
          </cell>
          <cell r="E39">
            <v>717</v>
          </cell>
          <cell r="F39">
            <v>17.316000000000031</v>
          </cell>
          <cell r="H39">
            <v>3290.0940000000001</v>
          </cell>
          <cell r="I39">
            <v>2868</v>
          </cell>
          <cell r="J39">
            <v>422.09400000000005</v>
          </cell>
          <cell r="L39">
            <v>8604</v>
          </cell>
          <cell r="M39">
            <v>8604</v>
          </cell>
          <cell r="N39">
            <v>0</v>
          </cell>
        </row>
        <row r="40">
          <cell r="C40" t="str">
            <v>Total Exchange Services:</v>
          </cell>
          <cell r="D40">
            <v>22730.908000000003</v>
          </cell>
          <cell r="E40">
            <v>23007.457999999999</v>
          </cell>
          <cell r="F40">
            <v>-276.55000000000143</v>
          </cell>
          <cell r="G40">
            <v>0</v>
          </cell>
          <cell r="H40">
            <v>91721.380000000019</v>
          </cell>
          <cell r="I40">
            <v>93006.127999999968</v>
          </cell>
          <cell r="J40">
            <v>-1284.7479999999932</v>
          </cell>
          <cell r="K40">
            <v>0</v>
          </cell>
          <cell r="L40">
            <v>263086</v>
          </cell>
          <cell r="M40">
            <v>263086</v>
          </cell>
          <cell r="N40">
            <v>0</v>
          </cell>
        </row>
        <row r="42">
          <cell r="B42">
            <v>100090</v>
          </cell>
          <cell r="C42" t="str">
            <v>YAK PAK Main-Access</v>
          </cell>
          <cell r="D42">
            <v>0</v>
          </cell>
          <cell r="E42">
            <v>0</v>
          </cell>
          <cell r="F42">
            <v>0</v>
          </cell>
          <cell r="H42">
            <v>0</v>
          </cell>
          <cell r="I42">
            <v>0</v>
          </cell>
          <cell r="J42">
            <v>0</v>
          </cell>
          <cell r="L42">
            <v>0</v>
          </cell>
          <cell r="M42">
            <v>0</v>
          </cell>
          <cell r="N42">
            <v>0</v>
          </cell>
        </row>
        <row r="43">
          <cell r="B43">
            <v>100100</v>
          </cell>
          <cell r="C43" t="str">
            <v>Megalink Flat Rate</v>
          </cell>
          <cell r="D43">
            <v>1197.739</v>
          </cell>
          <cell r="E43">
            <v>777.49699999999996</v>
          </cell>
          <cell r="F43">
            <v>420.24200000000008</v>
          </cell>
          <cell r="H43">
            <v>4615.5609999999997</v>
          </cell>
          <cell r="I43">
            <v>3263.172</v>
          </cell>
          <cell r="J43">
            <v>1352.3889999999997</v>
          </cell>
          <cell r="L43">
            <v>9769</v>
          </cell>
          <cell r="M43">
            <v>9769</v>
          </cell>
          <cell r="N43">
            <v>0</v>
          </cell>
        </row>
        <row r="44">
          <cell r="B44">
            <v>100200</v>
          </cell>
          <cell r="C44" t="str">
            <v>ISDN-PRI</v>
          </cell>
          <cell r="D44">
            <v>563.24599999999998</v>
          </cell>
          <cell r="E44">
            <v>459.56400000000002</v>
          </cell>
          <cell r="F44">
            <v>103.68199999999996</v>
          </cell>
          <cell r="H44">
            <v>2123.1239999999998</v>
          </cell>
          <cell r="I44">
            <v>2158.0059999999999</v>
          </cell>
          <cell r="J44">
            <v>-34.882000000000062</v>
          </cell>
          <cell r="L44">
            <v>5996</v>
          </cell>
          <cell r="M44">
            <v>5996</v>
          </cell>
          <cell r="N44">
            <v>0</v>
          </cell>
        </row>
        <row r="45">
          <cell r="B45">
            <v>100201</v>
          </cell>
          <cell r="C45" t="str">
            <v>ISDN-PRI Ntwk Serv</v>
          </cell>
          <cell r="D45">
            <v>0</v>
          </cell>
          <cell r="E45">
            <v>0</v>
          </cell>
          <cell r="F45">
            <v>0</v>
          </cell>
          <cell r="H45">
            <v>0</v>
          </cell>
          <cell r="I45">
            <v>0</v>
          </cell>
          <cell r="J45">
            <v>0</v>
          </cell>
          <cell r="L45">
            <v>0</v>
          </cell>
          <cell r="M45">
            <v>0</v>
          </cell>
          <cell r="N45">
            <v>0</v>
          </cell>
        </row>
        <row r="46">
          <cell r="C46" t="str">
            <v>Megalink/ISDN</v>
          </cell>
          <cell r="D46">
            <v>1760.9850000000001</v>
          </cell>
          <cell r="E46">
            <v>1237.0609999999999</v>
          </cell>
          <cell r="F46">
            <v>523.92399999999998</v>
          </cell>
          <cell r="H46">
            <v>6738.6849999999995</v>
          </cell>
          <cell r="I46">
            <v>5421.1779999999999</v>
          </cell>
          <cell r="J46">
            <v>1317.5069999999996</v>
          </cell>
          <cell r="L46">
            <v>15765</v>
          </cell>
          <cell r="M46">
            <v>15765</v>
          </cell>
          <cell r="N46">
            <v>0</v>
          </cell>
        </row>
        <row r="47">
          <cell r="B47">
            <v>100400</v>
          </cell>
          <cell r="C47" t="str">
            <v>Cntrx Line Flat Rate</v>
          </cell>
          <cell r="D47">
            <v>4426.08</v>
          </cell>
          <cell r="E47">
            <v>5105.74</v>
          </cell>
          <cell r="F47">
            <v>-679.65999999999985</v>
          </cell>
          <cell r="H47">
            <v>18339.182000000001</v>
          </cell>
          <cell r="I47">
            <v>20317.823</v>
          </cell>
          <cell r="J47">
            <v>-1978.6409999999996</v>
          </cell>
          <cell r="L47">
            <v>63048</v>
          </cell>
          <cell r="M47">
            <v>63048</v>
          </cell>
          <cell r="N47">
            <v>0</v>
          </cell>
        </row>
        <row r="48">
          <cell r="B48">
            <v>100401</v>
          </cell>
          <cell r="C48" t="str">
            <v>Centrex Line NRC</v>
          </cell>
          <cell r="D48">
            <v>30.603999999999999</v>
          </cell>
          <cell r="E48">
            <v>41.244</v>
          </cell>
          <cell r="F48">
            <v>-10.64</v>
          </cell>
          <cell r="H48">
            <v>95.385000000000005</v>
          </cell>
          <cell r="I48">
            <v>162.596</v>
          </cell>
          <cell r="J48">
            <v>-67.210999999999999</v>
          </cell>
          <cell r="L48">
            <v>504</v>
          </cell>
          <cell r="M48">
            <v>504</v>
          </cell>
          <cell r="N48">
            <v>0</v>
          </cell>
        </row>
        <row r="49">
          <cell r="B49">
            <v>100450</v>
          </cell>
          <cell r="C49" t="str">
            <v>Cntrx Feature-Flt Rt</v>
          </cell>
          <cell r="D49">
            <v>415.54700000000003</v>
          </cell>
          <cell r="E49">
            <v>589.66399999999999</v>
          </cell>
          <cell r="F49">
            <v>-174.11699999999996</v>
          </cell>
          <cell r="H49">
            <v>1665.1379999999999</v>
          </cell>
          <cell r="I49">
            <v>2336.5839999999998</v>
          </cell>
          <cell r="J49">
            <v>-671.44599999999991</v>
          </cell>
          <cell r="L49">
            <v>7167</v>
          </cell>
          <cell r="M49">
            <v>7167</v>
          </cell>
          <cell r="N49">
            <v>0</v>
          </cell>
        </row>
        <row r="50">
          <cell r="B50">
            <v>100452</v>
          </cell>
          <cell r="C50" t="str">
            <v>Cntrx Feature-NtwkSvc</v>
          </cell>
          <cell r="D50">
            <v>0</v>
          </cell>
          <cell r="E50">
            <v>0</v>
          </cell>
          <cell r="F50">
            <v>0</v>
          </cell>
          <cell r="H50">
            <v>0</v>
          </cell>
          <cell r="I50">
            <v>0</v>
          </cell>
          <cell r="J50">
            <v>0</v>
          </cell>
          <cell r="L50">
            <v>0</v>
          </cell>
          <cell r="M50">
            <v>0</v>
          </cell>
          <cell r="N50">
            <v>0</v>
          </cell>
        </row>
        <row r="51">
          <cell r="C51" t="str">
            <v>Centrex</v>
          </cell>
          <cell r="D51">
            <v>4872.2309999999998</v>
          </cell>
          <cell r="E51">
            <v>5736.6479999999992</v>
          </cell>
          <cell r="F51">
            <v>-864.4169999999998</v>
          </cell>
          <cell r="H51">
            <v>20099.704999999998</v>
          </cell>
          <cell r="I51">
            <v>22817.003000000001</v>
          </cell>
          <cell r="J51">
            <v>-2717.2979999999998</v>
          </cell>
          <cell r="L51">
            <v>70719</v>
          </cell>
          <cell r="M51">
            <v>70719</v>
          </cell>
          <cell r="N51">
            <v>0</v>
          </cell>
        </row>
        <row r="52">
          <cell r="B52">
            <v>100460</v>
          </cell>
          <cell r="C52" t="str">
            <v>Voice Processing</v>
          </cell>
          <cell r="D52">
            <v>313.154</v>
          </cell>
          <cell r="E52">
            <v>340.57</v>
          </cell>
          <cell r="F52">
            <v>-27.415999999999997</v>
          </cell>
          <cell r="H52">
            <v>1265.028</v>
          </cell>
          <cell r="I52">
            <v>1330.4369999999999</v>
          </cell>
          <cell r="J52">
            <v>-65.408999999999878</v>
          </cell>
          <cell r="L52">
            <v>4226</v>
          </cell>
          <cell r="M52">
            <v>4226</v>
          </cell>
          <cell r="N52">
            <v>0</v>
          </cell>
        </row>
        <row r="53">
          <cell r="B53">
            <v>100461</v>
          </cell>
          <cell r="C53" t="str">
            <v>Central Voice Proces</v>
          </cell>
          <cell r="D53">
            <v>192.387</v>
          </cell>
          <cell r="E53">
            <v>186.59</v>
          </cell>
          <cell r="F53">
            <v>5.796999999999997</v>
          </cell>
          <cell r="H53">
            <v>755.505</v>
          </cell>
          <cell r="I53">
            <v>737.61800000000005</v>
          </cell>
          <cell r="J53">
            <v>17.886999999999944</v>
          </cell>
          <cell r="L53">
            <v>2284</v>
          </cell>
          <cell r="M53">
            <v>2284</v>
          </cell>
          <cell r="N53">
            <v>0</v>
          </cell>
        </row>
        <row r="54">
          <cell r="C54" t="str">
            <v>Total Voice Processing</v>
          </cell>
          <cell r="D54">
            <v>505.541</v>
          </cell>
          <cell r="E54">
            <v>527.16</v>
          </cell>
          <cell r="F54">
            <v>-21.619</v>
          </cell>
          <cell r="H54">
            <v>2020.5329999999999</v>
          </cell>
          <cell r="I54">
            <v>2068.0549999999998</v>
          </cell>
          <cell r="J54">
            <v>-47.521999999999935</v>
          </cell>
          <cell r="L54">
            <v>6510</v>
          </cell>
          <cell r="M54">
            <v>6510</v>
          </cell>
          <cell r="N54">
            <v>0</v>
          </cell>
        </row>
        <row r="55">
          <cell r="B55">
            <v>100500</v>
          </cell>
          <cell r="C55" t="str">
            <v>Call Answer Service</v>
          </cell>
          <cell r="D55">
            <v>277.971</v>
          </cell>
          <cell r="E55">
            <v>237.423</v>
          </cell>
          <cell r="F55">
            <v>40.548000000000002</v>
          </cell>
          <cell r="H55">
            <v>1089.6089999999999</v>
          </cell>
          <cell r="I55">
            <v>1070.26</v>
          </cell>
          <cell r="J55">
            <v>19.348999999999933</v>
          </cell>
          <cell r="L55">
            <v>3325</v>
          </cell>
          <cell r="M55">
            <v>3325</v>
          </cell>
          <cell r="N55">
            <v>0</v>
          </cell>
        </row>
        <row r="56">
          <cell r="B56">
            <v>100501</v>
          </cell>
          <cell r="C56" t="str">
            <v>Call Answer-Ntwk Svc</v>
          </cell>
          <cell r="D56">
            <v>0</v>
          </cell>
          <cell r="E56">
            <v>0</v>
          </cell>
          <cell r="F56">
            <v>0</v>
          </cell>
          <cell r="H56">
            <v>0</v>
          </cell>
          <cell r="I56">
            <v>0</v>
          </cell>
          <cell r="J56">
            <v>0</v>
          </cell>
          <cell r="L56">
            <v>0</v>
          </cell>
          <cell r="M56">
            <v>0</v>
          </cell>
          <cell r="N56">
            <v>0</v>
          </cell>
        </row>
        <row r="57">
          <cell r="C57" t="str">
            <v>Call Answer</v>
          </cell>
          <cell r="D57">
            <v>277.971</v>
          </cell>
          <cell r="E57">
            <v>237.423</v>
          </cell>
          <cell r="F57">
            <v>40.548000000000002</v>
          </cell>
          <cell r="H57">
            <v>1089.6089999999999</v>
          </cell>
          <cell r="I57">
            <v>1070.26</v>
          </cell>
          <cell r="J57">
            <v>19.348999999999933</v>
          </cell>
          <cell r="L57">
            <v>3325</v>
          </cell>
          <cell r="M57">
            <v>3325</v>
          </cell>
          <cell r="N57">
            <v>0</v>
          </cell>
        </row>
        <row r="58">
          <cell r="B58">
            <v>100600</v>
          </cell>
          <cell r="C58" t="str">
            <v>Talkmail-Ntwk Svc</v>
          </cell>
          <cell r="D58">
            <v>0</v>
          </cell>
          <cell r="E58">
            <v>0</v>
          </cell>
          <cell r="F58">
            <v>0</v>
          </cell>
          <cell r="H58">
            <v>0</v>
          </cell>
          <cell r="I58">
            <v>0</v>
          </cell>
          <cell r="J58">
            <v>0</v>
          </cell>
          <cell r="L58">
            <v>0</v>
          </cell>
          <cell r="M58">
            <v>0</v>
          </cell>
          <cell r="N58">
            <v>0</v>
          </cell>
        </row>
        <row r="59">
          <cell r="B59">
            <v>100700</v>
          </cell>
          <cell r="C59" t="str">
            <v>Smrt Tch-Custom Cllg</v>
          </cell>
          <cell r="D59">
            <v>377.471</v>
          </cell>
          <cell r="E59">
            <v>422.50799999999998</v>
          </cell>
          <cell r="F59">
            <v>-45.036999999999978</v>
          </cell>
          <cell r="H59">
            <v>1488.0730000000001</v>
          </cell>
          <cell r="I59">
            <v>1777.85</v>
          </cell>
          <cell r="J59">
            <v>-289.77699999999982</v>
          </cell>
          <cell r="L59">
            <v>5357</v>
          </cell>
          <cell r="M59">
            <v>5357</v>
          </cell>
          <cell r="N59">
            <v>0</v>
          </cell>
        </row>
        <row r="60">
          <cell r="B60">
            <v>100701</v>
          </cell>
          <cell r="C60" t="str">
            <v>Smrt Touch-PayPerUse</v>
          </cell>
          <cell r="D60">
            <v>45.881</v>
          </cell>
          <cell r="E60">
            <v>20.382000000000001</v>
          </cell>
          <cell r="F60">
            <v>25.498999999999999</v>
          </cell>
          <cell r="H60">
            <v>174.68299999999999</v>
          </cell>
          <cell r="I60">
            <v>81.853999999999999</v>
          </cell>
          <cell r="J60">
            <v>92.828999999999994</v>
          </cell>
          <cell r="L60">
            <v>248</v>
          </cell>
          <cell r="M60">
            <v>248</v>
          </cell>
          <cell r="N60">
            <v>0</v>
          </cell>
        </row>
        <row r="61">
          <cell r="B61">
            <v>100702</v>
          </cell>
          <cell r="C61" t="str">
            <v>Smrt Touch-Call Mgmt</v>
          </cell>
          <cell r="D61">
            <v>206.357</v>
          </cell>
          <cell r="E61">
            <v>184.827</v>
          </cell>
          <cell r="F61">
            <v>21.53</v>
          </cell>
          <cell r="H61">
            <v>789.04100000000005</v>
          </cell>
          <cell r="I61">
            <v>894.92499999999995</v>
          </cell>
          <cell r="J61">
            <v>-105.8839999999999</v>
          </cell>
          <cell r="L61">
            <v>2515</v>
          </cell>
          <cell r="M61">
            <v>2515</v>
          </cell>
          <cell r="N61">
            <v>0</v>
          </cell>
        </row>
        <row r="62">
          <cell r="B62">
            <v>100703</v>
          </cell>
          <cell r="C62" t="str">
            <v>Smrt Touch-Intellrte</v>
          </cell>
          <cell r="D62">
            <v>1.917</v>
          </cell>
          <cell r="E62">
            <v>22</v>
          </cell>
          <cell r="F62">
            <v>-20.082999999999998</v>
          </cell>
          <cell r="H62">
            <v>7.0869999999999997</v>
          </cell>
          <cell r="I62">
            <v>58</v>
          </cell>
          <cell r="J62">
            <v>-50.912999999999997</v>
          </cell>
          <cell r="L62">
            <v>360</v>
          </cell>
          <cell r="M62">
            <v>360</v>
          </cell>
          <cell r="N62">
            <v>0</v>
          </cell>
        </row>
        <row r="63">
          <cell r="B63">
            <v>100704</v>
          </cell>
          <cell r="C63" t="str">
            <v>Smrt Touch-Packaging</v>
          </cell>
          <cell r="D63">
            <v>119.22799999999999</v>
          </cell>
          <cell r="E63">
            <v>22.167000000000002</v>
          </cell>
          <cell r="F63">
            <v>97.060999999999993</v>
          </cell>
          <cell r="H63">
            <v>506.92200000000003</v>
          </cell>
          <cell r="I63">
            <v>88.668000000000006</v>
          </cell>
          <cell r="J63">
            <v>418.25400000000002</v>
          </cell>
          <cell r="L63">
            <v>266</v>
          </cell>
          <cell r="M63">
            <v>266</v>
          </cell>
          <cell r="N63">
            <v>0</v>
          </cell>
        </row>
        <row r="64">
          <cell r="C64" t="str">
            <v>Smart Touch</v>
          </cell>
          <cell r="D64">
            <v>750.85399999999993</v>
          </cell>
          <cell r="E64">
            <v>671.88400000000001</v>
          </cell>
          <cell r="F64">
            <v>78.970000000000013</v>
          </cell>
          <cell r="G64">
            <v>0</v>
          </cell>
          <cell r="H64">
            <v>2965.806</v>
          </cell>
          <cell r="I64">
            <v>2901.297</v>
          </cell>
          <cell r="J64">
            <v>64.509000000000299</v>
          </cell>
          <cell r="K64">
            <v>0</v>
          </cell>
          <cell r="L64">
            <v>8746</v>
          </cell>
          <cell r="M64">
            <v>8746</v>
          </cell>
          <cell r="N64">
            <v>0</v>
          </cell>
        </row>
        <row r="65">
          <cell r="B65">
            <v>100710</v>
          </cell>
          <cell r="C65" t="str">
            <v>Smart Bus Svngs PACS</v>
          </cell>
          <cell r="D65">
            <v>1.6870000000000001</v>
          </cell>
          <cell r="E65">
            <v>0</v>
          </cell>
          <cell r="F65">
            <v>1.6870000000000001</v>
          </cell>
          <cell r="H65">
            <v>1.6870000000000001</v>
          </cell>
          <cell r="I65">
            <v>0</v>
          </cell>
          <cell r="J65">
            <v>1.6870000000000001</v>
          </cell>
          <cell r="L65">
            <v>0</v>
          </cell>
          <cell r="M65">
            <v>0</v>
          </cell>
          <cell r="N65">
            <v>0</v>
          </cell>
        </row>
        <row r="66">
          <cell r="B66">
            <v>100711</v>
          </cell>
          <cell r="C66" t="str">
            <v>Smart Bus Svngs PACM</v>
          </cell>
          <cell r="D66">
            <v>4.2999999999999997E-2</v>
          </cell>
          <cell r="E66">
            <v>0</v>
          </cell>
          <cell r="F66">
            <v>4.2999999999999997E-2</v>
          </cell>
          <cell r="H66">
            <v>4.2999999999999997E-2</v>
          </cell>
          <cell r="I66">
            <v>0</v>
          </cell>
          <cell r="J66">
            <v>4.2999999999999997E-2</v>
          </cell>
          <cell r="L66">
            <v>0</v>
          </cell>
          <cell r="M66">
            <v>0</v>
          </cell>
          <cell r="N66">
            <v>0</v>
          </cell>
        </row>
        <row r="67">
          <cell r="C67" t="str">
            <v>Smart Bus Svngs</v>
          </cell>
          <cell r="D67">
            <v>1.73</v>
          </cell>
          <cell r="E67">
            <v>0</v>
          </cell>
          <cell r="F67">
            <v>1.73</v>
          </cell>
          <cell r="G67">
            <v>0</v>
          </cell>
          <cell r="H67">
            <v>1.73</v>
          </cell>
          <cell r="I67">
            <v>0</v>
          </cell>
          <cell r="J67">
            <v>1.73</v>
          </cell>
          <cell r="K67">
            <v>0</v>
          </cell>
          <cell r="L67">
            <v>0</v>
          </cell>
          <cell r="M67">
            <v>0</v>
          </cell>
          <cell r="N67">
            <v>0</v>
          </cell>
        </row>
        <row r="68">
          <cell r="B68">
            <v>100550</v>
          </cell>
          <cell r="C68" t="str">
            <v>Intelliroute</v>
          </cell>
          <cell r="D68">
            <v>54.668999999999997</v>
          </cell>
          <cell r="E68">
            <v>163.1</v>
          </cell>
          <cell r="F68">
            <v>-108.431</v>
          </cell>
          <cell r="H68">
            <v>253.69399999999999</v>
          </cell>
          <cell r="I68">
            <v>620.1</v>
          </cell>
          <cell r="J68">
            <v>-366.40600000000006</v>
          </cell>
          <cell r="L68">
            <v>2106</v>
          </cell>
          <cell r="M68">
            <v>2106</v>
          </cell>
          <cell r="N68">
            <v>0</v>
          </cell>
        </row>
        <row r="69">
          <cell r="B69">
            <v>100551</v>
          </cell>
          <cell r="C69" t="str">
            <v>Intelliroute-Ntwk Svc</v>
          </cell>
          <cell r="D69">
            <v>2.5000000000000001E-2</v>
          </cell>
          <cell r="E69">
            <v>0</v>
          </cell>
          <cell r="F69">
            <v>2.5000000000000001E-2</v>
          </cell>
          <cell r="H69">
            <v>2.5000000000000001E-2</v>
          </cell>
          <cell r="I69">
            <v>0</v>
          </cell>
          <cell r="J69">
            <v>2.5000000000000001E-2</v>
          </cell>
          <cell r="L69">
            <v>0</v>
          </cell>
          <cell r="M69">
            <v>0</v>
          </cell>
          <cell r="N69">
            <v>0</v>
          </cell>
        </row>
        <row r="70">
          <cell r="C70" t="str">
            <v>Intelliroute</v>
          </cell>
          <cell r="D70">
            <v>54.693999999999996</v>
          </cell>
          <cell r="E70">
            <v>163.1</v>
          </cell>
          <cell r="F70">
            <v>-108.40599999999999</v>
          </cell>
          <cell r="H70">
            <v>253.71899999999999</v>
          </cell>
          <cell r="I70">
            <v>620.1</v>
          </cell>
          <cell r="J70">
            <v>-366.38100000000009</v>
          </cell>
          <cell r="L70">
            <v>2106</v>
          </cell>
          <cell r="M70">
            <v>2106</v>
          </cell>
          <cell r="N70">
            <v>0</v>
          </cell>
        </row>
        <row r="71">
          <cell r="B71">
            <v>100610</v>
          </cell>
          <cell r="C71" t="str">
            <v>Universal Messaging</v>
          </cell>
          <cell r="D71">
            <v>1.6E-2</v>
          </cell>
          <cell r="E71">
            <v>18.797000000000001</v>
          </cell>
          <cell r="F71">
            <v>-18.781000000000002</v>
          </cell>
          <cell r="H71">
            <v>3.5000000000000003E-2</v>
          </cell>
          <cell r="I71">
            <v>59.381</v>
          </cell>
          <cell r="J71">
            <v>-59.346000000000004</v>
          </cell>
          <cell r="L71">
            <v>432</v>
          </cell>
          <cell r="M71">
            <v>432</v>
          </cell>
          <cell r="N71">
            <v>0</v>
          </cell>
        </row>
        <row r="72">
          <cell r="B72">
            <v>100650</v>
          </cell>
          <cell r="C72" t="str">
            <v>E911-Flat Rate</v>
          </cell>
          <cell r="D72">
            <v>353.52199999999999</v>
          </cell>
          <cell r="E72">
            <v>282.13799999999998</v>
          </cell>
          <cell r="F72">
            <v>71.384000000000015</v>
          </cell>
          <cell r="H72">
            <v>1281.3420000000001</v>
          </cell>
          <cell r="I72">
            <v>1127.3320000000001</v>
          </cell>
          <cell r="J72">
            <v>154.01</v>
          </cell>
          <cell r="L72">
            <v>3418</v>
          </cell>
          <cell r="M72">
            <v>3418</v>
          </cell>
          <cell r="N72">
            <v>0</v>
          </cell>
        </row>
        <row r="73">
          <cell r="B73">
            <v>100750</v>
          </cell>
          <cell r="C73" t="str">
            <v>Misc Enh Svc-Flat Rt</v>
          </cell>
          <cell r="D73">
            <v>72.299000000000007</v>
          </cell>
          <cell r="E73">
            <v>107.416</v>
          </cell>
          <cell r="F73">
            <v>-35.11699999999999</v>
          </cell>
          <cell r="H73">
            <v>279.89</v>
          </cell>
          <cell r="I73">
            <v>429.66399999999999</v>
          </cell>
          <cell r="J73">
            <v>-149.774</v>
          </cell>
          <cell r="L73">
            <v>1289</v>
          </cell>
          <cell r="M73">
            <v>1289</v>
          </cell>
          <cell r="N73">
            <v>0</v>
          </cell>
        </row>
        <row r="74">
          <cell r="B74">
            <v>100770</v>
          </cell>
          <cell r="C74" t="str">
            <v>IVR</v>
          </cell>
          <cell r="D74">
            <v>18.05</v>
          </cell>
          <cell r="E74">
            <v>0</v>
          </cell>
          <cell r="F74">
            <v>18.05</v>
          </cell>
          <cell r="H74">
            <v>90.412000000000006</v>
          </cell>
          <cell r="I74">
            <v>0</v>
          </cell>
          <cell r="J74">
            <v>90.412000000000006</v>
          </cell>
          <cell r="L74">
            <v>0</v>
          </cell>
          <cell r="M74">
            <v>0</v>
          </cell>
          <cell r="N74">
            <v>0</v>
          </cell>
        </row>
        <row r="75">
          <cell r="B75">
            <v>100835</v>
          </cell>
          <cell r="C75" t="str">
            <v>ADSL DOV Access-Flat</v>
          </cell>
          <cell r="D75">
            <v>7.0999999999999994E-2</v>
          </cell>
          <cell r="E75">
            <v>0</v>
          </cell>
          <cell r="F75">
            <v>7.0999999999999994E-2</v>
          </cell>
          <cell r="H75">
            <v>0.17299999999999999</v>
          </cell>
          <cell r="I75">
            <v>0</v>
          </cell>
          <cell r="J75">
            <v>0.17299999999999999</v>
          </cell>
          <cell r="L75">
            <v>0</v>
          </cell>
          <cell r="M75">
            <v>0</v>
          </cell>
          <cell r="N75">
            <v>0</v>
          </cell>
        </row>
        <row r="76">
          <cell r="B76">
            <v>100836</v>
          </cell>
          <cell r="C76" t="str">
            <v>ADSL DOV Access-NRC</v>
          </cell>
          <cell r="D76">
            <v>0.34699999999999998</v>
          </cell>
          <cell r="E76">
            <v>0</v>
          </cell>
          <cell r="F76">
            <v>0.34699999999999998</v>
          </cell>
          <cell r="H76">
            <v>1.1919999999999999</v>
          </cell>
          <cell r="I76">
            <v>0</v>
          </cell>
          <cell r="J76">
            <v>1.1919999999999999</v>
          </cell>
          <cell r="L76">
            <v>0</v>
          </cell>
          <cell r="M76">
            <v>0</v>
          </cell>
          <cell r="N76">
            <v>0</v>
          </cell>
        </row>
        <row r="77">
          <cell r="C77" t="str">
            <v>Total Enhanced:</v>
          </cell>
          <cell r="D77">
            <v>8668.3109999999997</v>
          </cell>
          <cell r="E77">
            <v>8981.6269999999986</v>
          </cell>
          <cell r="F77">
            <v>-313.31599999999969</v>
          </cell>
          <cell r="G77">
            <v>0</v>
          </cell>
          <cell r="H77">
            <v>34822.831000000006</v>
          </cell>
          <cell r="I77">
            <v>36514.269999999997</v>
          </cell>
          <cell r="J77">
            <v>-1691.4389999999999</v>
          </cell>
          <cell r="K77">
            <v>0</v>
          </cell>
          <cell r="L77">
            <v>112310</v>
          </cell>
          <cell r="M77">
            <v>112310</v>
          </cell>
          <cell r="N77">
            <v>0</v>
          </cell>
        </row>
        <row r="79">
          <cell r="B79">
            <v>101800</v>
          </cell>
          <cell r="C79" t="str">
            <v>Dir Listing-Flt Rt</v>
          </cell>
          <cell r="D79">
            <v>19.751000000000001</v>
          </cell>
          <cell r="E79">
            <v>19.95</v>
          </cell>
          <cell r="F79">
            <v>-0.19899999999999807</v>
          </cell>
          <cell r="H79">
            <v>77.864000000000004</v>
          </cell>
          <cell r="I79">
            <v>79.8</v>
          </cell>
          <cell r="J79">
            <v>-1.9359999999999928</v>
          </cell>
          <cell r="L79">
            <v>239</v>
          </cell>
          <cell r="M79">
            <v>239</v>
          </cell>
          <cell r="N79">
            <v>0</v>
          </cell>
        </row>
        <row r="80">
          <cell r="B80">
            <v>101850</v>
          </cell>
          <cell r="C80" t="str">
            <v>Dir File-Flat Rate</v>
          </cell>
          <cell r="D80">
            <v>0</v>
          </cell>
          <cell r="E80">
            <v>0</v>
          </cell>
          <cell r="F80">
            <v>0</v>
          </cell>
          <cell r="H80">
            <v>0</v>
          </cell>
          <cell r="I80">
            <v>0</v>
          </cell>
          <cell r="J80">
            <v>0</v>
          </cell>
          <cell r="L80">
            <v>0</v>
          </cell>
          <cell r="M80">
            <v>0</v>
          </cell>
          <cell r="N80">
            <v>0</v>
          </cell>
        </row>
        <row r="81">
          <cell r="B81">
            <v>101852</v>
          </cell>
          <cell r="C81" t="str">
            <v>Dir File-Ntwk Svc</v>
          </cell>
          <cell r="D81">
            <v>0</v>
          </cell>
          <cell r="E81">
            <v>0</v>
          </cell>
          <cell r="F81">
            <v>0</v>
          </cell>
          <cell r="H81">
            <v>0</v>
          </cell>
          <cell r="I81">
            <v>0</v>
          </cell>
          <cell r="J81">
            <v>0</v>
          </cell>
          <cell r="L81">
            <v>0</v>
          </cell>
          <cell r="M81">
            <v>0</v>
          </cell>
          <cell r="N81">
            <v>0</v>
          </cell>
        </row>
        <row r="82">
          <cell r="C82" t="str">
            <v>Dir File/Listing</v>
          </cell>
          <cell r="D82">
            <v>19.751000000000001</v>
          </cell>
          <cell r="E82">
            <v>19.95</v>
          </cell>
          <cell r="F82">
            <v>-0.19899999999999807</v>
          </cell>
          <cell r="H82">
            <v>77.864000000000004</v>
          </cell>
          <cell r="I82">
            <v>79.8</v>
          </cell>
          <cell r="J82">
            <v>-1.9359999999999928</v>
          </cell>
          <cell r="L82">
            <v>239</v>
          </cell>
          <cell r="M82">
            <v>239</v>
          </cell>
          <cell r="N82">
            <v>0</v>
          </cell>
        </row>
        <row r="83">
          <cell r="C83" t="str">
            <v>PCA Adjustment:</v>
          </cell>
          <cell r="D83">
            <v>-18</v>
          </cell>
          <cell r="F83">
            <v>-18</v>
          </cell>
          <cell r="H83">
            <v>-89</v>
          </cell>
          <cell r="J83">
            <v>-89</v>
          </cell>
          <cell r="N83">
            <v>0</v>
          </cell>
        </row>
        <row r="84">
          <cell r="C84" t="str">
            <v>Total Local Service:</v>
          </cell>
          <cell r="D84">
            <v>31400.970000000005</v>
          </cell>
          <cell r="E84">
            <v>32009.035</v>
          </cell>
          <cell r="F84">
            <v>-608.06500000000108</v>
          </cell>
          <cell r="H84">
            <v>126533.07500000003</v>
          </cell>
          <cell r="I84">
            <v>129600.19799999996</v>
          </cell>
          <cell r="J84">
            <v>-3067.1229999999932</v>
          </cell>
          <cell r="L84">
            <v>375635</v>
          </cell>
          <cell r="M84">
            <v>375635</v>
          </cell>
          <cell r="N84">
            <v>0</v>
          </cell>
        </row>
        <row r="86">
          <cell r="B86">
            <v>101000</v>
          </cell>
          <cell r="C86" t="str">
            <v>TYourWay Plus-LD&amp;IX</v>
          </cell>
          <cell r="D86">
            <v>1.4219999999999999</v>
          </cell>
          <cell r="E86">
            <v>0</v>
          </cell>
          <cell r="F86">
            <v>1.4219999999999999</v>
          </cell>
          <cell r="H86">
            <v>6.0819999999999999</v>
          </cell>
          <cell r="I86">
            <v>0</v>
          </cell>
          <cell r="J86">
            <v>6.0819999999999999</v>
          </cell>
          <cell r="L86">
            <v>0</v>
          </cell>
          <cell r="M86">
            <v>0</v>
          </cell>
          <cell r="N86">
            <v>0</v>
          </cell>
        </row>
        <row r="87">
          <cell r="B87">
            <v>101010</v>
          </cell>
          <cell r="C87" t="str">
            <v>TYourWayStrait-LD&amp;IX</v>
          </cell>
          <cell r="D87">
            <v>4.7850000000000001</v>
          </cell>
          <cell r="E87">
            <v>0</v>
          </cell>
          <cell r="F87">
            <v>4.7850000000000001</v>
          </cell>
          <cell r="H87">
            <v>23.481000000000002</v>
          </cell>
          <cell r="I87">
            <v>0</v>
          </cell>
          <cell r="J87">
            <v>23.481000000000002</v>
          </cell>
          <cell r="L87">
            <v>0</v>
          </cell>
          <cell r="M87">
            <v>0</v>
          </cell>
          <cell r="N87">
            <v>0</v>
          </cell>
        </row>
        <row r="88">
          <cell r="B88">
            <v>101015</v>
          </cell>
          <cell r="C88" t="str">
            <v>TYourWay Unlimtd Svng</v>
          </cell>
          <cell r="D88">
            <v>0</v>
          </cell>
          <cell r="E88">
            <v>0</v>
          </cell>
          <cell r="F88">
            <v>0</v>
          </cell>
          <cell r="H88">
            <v>0</v>
          </cell>
          <cell r="I88">
            <v>0</v>
          </cell>
          <cell r="J88">
            <v>0</v>
          </cell>
          <cell r="L88">
            <v>0</v>
          </cell>
          <cell r="M88">
            <v>0</v>
          </cell>
          <cell r="N88">
            <v>0</v>
          </cell>
        </row>
        <row r="89">
          <cell r="B89">
            <v>101020</v>
          </cell>
          <cell r="C89" t="str">
            <v>Real Plus</v>
          </cell>
          <cell r="D89">
            <v>276.00299999999999</v>
          </cell>
          <cell r="E89">
            <v>0</v>
          </cell>
          <cell r="F89">
            <v>276.00299999999999</v>
          </cell>
          <cell r="H89">
            <v>1233.8820000000001</v>
          </cell>
          <cell r="I89">
            <v>0</v>
          </cell>
          <cell r="J89">
            <v>1233.8820000000001</v>
          </cell>
          <cell r="L89">
            <v>0</v>
          </cell>
          <cell r="M89">
            <v>0</v>
          </cell>
          <cell r="N89">
            <v>0</v>
          </cell>
        </row>
        <row r="90">
          <cell r="B90">
            <v>101030</v>
          </cell>
          <cell r="C90" t="str">
            <v>BRATS In/Outcollects</v>
          </cell>
          <cell r="D90">
            <v>-171.09299999999999</v>
          </cell>
          <cell r="E90">
            <v>0</v>
          </cell>
          <cell r="F90">
            <v>-171.09299999999999</v>
          </cell>
          <cell r="H90">
            <v>-608.37699999999995</v>
          </cell>
          <cell r="I90">
            <v>0</v>
          </cell>
          <cell r="J90">
            <v>-608.37699999999995</v>
          </cell>
          <cell r="L90">
            <v>0</v>
          </cell>
          <cell r="M90">
            <v>0</v>
          </cell>
          <cell r="N90">
            <v>0</v>
          </cell>
        </row>
        <row r="91">
          <cell r="B91">
            <v>101040</v>
          </cell>
          <cell r="C91" t="str">
            <v>Select Route</v>
          </cell>
          <cell r="D91">
            <v>6.3049999999999997</v>
          </cell>
          <cell r="E91">
            <v>0</v>
          </cell>
          <cell r="F91">
            <v>6.3049999999999997</v>
          </cell>
          <cell r="H91">
            <v>52.271999999999998</v>
          </cell>
          <cell r="I91">
            <v>0</v>
          </cell>
          <cell r="J91">
            <v>52.271999999999998</v>
          </cell>
          <cell r="L91">
            <v>0</v>
          </cell>
          <cell r="M91">
            <v>0</v>
          </cell>
          <cell r="N91">
            <v>0</v>
          </cell>
        </row>
        <row r="92">
          <cell r="B92">
            <v>101050</v>
          </cell>
          <cell r="C92" t="str">
            <v>Rewards</v>
          </cell>
          <cell r="D92">
            <v>0</v>
          </cell>
          <cell r="E92">
            <v>0</v>
          </cell>
          <cell r="F92">
            <v>0</v>
          </cell>
          <cell r="H92">
            <v>0</v>
          </cell>
          <cell r="I92">
            <v>0</v>
          </cell>
          <cell r="J92">
            <v>0</v>
          </cell>
          <cell r="L92">
            <v>0</v>
          </cell>
          <cell r="M92">
            <v>0</v>
          </cell>
          <cell r="N92">
            <v>0</v>
          </cell>
        </row>
        <row r="93">
          <cell r="B93">
            <v>101060</v>
          </cell>
          <cell r="C93" t="str">
            <v>Toll &amp; Misc LD Svcs</v>
          </cell>
          <cell r="D93">
            <v>-15.484999999999999</v>
          </cell>
          <cell r="E93">
            <v>289.2</v>
          </cell>
          <cell r="F93">
            <v>-304.685</v>
          </cell>
          <cell r="H93">
            <v>67.733000000000004</v>
          </cell>
          <cell r="I93">
            <v>1256.9000000000001</v>
          </cell>
          <cell r="J93">
            <v>-1189.1670000000001</v>
          </cell>
          <cell r="L93">
            <v>3571</v>
          </cell>
          <cell r="M93">
            <v>3571</v>
          </cell>
          <cell r="N93">
            <v>0</v>
          </cell>
        </row>
        <row r="94">
          <cell r="B94">
            <v>101080</v>
          </cell>
          <cell r="C94" t="str">
            <v>Basic Business Toll Free</v>
          </cell>
          <cell r="D94">
            <v>143.154</v>
          </cell>
          <cell r="E94">
            <v>251.7</v>
          </cell>
          <cell r="F94">
            <v>-108.54599999999999</v>
          </cell>
          <cell r="H94">
            <v>381.92500000000001</v>
          </cell>
          <cell r="I94">
            <v>911.3</v>
          </cell>
          <cell r="J94">
            <v>-529.375</v>
          </cell>
          <cell r="L94">
            <v>3022</v>
          </cell>
          <cell r="M94">
            <v>3022</v>
          </cell>
          <cell r="N94">
            <v>0</v>
          </cell>
        </row>
        <row r="95">
          <cell r="B95">
            <v>101081</v>
          </cell>
          <cell r="C95" t="str">
            <v>Basic Business Outbound</v>
          </cell>
          <cell r="D95">
            <v>1367.8040000000001</v>
          </cell>
          <cell r="E95">
            <v>1652.7</v>
          </cell>
          <cell r="F95">
            <v>-284.89599999999996</v>
          </cell>
          <cell r="H95">
            <v>3754.0390000000002</v>
          </cell>
          <cell r="I95">
            <v>6049.2</v>
          </cell>
          <cell r="J95">
            <v>-2295.1609999999996</v>
          </cell>
          <cell r="L95">
            <v>19587</v>
          </cell>
          <cell r="M95">
            <v>19587</v>
          </cell>
          <cell r="N95">
            <v>0</v>
          </cell>
        </row>
        <row r="96">
          <cell r="B96">
            <v>101100</v>
          </cell>
          <cell r="C96" t="str">
            <v>Adv Select-LD&amp;IXC</v>
          </cell>
          <cell r="D96">
            <v>0</v>
          </cell>
          <cell r="E96">
            <v>0</v>
          </cell>
          <cell r="F96">
            <v>0</v>
          </cell>
          <cell r="H96">
            <v>0</v>
          </cell>
          <cell r="I96">
            <v>0</v>
          </cell>
          <cell r="J96">
            <v>0</v>
          </cell>
          <cell r="L96">
            <v>0</v>
          </cell>
          <cell r="M96">
            <v>0</v>
          </cell>
          <cell r="N96">
            <v>0</v>
          </cell>
        </row>
        <row r="97">
          <cell r="B97">
            <v>101110</v>
          </cell>
          <cell r="C97" t="str">
            <v>Optimum Vision-LD</v>
          </cell>
          <cell r="D97">
            <v>1223.971</v>
          </cell>
          <cell r="E97">
            <v>0</v>
          </cell>
          <cell r="F97">
            <v>1223.971</v>
          </cell>
          <cell r="H97">
            <v>4414.259</v>
          </cell>
          <cell r="I97">
            <v>0</v>
          </cell>
          <cell r="J97">
            <v>4414.259</v>
          </cell>
          <cell r="L97">
            <v>0</v>
          </cell>
          <cell r="M97">
            <v>0</v>
          </cell>
          <cell r="N97">
            <v>0</v>
          </cell>
        </row>
        <row r="98">
          <cell r="B98">
            <v>101120</v>
          </cell>
          <cell r="C98" t="str">
            <v>Optimum Regional-LD</v>
          </cell>
          <cell r="D98">
            <v>2390.92</v>
          </cell>
          <cell r="E98">
            <v>5877.7920000000004</v>
          </cell>
          <cell r="F98">
            <v>-3486.8720000000003</v>
          </cell>
          <cell r="H98">
            <v>10566.777</v>
          </cell>
          <cell r="I98">
            <v>24883.235000000001</v>
          </cell>
          <cell r="J98">
            <v>-14316.458000000001</v>
          </cell>
          <cell r="L98">
            <v>71042</v>
          </cell>
          <cell r="M98">
            <v>71042</v>
          </cell>
          <cell r="N98">
            <v>0</v>
          </cell>
        </row>
        <row r="99">
          <cell r="B99">
            <v>101130</v>
          </cell>
          <cell r="C99" t="str">
            <v>Optimum Toll Free-LD</v>
          </cell>
          <cell r="D99">
            <v>1599.66</v>
          </cell>
          <cell r="E99">
            <v>2453.1</v>
          </cell>
          <cell r="F99">
            <v>-853.43999999999983</v>
          </cell>
          <cell r="H99">
            <v>7745.0020000000004</v>
          </cell>
          <cell r="I99">
            <v>9867.2999999999993</v>
          </cell>
          <cell r="J99">
            <v>-2122.2979999999989</v>
          </cell>
          <cell r="L99">
            <v>28410</v>
          </cell>
          <cell r="M99">
            <v>28410</v>
          </cell>
          <cell r="N99">
            <v>0</v>
          </cell>
        </row>
        <row r="100">
          <cell r="B100">
            <v>101140</v>
          </cell>
          <cell r="C100" t="str">
            <v>Optimum 900-LD</v>
          </cell>
          <cell r="D100">
            <v>171.66300000000001</v>
          </cell>
          <cell r="E100">
            <v>393.8</v>
          </cell>
          <cell r="F100">
            <v>-222.137</v>
          </cell>
          <cell r="H100">
            <v>830.32600000000002</v>
          </cell>
          <cell r="I100">
            <v>1553.7</v>
          </cell>
          <cell r="J100">
            <v>-723.37400000000002</v>
          </cell>
          <cell r="L100">
            <v>5707</v>
          </cell>
          <cell r="M100">
            <v>5707</v>
          </cell>
          <cell r="N100">
            <v>0</v>
          </cell>
        </row>
        <row r="101">
          <cell r="B101">
            <v>101150</v>
          </cell>
          <cell r="C101" t="str">
            <v>Optimum Vnet-LD</v>
          </cell>
          <cell r="D101">
            <v>1393.8910000000001</v>
          </cell>
          <cell r="E101">
            <v>0</v>
          </cell>
          <cell r="F101">
            <v>1393.8910000000001</v>
          </cell>
          <cell r="H101">
            <v>6704.0039999999999</v>
          </cell>
          <cell r="I101">
            <v>0</v>
          </cell>
          <cell r="J101">
            <v>6704.0039999999999</v>
          </cell>
          <cell r="L101">
            <v>0</v>
          </cell>
          <cell r="M101">
            <v>0</v>
          </cell>
          <cell r="N101">
            <v>0</v>
          </cell>
        </row>
        <row r="102">
          <cell r="B102">
            <v>101160</v>
          </cell>
          <cell r="C102" t="str">
            <v>Optimum Contracts-LD</v>
          </cell>
          <cell r="D102">
            <v>-146.761</v>
          </cell>
          <cell r="E102">
            <v>0</v>
          </cell>
          <cell r="F102">
            <v>-146.761</v>
          </cell>
          <cell r="H102">
            <v>-481.322</v>
          </cell>
          <cell r="I102">
            <v>0</v>
          </cell>
          <cell r="J102">
            <v>-481.322</v>
          </cell>
          <cell r="L102">
            <v>0</v>
          </cell>
          <cell r="M102">
            <v>0</v>
          </cell>
          <cell r="N102">
            <v>0</v>
          </cell>
        </row>
        <row r="103">
          <cell r="B103">
            <v>101170</v>
          </cell>
          <cell r="C103" t="str">
            <v>Optimum Winback Crdt</v>
          </cell>
          <cell r="D103">
            <v>-41.82</v>
          </cell>
          <cell r="E103">
            <v>0</v>
          </cell>
          <cell r="F103">
            <v>-41.82</v>
          </cell>
          <cell r="H103">
            <v>-41.82</v>
          </cell>
          <cell r="I103">
            <v>0</v>
          </cell>
          <cell r="J103">
            <v>-41.82</v>
          </cell>
          <cell r="L103">
            <v>0</v>
          </cell>
          <cell r="M103">
            <v>0</v>
          </cell>
          <cell r="N103">
            <v>0</v>
          </cell>
        </row>
        <row r="104">
          <cell r="B104">
            <v>101190</v>
          </cell>
          <cell r="C104" t="str">
            <v>Opt Stentor Sttlement</v>
          </cell>
          <cell r="D104">
            <v>0</v>
          </cell>
          <cell r="E104">
            <v>0</v>
          </cell>
          <cell r="F104">
            <v>0</v>
          </cell>
          <cell r="H104">
            <v>0</v>
          </cell>
          <cell r="I104">
            <v>0</v>
          </cell>
          <cell r="J104">
            <v>0</v>
          </cell>
          <cell r="L104">
            <v>0</v>
          </cell>
          <cell r="M104">
            <v>0</v>
          </cell>
          <cell r="N104">
            <v>0</v>
          </cell>
        </row>
        <row r="105">
          <cell r="B105">
            <v>101300</v>
          </cell>
          <cell r="C105" t="str">
            <v>Non Discounted Toll</v>
          </cell>
          <cell r="D105">
            <v>2994.8910000000001</v>
          </cell>
          <cell r="E105">
            <v>3166.2</v>
          </cell>
          <cell r="F105">
            <v>-171.30899999999974</v>
          </cell>
          <cell r="H105">
            <v>12736.67</v>
          </cell>
          <cell r="I105">
            <v>13024.2</v>
          </cell>
          <cell r="J105">
            <v>-287.53000000000065</v>
          </cell>
          <cell r="L105">
            <v>35782</v>
          </cell>
          <cell r="M105">
            <v>35782</v>
          </cell>
          <cell r="N105">
            <v>0</v>
          </cell>
        </row>
        <row r="106">
          <cell r="B106">
            <v>101301</v>
          </cell>
          <cell r="C106" t="str">
            <v>Toll Accruals</v>
          </cell>
          <cell r="D106">
            <v>-1134.107</v>
          </cell>
          <cell r="E106">
            <v>0</v>
          </cell>
          <cell r="F106">
            <v>-1134.107</v>
          </cell>
          <cell r="H106">
            <v>84.673949999999948</v>
          </cell>
          <cell r="I106">
            <v>0</v>
          </cell>
          <cell r="J106">
            <v>84.673949999999948</v>
          </cell>
          <cell r="L106">
            <v>0</v>
          </cell>
          <cell r="M106">
            <v>0</v>
          </cell>
          <cell r="N106">
            <v>0</v>
          </cell>
        </row>
        <row r="107">
          <cell r="C107" t="str">
            <v>Total Business Toll:</v>
          </cell>
          <cell r="D107">
            <v>10065.203</v>
          </cell>
          <cell r="E107">
            <v>14084.491999999998</v>
          </cell>
          <cell r="F107">
            <v>-4019.2890000000002</v>
          </cell>
          <cell r="G107">
            <v>0</v>
          </cell>
          <cell r="H107">
            <v>47469.606949999994</v>
          </cell>
          <cell r="I107">
            <v>57545.834999999992</v>
          </cell>
          <cell r="J107">
            <v>-10076.22805</v>
          </cell>
          <cell r="K107">
            <v>0</v>
          </cell>
          <cell r="L107">
            <v>167121</v>
          </cell>
          <cell r="M107">
            <v>167121</v>
          </cell>
          <cell r="N107">
            <v>0</v>
          </cell>
        </row>
        <row r="108">
          <cell r="B108">
            <v>101400</v>
          </cell>
          <cell r="C108" t="str">
            <v>Coin-Long Distance</v>
          </cell>
          <cell r="D108">
            <v>217.44399999999999</v>
          </cell>
          <cell r="E108">
            <v>77.477000000000004</v>
          </cell>
          <cell r="F108">
            <v>139.96699999999998</v>
          </cell>
          <cell r="H108">
            <v>813.52200000000005</v>
          </cell>
          <cell r="I108">
            <v>294.26900000000001</v>
          </cell>
          <cell r="J108">
            <v>519.25300000000004</v>
          </cell>
          <cell r="L108">
            <v>1000</v>
          </cell>
          <cell r="M108">
            <v>1000</v>
          </cell>
          <cell r="N108">
            <v>0</v>
          </cell>
        </row>
        <row r="109">
          <cell r="B109">
            <v>101410</v>
          </cell>
          <cell r="C109" t="str">
            <v>Directory Assistance</v>
          </cell>
          <cell r="D109">
            <v>193.49299999999999</v>
          </cell>
          <cell r="E109">
            <v>378.31400000000002</v>
          </cell>
          <cell r="F109">
            <v>-184.82100000000003</v>
          </cell>
          <cell r="H109">
            <v>847.11400000000003</v>
          </cell>
          <cell r="I109">
            <v>1541.9559999999999</v>
          </cell>
          <cell r="J109">
            <v>-694.84199999999987</v>
          </cell>
          <cell r="L109">
            <v>4544</v>
          </cell>
          <cell r="M109">
            <v>4544</v>
          </cell>
          <cell r="N109">
            <v>0</v>
          </cell>
        </row>
        <row r="110">
          <cell r="B110">
            <v>101420</v>
          </cell>
          <cell r="C110" t="str">
            <v>Hello Phone Pass</v>
          </cell>
          <cell r="D110">
            <v>0</v>
          </cell>
          <cell r="E110">
            <v>0</v>
          </cell>
          <cell r="F110">
            <v>0</v>
          </cell>
          <cell r="H110">
            <v>0</v>
          </cell>
          <cell r="I110">
            <v>0</v>
          </cell>
          <cell r="J110">
            <v>0</v>
          </cell>
          <cell r="L110">
            <v>0</v>
          </cell>
          <cell r="M110">
            <v>0</v>
          </cell>
          <cell r="N110">
            <v>0</v>
          </cell>
        </row>
        <row r="111">
          <cell r="B111">
            <v>101430</v>
          </cell>
          <cell r="C111" t="str">
            <v>Prepaid Card</v>
          </cell>
          <cell r="D111">
            <v>0.44</v>
          </cell>
          <cell r="E111">
            <v>93</v>
          </cell>
          <cell r="F111">
            <v>-92.56</v>
          </cell>
          <cell r="H111">
            <v>2.52</v>
          </cell>
          <cell r="I111">
            <v>288</v>
          </cell>
          <cell r="J111">
            <v>-285.48</v>
          </cell>
          <cell r="L111">
            <v>1750</v>
          </cell>
          <cell r="M111">
            <v>1750</v>
          </cell>
          <cell r="N111">
            <v>0</v>
          </cell>
        </row>
        <row r="112">
          <cell r="B112">
            <v>101500</v>
          </cell>
          <cell r="C112" t="str">
            <v>Rebiller Elite-LD&amp;IX</v>
          </cell>
          <cell r="D112">
            <v>0</v>
          </cell>
          <cell r="E112">
            <v>0</v>
          </cell>
          <cell r="F112">
            <v>0</v>
          </cell>
          <cell r="H112">
            <v>0</v>
          </cell>
          <cell r="I112">
            <v>0</v>
          </cell>
          <cell r="J112">
            <v>0</v>
          </cell>
          <cell r="L112">
            <v>0</v>
          </cell>
          <cell r="M112">
            <v>0</v>
          </cell>
          <cell r="N112">
            <v>0</v>
          </cell>
        </row>
        <row r="113">
          <cell r="C113" t="str">
            <v>Coin/DA/HPP/Phone Cards</v>
          </cell>
          <cell r="D113">
            <v>411.37700000000001</v>
          </cell>
          <cell r="E113">
            <v>548.79100000000005</v>
          </cell>
          <cell r="F113">
            <v>-137.41400000000004</v>
          </cell>
          <cell r="H113">
            <v>1663.1559999999999</v>
          </cell>
          <cell r="I113">
            <v>2124.2249999999999</v>
          </cell>
          <cell r="J113">
            <v>-461.06899999999985</v>
          </cell>
          <cell r="L113">
            <v>7294</v>
          </cell>
          <cell r="M113">
            <v>7294</v>
          </cell>
          <cell r="N113">
            <v>0</v>
          </cell>
        </row>
        <row r="114">
          <cell r="C114" t="str">
            <v>PCA Adjustment:</v>
          </cell>
          <cell r="F114">
            <v>0</v>
          </cell>
          <cell r="J114">
            <v>0</v>
          </cell>
        </row>
        <row r="115">
          <cell r="C115" t="str">
            <v>Total Toll:</v>
          </cell>
          <cell r="D115">
            <v>10476.58</v>
          </cell>
          <cell r="E115">
            <v>14633.282999999998</v>
          </cell>
          <cell r="F115">
            <v>-4156.7030000000004</v>
          </cell>
          <cell r="G115">
            <v>0</v>
          </cell>
          <cell r="H115">
            <v>49132.762949999997</v>
          </cell>
          <cell r="I115">
            <v>59670.05999999999</v>
          </cell>
          <cell r="J115">
            <v>-10537.297049999999</v>
          </cell>
          <cell r="K115">
            <v>0</v>
          </cell>
          <cell r="L115">
            <v>174415</v>
          </cell>
          <cell r="M115">
            <v>174415</v>
          </cell>
          <cell r="N115">
            <v>0</v>
          </cell>
        </row>
        <row r="117">
          <cell r="B117">
            <v>104000</v>
          </cell>
          <cell r="C117" t="str">
            <v>Ntwk Co Locn-Rental</v>
          </cell>
          <cell r="D117">
            <v>20.446000000000002</v>
          </cell>
          <cell r="E117">
            <v>45</v>
          </cell>
          <cell r="F117">
            <v>-24.553999999999998</v>
          </cell>
          <cell r="H117">
            <v>287.161</v>
          </cell>
          <cell r="I117">
            <v>174</v>
          </cell>
          <cell r="J117">
            <v>113.161</v>
          </cell>
          <cell r="L117">
            <v>573</v>
          </cell>
          <cell r="M117">
            <v>573</v>
          </cell>
          <cell r="N117">
            <v>0</v>
          </cell>
        </row>
        <row r="118">
          <cell r="B118">
            <v>104100</v>
          </cell>
          <cell r="C118" t="str">
            <v>Commercial Rental</v>
          </cell>
          <cell r="D118">
            <v>0</v>
          </cell>
          <cell r="E118">
            <v>0</v>
          </cell>
          <cell r="F118">
            <v>0</v>
          </cell>
          <cell r="H118">
            <v>0</v>
          </cell>
          <cell r="I118">
            <v>0</v>
          </cell>
          <cell r="J118">
            <v>0</v>
          </cell>
          <cell r="L118">
            <v>0</v>
          </cell>
          <cell r="M118">
            <v>0</v>
          </cell>
          <cell r="N118">
            <v>0</v>
          </cell>
        </row>
        <row r="119">
          <cell r="B119">
            <v>104200</v>
          </cell>
          <cell r="C119" t="str">
            <v>Parking Revenues</v>
          </cell>
          <cell r="D119">
            <v>0</v>
          </cell>
          <cell r="E119">
            <v>0</v>
          </cell>
          <cell r="F119">
            <v>0</v>
          </cell>
          <cell r="H119">
            <v>6.6159999999999997</v>
          </cell>
          <cell r="I119">
            <v>0</v>
          </cell>
          <cell r="J119">
            <v>6.6159999999999997</v>
          </cell>
          <cell r="L119">
            <v>0</v>
          </cell>
          <cell r="M119">
            <v>0</v>
          </cell>
          <cell r="N119">
            <v>0</v>
          </cell>
        </row>
        <row r="120">
          <cell r="C120" t="str">
            <v>PCA Adjustment:</v>
          </cell>
          <cell r="H120">
            <v>-1</v>
          </cell>
        </row>
        <row r="121">
          <cell r="C121" t="str">
            <v>Total Rental:</v>
          </cell>
          <cell r="D121">
            <v>20.446000000000002</v>
          </cell>
          <cell r="E121">
            <v>45</v>
          </cell>
          <cell r="F121">
            <v>-24.553999999999998</v>
          </cell>
          <cell r="G121">
            <v>0</v>
          </cell>
          <cell r="H121">
            <v>292.77699999999999</v>
          </cell>
          <cell r="I121">
            <v>174</v>
          </cell>
          <cell r="J121">
            <v>119.777</v>
          </cell>
          <cell r="K121">
            <v>0</v>
          </cell>
          <cell r="L121">
            <v>573</v>
          </cell>
          <cell r="M121">
            <v>573</v>
          </cell>
          <cell r="N121">
            <v>0</v>
          </cell>
        </row>
        <row r="123">
          <cell r="B123">
            <v>101801</v>
          </cell>
          <cell r="C123" t="str">
            <v>Dir Listing-Info Svc</v>
          </cell>
          <cell r="D123">
            <v>0</v>
          </cell>
          <cell r="E123">
            <v>0</v>
          </cell>
          <cell r="F123">
            <v>0</v>
          </cell>
          <cell r="H123">
            <v>0</v>
          </cell>
          <cell r="I123">
            <v>0</v>
          </cell>
          <cell r="J123">
            <v>0</v>
          </cell>
          <cell r="L123">
            <v>0</v>
          </cell>
          <cell r="M123">
            <v>0</v>
          </cell>
          <cell r="N123">
            <v>0</v>
          </cell>
        </row>
        <row r="124">
          <cell r="B124">
            <v>102500</v>
          </cell>
          <cell r="C124" t="str">
            <v>Billing-Ntwk Svcs</v>
          </cell>
          <cell r="D124">
            <v>5.1999999999999998E-2</v>
          </cell>
          <cell r="E124">
            <v>0</v>
          </cell>
          <cell r="F124">
            <v>5.1999999999999998E-2</v>
          </cell>
          <cell r="H124">
            <v>0.45600000000000002</v>
          </cell>
          <cell r="I124">
            <v>0</v>
          </cell>
          <cell r="J124">
            <v>0.45600000000000002</v>
          </cell>
          <cell r="L124">
            <v>0</v>
          </cell>
          <cell r="M124">
            <v>0</v>
          </cell>
          <cell r="N124">
            <v>0</v>
          </cell>
        </row>
        <row r="125">
          <cell r="B125">
            <v>102510</v>
          </cell>
          <cell r="C125" t="str">
            <v>Billng AdmSvc Revenu</v>
          </cell>
          <cell r="D125">
            <v>-13.983000000000001</v>
          </cell>
          <cell r="E125">
            <v>0</v>
          </cell>
          <cell r="F125">
            <v>-13.983000000000001</v>
          </cell>
          <cell r="H125">
            <v>-19.260000000000002</v>
          </cell>
          <cell r="I125">
            <v>0</v>
          </cell>
          <cell r="J125">
            <v>-19.260000000000002</v>
          </cell>
          <cell r="L125">
            <v>0</v>
          </cell>
          <cell r="M125">
            <v>0</v>
          </cell>
          <cell r="N125">
            <v>0</v>
          </cell>
        </row>
        <row r="126">
          <cell r="B126">
            <v>102520</v>
          </cell>
          <cell r="C126" t="str">
            <v>Bill Solutions &amp;Cons</v>
          </cell>
          <cell r="D126">
            <v>0</v>
          </cell>
          <cell r="E126">
            <v>0</v>
          </cell>
          <cell r="F126">
            <v>0</v>
          </cell>
          <cell r="H126">
            <v>29.19</v>
          </cell>
          <cell r="I126">
            <v>0</v>
          </cell>
          <cell r="J126">
            <v>29.19</v>
          </cell>
          <cell r="L126">
            <v>0</v>
          </cell>
          <cell r="M126">
            <v>0</v>
          </cell>
          <cell r="N126">
            <v>0</v>
          </cell>
        </row>
        <row r="127">
          <cell r="B127">
            <v>105000</v>
          </cell>
          <cell r="C127" t="str">
            <v>Wellnet</v>
          </cell>
          <cell r="D127">
            <v>0</v>
          </cell>
          <cell r="E127">
            <v>0</v>
          </cell>
          <cell r="F127">
            <v>0</v>
          </cell>
          <cell r="H127">
            <v>0</v>
          </cell>
          <cell r="I127">
            <v>0</v>
          </cell>
          <cell r="J127">
            <v>0</v>
          </cell>
          <cell r="L127">
            <v>0</v>
          </cell>
          <cell r="M127">
            <v>0</v>
          </cell>
          <cell r="N127">
            <v>0</v>
          </cell>
        </row>
        <row r="128">
          <cell r="B128">
            <v>105100</v>
          </cell>
          <cell r="C128" t="str">
            <v>Microdex</v>
          </cell>
          <cell r="D128">
            <v>80</v>
          </cell>
          <cell r="E128">
            <v>0</v>
          </cell>
          <cell r="F128">
            <v>80</v>
          </cell>
          <cell r="H128">
            <v>80</v>
          </cell>
          <cell r="I128">
            <v>0</v>
          </cell>
          <cell r="J128">
            <v>80</v>
          </cell>
          <cell r="L128">
            <v>0</v>
          </cell>
          <cell r="M128">
            <v>0</v>
          </cell>
          <cell r="N128">
            <v>0</v>
          </cell>
        </row>
        <row r="129">
          <cell r="B129">
            <v>108500</v>
          </cell>
          <cell r="C129" t="str">
            <v>Contrct Svcs-General</v>
          </cell>
          <cell r="D129">
            <v>-33.503</v>
          </cell>
          <cell r="E129">
            <v>0</v>
          </cell>
          <cell r="F129">
            <v>-33.503</v>
          </cell>
          <cell r="H129">
            <v>58.334000000000003</v>
          </cell>
          <cell r="I129">
            <v>0</v>
          </cell>
          <cell r="J129">
            <v>58.334000000000003</v>
          </cell>
          <cell r="L129">
            <v>0</v>
          </cell>
          <cell r="M129">
            <v>0</v>
          </cell>
          <cell r="N129">
            <v>0</v>
          </cell>
        </row>
        <row r="130">
          <cell r="B130">
            <v>108750</v>
          </cell>
          <cell r="C130" t="str">
            <v>Cust Finance Revenue</v>
          </cell>
          <cell r="D130">
            <v>280.56099999999998</v>
          </cell>
          <cell r="E130">
            <v>320.017</v>
          </cell>
          <cell r="F130">
            <v>-39.456000000000017</v>
          </cell>
          <cell r="H130">
            <v>1129.8050000000001</v>
          </cell>
          <cell r="I130">
            <v>1280.068</v>
          </cell>
          <cell r="J130">
            <v>-150.26299999999992</v>
          </cell>
          <cell r="L130">
            <v>3840</v>
          </cell>
          <cell r="M130">
            <v>3840</v>
          </cell>
          <cell r="N130">
            <v>0</v>
          </cell>
        </row>
        <row r="131">
          <cell r="B131">
            <v>108800</v>
          </cell>
          <cell r="C131" t="str">
            <v>Other Voice Revenue</v>
          </cell>
          <cell r="D131">
            <v>15.250999999999999</v>
          </cell>
          <cell r="E131">
            <v>625.08000000000004</v>
          </cell>
          <cell r="F131">
            <v>-609.82900000000006</v>
          </cell>
          <cell r="H131">
            <v>76.680000000000007</v>
          </cell>
          <cell r="I131">
            <v>2500.33</v>
          </cell>
          <cell r="J131">
            <v>-2423.65</v>
          </cell>
          <cell r="L131">
            <v>7501</v>
          </cell>
          <cell r="M131">
            <v>7501</v>
          </cell>
          <cell r="N131">
            <v>0</v>
          </cell>
        </row>
        <row r="132">
          <cell r="B132">
            <v>108899</v>
          </cell>
          <cell r="C132" t="str">
            <v>Inactive Prod Codes</v>
          </cell>
          <cell r="D132">
            <v>0</v>
          </cell>
          <cell r="E132">
            <v>0</v>
          </cell>
          <cell r="F132">
            <v>0</v>
          </cell>
          <cell r="H132">
            <v>0</v>
          </cell>
          <cell r="I132">
            <v>0</v>
          </cell>
          <cell r="J132">
            <v>0</v>
          </cell>
          <cell r="L132">
            <v>0</v>
          </cell>
          <cell r="M132">
            <v>0</v>
          </cell>
          <cell r="N132">
            <v>0</v>
          </cell>
        </row>
        <row r="133">
          <cell r="C133" t="str">
            <v>PCA Adjustment:</v>
          </cell>
          <cell r="D133">
            <v>18</v>
          </cell>
          <cell r="F133">
            <v>18</v>
          </cell>
          <cell r="H133">
            <v>112</v>
          </cell>
          <cell r="J133">
            <v>112</v>
          </cell>
          <cell r="N133">
            <v>0</v>
          </cell>
        </row>
        <row r="134">
          <cell r="C134" t="str">
            <v>Total Other Revenue:</v>
          </cell>
          <cell r="D134">
            <v>346.37799999999993</v>
          </cell>
          <cell r="E134">
            <v>945.09699999999998</v>
          </cell>
          <cell r="F134">
            <v>-598.71900000000005</v>
          </cell>
          <cell r="H134">
            <v>1467.2050000000002</v>
          </cell>
          <cell r="I134">
            <v>3780.3980000000001</v>
          </cell>
          <cell r="J134">
            <v>-2313.1930000000002</v>
          </cell>
          <cell r="L134">
            <v>11341</v>
          </cell>
          <cell r="M134">
            <v>11341</v>
          </cell>
          <cell r="N134">
            <v>0</v>
          </cell>
        </row>
        <row r="136">
          <cell r="B136">
            <v>110010</v>
          </cell>
          <cell r="C136" t="str">
            <v>Harmon Res-Sales</v>
          </cell>
          <cell r="D136">
            <v>0</v>
          </cell>
          <cell r="E136">
            <v>0</v>
          </cell>
          <cell r="F136">
            <v>0</v>
          </cell>
          <cell r="H136">
            <v>1.4999999999999999E-2</v>
          </cell>
          <cell r="I136">
            <v>0</v>
          </cell>
          <cell r="J136">
            <v>1.4999999999999999E-2</v>
          </cell>
          <cell r="L136">
            <v>0</v>
          </cell>
          <cell r="M136">
            <v>0</v>
          </cell>
          <cell r="N136">
            <v>0</v>
          </cell>
        </row>
        <row r="137">
          <cell r="B137">
            <v>110011</v>
          </cell>
          <cell r="C137" t="str">
            <v>Harmony Res Rental</v>
          </cell>
          <cell r="D137">
            <v>26.286999999999999</v>
          </cell>
          <cell r="E137">
            <v>11.583</v>
          </cell>
          <cell r="F137">
            <v>14.703999999999999</v>
          </cell>
          <cell r="H137">
            <v>109.61199999999999</v>
          </cell>
          <cell r="I137">
            <v>46.332000000000001</v>
          </cell>
          <cell r="J137">
            <v>63.279999999999994</v>
          </cell>
          <cell r="L137">
            <v>139</v>
          </cell>
          <cell r="M137">
            <v>139</v>
          </cell>
          <cell r="N137">
            <v>0</v>
          </cell>
        </row>
        <row r="138">
          <cell r="B138">
            <v>110012</v>
          </cell>
          <cell r="C138" t="str">
            <v>Harmon-Installs</v>
          </cell>
          <cell r="D138">
            <v>0</v>
          </cell>
          <cell r="E138">
            <v>0</v>
          </cell>
          <cell r="F138">
            <v>0</v>
          </cell>
          <cell r="H138">
            <v>0</v>
          </cell>
          <cell r="I138">
            <v>0</v>
          </cell>
          <cell r="J138">
            <v>0</v>
          </cell>
          <cell r="L138">
            <v>0</v>
          </cell>
          <cell r="M138">
            <v>0</v>
          </cell>
          <cell r="N138">
            <v>0</v>
          </cell>
        </row>
        <row r="139">
          <cell r="B139">
            <v>110013</v>
          </cell>
          <cell r="C139" t="str">
            <v>Harmony Res Repair</v>
          </cell>
          <cell r="D139">
            <v>0</v>
          </cell>
          <cell r="E139">
            <v>0</v>
          </cell>
          <cell r="F139">
            <v>0</v>
          </cell>
          <cell r="H139">
            <v>0.06</v>
          </cell>
          <cell r="I139">
            <v>0</v>
          </cell>
          <cell r="J139">
            <v>0.06</v>
          </cell>
          <cell r="L139">
            <v>0</v>
          </cell>
          <cell r="M139">
            <v>0</v>
          </cell>
          <cell r="N139">
            <v>0</v>
          </cell>
        </row>
        <row r="140">
          <cell r="C140" t="str">
            <v>Harmony Sets</v>
          </cell>
          <cell r="D140">
            <v>26.286999999999999</v>
          </cell>
          <cell r="E140">
            <v>11.583</v>
          </cell>
          <cell r="F140">
            <v>14.703999999999999</v>
          </cell>
          <cell r="H140">
            <v>109.687</v>
          </cell>
          <cell r="I140">
            <v>46.332000000000001</v>
          </cell>
          <cell r="J140">
            <v>63.354999999999997</v>
          </cell>
          <cell r="L140">
            <v>139</v>
          </cell>
          <cell r="M140">
            <v>139</v>
          </cell>
          <cell r="N140">
            <v>0</v>
          </cell>
        </row>
        <row r="141">
          <cell r="B141">
            <v>110030</v>
          </cell>
          <cell r="C141" t="str">
            <v>Old Tech Sets-Sales</v>
          </cell>
          <cell r="D141">
            <v>0</v>
          </cell>
          <cell r="E141">
            <v>0.66700000000000004</v>
          </cell>
          <cell r="F141">
            <v>-0.66700000000000004</v>
          </cell>
          <cell r="H141">
            <v>7.3769999999999998</v>
          </cell>
          <cell r="I141">
            <v>2.6680000000000001</v>
          </cell>
          <cell r="J141">
            <v>4.7089999999999996</v>
          </cell>
          <cell r="L141">
            <v>8</v>
          </cell>
          <cell r="M141">
            <v>8</v>
          </cell>
          <cell r="N141">
            <v>0</v>
          </cell>
        </row>
        <row r="142">
          <cell r="B142">
            <v>110031</v>
          </cell>
          <cell r="C142" t="str">
            <v>Old Tech Set-Rental</v>
          </cell>
          <cell r="D142">
            <v>45.551000000000002</v>
          </cell>
          <cell r="E142">
            <v>21.082999999999998</v>
          </cell>
          <cell r="F142">
            <v>24.468000000000004</v>
          </cell>
          <cell r="H142">
            <v>186.30500000000001</v>
          </cell>
          <cell r="I142">
            <v>84.331999999999994</v>
          </cell>
          <cell r="J142">
            <v>101.97300000000001</v>
          </cell>
          <cell r="L142">
            <v>253</v>
          </cell>
          <cell r="M142">
            <v>253</v>
          </cell>
          <cell r="N142">
            <v>0</v>
          </cell>
        </row>
        <row r="143">
          <cell r="B143">
            <v>110032</v>
          </cell>
          <cell r="C143" t="str">
            <v>Old Tech Set-Instal</v>
          </cell>
          <cell r="D143">
            <v>0.30499999999999999</v>
          </cell>
          <cell r="E143">
            <v>0.5</v>
          </cell>
          <cell r="F143">
            <v>-0.19500000000000001</v>
          </cell>
          <cell r="H143">
            <v>1.02</v>
          </cell>
          <cell r="I143">
            <v>2</v>
          </cell>
          <cell r="J143">
            <v>-0.98</v>
          </cell>
          <cell r="L143">
            <v>6</v>
          </cell>
          <cell r="M143">
            <v>6</v>
          </cell>
          <cell r="N143">
            <v>0</v>
          </cell>
        </row>
        <row r="144">
          <cell r="B144">
            <v>110033</v>
          </cell>
          <cell r="C144" t="str">
            <v>Old Tech Set-Repair</v>
          </cell>
          <cell r="D144">
            <v>0</v>
          </cell>
          <cell r="E144">
            <v>0</v>
          </cell>
          <cell r="F144">
            <v>0</v>
          </cell>
          <cell r="H144">
            <v>0</v>
          </cell>
          <cell r="I144">
            <v>0</v>
          </cell>
          <cell r="J144">
            <v>0</v>
          </cell>
          <cell r="L144">
            <v>0</v>
          </cell>
          <cell r="M144">
            <v>0</v>
          </cell>
          <cell r="N144">
            <v>0</v>
          </cell>
        </row>
        <row r="145">
          <cell r="B145">
            <v>110034</v>
          </cell>
          <cell r="C145" t="str">
            <v>Old Tech Set-Lease</v>
          </cell>
          <cell r="D145">
            <v>1.05</v>
          </cell>
          <cell r="E145">
            <v>0.5</v>
          </cell>
          <cell r="F145">
            <v>0.55000000000000004</v>
          </cell>
          <cell r="H145">
            <v>4.1890000000000001</v>
          </cell>
          <cell r="I145">
            <v>2</v>
          </cell>
          <cell r="J145">
            <v>2.1890000000000001</v>
          </cell>
          <cell r="L145">
            <v>6</v>
          </cell>
          <cell r="M145">
            <v>6</v>
          </cell>
          <cell r="N145">
            <v>0</v>
          </cell>
        </row>
        <row r="146">
          <cell r="C146" t="str">
            <v>Old Tech Sets</v>
          </cell>
          <cell r="D146">
            <v>46.905999999999999</v>
          </cell>
          <cell r="E146">
            <v>22.75</v>
          </cell>
          <cell r="F146">
            <v>24.156000000000002</v>
          </cell>
          <cell r="H146">
            <v>198.89100000000002</v>
          </cell>
          <cell r="I146">
            <v>91</v>
          </cell>
          <cell r="J146">
            <v>107.89100000000002</v>
          </cell>
          <cell r="L146">
            <v>273</v>
          </cell>
          <cell r="M146">
            <v>273</v>
          </cell>
          <cell r="N146">
            <v>0</v>
          </cell>
        </row>
        <row r="147">
          <cell r="B147">
            <v>110250</v>
          </cell>
          <cell r="C147" t="str">
            <v>Vista 100-Sales</v>
          </cell>
          <cell r="D147">
            <v>0</v>
          </cell>
          <cell r="E147">
            <v>0</v>
          </cell>
          <cell r="F147">
            <v>0</v>
          </cell>
          <cell r="H147">
            <v>-0.92400000000000004</v>
          </cell>
          <cell r="I147">
            <v>0</v>
          </cell>
          <cell r="J147">
            <v>-0.92400000000000004</v>
          </cell>
          <cell r="L147">
            <v>0</v>
          </cell>
          <cell r="M147">
            <v>0</v>
          </cell>
          <cell r="N147">
            <v>0</v>
          </cell>
        </row>
        <row r="148">
          <cell r="B148">
            <v>110251</v>
          </cell>
          <cell r="C148" t="str">
            <v>Vista 100-Rental</v>
          </cell>
          <cell r="D148">
            <v>29.678999999999998</v>
          </cell>
          <cell r="E148">
            <v>16</v>
          </cell>
          <cell r="F148">
            <v>13.678999999999998</v>
          </cell>
          <cell r="H148">
            <v>109.449</v>
          </cell>
          <cell r="I148">
            <v>64</v>
          </cell>
          <cell r="J148">
            <v>45.448999999999998</v>
          </cell>
          <cell r="L148">
            <v>192</v>
          </cell>
          <cell r="M148">
            <v>192</v>
          </cell>
          <cell r="N148">
            <v>0</v>
          </cell>
        </row>
        <row r="149">
          <cell r="B149">
            <v>110253</v>
          </cell>
          <cell r="C149" t="str">
            <v>Vista 100-Repair</v>
          </cell>
          <cell r="D149">
            <v>3.6999999999999998E-2</v>
          </cell>
          <cell r="E149">
            <v>2.9169999999999998</v>
          </cell>
          <cell r="F149">
            <v>-2.88</v>
          </cell>
          <cell r="H149">
            <v>0.14799999999999999</v>
          </cell>
          <cell r="I149">
            <v>11.667999999999999</v>
          </cell>
          <cell r="J149">
            <v>-11.52</v>
          </cell>
          <cell r="L149">
            <v>35</v>
          </cell>
          <cell r="M149">
            <v>35</v>
          </cell>
          <cell r="N149">
            <v>0</v>
          </cell>
        </row>
        <row r="150">
          <cell r="C150" t="str">
            <v>Vista 100</v>
          </cell>
          <cell r="D150">
            <v>29.715999999999998</v>
          </cell>
          <cell r="E150">
            <v>18.917000000000002</v>
          </cell>
          <cell r="F150">
            <v>10.798999999999999</v>
          </cell>
          <cell r="H150">
            <v>108.67299999999999</v>
          </cell>
          <cell r="I150">
            <v>75.668000000000006</v>
          </cell>
          <cell r="J150">
            <v>33.004999999999995</v>
          </cell>
          <cell r="L150">
            <v>227</v>
          </cell>
          <cell r="M150">
            <v>227</v>
          </cell>
          <cell r="N150">
            <v>0</v>
          </cell>
        </row>
        <row r="151">
          <cell r="B151">
            <v>110256</v>
          </cell>
          <cell r="C151" t="str">
            <v>Vista 150 FLEXPAY</v>
          </cell>
          <cell r="D151">
            <v>0</v>
          </cell>
          <cell r="E151">
            <v>0</v>
          </cell>
          <cell r="F151">
            <v>0</v>
          </cell>
          <cell r="H151">
            <v>0</v>
          </cell>
          <cell r="I151">
            <v>0</v>
          </cell>
          <cell r="J151">
            <v>0</v>
          </cell>
          <cell r="L151">
            <v>0</v>
          </cell>
          <cell r="M151">
            <v>0</v>
          </cell>
          <cell r="N151">
            <v>0</v>
          </cell>
        </row>
        <row r="152">
          <cell r="B152">
            <v>110261</v>
          </cell>
          <cell r="C152" t="str">
            <v>Vista 200-Rental</v>
          </cell>
          <cell r="D152">
            <v>28.170999999999999</v>
          </cell>
          <cell r="E152">
            <v>26.332999999999998</v>
          </cell>
          <cell r="F152">
            <v>1.838000000000001</v>
          </cell>
          <cell r="H152">
            <v>113.364</v>
          </cell>
          <cell r="I152">
            <v>105.33199999999999</v>
          </cell>
          <cell r="J152">
            <v>8.0320000000000107</v>
          </cell>
          <cell r="L152">
            <v>316</v>
          </cell>
          <cell r="M152">
            <v>316</v>
          </cell>
          <cell r="N152">
            <v>0</v>
          </cell>
        </row>
        <row r="153">
          <cell r="B153">
            <v>110263</v>
          </cell>
          <cell r="C153" t="str">
            <v>Vista 200-Repair</v>
          </cell>
          <cell r="D153">
            <v>0</v>
          </cell>
          <cell r="E153">
            <v>2.8330000000000002</v>
          </cell>
          <cell r="F153">
            <v>-2.8330000000000002</v>
          </cell>
          <cell r="H153">
            <v>0</v>
          </cell>
          <cell r="I153">
            <v>11.332000000000001</v>
          </cell>
          <cell r="J153">
            <v>-11.332000000000001</v>
          </cell>
          <cell r="L153">
            <v>34</v>
          </cell>
          <cell r="M153">
            <v>34</v>
          </cell>
          <cell r="N153">
            <v>0</v>
          </cell>
        </row>
        <row r="154">
          <cell r="C154" t="str">
            <v>Vista 200</v>
          </cell>
          <cell r="D154">
            <v>28.170999999999999</v>
          </cell>
          <cell r="E154">
            <v>29.165999999999997</v>
          </cell>
          <cell r="F154">
            <v>-0.99499999999999922</v>
          </cell>
          <cell r="H154">
            <v>113.364</v>
          </cell>
          <cell r="I154">
            <v>116.66399999999999</v>
          </cell>
          <cell r="J154">
            <v>-3.2999999999999901</v>
          </cell>
          <cell r="L154">
            <v>350</v>
          </cell>
          <cell r="M154">
            <v>350</v>
          </cell>
          <cell r="N154">
            <v>0</v>
          </cell>
        </row>
        <row r="155">
          <cell r="B155">
            <v>110270</v>
          </cell>
          <cell r="C155" t="str">
            <v>Vista 350 Mod-Sales</v>
          </cell>
          <cell r="D155">
            <v>0.34</v>
          </cell>
          <cell r="E155">
            <v>0</v>
          </cell>
          <cell r="F155">
            <v>0.34</v>
          </cell>
          <cell r="H155">
            <v>0.68</v>
          </cell>
          <cell r="I155">
            <v>0</v>
          </cell>
          <cell r="J155">
            <v>0.68</v>
          </cell>
          <cell r="L155">
            <v>0</v>
          </cell>
          <cell r="M155">
            <v>0</v>
          </cell>
          <cell r="N155">
            <v>0</v>
          </cell>
        </row>
        <row r="156">
          <cell r="B156">
            <v>110271</v>
          </cell>
          <cell r="C156" t="str">
            <v>Vista 350 Mod-Rentl</v>
          </cell>
          <cell r="D156">
            <v>30.821000000000002</v>
          </cell>
          <cell r="E156">
            <v>30.667000000000002</v>
          </cell>
          <cell r="F156">
            <v>0.15399999999999991</v>
          </cell>
          <cell r="H156">
            <v>118.58799999999999</v>
          </cell>
          <cell r="I156">
            <v>122.66800000000001</v>
          </cell>
          <cell r="J156">
            <v>-4.0800000000000125</v>
          </cell>
          <cell r="L156">
            <v>368</v>
          </cell>
          <cell r="M156">
            <v>368</v>
          </cell>
          <cell r="N156">
            <v>0</v>
          </cell>
        </row>
        <row r="157">
          <cell r="B157">
            <v>110272</v>
          </cell>
          <cell r="C157" t="str">
            <v>Vista 350 Mod-Instal</v>
          </cell>
          <cell r="D157">
            <v>8.5000000000000006E-2</v>
          </cell>
          <cell r="E157">
            <v>0.41699999999999998</v>
          </cell>
          <cell r="F157">
            <v>-0.33199999999999996</v>
          </cell>
          <cell r="H157">
            <v>0.44</v>
          </cell>
          <cell r="I157">
            <v>1.6679999999999999</v>
          </cell>
          <cell r="J157">
            <v>-1.228</v>
          </cell>
          <cell r="L157">
            <v>5</v>
          </cell>
          <cell r="M157">
            <v>5</v>
          </cell>
          <cell r="N157">
            <v>0</v>
          </cell>
        </row>
        <row r="158">
          <cell r="B158">
            <v>110273</v>
          </cell>
          <cell r="C158" t="str">
            <v>Vista 350 Mod-Repair</v>
          </cell>
          <cell r="D158">
            <v>0</v>
          </cell>
          <cell r="E158">
            <v>4.75</v>
          </cell>
          <cell r="F158">
            <v>-4.75</v>
          </cell>
          <cell r="H158">
            <v>0</v>
          </cell>
          <cell r="I158">
            <v>19</v>
          </cell>
          <cell r="J158">
            <v>-19</v>
          </cell>
          <cell r="L158">
            <v>57</v>
          </cell>
          <cell r="M158">
            <v>57</v>
          </cell>
          <cell r="N158">
            <v>0</v>
          </cell>
        </row>
        <row r="159">
          <cell r="B159">
            <v>110280</v>
          </cell>
          <cell r="C159" t="str">
            <v>Vista 350 BsSt-Sales</v>
          </cell>
          <cell r="D159">
            <v>0</v>
          </cell>
          <cell r="E159">
            <v>3.0830000000000002</v>
          </cell>
          <cell r="F159">
            <v>-3.0830000000000002</v>
          </cell>
          <cell r="H159">
            <v>0.76</v>
          </cell>
          <cell r="I159">
            <v>12.332000000000001</v>
          </cell>
          <cell r="J159">
            <v>-11.572000000000001</v>
          </cell>
          <cell r="L159">
            <v>37</v>
          </cell>
          <cell r="M159">
            <v>37</v>
          </cell>
          <cell r="N159">
            <v>0</v>
          </cell>
        </row>
        <row r="160">
          <cell r="B160">
            <v>110281</v>
          </cell>
          <cell r="C160" t="str">
            <v>Vista 350 BsSt-Rentl</v>
          </cell>
          <cell r="D160">
            <v>15.535</v>
          </cell>
          <cell r="E160">
            <v>14.333</v>
          </cell>
          <cell r="F160">
            <v>1.202</v>
          </cell>
          <cell r="H160">
            <v>56.164000000000001</v>
          </cell>
          <cell r="I160">
            <v>57.332000000000001</v>
          </cell>
          <cell r="J160">
            <v>-1.1679999999999993</v>
          </cell>
          <cell r="L160">
            <v>172</v>
          </cell>
          <cell r="M160">
            <v>172</v>
          </cell>
          <cell r="N160">
            <v>0</v>
          </cell>
        </row>
        <row r="161">
          <cell r="B161">
            <v>110282</v>
          </cell>
          <cell r="C161" t="str">
            <v>Vista 350 BsSt-Insta</v>
          </cell>
          <cell r="D161">
            <v>9.5000000000000001E-2</v>
          </cell>
          <cell r="E161">
            <v>0.33300000000000002</v>
          </cell>
          <cell r="F161">
            <v>-0.23800000000000002</v>
          </cell>
          <cell r="H161">
            <v>0.54800000000000004</v>
          </cell>
          <cell r="I161">
            <v>1.3320000000000001</v>
          </cell>
          <cell r="J161">
            <v>-0.78400000000000003</v>
          </cell>
          <cell r="L161">
            <v>4</v>
          </cell>
          <cell r="M161">
            <v>4</v>
          </cell>
          <cell r="N161">
            <v>0</v>
          </cell>
        </row>
        <row r="162">
          <cell r="B162">
            <v>110283</v>
          </cell>
          <cell r="C162" t="str">
            <v>Vista 350 BsSt-Repar</v>
          </cell>
          <cell r="D162">
            <v>0</v>
          </cell>
          <cell r="E162">
            <v>5</v>
          </cell>
          <cell r="F162">
            <v>-5</v>
          </cell>
          <cell r="H162">
            <v>0</v>
          </cell>
          <cell r="I162">
            <v>20</v>
          </cell>
          <cell r="J162">
            <v>-20</v>
          </cell>
          <cell r="L162">
            <v>60</v>
          </cell>
          <cell r="M162">
            <v>60</v>
          </cell>
          <cell r="N162">
            <v>0</v>
          </cell>
        </row>
        <row r="163">
          <cell r="C163" t="str">
            <v>Vista 350</v>
          </cell>
          <cell r="D163">
            <v>46.876000000000005</v>
          </cell>
          <cell r="E163">
            <v>58.582999999999998</v>
          </cell>
          <cell r="F163">
            <v>-11.707000000000001</v>
          </cell>
          <cell r="G163">
            <v>0</v>
          </cell>
          <cell r="H163">
            <v>177.18</v>
          </cell>
          <cell r="I163">
            <v>234.33199999999999</v>
          </cell>
          <cell r="J163">
            <v>-57.152000000000015</v>
          </cell>
          <cell r="K163">
            <v>0</v>
          </cell>
          <cell r="L163">
            <v>703</v>
          </cell>
          <cell r="M163">
            <v>703</v>
          </cell>
          <cell r="N163">
            <v>0</v>
          </cell>
        </row>
        <row r="164">
          <cell r="B164">
            <v>110291</v>
          </cell>
          <cell r="C164" t="str">
            <v>Vista 100EV-Rentals</v>
          </cell>
          <cell r="D164">
            <v>0.221</v>
          </cell>
          <cell r="E164">
            <v>0.25</v>
          </cell>
          <cell r="F164">
            <v>-2.8999999999999998E-2</v>
          </cell>
          <cell r="H164">
            <v>0.83899999999999997</v>
          </cell>
          <cell r="I164">
            <v>1</v>
          </cell>
          <cell r="J164">
            <v>-0.16100000000000003</v>
          </cell>
          <cell r="L164">
            <v>3</v>
          </cell>
          <cell r="M164">
            <v>3</v>
          </cell>
          <cell r="N164">
            <v>0</v>
          </cell>
        </row>
        <row r="165">
          <cell r="B165">
            <v>110300</v>
          </cell>
          <cell r="C165" t="str">
            <v>Enh Vista Pkgs-Sales</v>
          </cell>
          <cell r="D165">
            <v>0</v>
          </cell>
          <cell r="E165">
            <v>0.58299999999999996</v>
          </cell>
          <cell r="F165">
            <v>-0.58299999999999996</v>
          </cell>
          <cell r="H165">
            <v>2.77</v>
          </cell>
          <cell r="I165">
            <v>2.3319999999999999</v>
          </cell>
          <cell r="J165">
            <v>0.43800000000000017</v>
          </cell>
          <cell r="L165">
            <v>7</v>
          </cell>
          <cell r="M165">
            <v>7</v>
          </cell>
          <cell r="N165">
            <v>0</v>
          </cell>
        </row>
        <row r="166">
          <cell r="B166">
            <v>110320</v>
          </cell>
          <cell r="C166" t="str">
            <v>Rental Set Loss Rev</v>
          </cell>
          <cell r="D166">
            <v>24.068999999999999</v>
          </cell>
          <cell r="E166">
            <v>0.25</v>
          </cell>
          <cell r="F166">
            <v>23.818999999999999</v>
          </cell>
          <cell r="H166">
            <v>28.195</v>
          </cell>
          <cell r="I166">
            <v>1</v>
          </cell>
          <cell r="J166">
            <v>27.195</v>
          </cell>
          <cell r="L166">
            <v>3</v>
          </cell>
          <cell r="M166">
            <v>3</v>
          </cell>
          <cell r="N166">
            <v>0</v>
          </cell>
        </row>
        <row r="167">
          <cell r="B167">
            <v>110321</v>
          </cell>
          <cell r="C167" t="str">
            <v>Other Enh Set-Rental</v>
          </cell>
          <cell r="D167">
            <v>46.215000000000003</v>
          </cell>
          <cell r="E167">
            <v>66.332999999999998</v>
          </cell>
          <cell r="F167">
            <v>-20.117999999999995</v>
          </cell>
          <cell r="H167">
            <v>202.85599999999999</v>
          </cell>
          <cell r="I167">
            <v>265.33199999999999</v>
          </cell>
          <cell r="J167">
            <v>-62.475999999999999</v>
          </cell>
          <cell r="L167">
            <v>796</v>
          </cell>
          <cell r="M167">
            <v>796</v>
          </cell>
          <cell r="N167">
            <v>0</v>
          </cell>
        </row>
        <row r="168">
          <cell r="B168">
            <v>110323</v>
          </cell>
          <cell r="C168" t="str">
            <v>Other Enh Set-Instal</v>
          </cell>
          <cell r="D168">
            <v>7.1139999999999999</v>
          </cell>
          <cell r="E168">
            <v>17.5</v>
          </cell>
          <cell r="F168">
            <v>-10.385999999999999</v>
          </cell>
          <cell r="H168">
            <v>46.286000000000001</v>
          </cell>
          <cell r="I168">
            <v>70</v>
          </cell>
          <cell r="J168">
            <v>-23.713999999999999</v>
          </cell>
          <cell r="L168">
            <v>210</v>
          </cell>
          <cell r="M168">
            <v>210</v>
          </cell>
          <cell r="N168">
            <v>0</v>
          </cell>
        </row>
        <row r="169">
          <cell r="B169">
            <v>110324</v>
          </cell>
          <cell r="C169" t="str">
            <v>Oth Enh Sets-Repairs</v>
          </cell>
          <cell r="D169">
            <v>0</v>
          </cell>
          <cell r="E169">
            <v>0.83299999999999996</v>
          </cell>
          <cell r="F169">
            <v>-0.83299999999999996</v>
          </cell>
          <cell r="H169">
            <v>0</v>
          </cell>
          <cell r="I169">
            <v>3.3319999999999999</v>
          </cell>
          <cell r="J169">
            <v>-3.3319999999999999</v>
          </cell>
          <cell r="L169">
            <v>10</v>
          </cell>
          <cell r="M169">
            <v>10</v>
          </cell>
          <cell r="N169">
            <v>0</v>
          </cell>
        </row>
        <row r="170">
          <cell r="B170">
            <v>110325</v>
          </cell>
          <cell r="C170" t="str">
            <v>Oth Enh Sets-Mtce</v>
          </cell>
          <cell r="D170">
            <v>1.155</v>
          </cell>
          <cell r="E170">
            <v>2.5</v>
          </cell>
          <cell r="F170">
            <v>-1.345</v>
          </cell>
          <cell r="H170">
            <v>4.7300000000000004</v>
          </cell>
          <cell r="I170">
            <v>10</v>
          </cell>
          <cell r="J170">
            <v>-5.27</v>
          </cell>
          <cell r="L170">
            <v>30</v>
          </cell>
          <cell r="M170">
            <v>30</v>
          </cell>
          <cell r="N170">
            <v>0</v>
          </cell>
        </row>
        <row r="171">
          <cell r="B171">
            <v>110326</v>
          </cell>
          <cell r="C171" t="str">
            <v>Oth Enh Sets-Lease</v>
          </cell>
          <cell r="D171">
            <v>0</v>
          </cell>
          <cell r="E171">
            <v>0</v>
          </cell>
          <cell r="F171">
            <v>0</v>
          </cell>
          <cell r="H171">
            <v>0</v>
          </cell>
          <cell r="I171">
            <v>0</v>
          </cell>
          <cell r="J171">
            <v>0</v>
          </cell>
          <cell r="L171">
            <v>0</v>
          </cell>
          <cell r="M171">
            <v>0</v>
          </cell>
          <cell r="N171">
            <v>0</v>
          </cell>
        </row>
        <row r="172">
          <cell r="C172" t="str">
            <v>Other Enhanced Sets</v>
          </cell>
          <cell r="D172">
            <v>78.553000000000011</v>
          </cell>
          <cell r="E172">
            <v>87.415999999999997</v>
          </cell>
          <cell r="F172">
            <v>-8.862999999999996</v>
          </cell>
          <cell r="H172">
            <v>282.06700000000001</v>
          </cell>
          <cell r="I172">
            <v>349.66399999999999</v>
          </cell>
          <cell r="J172">
            <v>-67.596999999999994</v>
          </cell>
          <cell r="L172">
            <v>1049</v>
          </cell>
          <cell r="M172">
            <v>1049</v>
          </cell>
          <cell r="N172">
            <v>0</v>
          </cell>
        </row>
        <row r="173">
          <cell r="B173">
            <v>111000</v>
          </cell>
          <cell r="C173" t="str">
            <v>M8000-Sales</v>
          </cell>
          <cell r="D173">
            <v>5.0780000000000003</v>
          </cell>
          <cell r="E173">
            <v>3.8330000000000002</v>
          </cell>
          <cell r="F173">
            <v>1.2450000000000001</v>
          </cell>
          <cell r="H173">
            <v>28.983000000000001</v>
          </cell>
          <cell r="I173">
            <v>15.332000000000001</v>
          </cell>
          <cell r="J173">
            <v>13.651</v>
          </cell>
          <cell r="L173">
            <v>46</v>
          </cell>
          <cell r="M173">
            <v>46</v>
          </cell>
          <cell r="N173">
            <v>0</v>
          </cell>
        </row>
        <row r="174">
          <cell r="B174">
            <v>111001</v>
          </cell>
          <cell r="C174" t="str">
            <v>M8000-Rental</v>
          </cell>
          <cell r="D174">
            <v>0.52700000000000002</v>
          </cell>
          <cell r="E174">
            <v>8.3000000000000004E-2</v>
          </cell>
          <cell r="F174">
            <v>0.44400000000000001</v>
          </cell>
          <cell r="H174">
            <v>2.165</v>
          </cell>
          <cell r="I174">
            <v>0.33200000000000002</v>
          </cell>
          <cell r="J174">
            <v>1.833</v>
          </cell>
          <cell r="L174">
            <v>1</v>
          </cell>
          <cell r="M174">
            <v>1</v>
          </cell>
          <cell r="N174">
            <v>0</v>
          </cell>
        </row>
        <row r="175">
          <cell r="B175">
            <v>111002</v>
          </cell>
          <cell r="C175" t="str">
            <v>M8000-Install</v>
          </cell>
          <cell r="D175">
            <v>0.17499999999999999</v>
          </cell>
          <cell r="E175">
            <v>2.0830000000000002</v>
          </cell>
          <cell r="F175">
            <v>-1.9080000000000001</v>
          </cell>
          <cell r="H175">
            <v>1.6539999999999999</v>
          </cell>
          <cell r="I175">
            <v>8.3320000000000007</v>
          </cell>
          <cell r="J175">
            <v>-6.6780000000000008</v>
          </cell>
          <cell r="L175">
            <v>25</v>
          </cell>
          <cell r="M175">
            <v>25</v>
          </cell>
          <cell r="N175">
            <v>0</v>
          </cell>
        </row>
        <row r="176">
          <cell r="B176">
            <v>111003</v>
          </cell>
          <cell r="C176" t="str">
            <v>M8000-Repair</v>
          </cell>
          <cell r="D176">
            <v>0</v>
          </cell>
          <cell r="E176">
            <v>0</v>
          </cell>
          <cell r="F176">
            <v>0</v>
          </cell>
          <cell r="H176">
            <v>0</v>
          </cell>
          <cell r="I176">
            <v>0</v>
          </cell>
          <cell r="J176">
            <v>0</v>
          </cell>
          <cell r="L176">
            <v>0</v>
          </cell>
          <cell r="M176">
            <v>0</v>
          </cell>
          <cell r="N176">
            <v>0</v>
          </cell>
        </row>
        <row r="177">
          <cell r="B177">
            <v>111004</v>
          </cell>
          <cell r="C177" t="str">
            <v>M8000-Mtce</v>
          </cell>
          <cell r="D177">
            <v>0.83</v>
          </cell>
          <cell r="E177">
            <v>0.91700000000000004</v>
          </cell>
          <cell r="F177">
            <v>-8.7000000000000077E-2</v>
          </cell>
          <cell r="H177">
            <v>3.339</v>
          </cell>
          <cell r="I177">
            <v>3.6680000000000001</v>
          </cell>
          <cell r="J177">
            <v>-0.32900000000000018</v>
          </cell>
          <cell r="L177">
            <v>11</v>
          </cell>
          <cell r="M177">
            <v>11</v>
          </cell>
          <cell r="N177">
            <v>0</v>
          </cell>
        </row>
        <row r="178">
          <cell r="B178">
            <v>111005</v>
          </cell>
          <cell r="C178" t="str">
            <v>M8000-Lease</v>
          </cell>
          <cell r="D178">
            <v>0</v>
          </cell>
          <cell r="E178">
            <v>0.41699999999999998</v>
          </cell>
          <cell r="F178">
            <v>-0.41699999999999998</v>
          </cell>
          <cell r="H178">
            <v>1.38</v>
          </cell>
          <cell r="I178">
            <v>1.6679999999999999</v>
          </cell>
          <cell r="J178">
            <v>-0.28800000000000003</v>
          </cell>
          <cell r="L178">
            <v>5</v>
          </cell>
          <cell r="M178">
            <v>5</v>
          </cell>
          <cell r="N178">
            <v>0</v>
          </cell>
        </row>
        <row r="179">
          <cell r="C179" t="str">
            <v>M8000</v>
          </cell>
          <cell r="D179">
            <v>6.61</v>
          </cell>
          <cell r="E179">
            <v>7.3330000000000002</v>
          </cell>
          <cell r="F179">
            <v>-0.72300000000000009</v>
          </cell>
          <cell r="H179">
            <v>37.521000000000001</v>
          </cell>
          <cell r="I179">
            <v>29.332000000000001</v>
          </cell>
          <cell r="J179">
            <v>8.1889999999999983</v>
          </cell>
          <cell r="L179">
            <v>88</v>
          </cell>
          <cell r="M179">
            <v>88</v>
          </cell>
          <cell r="N179">
            <v>0</v>
          </cell>
        </row>
        <row r="180">
          <cell r="B180">
            <v>111010</v>
          </cell>
          <cell r="C180" t="str">
            <v>M9000-Sales</v>
          </cell>
          <cell r="D180">
            <v>42.817</v>
          </cell>
          <cell r="E180">
            <v>136.333</v>
          </cell>
          <cell r="F180">
            <v>-93.515999999999991</v>
          </cell>
          <cell r="H180">
            <v>433.80500000000001</v>
          </cell>
          <cell r="I180">
            <v>545.33199999999999</v>
          </cell>
          <cell r="J180">
            <v>-111.52699999999999</v>
          </cell>
          <cell r="L180">
            <v>1636</v>
          </cell>
          <cell r="M180">
            <v>1636</v>
          </cell>
          <cell r="N180">
            <v>0</v>
          </cell>
        </row>
        <row r="181">
          <cell r="B181">
            <v>111011</v>
          </cell>
          <cell r="C181" t="str">
            <v>M9000-Rental</v>
          </cell>
          <cell r="D181">
            <v>69.727999999999994</v>
          </cell>
          <cell r="E181">
            <v>82.082999999999998</v>
          </cell>
          <cell r="F181">
            <v>-12.355000000000004</v>
          </cell>
          <cell r="H181">
            <v>249.90100000000001</v>
          </cell>
          <cell r="I181">
            <v>328.33199999999999</v>
          </cell>
          <cell r="J181">
            <v>-78.430999999999983</v>
          </cell>
          <cell r="L181">
            <v>985</v>
          </cell>
          <cell r="M181">
            <v>985</v>
          </cell>
          <cell r="N181">
            <v>0</v>
          </cell>
        </row>
        <row r="182">
          <cell r="B182">
            <v>111012</v>
          </cell>
          <cell r="C182" t="str">
            <v>M9000-Install</v>
          </cell>
          <cell r="D182">
            <v>23.805</v>
          </cell>
          <cell r="E182">
            <v>33.417000000000002</v>
          </cell>
          <cell r="F182">
            <v>-9.6120000000000019</v>
          </cell>
          <cell r="H182">
            <v>129.363</v>
          </cell>
          <cell r="I182">
            <v>133.66800000000001</v>
          </cell>
          <cell r="J182">
            <v>-4.3050000000000068</v>
          </cell>
          <cell r="L182">
            <v>401</v>
          </cell>
          <cell r="M182">
            <v>401</v>
          </cell>
          <cell r="N182">
            <v>0</v>
          </cell>
        </row>
        <row r="183">
          <cell r="B183">
            <v>111013</v>
          </cell>
          <cell r="C183" t="str">
            <v>M9000-Repairs</v>
          </cell>
          <cell r="D183">
            <v>0</v>
          </cell>
          <cell r="E183">
            <v>0</v>
          </cell>
          <cell r="F183">
            <v>0</v>
          </cell>
          <cell r="H183">
            <v>0</v>
          </cell>
          <cell r="I183">
            <v>0</v>
          </cell>
          <cell r="J183">
            <v>0</v>
          </cell>
          <cell r="L183">
            <v>0</v>
          </cell>
          <cell r="M183">
            <v>0</v>
          </cell>
          <cell r="N183">
            <v>0</v>
          </cell>
        </row>
        <row r="184">
          <cell r="B184">
            <v>111014</v>
          </cell>
          <cell r="C184" t="str">
            <v>M9000-Mtce</v>
          </cell>
          <cell r="D184">
            <v>10.105</v>
          </cell>
          <cell r="E184">
            <v>13.333</v>
          </cell>
          <cell r="F184">
            <v>-3.2279999999999998</v>
          </cell>
          <cell r="H184">
            <v>40.009</v>
          </cell>
          <cell r="I184">
            <v>53.332000000000001</v>
          </cell>
          <cell r="J184">
            <v>-13.323</v>
          </cell>
          <cell r="L184">
            <v>160</v>
          </cell>
          <cell r="M184">
            <v>160</v>
          </cell>
          <cell r="N184">
            <v>0</v>
          </cell>
        </row>
        <row r="185">
          <cell r="B185">
            <v>111015</v>
          </cell>
          <cell r="C185" t="str">
            <v>M9000-Lease</v>
          </cell>
          <cell r="D185">
            <v>-0.16600000000000001</v>
          </cell>
          <cell r="E185">
            <v>8.5830000000000002</v>
          </cell>
          <cell r="F185">
            <v>-8.7490000000000006</v>
          </cell>
          <cell r="H185">
            <v>10.766999999999999</v>
          </cell>
          <cell r="I185">
            <v>34.332000000000001</v>
          </cell>
          <cell r="J185">
            <v>-23.565000000000001</v>
          </cell>
          <cell r="L185">
            <v>103</v>
          </cell>
          <cell r="M185">
            <v>103</v>
          </cell>
          <cell r="N185">
            <v>0</v>
          </cell>
        </row>
        <row r="186">
          <cell r="C186" t="str">
            <v>M9000</v>
          </cell>
          <cell r="D186">
            <v>146.28899999999999</v>
          </cell>
          <cell r="E186">
            <v>273.74900000000002</v>
          </cell>
          <cell r="F186">
            <v>-127.46</v>
          </cell>
          <cell r="H186">
            <v>863.84500000000003</v>
          </cell>
          <cell r="I186">
            <v>1094.9960000000001</v>
          </cell>
          <cell r="J186">
            <v>-231.15099999999998</v>
          </cell>
          <cell r="L186">
            <v>3285</v>
          </cell>
          <cell r="M186">
            <v>3285</v>
          </cell>
          <cell r="N186">
            <v>0</v>
          </cell>
        </row>
        <row r="187">
          <cell r="B187">
            <v>111030</v>
          </cell>
          <cell r="C187" t="str">
            <v>Vista 2000-Sales</v>
          </cell>
          <cell r="D187">
            <v>0</v>
          </cell>
          <cell r="E187">
            <v>0</v>
          </cell>
          <cell r="F187">
            <v>0</v>
          </cell>
          <cell r="H187">
            <v>0</v>
          </cell>
          <cell r="I187">
            <v>0</v>
          </cell>
          <cell r="J187">
            <v>0</v>
          </cell>
          <cell r="N187">
            <v>0</v>
          </cell>
        </row>
        <row r="188">
          <cell r="B188">
            <v>111031</v>
          </cell>
          <cell r="C188" t="str">
            <v>Vista 2000-Rentals</v>
          </cell>
          <cell r="D188">
            <v>4.5629999999999997</v>
          </cell>
          <cell r="E188">
            <v>14.75</v>
          </cell>
          <cell r="F188">
            <v>-10.187000000000001</v>
          </cell>
          <cell r="H188">
            <v>19.545999999999999</v>
          </cell>
          <cell r="I188">
            <v>59</v>
          </cell>
          <cell r="J188">
            <v>-39.454000000000001</v>
          </cell>
          <cell r="L188">
            <v>177</v>
          </cell>
          <cell r="M188">
            <v>177</v>
          </cell>
          <cell r="N188">
            <v>0</v>
          </cell>
        </row>
        <row r="189">
          <cell r="B189">
            <v>111032</v>
          </cell>
          <cell r="C189" t="str">
            <v>Vista 2000-Installs</v>
          </cell>
          <cell r="D189">
            <v>0</v>
          </cell>
          <cell r="E189">
            <v>0.41699999999999998</v>
          </cell>
          <cell r="F189">
            <v>-0.41699999999999998</v>
          </cell>
          <cell r="H189">
            <v>8.1000000000000003E-2</v>
          </cell>
          <cell r="I189">
            <v>1.6679999999999999</v>
          </cell>
          <cell r="J189">
            <v>-1.587</v>
          </cell>
          <cell r="L189">
            <v>5</v>
          </cell>
          <cell r="M189">
            <v>5</v>
          </cell>
          <cell r="N189">
            <v>0</v>
          </cell>
        </row>
        <row r="190">
          <cell r="C190" t="str">
            <v>Vista 2000</v>
          </cell>
          <cell r="D190">
            <v>4.5629999999999997</v>
          </cell>
          <cell r="E190">
            <v>15.167</v>
          </cell>
          <cell r="F190">
            <v>-10.604000000000001</v>
          </cell>
          <cell r="H190">
            <v>19.626999999999999</v>
          </cell>
          <cell r="I190">
            <v>60.667999999999999</v>
          </cell>
          <cell r="J190">
            <v>-41.041000000000004</v>
          </cell>
          <cell r="L190">
            <v>182</v>
          </cell>
          <cell r="M190">
            <v>182</v>
          </cell>
          <cell r="N190">
            <v>0</v>
          </cell>
        </row>
        <row r="191">
          <cell r="B191">
            <v>111036</v>
          </cell>
          <cell r="C191" t="str">
            <v>Uniden 917 FLEXPAY</v>
          </cell>
          <cell r="D191">
            <v>-18.795000000000002</v>
          </cell>
          <cell r="E191">
            <v>0</v>
          </cell>
          <cell r="F191">
            <v>-18.795000000000002</v>
          </cell>
          <cell r="H191">
            <v>0</v>
          </cell>
          <cell r="I191">
            <v>0</v>
          </cell>
          <cell r="J191">
            <v>0</v>
          </cell>
          <cell r="L191">
            <v>0</v>
          </cell>
          <cell r="M191">
            <v>0</v>
          </cell>
          <cell r="N191">
            <v>0</v>
          </cell>
        </row>
        <row r="192">
          <cell r="B192">
            <v>111037</v>
          </cell>
          <cell r="C192" t="str">
            <v>Uniden 9600 FLEXPAY</v>
          </cell>
          <cell r="D192">
            <v>0</v>
          </cell>
          <cell r="E192">
            <v>0</v>
          </cell>
          <cell r="F192">
            <v>0</v>
          </cell>
          <cell r="H192">
            <v>0</v>
          </cell>
          <cell r="I192">
            <v>0</v>
          </cell>
          <cell r="J192">
            <v>0</v>
          </cell>
          <cell r="L192">
            <v>0</v>
          </cell>
          <cell r="M192">
            <v>0</v>
          </cell>
          <cell r="N192">
            <v>0</v>
          </cell>
        </row>
        <row r="193">
          <cell r="C193" t="str">
            <v>Uniden</v>
          </cell>
          <cell r="D193">
            <v>-18.795000000000002</v>
          </cell>
          <cell r="E193">
            <v>0</v>
          </cell>
          <cell r="F193">
            <v>-18.795000000000002</v>
          </cell>
          <cell r="G193">
            <v>0</v>
          </cell>
          <cell r="H193">
            <v>0</v>
          </cell>
          <cell r="I193">
            <v>0</v>
          </cell>
          <cell r="J193">
            <v>0</v>
          </cell>
          <cell r="K193">
            <v>0</v>
          </cell>
          <cell r="L193">
            <v>0</v>
          </cell>
          <cell r="M193">
            <v>0</v>
          </cell>
          <cell r="N193">
            <v>0</v>
          </cell>
        </row>
        <row r="194">
          <cell r="B194">
            <v>111040</v>
          </cell>
          <cell r="C194" t="str">
            <v>Cordless Sets-Sales</v>
          </cell>
          <cell r="D194">
            <v>0.36299999999999999</v>
          </cell>
          <cell r="E194">
            <v>3</v>
          </cell>
          <cell r="F194">
            <v>-2.637</v>
          </cell>
          <cell r="H194">
            <v>5.6159999999999997</v>
          </cell>
          <cell r="I194">
            <v>12</v>
          </cell>
          <cell r="J194">
            <v>-6.3840000000000003</v>
          </cell>
          <cell r="L194">
            <v>36</v>
          </cell>
          <cell r="M194">
            <v>36</v>
          </cell>
          <cell r="N194">
            <v>0</v>
          </cell>
        </row>
        <row r="195">
          <cell r="B195">
            <v>111041</v>
          </cell>
          <cell r="C195" t="str">
            <v>Cordless Sets-Rentl</v>
          </cell>
          <cell r="D195">
            <v>0</v>
          </cell>
          <cell r="E195">
            <v>0</v>
          </cell>
          <cell r="F195">
            <v>0</v>
          </cell>
          <cell r="H195">
            <v>-0.624</v>
          </cell>
          <cell r="I195">
            <v>0</v>
          </cell>
          <cell r="J195">
            <v>-0.624</v>
          </cell>
          <cell r="L195">
            <v>0</v>
          </cell>
          <cell r="M195">
            <v>0</v>
          </cell>
          <cell r="N195">
            <v>0</v>
          </cell>
        </row>
        <row r="196">
          <cell r="B196">
            <v>111042</v>
          </cell>
          <cell r="C196" t="str">
            <v>Cordless Sets-Instal</v>
          </cell>
          <cell r="D196">
            <v>0</v>
          </cell>
          <cell r="E196">
            <v>0</v>
          </cell>
          <cell r="F196">
            <v>0</v>
          </cell>
          <cell r="H196">
            <v>0</v>
          </cell>
          <cell r="I196">
            <v>0</v>
          </cell>
          <cell r="J196">
            <v>0</v>
          </cell>
          <cell r="L196">
            <v>0</v>
          </cell>
          <cell r="M196">
            <v>0</v>
          </cell>
          <cell r="N196">
            <v>0</v>
          </cell>
        </row>
        <row r="197">
          <cell r="B197">
            <v>111044</v>
          </cell>
          <cell r="C197" t="str">
            <v>Cordless Sets-Mtce</v>
          </cell>
          <cell r="D197">
            <v>0.12</v>
          </cell>
          <cell r="E197">
            <v>0.16700000000000001</v>
          </cell>
          <cell r="F197">
            <v>-4.7000000000000014E-2</v>
          </cell>
          <cell r="H197">
            <v>0.47099999999999997</v>
          </cell>
          <cell r="I197">
            <v>0.66800000000000004</v>
          </cell>
          <cell r="J197">
            <v>-0.19700000000000006</v>
          </cell>
          <cell r="L197">
            <v>2</v>
          </cell>
          <cell r="M197">
            <v>2</v>
          </cell>
          <cell r="N197">
            <v>0</v>
          </cell>
        </row>
        <row r="198">
          <cell r="B198">
            <v>111045</v>
          </cell>
          <cell r="C198" t="str">
            <v>Cordless Sets-Lease</v>
          </cell>
          <cell r="D198">
            <v>0</v>
          </cell>
          <cell r="E198">
            <v>0.66700000000000004</v>
          </cell>
          <cell r="F198">
            <v>-0.66700000000000004</v>
          </cell>
          <cell r="H198">
            <v>0</v>
          </cell>
          <cell r="I198">
            <v>2.6680000000000001</v>
          </cell>
          <cell r="J198">
            <v>-2.6680000000000001</v>
          </cell>
          <cell r="L198">
            <v>8</v>
          </cell>
          <cell r="M198">
            <v>8</v>
          </cell>
          <cell r="N198">
            <v>0</v>
          </cell>
        </row>
        <row r="199">
          <cell r="C199" t="str">
            <v>Cordless Sets</v>
          </cell>
          <cell r="D199">
            <v>0.48299999999999998</v>
          </cell>
          <cell r="E199">
            <v>3.8339999999999996</v>
          </cell>
          <cell r="F199">
            <v>-3.351</v>
          </cell>
          <cell r="H199">
            <v>5.4630000000000001</v>
          </cell>
          <cell r="I199">
            <v>15.335999999999999</v>
          </cell>
          <cell r="J199">
            <v>-9.8730000000000011</v>
          </cell>
          <cell r="L199">
            <v>46</v>
          </cell>
          <cell r="M199">
            <v>46</v>
          </cell>
          <cell r="N199">
            <v>0</v>
          </cell>
        </row>
        <row r="200">
          <cell r="B200">
            <v>111060</v>
          </cell>
          <cell r="C200" t="str">
            <v>MBS2  - Sales</v>
          </cell>
          <cell r="D200">
            <v>0</v>
          </cell>
          <cell r="E200">
            <v>0</v>
          </cell>
          <cell r="F200">
            <v>0</v>
          </cell>
          <cell r="H200">
            <v>0</v>
          </cell>
          <cell r="I200">
            <v>0</v>
          </cell>
          <cell r="J200">
            <v>0</v>
          </cell>
          <cell r="L200">
            <v>0</v>
          </cell>
          <cell r="M200">
            <v>0</v>
          </cell>
          <cell r="N200">
            <v>0</v>
          </cell>
        </row>
        <row r="201">
          <cell r="B201">
            <v>111070</v>
          </cell>
          <cell r="C201" t="str">
            <v>MBS-Sales</v>
          </cell>
          <cell r="D201">
            <v>81.391999999999996</v>
          </cell>
          <cell r="E201">
            <v>92</v>
          </cell>
          <cell r="F201">
            <v>-10.608000000000004</v>
          </cell>
          <cell r="H201">
            <v>546.99599999999998</v>
          </cell>
          <cell r="I201">
            <v>368</v>
          </cell>
          <cell r="J201">
            <v>178.99599999999998</v>
          </cell>
          <cell r="L201">
            <v>1104</v>
          </cell>
          <cell r="M201">
            <v>1104</v>
          </cell>
          <cell r="N201">
            <v>0</v>
          </cell>
        </row>
        <row r="202">
          <cell r="B202">
            <v>111071</v>
          </cell>
          <cell r="C202" t="str">
            <v>MBS-Rental</v>
          </cell>
          <cell r="D202">
            <v>111.88500000000001</v>
          </cell>
          <cell r="E202">
            <v>96</v>
          </cell>
          <cell r="F202">
            <v>15.885000000000005</v>
          </cell>
          <cell r="H202">
            <v>395.34100000000001</v>
          </cell>
          <cell r="I202">
            <v>384</v>
          </cell>
          <cell r="J202">
            <v>11.341000000000008</v>
          </cell>
          <cell r="L202">
            <v>1152</v>
          </cell>
          <cell r="M202">
            <v>1152</v>
          </cell>
          <cell r="N202">
            <v>0</v>
          </cell>
        </row>
        <row r="203">
          <cell r="B203">
            <v>111072</v>
          </cell>
          <cell r="C203" t="str">
            <v>MBS-Installs</v>
          </cell>
          <cell r="D203">
            <v>51.776000000000003</v>
          </cell>
          <cell r="E203">
            <v>50</v>
          </cell>
          <cell r="F203">
            <v>1.7760000000000034</v>
          </cell>
          <cell r="H203">
            <v>276.34100000000001</v>
          </cell>
          <cell r="I203">
            <v>200</v>
          </cell>
          <cell r="J203">
            <v>76.341000000000008</v>
          </cell>
          <cell r="L203">
            <v>600</v>
          </cell>
          <cell r="M203">
            <v>600</v>
          </cell>
          <cell r="N203">
            <v>0</v>
          </cell>
        </row>
        <row r="204">
          <cell r="B204">
            <v>111073</v>
          </cell>
          <cell r="C204" t="str">
            <v>MBS-Repairs</v>
          </cell>
          <cell r="D204">
            <v>0</v>
          </cell>
          <cell r="E204">
            <v>0</v>
          </cell>
          <cell r="F204">
            <v>0</v>
          </cell>
          <cell r="H204">
            <v>0</v>
          </cell>
          <cell r="I204">
            <v>0</v>
          </cell>
          <cell r="J204">
            <v>0</v>
          </cell>
          <cell r="L204">
            <v>0</v>
          </cell>
          <cell r="M204">
            <v>0</v>
          </cell>
          <cell r="N204">
            <v>0</v>
          </cell>
        </row>
        <row r="205">
          <cell r="B205">
            <v>111074</v>
          </cell>
          <cell r="C205" t="str">
            <v>MBS-Mtce</v>
          </cell>
          <cell r="D205">
            <v>36.671999999999997</v>
          </cell>
          <cell r="E205">
            <v>42</v>
          </cell>
          <cell r="F205">
            <v>-5.328000000000003</v>
          </cell>
          <cell r="H205">
            <v>144.767</v>
          </cell>
          <cell r="I205">
            <v>168</v>
          </cell>
          <cell r="J205">
            <v>-23.233000000000004</v>
          </cell>
          <cell r="L205">
            <v>504</v>
          </cell>
          <cell r="M205">
            <v>504</v>
          </cell>
          <cell r="N205">
            <v>0</v>
          </cell>
        </row>
        <row r="206">
          <cell r="B206">
            <v>111075</v>
          </cell>
          <cell r="C206" t="str">
            <v>MBS-Lease</v>
          </cell>
          <cell r="D206">
            <v>0.67200000000000004</v>
          </cell>
          <cell r="E206">
            <v>40</v>
          </cell>
          <cell r="F206">
            <v>-39.328000000000003</v>
          </cell>
          <cell r="H206">
            <v>5.8609999999999998</v>
          </cell>
          <cell r="I206">
            <v>160</v>
          </cell>
          <cell r="J206">
            <v>-154.13900000000001</v>
          </cell>
          <cell r="L206">
            <v>480</v>
          </cell>
          <cell r="M206">
            <v>480</v>
          </cell>
          <cell r="N206">
            <v>0</v>
          </cell>
        </row>
        <row r="207">
          <cell r="C207" t="str">
            <v>MBS</v>
          </cell>
          <cell r="D207">
            <v>282.39700000000005</v>
          </cell>
          <cell r="E207">
            <v>320</v>
          </cell>
          <cell r="F207">
            <v>-37.603000000000002</v>
          </cell>
          <cell r="G207">
            <v>0</v>
          </cell>
          <cell r="H207">
            <v>1369.306</v>
          </cell>
          <cell r="I207">
            <v>1280</v>
          </cell>
          <cell r="J207">
            <v>89.305999999999983</v>
          </cell>
          <cell r="K207">
            <v>0</v>
          </cell>
          <cell r="L207">
            <v>3840</v>
          </cell>
          <cell r="M207">
            <v>3840</v>
          </cell>
          <cell r="N207">
            <v>0</v>
          </cell>
        </row>
        <row r="208">
          <cell r="B208">
            <v>111090</v>
          </cell>
          <cell r="C208" t="str">
            <v>Adjunct Box-Sales</v>
          </cell>
          <cell r="D208">
            <v>0</v>
          </cell>
          <cell r="E208">
            <v>0</v>
          </cell>
          <cell r="F208">
            <v>0</v>
          </cell>
          <cell r="H208">
            <v>0</v>
          </cell>
          <cell r="I208">
            <v>0</v>
          </cell>
          <cell r="J208">
            <v>0</v>
          </cell>
          <cell r="L208">
            <v>0</v>
          </cell>
          <cell r="M208">
            <v>0</v>
          </cell>
          <cell r="N208">
            <v>0</v>
          </cell>
        </row>
        <row r="209">
          <cell r="B209">
            <v>111091</v>
          </cell>
          <cell r="C209" t="str">
            <v>Adjunct Box-Rental</v>
          </cell>
          <cell r="D209">
            <v>1.1759999999999999</v>
          </cell>
          <cell r="E209">
            <v>0</v>
          </cell>
          <cell r="F209">
            <v>1.1759999999999999</v>
          </cell>
          <cell r="H209">
            <v>4.6399999999999997</v>
          </cell>
          <cell r="I209">
            <v>0</v>
          </cell>
          <cell r="J209">
            <v>4.6399999999999997</v>
          </cell>
          <cell r="L209">
            <v>0</v>
          </cell>
          <cell r="M209">
            <v>0</v>
          </cell>
          <cell r="N209">
            <v>0</v>
          </cell>
        </row>
        <row r="210">
          <cell r="B210">
            <v>111092</v>
          </cell>
          <cell r="C210" t="str">
            <v>Adjunct Box-Install</v>
          </cell>
          <cell r="D210">
            <v>0</v>
          </cell>
          <cell r="E210">
            <v>0</v>
          </cell>
          <cell r="F210">
            <v>0</v>
          </cell>
          <cell r="H210">
            <v>0</v>
          </cell>
          <cell r="I210">
            <v>0</v>
          </cell>
          <cell r="J210">
            <v>0</v>
          </cell>
          <cell r="L210">
            <v>0</v>
          </cell>
          <cell r="M210">
            <v>0</v>
          </cell>
          <cell r="N210">
            <v>0</v>
          </cell>
        </row>
        <row r="211">
          <cell r="C211" t="str">
            <v>Adjunct Box</v>
          </cell>
          <cell r="D211">
            <v>1.1759999999999999</v>
          </cell>
          <cell r="E211">
            <v>0</v>
          </cell>
          <cell r="F211">
            <v>1.1759999999999999</v>
          </cell>
          <cell r="H211">
            <v>4.6399999999999997</v>
          </cell>
          <cell r="I211">
            <v>0</v>
          </cell>
          <cell r="J211">
            <v>4.6399999999999997</v>
          </cell>
          <cell r="L211">
            <v>0</v>
          </cell>
          <cell r="M211">
            <v>0</v>
          </cell>
          <cell r="N211">
            <v>0</v>
          </cell>
        </row>
        <row r="212">
          <cell r="B212">
            <v>111100</v>
          </cell>
          <cell r="C212" t="str">
            <v>TCI Set-Sales</v>
          </cell>
          <cell r="D212">
            <v>0</v>
          </cell>
          <cell r="E212">
            <v>0</v>
          </cell>
          <cell r="F212">
            <v>0</v>
          </cell>
          <cell r="H212">
            <v>0.625</v>
          </cell>
          <cell r="I212">
            <v>0</v>
          </cell>
          <cell r="J212">
            <v>0.625</v>
          </cell>
          <cell r="L212">
            <v>0</v>
          </cell>
          <cell r="M212">
            <v>0</v>
          </cell>
          <cell r="N212">
            <v>0</v>
          </cell>
        </row>
        <row r="213">
          <cell r="B213">
            <v>111102</v>
          </cell>
          <cell r="C213" t="str">
            <v>TCI Set-Install</v>
          </cell>
          <cell r="D213">
            <v>0</v>
          </cell>
          <cell r="E213">
            <v>0</v>
          </cell>
          <cell r="F213">
            <v>0</v>
          </cell>
          <cell r="H213">
            <v>0.16300000000000001</v>
          </cell>
          <cell r="I213">
            <v>0</v>
          </cell>
          <cell r="J213">
            <v>0.16300000000000001</v>
          </cell>
          <cell r="L213">
            <v>0</v>
          </cell>
          <cell r="M213">
            <v>0</v>
          </cell>
          <cell r="N213">
            <v>0</v>
          </cell>
        </row>
        <row r="214">
          <cell r="C214" t="str">
            <v>TCI Sets</v>
          </cell>
          <cell r="D214">
            <v>0</v>
          </cell>
          <cell r="E214">
            <v>0</v>
          </cell>
          <cell r="F214">
            <v>0</v>
          </cell>
          <cell r="H214">
            <v>0.78800000000000003</v>
          </cell>
          <cell r="I214">
            <v>0</v>
          </cell>
          <cell r="J214">
            <v>0.78800000000000003</v>
          </cell>
          <cell r="L214">
            <v>0</v>
          </cell>
          <cell r="M214">
            <v>0</v>
          </cell>
          <cell r="N214">
            <v>0</v>
          </cell>
        </row>
        <row r="215">
          <cell r="B215">
            <v>111110</v>
          </cell>
          <cell r="C215" t="str">
            <v>TCP Set-Sales</v>
          </cell>
          <cell r="D215">
            <v>0</v>
          </cell>
          <cell r="E215">
            <v>0</v>
          </cell>
          <cell r="F215">
            <v>0</v>
          </cell>
          <cell r="H215">
            <v>0</v>
          </cell>
          <cell r="I215">
            <v>0</v>
          </cell>
          <cell r="J215">
            <v>0</v>
          </cell>
          <cell r="L215">
            <v>0</v>
          </cell>
          <cell r="M215">
            <v>0</v>
          </cell>
          <cell r="N215">
            <v>0</v>
          </cell>
        </row>
        <row r="216">
          <cell r="B216">
            <v>111510</v>
          </cell>
          <cell r="C216" t="str">
            <v>Cntrx Consoles-Sales</v>
          </cell>
          <cell r="D216">
            <v>0</v>
          </cell>
          <cell r="E216">
            <v>12</v>
          </cell>
          <cell r="F216">
            <v>-12</v>
          </cell>
          <cell r="H216">
            <v>10.025</v>
          </cell>
          <cell r="I216">
            <v>48</v>
          </cell>
          <cell r="J216">
            <v>-37.975000000000001</v>
          </cell>
          <cell r="L216">
            <v>144</v>
          </cell>
          <cell r="M216">
            <v>144</v>
          </cell>
          <cell r="N216">
            <v>0</v>
          </cell>
        </row>
        <row r="217">
          <cell r="B217">
            <v>111511</v>
          </cell>
          <cell r="C217" t="str">
            <v>Cntrx Consoles-Rentl</v>
          </cell>
          <cell r="D217">
            <v>0</v>
          </cell>
          <cell r="E217">
            <v>0</v>
          </cell>
          <cell r="F217">
            <v>0</v>
          </cell>
          <cell r="H217">
            <v>-0.12</v>
          </cell>
          <cell r="I217">
            <v>0</v>
          </cell>
          <cell r="J217">
            <v>-0.12</v>
          </cell>
          <cell r="L217">
            <v>0</v>
          </cell>
          <cell r="M217">
            <v>0</v>
          </cell>
          <cell r="N217">
            <v>0</v>
          </cell>
        </row>
        <row r="218">
          <cell r="B218">
            <v>111512</v>
          </cell>
          <cell r="C218" t="str">
            <v>Cntrx Consoles-Insta</v>
          </cell>
          <cell r="D218">
            <v>2.2330000000000001</v>
          </cell>
          <cell r="E218">
            <v>0</v>
          </cell>
          <cell r="F218">
            <v>2.2330000000000001</v>
          </cell>
          <cell r="H218">
            <v>9.6850000000000005</v>
          </cell>
          <cell r="I218">
            <v>0</v>
          </cell>
          <cell r="J218">
            <v>9.6850000000000005</v>
          </cell>
          <cell r="L218">
            <v>0</v>
          </cell>
          <cell r="M218">
            <v>0</v>
          </cell>
          <cell r="N218">
            <v>0</v>
          </cell>
        </row>
        <row r="219">
          <cell r="B219">
            <v>111514</v>
          </cell>
          <cell r="C219" t="str">
            <v>Centrex Console-Mtce</v>
          </cell>
          <cell r="D219">
            <v>0.61</v>
          </cell>
          <cell r="E219">
            <v>0</v>
          </cell>
          <cell r="F219">
            <v>0.61</v>
          </cell>
          <cell r="H219">
            <v>1.536</v>
          </cell>
          <cell r="I219">
            <v>0</v>
          </cell>
          <cell r="J219">
            <v>1.536</v>
          </cell>
          <cell r="L219">
            <v>0</v>
          </cell>
          <cell r="M219">
            <v>0</v>
          </cell>
          <cell r="N219">
            <v>0</v>
          </cell>
        </row>
        <row r="220">
          <cell r="C220" t="str">
            <v>Centrex Consoles</v>
          </cell>
          <cell r="D220">
            <v>2.843</v>
          </cell>
          <cell r="E220">
            <v>12</v>
          </cell>
          <cell r="F220">
            <v>-9.157</v>
          </cell>
          <cell r="G220">
            <v>0</v>
          </cell>
          <cell r="H220">
            <v>21.126000000000005</v>
          </cell>
          <cell r="I220">
            <v>48</v>
          </cell>
          <cell r="J220">
            <v>-26.873999999999995</v>
          </cell>
          <cell r="K220">
            <v>0</v>
          </cell>
          <cell r="L220">
            <v>144</v>
          </cell>
          <cell r="M220">
            <v>144</v>
          </cell>
          <cell r="N220">
            <v>0</v>
          </cell>
        </row>
        <row r="221">
          <cell r="B221">
            <v>111520</v>
          </cell>
          <cell r="C221" t="str">
            <v>Unity Set-Sales</v>
          </cell>
          <cell r="D221">
            <v>1.6E-2</v>
          </cell>
          <cell r="E221">
            <v>0</v>
          </cell>
          <cell r="F221">
            <v>1.6E-2</v>
          </cell>
          <cell r="H221">
            <v>0.13</v>
          </cell>
          <cell r="I221">
            <v>0</v>
          </cell>
          <cell r="J221">
            <v>0.13</v>
          </cell>
          <cell r="L221">
            <v>0</v>
          </cell>
          <cell r="M221">
            <v>0</v>
          </cell>
          <cell r="N221">
            <v>0</v>
          </cell>
        </row>
        <row r="222">
          <cell r="B222">
            <v>111521</v>
          </cell>
          <cell r="C222" t="str">
            <v>Unity Set-Rental</v>
          </cell>
          <cell r="D222">
            <v>3.0110000000000001</v>
          </cell>
          <cell r="E222">
            <v>2</v>
          </cell>
          <cell r="F222">
            <v>1.0110000000000001</v>
          </cell>
          <cell r="H222">
            <v>24.88</v>
          </cell>
          <cell r="I222">
            <v>8</v>
          </cell>
          <cell r="J222">
            <v>16.88</v>
          </cell>
          <cell r="L222">
            <v>24</v>
          </cell>
          <cell r="M222">
            <v>24</v>
          </cell>
          <cell r="N222">
            <v>0</v>
          </cell>
        </row>
        <row r="223">
          <cell r="B223">
            <v>111522</v>
          </cell>
          <cell r="C223" t="str">
            <v>Unity Set-Install</v>
          </cell>
          <cell r="D223">
            <v>2.3620000000000001</v>
          </cell>
          <cell r="E223">
            <v>2</v>
          </cell>
          <cell r="F223">
            <v>0.3620000000000001</v>
          </cell>
          <cell r="H223">
            <v>17.783000000000001</v>
          </cell>
          <cell r="I223">
            <v>8</v>
          </cell>
          <cell r="J223">
            <v>9.7830000000000013</v>
          </cell>
          <cell r="L223">
            <v>24</v>
          </cell>
          <cell r="M223">
            <v>24</v>
          </cell>
          <cell r="N223">
            <v>0</v>
          </cell>
        </row>
        <row r="224">
          <cell r="B224">
            <v>111523</v>
          </cell>
          <cell r="C224" t="str">
            <v>Unity Set-Repairs</v>
          </cell>
          <cell r="D224">
            <v>0</v>
          </cell>
          <cell r="E224">
            <v>0</v>
          </cell>
          <cell r="F224">
            <v>0</v>
          </cell>
          <cell r="H224">
            <v>0</v>
          </cell>
          <cell r="I224">
            <v>0</v>
          </cell>
          <cell r="J224">
            <v>0</v>
          </cell>
          <cell r="L224">
            <v>0</v>
          </cell>
          <cell r="M224">
            <v>0</v>
          </cell>
          <cell r="N224">
            <v>0</v>
          </cell>
        </row>
        <row r="225">
          <cell r="B225">
            <v>111524</v>
          </cell>
          <cell r="C225" t="str">
            <v>Unity Sets-Mtce</v>
          </cell>
          <cell r="D225">
            <v>1.452</v>
          </cell>
          <cell r="E225">
            <v>0.91700000000000004</v>
          </cell>
          <cell r="F225">
            <v>0.53499999999999992</v>
          </cell>
          <cell r="H225">
            <v>5.7370000000000001</v>
          </cell>
          <cell r="I225">
            <v>3.6680000000000001</v>
          </cell>
          <cell r="J225">
            <v>2.069</v>
          </cell>
          <cell r="L225">
            <v>11</v>
          </cell>
          <cell r="M225">
            <v>11</v>
          </cell>
          <cell r="N225">
            <v>0</v>
          </cell>
        </row>
        <row r="226">
          <cell r="C226" t="str">
            <v>Unity Sets</v>
          </cell>
          <cell r="D226">
            <v>6.8410000000000002</v>
          </cell>
          <cell r="E226">
            <v>4.9169999999999998</v>
          </cell>
          <cell r="F226">
            <v>1.9240000000000002</v>
          </cell>
          <cell r="H226">
            <v>48.53</v>
          </cell>
          <cell r="I226">
            <v>19.667999999999999</v>
          </cell>
          <cell r="J226">
            <v>28.861999999999998</v>
          </cell>
          <cell r="L226">
            <v>59</v>
          </cell>
          <cell r="M226">
            <v>59</v>
          </cell>
          <cell r="N226">
            <v>0</v>
          </cell>
        </row>
        <row r="227">
          <cell r="B227">
            <v>111540</v>
          </cell>
          <cell r="C227" t="str">
            <v>Bus Bulk Termnl-Sales</v>
          </cell>
          <cell r="D227">
            <v>0</v>
          </cell>
          <cell r="E227">
            <v>0</v>
          </cell>
          <cell r="F227">
            <v>0</v>
          </cell>
          <cell r="H227">
            <v>0</v>
          </cell>
          <cell r="I227">
            <v>0</v>
          </cell>
          <cell r="J227">
            <v>0</v>
          </cell>
          <cell r="L227">
            <v>0</v>
          </cell>
          <cell r="M227">
            <v>0</v>
          </cell>
          <cell r="N227">
            <v>0</v>
          </cell>
        </row>
        <row r="228">
          <cell r="B228">
            <v>111543</v>
          </cell>
          <cell r="C228" t="str">
            <v>Bus Bulk Termnl-Repair</v>
          </cell>
          <cell r="D228">
            <v>0</v>
          </cell>
          <cell r="E228">
            <v>0</v>
          </cell>
          <cell r="F228">
            <v>0</v>
          </cell>
          <cell r="H228">
            <v>0</v>
          </cell>
          <cell r="I228">
            <v>0</v>
          </cell>
          <cell r="J228">
            <v>0</v>
          </cell>
          <cell r="L228">
            <v>0</v>
          </cell>
          <cell r="M228">
            <v>0</v>
          </cell>
          <cell r="N228">
            <v>0</v>
          </cell>
        </row>
        <row r="229">
          <cell r="B229">
            <v>111544</v>
          </cell>
          <cell r="C229" t="str">
            <v>Bus Bulk Termnl-Mtce</v>
          </cell>
          <cell r="D229">
            <v>18.927</v>
          </cell>
          <cell r="E229">
            <v>16.917000000000002</v>
          </cell>
          <cell r="F229">
            <v>2.009999999999998</v>
          </cell>
          <cell r="H229">
            <v>75.707999999999998</v>
          </cell>
          <cell r="I229">
            <v>67.668000000000006</v>
          </cell>
          <cell r="J229">
            <v>8.039999999999992</v>
          </cell>
          <cell r="L229">
            <v>203</v>
          </cell>
          <cell r="M229">
            <v>203</v>
          </cell>
          <cell r="N229">
            <v>0</v>
          </cell>
        </row>
        <row r="230">
          <cell r="C230" t="str">
            <v>Business Bulk Terminal</v>
          </cell>
          <cell r="D230">
            <v>18.927</v>
          </cell>
          <cell r="E230">
            <v>16.917000000000002</v>
          </cell>
          <cell r="F230">
            <v>2.009999999999998</v>
          </cell>
          <cell r="H230">
            <v>75.707999999999998</v>
          </cell>
          <cell r="I230">
            <v>67.668000000000006</v>
          </cell>
          <cell r="J230">
            <v>8.039999999999992</v>
          </cell>
          <cell r="L230">
            <v>203</v>
          </cell>
          <cell r="M230">
            <v>203</v>
          </cell>
          <cell r="N230">
            <v>0</v>
          </cell>
        </row>
        <row r="231">
          <cell r="B231">
            <v>111580</v>
          </cell>
          <cell r="C231" t="str">
            <v>Trillium Sets-Sales</v>
          </cell>
          <cell r="D231">
            <v>0</v>
          </cell>
          <cell r="E231">
            <v>0</v>
          </cell>
          <cell r="F231">
            <v>0</v>
          </cell>
          <cell r="H231">
            <v>0</v>
          </cell>
          <cell r="I231">
            <v>0</v>
          </cell>
          <cell r="J231">
            <v>0</v>
          </cell>
          <cell r="L231">
            <v>0</v>
          </cell>
          <cell r="M231">
            <v>0</v>
          </cell>
          <cell r="N231">
            <v>0</v>
          </cell>
        </row>
        <row r="232">
          <cell r="B232">
            <v>111581</v>
          </cell>
          <cell r="C232" t="str">
            <v>Trillium Sets-Rental</v>
          </cell>
          <cell r="D232">
            <v>0</v>
          </cell>
          <cell r="E232">
            <v>0</v>
          </cell>
          <cell r="F232">
            <v>0</v>
          </cell>
          <cell r="H232">
            <v>0</v>
          </cell>
          <cell r="I232">
            <v>0</v>
          </cell>
          <cell r="J232">
            <v>0</v>
          </cell>
          <cell r="L232">
            <v>0</v>
          </cell>
          <cell r="M232">
            <v>0</v>
          </cell>
          <cell r="N232">
            <v>0</v>
          </cell>
        </row>
        <row r="233">
          <cell r="B233">
            <v>111582</v>
          </cell>
          <cell r="C233" t="str">
            <v>Trillium Sets-Instal</v>
          </cell>
          <cell r="D233">
            <v>0.38</v>
          </cell>
          <cell r="E233">
            <v>0</v>
          </cell>
          <cell r="F233">
            <v>0.38</v>
          </cell>
          <cell r="H233">
            <v>1.4510000000000001</v>
          </cell>
          <cell r="I233">
            <v>0</v>
          </cell>
          <cell r="J233">
            <v>1.4510000000000001</v>
          </cell>
          <cell r="L233">
            <v>0</v>
          </cell>
          <cell r="M233">
            <v>0</v>
          </cell>
          <cell r="N233">
            <v>0</v>
          </cell>
        </row>
        <row r="234">
          <cell r="B234">
            <v>111584</v>
          </cell>
          <cell r="C234" t="str">
            <v>Trillium BusSET-Mtce</v>
          </cell>
          <cell r="D234">
            <v>3.4000000000000002E-2</v>
          </cell>
          <cell r="E234">
            <v>0</v>
          </cell>
          <cell r="F234">
            <v>3.4000000000000002E-2</v>
          </cell>
          <cell r="H234">
            <v>0.13600000000000001</v>
          </cell>
          <cell r="I234">
            <v>0</v>
          </cell>
          <cell r="J234">
            <v>0.13600000000000001</v>
          </cell>
          <cell r="L234">
            <v>0</v>
          </cell>
          <cell r="M234">
            <v>0</v>
          </cell>
          <cell r="N234">
            <v>0</v>
          </cell>
        </row>
        <row r="235">
          <cell r="C235" t="str">
            <v>Trillium Sets</v>
          </cell>
          <cell r="D235">
            <v>0.41400000000000003</v>
          </cell>
          <cell r="E235">
            <v>0</v>
          </cell>
          <cell r="F235">
            <v>0.41400000000000003</v>
          </cell>
          <cell r="H235">
            <v>1.5870000000000002</v>
          </cell>
          <cell r="I235">
            <v>0</v>
          </cell>
          <cell r="J235">
            <v>1.5870000000000002</v>
          </cell>
          <cell r="L235">
            <v>0</v>
          </cell>
          <cell r="M235">
            <v>0</v>
          </cell>
          <cell r="N235">
            <v>0</v>
          </cell>
        </row>
        <row r="236">
          <cell r="B236">
            <v>111600</v>
          </cell>
          <cell r="C236" t="str">
            <v>TAD's - Sales</v>
          </cell>
          <cell r="D236">
            <v>0</v>
          </cell>
          <cell r="E236">
            <v>0</v>
          </cell>
          <cell r="F236">
            <v>0</v>
          </cell>
          <cell r="H236">
            <v>2.9</v>
          </cell>
          <cell r="I236">
            <v>0</v>
          </cell>
          <cell r="J236">
            <v>2.9</v>
          </cell>
          <cell r="L236">
            <v>0</v>
          </cell>
          <cell r="M236">
            <v>0</v>
          </cell>
          <cell r="N236">
            <v>0</v>
          </cell>
        </row>
        <row r="237">
          <cell r="B237">
            <v>111601</v>
          </cell>
          <cell r="C237" t="str">
            <v>Other Retail Prod Sl</v>
          </cell>
          <cell r="D237">
            <v>14.781000000000001</v>
          </cell>
          <cell r="E237">
            <v>0</v>
          </cell>
          <cell r="F237">
            <v>14.781000000000001</v>
          </cell>
          <cell r="H237">
            <v>69.161000000000001</v>
          </cell>
          <cell r="I237">
            <v>0</v>
          </cell>
          <cell r="J237">
            <v>69.161000000000001</v>
          </cell>
          <cell r="L237">
            <v>0</v>
          </cell>
          <cell r="M237">
            <v>0</v>
          </cell>
          <cell r="N237">
            <v>0</v>
          </cell>
        </row>
        <row r="238">
          <cell r="B238">
            <v>111602</v>
          </cell>
          <cell r="C238" t="str">
            <v>Retail Accessories</v>
          </cell>
          <cell r="D238">
            <v>0</v>
          </cell>
          <cell r="E238">
            <v>0</v>
          </cell>
          <cell r="F238">
            <v>0</v>
          </cell>
          <cell r="H238">
            <v>0</v>
          </cell>
          <cell r="I238">
            <v>0</v>
          </cell>
          <cell r="J238">
            <v>0</v>
          </cell>
          <cell r="L238">
            <v>0</v>
          </cell>
          <cell r="M238">
            <v>0</v>
          </cell>
          <cell r="N238">
            <v>0</v>
          </cell>
        </row>
        <row r="239">
          <cell r="B239">
            <v>112010</v>
          </cell>
          <cell r="C239" t="str">
            <v>Call Sequencrs-Sales</v>
          </cell>
          <cell r="D239">
            <v>0</v>
          </cell>
          <cell r="E239">
            <v>0.83299999999999996</v>
          </cell>
          <cell r="F239">
            <v>-0.83299999999999996</v>
          </cell>
          <cell r="H239">
            <v>0</v>
          </cell>
          <cell r="I239">
            <v>3.3319999999999999</v>
          </cell>
          <cell r="J239">
            <v>-3.3319999999999999</v>
          </cell>
          <cell r="L239">
            <v>10</v>
          </cell>
          <cell r="M239">
            <v>10</v>
          </cell>
          <cell r="N239">
            <v>0</v>
          </cell>
        </row>
        <row r="240">
          <cell r="B240">
            <v>112011</v>
          </cell>
          <cell r="C240" t="str">
            <v>Call Sequencrs-Rentl</v>
          </cell>
          <cell r="D240">
            <v>0</v>
          </cell>
          <cell r="E240">
            <v>0</v>
          </cell>
          <cell r="F240">
            <v>0</v>
          </cell>
          <cell r="H240">
            <v>0</v>
          </cell>
          <cell r="I240">
            <v>0</v>
          </cell>
          <cell r="J240">
            <v>0</v>
          </cell>
          <cell r="L240">
            <v>0</v>
          </cell>
          <cell r="M240">
            <v>0</v>
          </cell>
          <cell r="N240">
            <v>0</v>
          </cell>
        </row>
        <row r="241">
          <cell r="B241">
            <v>112012</v>
          </cell>
          <cell r="C241" t="str">
            <v>Call Sequencrs-Insta</v>
          </cell>
          <cell r="D241">
            <v>0</v>
          </cell>
          <cell r="E241">
            <v>0.33300000000000002</v>
          </cell>
          <cell r="F241">
            <v>-0.33300000000000002</v>
          </cell>
          <cell r="H241">
            <v>6.5000000000000002E-2</v>
          </cell>
          <cell r="I241">
            <v>1.3320000000000001</v>
          </cell>
          <cell r="J241">
            <v>-1.2670000000000001</v>
          </cell>
          <cell r="L241">
            <v>4</v>
          </cell>
          <cell r="M241">
            <v>4</v>
          </cell>
          <cell r="N241">
            <v>0</v>
          </cell>
        </row>
        <row r="242">
          <cell r="B242">
            <v>112013</v>
          </cell>
          <cell r="C242" t="str">
            <v>Call Sequencrs-Repair</v>
          </cell>
          <cell r="D242">
            <v>0</v>
          </cell>
          <cell r="E242">
            <v>0</v>
          </cell>
          <cell r="F242">
            <v>0</v>
          </cell>
          <cell r="H242">
            <v>0</v>
          </cell>
          <cell r="I242">
            <v>0</v>
          </cell>
          <cell r="J242">
            <v>0</v>
          </cell>
          <cell r="L242">
            <v>0</v>
          </cell>
          <cell r="M242">
            <v>0</v>
          </cell>
          <cell r="N242">
            <v>0</v>
          </cell>
        </row>
        <row r="243">
          <cell r="B243">
            <v>112014</v>
          </cell>
          <cell r="C243" t="str">
            <v>Call Sequencers-Mtce</v>
          </cell>
          <cell r="D243">
            <v>9.5000000000000001E-2</v>
          </cell>
          <cell r="E243">
            <v>0.33300000000000002</v>
          </cell>
          <cell r="F243">
            <v>-0.23800000000000002</v>
          </cell>
          <cell r="H243">
            <v>-3.0150000000000001</v>
          </cell>
          <cell r="I243">
            <v>1.3320000000000001</v>
          </cell>
          <cell r="J243">
            <v>-4.3470000000000004</v>
          </cell>
          <cell r="L243">
            <v>4</v>
          </cell>
          <cell r="M243">
            <v>4</v>
          </cell>
          <cell r="N243">
            <v>0</v>
          </cell>
        </row>
        <row r="244">
          <cell r="C244" t="str">
            <v>Call Sequencers</v>
          </cell>
          <cell r="D244">
            <v>9.5000000000000001E-2</v>
          </cell>
          <cell r="E244">
            <v>1.4989999999999999</v>
          </cell>
          <cell r="F244">
            <v>-1.4039999999999999</v>
          </cell>
          <cell r="H244">
            <v>-2.95</v>
          </cell>
          <cell r="I244">
            <v>5.9959999999999996</v>
          </cell>
          <cell r="J244">
            <v>-8.9460000000000015</v>
          </cell>
          <cell r="L244">
            <v>18</v>
          </cell>
          <cell r="M244">
            <v>18</v>
          </cell>
          <cell r="N244">
            <v>0</v>
          </cell>
        </row>
        <row r="245">
          <cell r="B245">
            <v>112030</v>
          </cell>
          <cell r="C245" t="str">
            <v>MI IVR-Sales</v>
          </cell>
          <cell r="D245">
            <v>0</v>
          </cell>
          <cell r="E245">
            <v>25</v>
          </cell>
          <cell r="F245">
            <v>-25</v>
          </cell>
          <cell r="H245">
            <v>5.0510000000000002</v>
          </cell>
          <cell r="I245">
            <v>100</v>
          </cell>
          <cell r="J245">
            <v>-94.948999999999998</v>
          </cell>
          <cell r="L245">
            <v>300</v>
          </cell>
          <cell r="M245">
            <v>300</v>
          </cell>
          <cell r="N245">
            <v>0</v>
          </cell>
        </row>
        <row r="246">
          <cell r="B246">
            <v>112031</v>
          </cell>
          <cell r="C246" t="str">
            <v>MI IVR-Rental</v>
          </cell>
          <cell r="D246">
            <v>0</v>
          </cell>
          <cell r="E246">
            <v>0</v>
          </cell>
          <cell r="F246">
            <v>0</v>
          </cell>
          <cell r="H246">
            <v>0</v>
          </cell>
          <cell r="I246">
            <v>0</v>
          </cell>
          <cell r="J246">
            <v>0</v>
          </cell>
          <cell r="L246">
            <v>0</v>
          </cell>
          <cell r="M246">
            <v>0</v>
          </cell>
          <cell r="N246">
            <v>0</v>
          </cell>
        </row>
        <row r="247">
          <cell r="B247">
            <v>112032</v>
          </cell>
          <cell r="C247" t="str">
            <v>MI IVR-Install</v>
          </cell>
          <cell r="D247">
            <v>0</v>
          </cell>
          <cell r="E247">
            <v>0</v>
          </cell>
          <cell r="F247">
            <v>0</v>
          </cell>
          <cell r="H247">
            <v>150.52600000000001</v>
          </cell>
          <cell r="I247">
            <v>0</v>
          </cell>
          <cell r="J247">
            <v>150.52600000000001</v>
          </cell>
          <cell r="L247">
            <v>0</v>
          </cell>
          <cell r="M247">
            <v>0</v>
          </cell>
          <cell r="N247">
            <v>0</v>
          </cell>
        </row>
        <row r="248">
          <cell r="B248">
            <v>112034</v>
          </cell>
          <cell r="C248" t="str">
            <v>MI IVR-Mtce</v>
          </cell>
          <cell r="D248">
            <v>0.438</v>
          </cell>
          <cell r="E248">
            <v>1.583</v>
          </cell>
          <cell r="F248">
            <v>-1.145</v>
          </cell>
          <cell r="H248">
            <v>1.6919999999999999</v>
          </cell>
          <cell r="I248">
            <v>6.3319999999999999</v>
          </cell>
          <cell r="J248">
            <v>-4.6399999999999997</v>
          </cell>
          <cell r="L248">
            <v>19</v>
          </cell>
          <cell r="M248">
            <v>19</v>
          </cell>
          <cell r="N248">
            <v>0</v>
          </cell>
        </row>
        <row r="249">
          <cell r="C249" t="str">
            <v>MI IVR</v>
          </cell>
          <cell r="D249">
            <v>0.438</v>
          </cell>
          <cell r="E249">
            <v>26.582999999999998</v>
          </cell>
          <cell r="F249">
            <v>-26.145</v>
          </cell>
          <cell r="H249">
            <v>157.26900000000001</v>
          </cell>
          <cell r="I249">
            <v>106.33199999999999</v>
          </cell>
          <cell r="J249">
            <v>50.937000000000012</v>
          </cell>
          <cell r="L249">
            <v>319</v>
          </cell>
          <cell r="M249">
            <v>319</v>
          </cell>
          <cell r="N249">
            <v>0</v>
          </cell>
        </row>
        <row r="250">
          <cell r="B250">
            <v>112040</v>
          </cell>
          <cell r="C250" t="str">
            <v>Visit Messengr-Sales</v>
          </cell>
          <cell r="D250">
            <v>0</v>
          </cell>
          <cell r="E250">
            <v>26.582999999999998</v>
          </cell>
          <cell r="F250">
            <v>-26.582999999999998</v>
          </cell>
          <cell r="H250">
            <v>0</v>
          </cell>
          <cell r="I250">
            <v>106.33199999999999</v>
          </cell>
          <cell r="J250">
            <v>-106.33199999999999</v>
          </cell>
          <cell r="L250">
            <v>319</v>
          </cell>
          <cell r="M250">
            <v>319</v>
          </cell>
          <cell r="N250">
            <v>0</v>
          </cell>
        </row>
        <row r="251">
          <cell r="B251">
            <v>112042</v>
          </cell>
          <cell r="C251" t="str">
            <v>Visit Messengr-Insta</v>
          </cell>
          <cell r="D251">
            <v>0</v>
          </cell>
          <cell r="E251">
            <v>0</v>
          </cell>
          <cell r="F251">
            <v>0</v>
          </cell>
          <cell r="H251">
            <v>0</v>
          </cell>
          <cell r="I251">
            <v>0</v>
          </cell>
          <cell r="J251">
            <v>0</v>
          </cell>
          <cell r="L251">
            <v>0</v>
          </cell>
          <cell r="M251">
            <v>0</v>
          </cell>
          <cell r="N251">
            <v>0</v>
          </cell>
        </row>
        <row r="252">
          <cell r="B252">
            <v>112044</v>
          </cell>
          <cell r="C252" t="str">
            <v>Visit Messenger-Mtce</v>
          </cell>
          <cell r="D252">
            <v>0.20200000000000001</v>
          </cell>
          <cell r="E252">
            <v>3.4169999999999998</v>
          </cell>
          <cell r="F252">
            <v>-3.2149999999999999</v>
          </cell>
          <cell r="H252">
            <v>0.80800000000000005</v>
          </cell>
          <cell r="I252">
            <v>13.667999999999999</v>
          </cell>
          <cell r="J252">
            <v>-12.86</v>
          </cell>
          <cell r="L252">
            <v>41</v>
          </cell>
          <cell r="M252">
            <v>41</v>
          </cell>
          <cell r="N252">
            <v>0</v>
          </cell>
        </row>
        <row r="253">
          <cell r="C253" t="str">
            <v>Visit Messenger</v>
          </cell>
          <cell r="D253">
            <v>0.20200000000000001</v>
          </cell>
          <cell r="E253">
            <v>30</v>
          </cell>
          <cell r="F253">
            <v>-29.797999999999998</v>
          </cell>
          <cell r="G253">
            <v>0</v>
          </cell>
          <cell r="H253">
            <v>0.80800000000000005</v>
          </cell>
          <cell r="I253">
            <v>120</v>
          </cell>
          <cell r="J253">
            <v>-119.19199999999999</v>
          </cell>
          <cell r="K253">
            <v>0</v>
          </cell>
          <cell r="L253">
            <v>360</v>
          </cell>
          <cell r="M253">
            <v>360</v>
          </cell>
          <cell r="N253">
            <v>0</v>
          </cell>
        </row>
        <row r="254">
          <cell r="B254">
            <v>112050</v>
          </cell>
          <cell r="C254" t="str">
            <v>Companion-Sales</v>
          </cell>
          <cell r="D254">
            <v>8.9139999999999997</v>
          </cell>
          <cell r="E254">
            <v>38.332999999999998</v>
          </cell>
          <cell r="F254">
            <v>-29.418999999999997</v>
          </cell>
          <cell r="H254">
            <v>107.172</v>
          </cell>
          <cell r="I254">
            <v>153.33199999999999</v>
          </cell>
          <cell r="J254">
            <v>-46.16</v>
          </cell>
          <cell r="L254">
            <v>460</v>
          </cell>
          <cell r="M254">
            <v>460</v>
          </cell>
          <cell r="N254">
            <v>0</v>
          </cell>
        </row>
        <row r="255">
          <cell r="B255">
            <v>112051</v>
          </cell>
          <cell r="C255" t="str">
            <v>Companion Rentals</v>
          </cell>
          <cell r="D255">
            <v>0.55300000000000005</v>
          </cell>
          <cell r="E255">
            <v>0</v>
          </cell>
          <cell r="F255">
            <v>0.55300000000000005</v>
          </cell>
          <cell r="H255">
            <v>-0.53200000000000003</v>
          </cell>
          <cell r="I255">
            <v>0</v>
          </cell>
          <cell r="J255">
            <v>-0.53200000000000003</v>
          </cell>
          <cell r="L255">
            <v>0</v>
          </cell>
          <cell r="M255">
            <v>0</v>
          </cell>
          <cell r="N255">
            <v>0</v>
          </cell>
        </row>
        <row r="256">
          <cell r="B256">
            <v>112052</v>
          </cell>
          <cell r="C256" t="str">
            <v>Companion-Installs</v>
          </cell>
          <cell r="D256">
            <v>1.3180000000000001</v>
          </cell>
          <cell r="E256">
            <v>5.5</v>
          </cell>
          <cell r="F256">
            <v>-4.1820000000000004</v>
          </cell>
          <cell r="H256">
            <v>10.108000000000001</v>
          </cell>
          <cell r="I256">
            <v>22</v>
          </cell>
          <cell r="J256">
            <v>-11.891999999999999</v>
          </cell>
          <cell r="L256">
            <v>66</v>
          </cell>
          <cell r="M256">
            <v>66</v>
          </cell>
          <cell r="N256">
            <v>0</v>
          </cell>
        </row>
        <row r="257">
          <cell r="B257">
            <v>112053</v>
          </cell>
          <cell r="C257" t="str">
            <v>Companion-Repairs</v>
          </cell>
          <cell r="D257">
            <v>0</v>
          </cell>
          <cell r="E257">
            <v>0</v>
          </cell>
          <cell r="F257">
            <v>0</v>
          </cell>
          <cell r="H257">
            <v>0</v>
          </cell>
          <cell r="I257">
            <v>0</v>
          </cell>
          <cell r="J257">
            <v>0</v>
          </cell>
          <cell r="L257">
            <v>0</v>
          </cell>
          <cell r="M257">
            <v>0</v>
          </cell>
          <cell r="N257">
            <v>0</v>
          </cell>
        </row>
        <row r="258">
          <cell r="B258">
            <v>112054</v>
          </cell>
          <cell r="C258" t="str">
            <v>Companion-Mtce</v>
          </cell>
          <cell r="D258">
            <v>3.9119999999999999</v>
          </cell>
          <cell r="E258">
            <v>2.9169999999999998</v>
          </cell>
          <cell r="F258">
            <v>0.99500000000000011</v>
          </cell>
          <cell r="H258">
            <v>17.225000000000001</v>
          </cell>
          <cell r="I258">
            <v>11.667999999999999</v>
          </cell>
          <cell r="J258">
            <v>5.5570000000000022</v>
          </cell>
          <cell r="L258">
            <v>35</v>
          </cell>
          <cell r="M258">
            <v>35</v>
          </cell>
          <cell r="N258">
            <v>0</v>
          </cell>
        </row>
        <row r="259">
          <cell r="B259">
            <v>112055</v>
          </cell>
          <cell r="C259" t="str">
            <v>Companion-Lease</v>
          </cell>
          <cell r="D259">
            <v>0</v>
          </cell>
          <cell r="E259">
            <v>10.167</v>
          </cell>
          <cell r="F259">
            <v>-10.167</v>
          </cell>
          <cell r="H259">
            <v>11.673999999999999</v>
          </cell>
          <cell r="I259">
            <v>40.667999999999999</v>
          </cell>
          <cell r="J259">
            <v>-28.994</v>
          </cell>
          <cell r="L259">
            <v>122</v>
          </cell>
          <cell r="M259">
            <v>122</v>
          </cell>
          <cell r="N259">
            <v>0</v>
          </cell>
        </row>
        <row r="260">
          <cell r="C260" t="str">
            <v>Companion</v>
          </cell>
          <cell r="D260">
            <v>14.696999999999999</v>
          </cell>
          <cell r="E260">
            <v>56.917000000000002</v>
          </cell>
          <cell r="F260">
            <v>-42.22</v>
          </cell>
          <cell r="H260">
            <v>145.64700000000002</v>
          </cell>
          <cell r="I260">
            <v>227.66800000000001</v>
          </cell>
          <cell r="J260">
            <v>-82.020999999999987</v>
          </cell>
          <cell r="L260">
            <v>683</v>
          </cell>
          <cell r="M260">
            <v>683</v>
          </cell>
          <cell r="N260">
            <v>0</v>
          </cell>
        </row>
        <row r="261">
          <cell r="B261">
            <v>112060</v>
          </cell>
          <cell r="C261" t="str">
            <v>Norstar Applic-Sales</v>
          </cell>
          <cell r="D261">
            <v>19.256</v>
          </cell>
          <cell r="E261">
            <v>3.75</v>
          </cell>
          <cell r="F261">
            <v>15.506</v>
          </cell>
          <cell r="H261">
            <v>36.154000000000003</v>
          </cell>
          <cell r="I261">
            <v>15</v>
          </cell>
          <cell r="J261">
            <v>21.154000000000003</v>
          </cell>
          <cell r="L261">
            <v>45</v>
          </cell>
          <cell r="M261">
            <v>45</v>
          </cell>
          <cell r="N261">
            <v>0</v>
          </cell>
        </row>
        <row r="262">
          <cell r="B262">
            <v>112061</v>
          </cell>
          <cell r="C262" t="str">
            <v>Norstar Applic-Rentl</v>
          </cell>
          <cell r="D262">
            <v>3.673</v>
          </cell>
          <cell r="E262">
            <v>0.25</v>
          </cell>
          <cell r="F262">
            <v>3.423</v>
          </cell>
          <cell r="H262">
            <v>14.33</v>
          </cell>
          <cell r="I262">
            <v>1</v>
          </cell>
          <cell r="J262">
            <v>13.33</v>
          </cell>
          <cell r="L262">
            <v>3</v>
          </cell>
          <cell r="M262">
            <v>3</v>
          </cell>
          <cell r="N262">
            <v>0</v>
          </cell>
        </row>
        <row r="263">
          <cell r="B263">
            <v>112062</v>
          </cell>
          <cell r="C263" t="str">
            <v>Norstar Applic-Insta</v>
          </cell>
          <cell r="D263">
            <v>0.05</v>
          </cell>
          <cell r="E263">
            <v>8.3000000000000004E-2</v>
          </cell>
          <cell r="F263">
            <v>-3.3000000000000002E-2</v>
          </cell>
          <cell r="H263">
            <v>0.59599999999999997</v>
          </cell>
          <cell r="I263">
            <v>0.33200000000000002</v>
          </cell>
          <cell r="J263">
            <v>0.26399999999999996</v>
          </cell>
          <cell r="L263">
            <v>1</v>
          </cell>
          <cell r="M263">
            <v>1</v>
          </cell>
          <cell r="N263">
            <v>0</v>
          </cell>
        </row>
        <row r="264">
          <cell r="B264">
            <v>112063</v>
          </cell>
          <cell r="C264" t="str">
            <v>Norstar Applic-Repai</v>
          </cell>
          <cell r="D264">
            <v>0</v>
          </cell>
          <cell r="E264">
            <v>0</v>
          </cell>
          <cell r="F264">
            <v>0</v>
          </cell>
          <cell r="H264">
            <v>0</v>
          </cell>
          <cell r="I264">
            <v>0</v>
          </cell>
          <cell r="J264">
            <v>0</v>
          </cell>
          <cell r="L264">
            <v>0</v>
          </cell>
          <cell r="M264">
            <v>0</v>
          </cell>
          <cell r="N264">
            <v>0</v>
          </cell>
        </row>
        <row r="265">
          <cell r="B265">
            <v>112064</v>
          </cell>
          <cell r="C265" t="str">
            <v>Norstar Applica-Mtce</v>
          </cell>
          <cell r="D265">
            <v>1.9319999999999999</v>
          </cell>
          <cell r="E265">
            <v>0.33300000000000002</v>
          </cell>
          <cell r="F265">
            <v>1.599</v>
          </cell>
          <cell r="H265">
            <v>3.669</v>
          </cell>
          <cell r="I265">
            <v>1.3320000000000001</v>
          </cell>
          <cell r="J265">
            <v>2.3369999999999997</v>
          </cell>
          <cell r="L265">
            <v>4</v>
          </cell>
          <cell r="M265">
            <v>4</v>
          </cell>
          <cell r="N265">
            <v>0</v>
          </cell>
        </row>
        <row r="266">
          <cell r="B266">
            <v>112065</v>
          </cell>
          <cell r="C266" t="str">
            <v>Norstar Applica-Leas</v>
          </cell>
          <cell r="D266">
            <v>1.8620000000000001</v>
          </cell>
          <cell r="E266">
            <v>2.25</v>
          </cell>
          <cell r="F266">
            <v>-0.3879999999999999</v>
          </cell>
          <cell r="H266">
            <v>3.3239999999999998</v>
          </cell>
          <cell r="I266">
            <v>9</v>
          </cell>
          <cell r="J266">
            <v>-5.6760000000000002</v>
          </cell>
          <cell r="L266">
            <v>27</v>
          </cell>
          <cell r="M266">
            <v>27</v>
          </cell>
          <cell r="N266">
            <v>0</v>
          </cell>
        </row>
        <row r="267">
          <cell r="C267" t="str">
            <v>Norstar Application</v>
          </cell>
          <cell r="D267">
            <v>26.773000000000003</v>
          </cell>
          <cell r="E267">
            <v>6.6660000000000004</v>
          </cell>
          <cell r="F267">
            <v>20.106999999999999</v>
          </cell>
          <cell r="H267">
            <v>58.072999999999993</v>
          </cell>
          <cell r="I267">
            <v>26.664000000000001</v>
          </cell>
          <cell r="J267">
            <v>31.409000000000006</v>
          </cell>
          <cell r="L267">
            <v>80</v>
          </cell>
          <cell r="M267">
            <v>80</v>
          </cell>
          <cell r="N267">
            <v>0</v>
          </cell>
        </row>
        <row r="268">
          <cell r="B268">
            <v>112070</v>
          </cell>
          <cell r="C268" t="str">
            <v>CDR-Sales</v>
          </cell>
          <cell r="D268">
            <v>1.58</v>
          </cell>
          <cell r="E268">
            <v>4.8330000000000002</v>
          </cell>
          <cell r="F268">
            <v>-3.2530000000000001</v>
          </cell>
          <cell r="H268">
            <v>22.753</v>
          </cell>
          <cell r="I268">
            <v>19.332000000000001</v>
          </cell>
          <cell r="J268">
            <v>3.4209999999999994</v>
          </cell>
          <cell r="L268">
            <v>58</v>
          </cell>
          <cell r="M268">
            <v>58</v>
          </cell>
          <cell r="N268">
            <v>0</v>
          </cell>
        </row>
        <row r="269">
          <cell r="B269">
            <v>112071</v>
          </cell>
          <cell r="C269" t="str">
            <v>CDR-Rental</v>
          </cell>
          <cell r="D269">
            <v>0</v>
          </cell>
          <cell r="E269">
            <v>0</v>
          </cell>
          <cell r="F269">
            <v>0</v>
          </cell>
          <cell r="H269">
            <v>0</v>
          </cell>
          <cell r="I269">
            <v>0</v>
          </cell>
          <cell r="J269">
            <v>0</v>
          </cell>
          <cell r="L269">
            <v>0</v>
          </cell>
          <cell r="M269">
            <v>0</v>
          </cell>
          <cell r="N269">
            <v>0</v>
          </cell>
        </row>
        <row r="270">
          <cell r="B270">
            <v>112072</v>
          </cell>
          <cell r="C270" t="str">
            <v>CDR-Install</v>
          </cell>
          <cell r="D270">
            <v>0</v>
          </cell>
          <cell r="E270">
            <v>1.25</v>
          </cell>
          <cell r="F270">
            <v>-1.25</v>
          </cell>
          <cell r="H270">
            <v>0.66300000000000003</v>
          </cell>
          <cell r="I270">
            <v>5</v>
          </cell>
          <cell r="J270">
            <v>-4.3369999999999997</v>
          </cell>
          <cell r="L270">
            <v>15</v>
          </cell>
          <cell r="M270">
            <v>15</v>
          </cell>
          <cell r="N270">
            <v>0</v>
          </cell>
        </row>
        <row r="271">
          <cell r="B271">
            <v>112073</v>
          </cell>
          <cell r="C271" t="str">
            <v>CDR-Repairs</v>
          </cell>
          <cell r="D271">
            <v>0</v>
          </cell>
          <cell r="E271">
            <v>0</v>
          </cell>
          <cell r="F271">
            <v>0</v>
          </cell>
          <cell r="H271">
            <v>0</v>
          </cell>
          <cell r="I271">
            <v>0</v>
          </cell>
          <cell r="J271">
            <v>0</v>
          </cell>
          <cell r="L271">
            <v>0</v>
          </cell>
          <cell r="M271">
            <v>0</v>
          </cell>
          <cell r="N271">
            <v>0</v>
          </cell>
        </row>
        <row r="272">
          <cell r="B272">
            <v>112074</v>
          </cell>
          <cell r="C272" t="str">
            <v>CDR-Mtce</v>
          </cell>
          <cell r="D272">
            <v>0.435</v>
          </cell>
          <cell r="E272">
            <v>0</v>
          </cell>
          <cell r="F272">
            <v>0.435</v>
          </cell>
          <cell r="H272">
            <v>1.7330000000000001</v>
          </cell>
          <cell r="I272">
            <v>0</v>
          </cell>
          <cell r="J272">
            <v>1.7330000000000001</v>
          </cell>
          <cell r="L272">
            <v>0</v>
          </cell>
          <cell r="M272">
            <v>0</v>
          </cell>
          <cell r="N272">
            <v>0</v>
          </cell>
        </row>
        <row r="273">
          <cell r="B273">
            <v>112075</v>
          </cell>
          <cell r="C273" t="str">
            <v>CDR-Lease</v>
          </cell>
          <cell r="D273">
            <v>0</v>
          </cell>
          <cell r="E273">
            <v>0</v>
          </cell>
          <cell r="F273">
            <v>0</v>
          </cell>
          <cell r="H273">
            <v>1.635</v>
          </cell>
          <cell r="I273">
            <v>0</v>
          </cell>
          <cell r="J273">
            <v>1.635</v>
          </cell>
          <cell r="L273">
            <v>0</v>
          </cell>
          <cell r="M273">
            <v>0</v>
          </cell>
          <cell r="N273">
            <v>0</v>
          </cell>
        </row>
        <row r="274">
          <cell r="C274" t="str">
            <v>CDR</v>
          </cell>
          <cell r="D274">
            <v>2.0150000000000001</v>
          </cell>
          <cell r="E274">
            <v>6.0830000000000002</v>
          </cell>
          <cell r="F274">
            <v>-4.0680000000000005</v>
          </cell>
          <cell r="H274">
            <v>26.784000000000002</v>
          </cell>
          <cell r="I274">
            <v>24.332000000000001</v>
          </cell>
          <cell r="J274">
            <v>2.452</v>
          </cell>
          <cell r="L274">
            <v>73</v>
          </cell>
          <cell r="M274">
            <v>73</v>
          </cell>
          <cell r="N274">
            <v>0</v>
          </cell>
        </row>
        <row r="275">
          <cell r="B275">
            <v>112080</v>
          </cell>
          <cell r="C275" t="str">
            <v>Norstar VMail-Sales</v>
          </cell>
          <cell r="D275">
            <v>17.588000000000001</v>
          </cell>
          <cell r="E275">
            <v>41.667000000000002</v>
          </cell>
          <cell r="F275">
            <v>-24.079000000000001</v>
          </cell>
          <cell r="H275">
            <v>231.023</v>
          </cell>
          <cell r="I275">
            <v>166.66800000000001</v>
          </cell>
          <cell r="J275">
            <v>64.35499999999999</v>
          </cell>
          <cell r="L275">
            <v>500</v>
          </cell>
          <cell r="M275">
            <v>500</v>
          </cell>
          <cell r="N275">
            <v>0</v>
          </cell>
        </row>
        <row r="276">
          <cell r="B276">
            <v>112081</v>
          </cell>
          <cell r="C276" t="str">
            <v>Norstar VMail-Rntls</v>
          </cell>
          <cell r="D276">
            <v>35.604999999999997</v>
          </cell>
          <cell r="E276">
            <v>37.5</v>
          </cell>
          <cell r="F276">
            <v>-1.8950000000000031</v>
          </cell>
          <cell r="H276">
            <v>150.084</v>
          </cell>
          <cell r="I276">
            <v>150</v>
          </cell>
          <cell r="J276">
            <v>8.4000000000003183E-2</v>
          </cell>
          <cell r="L276">
            <v>450</v>
          </cell>
          <cell r="M276">
            <v>450</v>
          </cell>
          <cell r="N276">
            <v>0</v>
          </cell>
        </row>
        <row r="277">
          <cell r="B277">
            <v>112082</v>
          </cell>
          <cell r="C277" t="str">
            <v>Norstar VMail-Instls</v>
          </cell>
          <cell r="D277">
            <v>1.0429999999999999</v>
          </cell>
          <cell r="E277">
            <v>1.583</v>
          </cell>
          <cell r="F277">
            <v>-0.54</v>
          </cell>
          <cell r="H277">
            <v>3.9020000000000001</v>
          </cell>
          <cell r="I277">
            <v>6.3319999999999999</v>
          </cell>
          <cell r="J277">
            <v>-2.4299999999999997</v>
          </cell>
          <cell r="L277">
            <v>19</v>
          </cell>
          <cell r="M277">
            <v>19</v>
          </cell>
          <cell r="N277">
            <v>0</v>
          </cell>
        </row>
        <row r="278">
          <cell r="B278">
            <v>112083</v>
          </cell>
          <cell r="C278" t="str">
            <v>Norstar Vmail-Reprs</v>
          </cell>
          <cell r="D278">
            <v>0</v>
          </cell>
          <cell r="E278">
            <v>0</v>
          </cell>
          <cell r="F278">
            <v>0</v>
          </cell>
          <cell r="H278">
            <v>0</v>
          </cell>
          <cell r="I278">
            <v>0</v>
          </cell>
          <cell r="J278">
            <v>0</v>
          </cell>
          <cell r="L278">
            <v>0</v>
          </cell>
          <cell r="M278">
            <v>0</v>
          </cell>
          <cell r="N278">
            <v>0</v>
          </cell>
        </row>
        <row r="279">
          <cell r="B279">
            <v>112084</v>
          </cell>
          <cell r="C279" t="str">
            <v>Norstar VMail-Mtce</v>
          </cell>
          <cell r="D279">
            <v>7.0789999999999997</v>
          </cell>
          <cell r="E279">
            <v>4.1669999999999998</v>
          </cell>
          <cell r="F279">
            <v>2.9119999999999999</v>
          </cell>
          <cell r="H279">
            <v>25.152000000000001</v>
          </cell>
          <cell r="I279">
            <v>16.667999999999999</v>
          </cell>
          <cell r="J279">
            <v>8.4840000000000018</v>
          </cell>
          <cell r="L279">
            <v>50</v>
          </cell>
          <cell r="M279">
            <v>50</v>
          </cell>
          <cell r="N279">
            <v>0</v>
          </cell>
        </row>
        <row r="280">
          <cell r="B280">
            <v>112085</v>
          </cell>
          <cell r="C280" t="str">
            <v>Norstar VMail-Lease</v>
          </cell>
          <cell r="D280">
            <v>38.018000000000001</v>
          </cell>
          <cell r="E280">
            <v>20.832999999999998</v>
          </cell>
          <cell r="F280">
            <v>17.185000000000002</v>
          </cell>
          <cell r="H280">
            <v>104.61799999999999</v>
          </cell>
          <cell r="I280">
            <v>83.331999999999994</v>
          </cell>
          <cell r="J280">
            <v>21.286000000000001</v>
          </cell>
          <cell r="L280">
            <v>250</v>
          </cell>
          <cell r="M280">
            <v>250</v>
          </cell>
          <cell r="N280">
            <v>0</v>
          </cell>
        </row>
        <row r="281">
          <cell r="C281" t="str">
            <v>Norstar VMail</v>
          </cell>
          <cell r="D281">
            <v>99.332999999999998</v>
          </cell>
          <cell r="E281">
            <v>105.75</v>
          </cell>
          <cell r="F281">
            <v>-6.4170000000000016</v>
          </cell>
          <cell r="H281">
            <v>514.779</v>
          </cell>
          <cell r="I281">
            <v>423</v>
          </cell>
          <cell r="J281">
            <v>91.778999999999996</v>
          </cell>
          <cell r="L281">
            <v>1269</v>
          </cell>
          <cell r="M281">
            <v>1269</v>
          </cell>
          <cell r="N281">
            <v>0</v>
          </cell>
        </row>
        <row r="282">
          <cell r="B282">
            <v>112090</v>
          </cell>
          <cell r="C282" t="str">
            <v>MI Mail-Sales</v>
          </cell>
          <cell r="D282">
            <v>112.331</v>
          </cell>
          <cell r="E282">
            <v>121</v>
          </cell>
          <cell r="F282">
            <v>-8.6689999999999969</v>
          </cell>
          <cell r="H282">
            <v>473.84</v>
          </cell>
          <cell r="I282">
            <v>484</v>
          </cell>
          <cell r="J282">
            <v>-10.160000000000025</v>
          </cell>
          <cell r="L282">
            <v>1452</v>
          </cell>
          <cell r="M282">
            <v>1452</v>
          </cell>
          <cell r="N282">
            <v>0</v>
          </cell>
        </row>
        <row r="283">
          <cell r="B283">
            <v>112091</v>
          </cell>
          <cell r="C283" t="str">
            <v>MI Mail-Rentals</v>
          </cell>
          <cell r="D283">
            <v>-0.30599999999999999</v>
          </cell>
          <cell r="E283">
            <v>0</v>
          </cell>
          <cell r="F283">
            <v>-0.30599999999999999</v>
          </cell>
          <cell r="H283">
            <v>-2.6240000000000001</v>
          </cell>
          <cell r="I283">
            <v>0</v>
          </cell>
          <cell r="J283">
            <v>-2.6240000000000001</v>
          </cell>
          <cell r="L283">
            <v>0</v>
          </cell>
          <cell r="M283">
            <v>0</v>
          </cell>
          <cell r="N283">
            <v>0</v>
          </cell>
        </row>
        <row r="284">
          <cell r="B284">
            <v>112092</v>
          </cell>
          <cell r="C284" t="str">
            <v>MI Mail-Installs</v>
          </cell>
          <cell r="D284">
            <v>4.6890000000000001</v>
          </cell>
          <cell r="E284">
            <v>6</v>
          </cell>
          <cell r="F284">
            <v>-1.3109999999999999</v>
          </cell>
          <cell r="H284">
            <v>28.626999999999999</v>
          </cell>
          <cell r="I284">
            <v>24</v>
          </cell>
          <cell r="J284">
            <v>4.6269999999999989</v>
          </cell>
          <cell r="L284">
            <v>72</v>
          </cell>
          <cell r="M284">
            <v>72</v>
          </cell>
          <cell r="N284">
            <v>0</v>
          </cell>
        </row>
        <row r="285">
          <cell r="B285">
            <v>112093</v>
          </cell>
          <cell r="C285" t="str">
            <v>MI Mail-Repairs</v>
          </cell>
          <cell r="D285">
            <v>0</v>
          </cell>
          <cell r="E285">
            <v>0</v>
          </cell>
          <cell r="F285">
            <v>0</v>
          </cell>
          <cell r="H285">
            <v>0</v>
          </cell>
          <cell r="I285">
            <v>0</v>
          </cell>
          <cell r="J285">
            <v>0</v>
          </cell>
          <cell r="L285">
            <v>0</v>
          </cell>
          <cell r="M285">
            <v>0</v>
          </cell>
          <cell r="N285">
            <v>0</v>
          </cell>
        </row>
        <row r="286">
          <cell r="B286">
            <v>112094</v>
          </cell>
          <cell r="C286" t="str">
            <v>MI Mail-Mtce</v>
          </cell>
          <cell r="D286">
            <v>24.376000000000001</v>
          </cell>
          <cell r="E286">
            <v>22.332999999999998</v>
          </cell>
          <cell r="F286">
            <v>2.0430000000000028</v>
          </cell>
          <cell r="H286">
            <v>106.155</v>
          </cell>
          <cell r="I286">
            <v>89.331999999999994</v>
          </cell>
          <cell r="J286">
            <v>16.823000000000008</v>
          </cell>
          <cell r="L286">
            <v>268</v>
          </cell>
          <cell r="M286">
            <v>268</v>
          </cell>
          <cell r="N286">
            <v>0</v>
          </cell>
        </row>
        <row r="287">
          <cell r="B287">
            <v>112095</v>
          </cell>
          <cell r="C287" t="str">
            <v>MI Mail-Lease</v>
          </cell>
          <cell r="D287">
            <v>0</v>
          </cell>
          <cell r="E287">
            <v>15</v>
          </cell>
          <cell r="F287">
            <v>-15</v>
          </cell>
          <cell r="H287">
            <v>49.512</v>
          </cell>
          <cell r="I287">
            <v>60</v>
          </cell>
          <cell r="J287">
            <v>-10.488</v>
          </cell>
          <cell r="L287">
            <v>180</v>
          </cell>
          <cell r="M287">
            <v>180</v>
          </cell>
          <cell r="N287">
            <v>0</v>
          </cell>
        </row>
        <row r="288">
          <cell r="C288" t="str">
            <v>MI Mail</v>
          </cell>
          <cell r="D288">
            <v>141.09</v>
          </cell>
          <cell r="E288">
            <v>164.333</v>
          </cell>
          <cell r="F288">
            <v>-23.242999999999995</v>
          </cell>
          <cell r="H288">
            <v>655.51</v>
          </cell>
          <cell r="I288">
            <v>657.33199999999999</v>
          </cell>
          <cell r="J288">
            <v>-1.8220000000000187</v>
          </cell>
          <cell r="L288">
            <v>1972</v>
          </cell>
          <cell r="M288">
            <v>1972</v>
          </cell>
          <cell r="N288">
            <v>0</v>
          </cell>
        </row>
        <row r="289">
          <cell r="B289">
            <v>112100</v>
          </cell>
          <cell r="C289" t="str">
            <v>Lucent PBX Mail-Sale</v>
          </cell>
          <cell r="D289">
            <v>0</v>
          </cell>
          <cell r="E289">
            <v>25</v>
          </cell>
          <cell r="F289">
            <v>-25</v>
          </cell>
          <cell r="H289">
            <v>170.577</v>
          </cell>
          <cell r="I289">
            <v>100</v>
          </cell>
          <cell r="J289">
            <v>70.576999999999998</v>
          </cell>
          <cell r="L289">
            <v>300</v>
          </cell>
          <cell r="M289">
            <v>300</v>
          </cell>
          <cell r="N289">
            <v>0</v>
          </cell>
        </row>
        <row r="290">
          <cell r="B290">
            <v>112101</v>
          </cell>
          <cell r="C290" t="str">
            <v>Lucent PBX Mail-Rntl</v>
          </cell>
          <cell r="D290">
            <v>0</v>
          </cell>
          <cell r="E290">
            <v>0</v>
          </cell>
          <cell r="F290">
            <v>0</v>
          </cell>
          <cell r="H290">
            <v>0</v>
          </cell>
          <cell r="I290">
            <v>0</v>
          </cell>
          <cell r="J290">
            <v>0</v>
          </cell>
          <cell r="L290">
            <v>0</v>
          </cell>
          <cell r="M290">
            <v>0</v>
          </cell>
          <cell r="N290">
            <v>0</v>
          </cell>
        </row>
        <row r="291">
          <cell r="B291">
            <v>112102</v>
          </cell>
          <cell r="C291" t="str">
            <v>Lucent PBX Mail-Inst</v>
          </cell>
          <cell r="D291">
            <v>0</v>
          </cell>
          <cell r="E291">
            <v>0</v>
          </cell>
          <cell r="F291">
            <v>0</v>
          </cell>
          <cell r="H291">
            <v>0</v>
          </cell>
          <cell r="I291">
            <v>0</v>
          </cell>
          <cell r="J291">
            <v>0</v>
          </cell>
          <cell r="L291">
            <v>0</v>
          </cell>
          <cell r="M291">
            <v>0</v>
          </cell>
          <cell r="N291">
            <v>0</v>
          </cell>
        </row>
        <row r="292">
          <cell r="B292">
            <v>112103</v>
          </cell>
          <cell r="C292" t="str">
            <v>Lucent PBX Mail-Repr</v>
          </cell>
          <cell r="D292">
            <v>0</v>
          </cell>
          <cell r="E292">
            <v>0</v>
          </cell>
          <cell r="F292">
            <v>0</v>
          </cell>
          <cell r="H292">
            <v>0</v>
          </cell>
          <cell r="I292">
            <v>0</v>
          </cell>
          <cell r="J292">
            <v>0</v>
          </cell>
          <cell r="L292">
            <v>0</v>
          </cell>
          <cell r="M292">
            <v>0</v>
          </cell>
          <cell r="N292">
            <v>0</v>
          </cell>
        </row>
        <row r="293">
          <cell r="B293">
            <v>112104</v>
          </cell>
          <cell r="C293" t="str">
            <v>Lucent PBX Mail-Mtce</v>
          </cell>
          <cell r="D293">
            <v>0.76800000000000002</v>
          </cell>
          <cell r="E293">
            <v>0.75</v>
          </cell>
          <cell r="F293">
            <v>1.8000000000000016E-2</v>
          </cell>
          <cell r="H293">
            <v>0.93700000000000006</v>
          </cell>
          <cell r="I293">
            <v>3</v>
          </cell>
          <cell r="J293">
            <v>-2.0629999999999997</v>
          </cell>
          <cell r="L293">
            <v>9</v>
          </cell>
          <cell r="M293">
            <v>9</v>
          </cell>
          <cell r="N293">
            <v>0</v>
          </cell>
        </row>
        <row r="294">
          <cell r="B294">
            <v>112105</v>
          </cell>
          <cell r="C294" t="str">
            <v>Lucent PBX Mail-Leas</v>
          </cell>
          <cell r="D294">
            <v>0</v>
          </cell>
          <cell r="E294">
            <v>10</v>
          </cell>
          <cell r="F294">
            <v>-10</v>
          </cell>
          <cell r="H294">
            <v>34.423999999999999</v>
          </cell>
          <cell r="I294">
            <v>40</v>
          </cell>
          <cell r="J294">
            <v>-5.5760000000000005</v>
          </cell>
          <cell r="L294">
            <v>120</v>
          </cell>
          <cell r="M294">
            <v>120</v>
          </cell>
          <cell r="N294">
            <v>0</v>
          </cell>
        </row>
        <row r="295">
          <cell r="C295" t="str">
            <v>Lucent PBX Mail</v>
          </cell>
          <cell r="D295">
            <v>0.76800000000000002</v>
          </cell>
          <cell r="E295">
            <v>35.75</v>
          </cell>
          <cell r="F295">
            <v>-34.981999999999999</v>
          </cell>
          <cell r="G295">
            <v>0</v>
          </cell>
          <cell r="H295">
            <v>205.93800000000002</v>
          </cell>
          <cell r="I295">
            <v>143</v>
          </cell>
          <cell r="J295">
            <v>62.937999999999995</v>
          </cell>
          <cell r="K295">
            <v>0</v>
          </cell>
          <cell r="L295">
            <v>429</v>
          </cell>
          <cell r="M295">
            <v>429</v>
          </cell>
          <cell r="N295">
            <v>0</v>
          </cell>
        </row>
        <row r="296">
          <cell r="B296">
            <v>112110</v>
          </cell>
          <cell r="C296" t="str">
            <v>Octel PBX VMail-Sale</v>
          </cell>
          <cell r="D296">
            <v>43.866</v>
          </cell>
          <cell r="E296">
            <v>92.167000000000002</v>
          </cell>
          <cell r="F296">
            <v>-48.301000000000002</v>
          </cell>
          <cell r="H296">
            <v>375.18400000000003</v>
          </cell>
          <cell r="I296">
            <v>368.66800000000001</v>
          </cell>
          <cell r="J296">
            <v>6.5160000000000196</v>
          </cell>
          <cell r="L296">
            <v>1106</v>
          </cell>
          <cell r="M296">
            <v>1106</v>
          </cell>
          <cell r="N296">
            <v>0</v>
          </cell>
        </row>
        <row r="297">
          <cell r="B297">
            <v>112111</v>
          </cell>
          <cell r="C297" t="str">
            <v>Octel PBX VMail-Rntl</v>
          </cell>
          <cell r="D297">
            <v>0.89</v>
          </cell>
          <cell r="E297">
            <v>0.33300000000000002</v>
          </cell>
          <cell r="F297">
            <v>0.55699999999999994</v>
          </cell>
          <cell r="H297">
            <v>-6.8380000000000001</v>
          </cell>
          <cell r="I297">
            <v>1.3320000000000001</v>
          </cell>
          <cell r="J297">
            <v>-8.17</v>
          </cell>
          <cell r="L297">
            <v>4</v>
          </cell>
          <cell r="M297">
            <v>4</v>
          </cell>
          <cell r="N297">
            <v>0</v>
          </cell>
        </row>
        <row r="298">
          <cell r="B298">
            <v>112112</v>
          </cell>
          <cell r="C298" t="str">
            <v>Octel PBX VMail-Inst</v>
          </cell>
          <cell r="D298">
            <v>3.988</v>
          </cell>
          <cell r="E298">
            <v>6</v>
          </cell>
          <cell r="F298">
            <v>-2.012</v>
          </cell>
          <cell r="H298">
            <v>-40.856000000000002</v>
          </cell>
          <cell r="I298">
            <v>24</v>
          </cell>
          <cell r="J298">
            <v>-64.855999999999995</v>
          </cell>
          <cell r="L298">
            <v>72</v>
          </cell>
          <cell r="M298">
            <v>72</v>
          </cell>
          <cell r="N298">
            <v>0</v>
          </cell>
        </row>
        <row r="299">
          <cell r="B299">
            <v>112113</v>
          </cell>
          <cell r="C299" t="str">
            <v>Octel PBX Vmail-Repr</v>
          </cell>
          <cell r="D299">
            <v>0</v>
          </cell>
          <cell r="E299">
            <v>0</v>
          </cell>
          <cell r="F299">
            <v>0</v>
          </cell>
          <cell r="H299">
            <v>0</v>
          </cell>
          <cell r="I299">
            <v>0</v>
          </cell>
          <cell r="J299">
            <v>0</v>
          </cell>
          <cell r="L299">
            <v>0</v>
          </cell>
          <cell r="M299">
            <v>0</v>
          </cell>
          <cell r="N299">
            <v>0</v>
          </cell>
        </row>
        <row r="300">
          <cell r="B300">
            <v>112114</v>
          </cell>
          <cell r="C300" t="str">
            <v>Octel PBX VMail-Mtce</v>
          </cell>
          <cell r="D300">
            <v>11.347</v>
          </cell>
          <cell r="E300">
            <v>13.333</v>
          </cell>
          <cell r="F300">
            <v>-1.9860000000000007</v>
          </cell>
          <cell r="H300">
            <v>54.841999999999999</v>
          </cell>
          <cell r="I300">
            <v>53.332000000000001</v>
          </cell>
          <cell r="J300">
            <v>1.509999999999998</v>
          </cell>
          <cell r="L300">
            <v>160</v>
          </cell>
          <cell r="M300">
            <v>160</v>
          </cell>
          <cell r="N300">
            <v>0</v>
          </cell>
        </row>
        <row r="301">
          <cell r="B301">
            <v>112115</v>
          </cell>
          <cell r="C301" t="str">
            <v>Octel PBX VMail-Leas</v>
          </cell>
          <cell r="D301">
            <v>0</v>
          </cell>
          <cell r="E301">
            <v>8.6669999999999998</v>
          </cell>
          <cell r="F301">
            <v>-8.6669999999999998</v>
          </cell>
          <cell r="H301">
            <v>39.033000000000001</v>
          </cell>
          <cell r="I301">
            <v>34.667999999999999</v>
          </cell>
          <cell r="J301">
            <v>4.365000000000002</v>
          </cell>
          <cell r="L301">
            <v>104</v>
          </cell>
          <cell r="M301">
            <v>104</v>
          </cell>
          <cell r="N301">
            <v>0</v>
          </cell>
        </row>
        <row r="302">
          <cell r="C302" t="str">
            <v>Octel PBX Vmail</v>
          </cell>
          <cell r="D302">
            <v>60.091000000000001</v>
          </cell>
          <cell r="E302">
            <v>120.5</v>
          </cell>
          <cell r="F302">
            <v>-60.409000000000006</v>
          </cell>
          <cell r="H302">
            <v>421.36500000000001</v>
          </cell>
          <cell r="I302">
            <v>482</v>
          </cell>
          <cell r="J302">
            <v>-60.63499999999997</v>
          </cell>
          <cell r="L302">
            <v>1446</v>
          </cell>
          <cell r="M302">
            <v>1446</v>
          </cell>
          <cell r="N302">
            <v>0</v>
          </cell>
        </row>
        <row r="303">
          <cell r="B303">
            <v>112120</v>
          </cell>
          <cell r="C303" t="str">
            <v>Exec Mail-Sales</v>
          </cell>
          <cell r="D303">
            <v>0</v>
          </cell>
          <cell r="E303">
            <v>0</v>
          </cell>
          <cell r="F303">
            <v>0</v>
          </cell>
          <cell r="H303">
            <v>0</v>
          </cell>
          <cell r="I303">
            <v>0</v>
          </cell>
          <cell r="J303">
            <v>0</v>
          </cell>
          <cell r="L303">
            <v>0</v>
          </cell>
          <cell r="M303">
            <v>0</v>
          </cell>
          <cell r="N303">
            <v>0</v>
          </cell>
        </row>
        <row r="304">
          <cell r="B304">
            <v>112131</v>
          </cell>
          <cell r="C304" t="str">
            <v>Repartee-Vmail-Rntls</v>
          </cell>
          <cell r="D304">
            <v>0</v>
          </cell>
          <cell r="E304">
            <v>0</v>
          </cell>
          <cell r="F304">
            <v>0</v>
          </cell>
          <cell r="H304">
            <v>0</v>
          </cell>
          <cell r="I304">
            <v>0</v>
          </cell>
          <cell r="J304">
            <v>0</v>
          </cell>
          <cell r="L304">
            <v>0</v>
          </cell>
          <cell r="M304">
            <v>0</v>
          </cell>
          <cell r="N304">
            <v>0</v>
          </cell>
        </row>
        <row r="305">
          <cell r="B305">
            <v>112132</v>
          </cell>
          <cell r="C305" t="str">
            <v>Repartee-Vmail-Instl</v>
          </cell>
          <cell r="D305">
            <v>0</v>
          </cell>
          <cell r="E305">
            <v>0</v>
          </cell>
          <cell r="F305">
            <v>0</v>
          </cell>
          <cell r="H305">
            <v>0</v>
          </cell>
          <cell r="I305">
            <v>0</v>
          </cell>
          <cell r="J305">
            <v>0</v>
          </cell>
          <cell r="L305">
            <v>0</v>
          </cell>
          <cell r="M305">
            <v>0</v>
          </cell>
          <cell r="N305">
            <v>0</v>
          </cell>
        </row>
        <row r="306">
          <cell r="B306">
            <v>112133</v>
          </cell>
          <cell r="C306" t="str">
            <v>Repartee-Vmail-Reprs</v>
          </cell>
          <cell r="D306">
            <v>0</v>
          </cell>
          <cell r="E306">
            <v>0</v>
          </cell>
          <cell r="F306">
            <v>0</v>
          </cell>
          <cell r="H306">
            <v>0</v>
          </cell>
          <cell r="I306">
            <v>0</v>
          </cell>
          <cell r="J306">
            <v>0</v>
          </cell>
          <cell r="L306">
            <v>0</v>
          </cell>
          <cell r="M306">
            <v>0</v>
          </cell>
          <cell r="N306">
            <v>0</v>
          </cell>
        </row>
        <row r="307">
          <cell r="B307">
            <v>112134</v>
          </cell>
          <cell r="C307" t="str">
            <v>Repartee VMail-Mtce</v>
          </cell>
          <cell r="D307">
            <v>0</v>
          </cell>
          <cell r="E307">
            <v>8.3000000000000004E-2</v>
          </cell>
          <cell r="F307">
            <v>-8.3000000000000004E-2</v>
          </cell>
          <cell r="H307">
            <v>0</v>
          </cell>
          <cell r="I307">
            <v>0.33200000000000002</v>
          </cell>
          <cell r="J307">
            <v>-0.33200000000000002</v>
          </cell>
          <cell r="L307">
            <v>1</v>
          </cell>
          <cell r="M307">
            <v>1</v>
          </cell>
          <cell r="N307">
            <v>0</v>
          </cell>
        </row>
        <row r="308">
          <cell r="B308">
            <v>112135</v>
          </cell>
          <cell r="C308" t="str">
            <v>Repartee VMail-Lease</v>
          </cell>
          <cell r="D308">
            <v>0</v>
          </cell>
          <cell r="E308">
            <v>0</v>
          </cell>
          <cell r="F308">
            <v>0</v>
          </cell>
          <cell r="H308">
            <v>0</v>
          </cell>
          <cell r="I308">
            <v>0</v>
          </cell>
          <cell r="J308">
            <v>0</v>
          </cell>
          <cell r="L308">
            <v>0</v>
          </cell>
          <cell r="M308">
            <v>0</v>
          </cell>
          <cell r="N308">
            <v>0</v>
          </cell>
        </row>
        <row r="309">
          <cell r="C309" t="str">
            <v>Repartee Vmail</v>
          </cell>
          <cell r="D309">
            <v>0</v>
          </cell>
          <cell r="E309">
            <v>8.3000000000000004E-2</v>
          </cell>
          <cell r="F309">
            <v>-8.3000000000000004E-2</v>
          </cell>
          <cell r="G309">
            <v>0</v>
          </cell>
          <cell r="H309">
            <v>0</v>
          </cell>
          <cell r="I309">
            <v>0.33200000000000002</v>
          </cell>
          <cell r="J309">
            <v>-0.33200000000000002</v>
          </cell>
          <cell r="K309">
            <v>0</v>
          </cell>
          <cell r="L309">
            <v>1</v>
          </cell>
          <cell r="M309">
            <v>1</v>
          </cell>
          <cell r="N309">
            <v>0</v>
          </cell>
        </row>
        <row r="310">
          <cell r="B310">
            <v>112140</v>
          </cell>
          <cell r="C310" t="str">
            <v>Startalk Vmail-Sales</v>
          </cell>
          <cell r="D310">
            <v>0</v>
          </cell>
          <cell r="E310">
            <v>0</v>
          </cell>
          <cell r="F310">
            <v>0</v>
          </cell>
          <cell r="H310">
            <v>0</v>
          </cell>
          <cell r="I310">
            <v>0</v>
          </cell>
          <cell r="J310">
            <v>0</v>
          </cell>
          <cell r="L310">
            <v>0</v>
          </cell>
          <cell r="M310">
            <v>0</v>
          </cell>
          <cell r="N310">
            <v>0</v>
          </cell>
        </row>
        <row r="311">
          <cell r="B311">
            <v>112141</v>
          </cell>
          <cell r="C311" t="str">
            <v>Startalk VMail-Rntls</v>
          </cell>
          <cell r="D311">
            <v>2.7610000000000001</v>
          </cell>
          <cell r="E311">
            <v>2.9169999999999998</v>
          </cell>
          <cell r="F311">
            <v>-0.15599999999999969</v>
          </cell>
          <cell r="H311">
            <v>9.4589999999999996</v>
          </cell>
          <cell r="I311">
            <v>11.667999999999999</v>
          </cell>
          <cell r="J311">
            <v>-2.2089999999999996</v>
          </cell>
          <cell r="L311">
            <v>35</v>
          </cell>
          <cell r="M311">
            <v>35</v>
          </cell>
          <cell r="N311">
            <v>0</v>
          </cell>
        </row>
        <row r="312">
          <cell r="B312">
            <v>112142</v>
          </cell>
          <cell r="C312" t="str">
            <v>Startalk VMail-Instl</v>
          </cell>
          <cell r="D312">
            <v>0.40100000000000002</v>
          </cell>
          <cell r="E312">
            <v>0</v>
          </cell>
          <cell r="F312">
            <v>0.40100000000000002</v>
          </cell>
          <cell r="H312">
            <v>-0.83199999999999996</v>
          </cell>
          <cell r="I312">
            <v>0</v>
          </cell>
          <cell r="J312">
            <v>-0.83199999999999996</v>
          </cell>
          <cell r="L312">
            <v>0</v>
          </cell>
          <cell r="M312">
            <v>0</v>
          </cell>
          <cell r="N312">
            <v>0</v>
          </cell>
        </row>
        <row r="313">
          <cell r="B313">
            <v>112143</v>
          </cell>
          <cell r="C313" t="str">
            <v>Startalk Vmail-Reprs</v>
          </cell>
          <cell r="D313">
            <v>0</v>
          </cell>
          <cell r="E313">
            <v>0</v>
          </cell>
          <cell r="F313">
            <v>0</v>
          </cell>
          <cell r="H313">
            <v>0</v>
          </cell>
          <cell r="I313">
            <v>0</v>
          </cell>
          <cell r="J313">
            <v>0</v>
          </cell>
          <cell r="L313">
            <v>0</v>
          </cell>
          <cell r="M313">
            <v>0</v>
          </cell>
          <cell r="N313">
            <v>0</v>
          </cell>
        </row>
        <row r="314">
          <cell r="B314">
            <v>112144</v>
          </cell>
          <cell r="C314" t="str">
            <v>Startalk VMail-Mtce</v>
          </cell>
          <cell r="D314">
            <v>2.0030000000000001</v>
          </cell>
          <cell r="E314">
            <v>2.0830000000000002</v>
          </cell>
          <cell r="F314">
            <v>-8.0000000000000071E-2</v>
          </cell>
          <cell r="H314">
            <v>8.452</v>
          </cell>
          <cell r="I314">
            <v>8.3320000000000007</v>
          </cell>
          <cell r="J314">
            <v>0.11999999999999922</v>
          </cell>
          <cell r="L314">
            <v>25</v>
          </cell>
          <cell r="M314">
            <v>25</v>
          </cell>
          <cell r="N314">
            <v>0</v>
          </cell>
        </row>
        <row r="315">
          <cell r="B315">
            <v>112145</v>
          </cell>
          <cell r="C315" t="str">
            <v>Startalk Vmail-Lease</v>
          </cell>
          <cell r="D315">
            <v>-0.71499999999999997</v>
          </cell>
          <cell r="E315">
            <v>0</v>
          </cell>
          <cell r="F315">
            <v>-0.71499999999999997</v>
          </cell>
          <cell r="H315">
            <v>-0.71499999999999997</v>
          </cell>
          <cell r="I315">
            <v>0</v>
          </cell>
          <cell r="J315">
            <v>-0.71499999999999997</v>
          </cell>
          <cell r="L315">
            <v>0</v>
          </cell>
          <cell r="M315">
            <v>0</v>
          </cell>
          <cell r="N315">
            <v>0</v>
          </cell>
        </row>
        <row r="316">
          <cell r="C316" t="str">
            <v>Startalk VMail</v>
          </cell>
          <cell r="D316">
            <v>4.45</v>
          </cell>
          <cell r="E316">
            <v>5</v>
          </cell>
          <cell r="F316">
            <v>-0.54999999999999971</v>
          </cell>
          <cell r="H316">
            <v>16.364000000000001</v>
          </cell>
          <cell r="I316">
            <v>20</v>
          </cell>
          <cell r="J316">
            <v>-3.6360000000000001</v>
          </cell>
          <cell r="L316">
            <v>60</v>
          </cell>
          <cell r="M316">
            <v>60</v>
          </cell>
          <cell r="N316">
            <v>0</v>
          </cell>
        </row>
        <row r="317">
          <cell r="B317">
            <v>112150</v>
          </cell>
          <cell r="C317" t="str">
            <v>Partnr Key Apps-Sale</v>
          </cell>
          <cell r="D317">
            <v>0</v>
          </cell>
          <cell r="E317">
            <v>0.41699999999999998</v>
          </cell>
          <cell r="F317">
            <v>-0.41699999999999998</v>
          </cell>
          <cell r="H317">
            <v>0</v>
          </cell>
          <cell r="I317">
            <v>1.6679999999999999</v>
          </cell>
          <cell r="J317">
            <v>-1.6679999999999999</v>
          </cell>
          <cell r="L317">
            <v>5</v>
          </cell>
          <cell r="M317">
            <v>5</v>
          </cell>
          <cell r="N317">
            <v>0</v>
          </cell>
        </row>
        <row r="318">
          <cell r="B318">
            <v>112155</v>
          </cell>
          <cell r="C318" t="str">
            <v>Partnr Key Apps-Leas</v>
          </cell>
          <cell r="D318">
            <v>0</v>
          </cell>
          <cell r="E318">
            <v>0</v>
          </cell>
          <cell r="F318">
            <v>0</v>
          </cell>
          <cell r="H318">
            <v>0</v>
          </cell>
          <cell r="I318">
            <v>0</v>
          </cell>
          <cell r="J318">
            <v>0</v>
          </cell>
          <cell r="L318">
            <v>0</v>
          </cell>
          <cell r="M318">
            <v>0</v>
          </cell>
          <cell r="N318">
            <v>0</v>
          </cell>
        </row>
        <row r="319">
          <cell r="C319" t="str">
            <v>Partnr Key Apps</v>
          </cell>
          <cell r="D319">
            <v>0</v>
          </cell>
          <cell r="E319">
            <v>0.41699999999999998</v>
          </cell>
          <cell r="F319">
            <v>-0.41699999999999998</v>
          </cell>
          <cell r="G319">
            <v>0</v>
          </cell>
          <cell r="H319">
            <v>0</v>
          </cell>
          <cell r="I319">
            <v>1.6679999999999999</v>
          </cell>
          <cell r="J319">
            <v>-1.6679999999999999</v>
          </cell>
          <cell r="K319">
            <v>0</v>
          </cell>
          <cell r="L319">
            <v>5</v>
          </cell>
          <cell r="M319">
            <v>5</v>
          </cell>
          <cell r="N319">
            <v>0</v>
          </cell>
        </row>
        <row r="320">
          <cell r="B320">
            <v>112160</v>
          </cell>
          <cell r="C320" t="str">
            <v>Lucent Key Mail-Sale</v>
          </cell>
          <cell r="D320">
            <v>0</v>
          </cell>
          <cell r="E320">
            <v>4.1669999999999998</v>
          </cell>
          <cell r="F320">
            <v>-4.1669999999999998</v>
          </cell>
          <cell r="H320">
            <v>0</v>
          </cell>
          <cell r="I320">
            <v>16.667999999999999</v>
          </cell>
          <cell r="J320">
            <v>-16.667999999999999</v>
          </cell>
          <cell r="L320">
            <v>50</v>
          </cell>
          <cell r="M320">
            <v>50</v>
          </cell>
          <cell r="N320">
            <v>0</v>
          </cell>
        </row>
        <row r="321">
          <cell r="B321">
            <v>112161</v>
          </cell>
          <cell r="C321" t="str">
            <v>Lucent Key Mail-Rntl</v>
          </cell>
          <cell r="D321">
            <v>0.80200000000000005</v>
          </cell>
          <cell r="E321">
            <v>0.83299999999999996</v>
          </cell>
          <cell r="F321">
            <v>-3.0999999999999917E-2</v>
          </cell>
          <cell r="H321">
            <v>3.4350000000000001</v>
          </cell>
          <cell r="I321">
            <v>3.3319999999999999</v>
          </cell>
          <cell r="J321">
            <v>0.1030000000000002</v>
          </cell>
          <cell r="L321">
            <v>10</v>
          </cell>
          <cell r="M321">
            <v>10</v>
          </cell>
          <cell r="N321">
            <v>0</v>
          </cell>
        </row>
        <row r="322">
          <cell r="B322">
            <v>112162</v>
          </cell>
          <cell r="C322" t="str">
            <v>Lucent Key Mail-Inst</v>
          </cell>
          <cell r="D322">
            <v>0.81</v>
          </cell>
          <cell r="E322">
            <v>0.41699999999999998</v>
          </cell>
          <cell r="F322">
            <v>0.39300000000000007</v>
          </cell>
          <cell r="H322">
            <v>0.81</v>
          </cell>
          <cell r="I322">
            <v>1.6679999999999999</v>
          </cell>
          <cell r="J322">
            <v>-0.85799999999999987</v>
          </cell>
          <cell r="L322">
            <v>5</v>
          </cell>
          <cell r="M322">
            <v>5</v>
          </cell>
          <cell r="N322">
            <v>0</v>
          </cell>
        </row>
        <row r="323">
          <cell r="B323">
            <v>112164</v>
          </cell>
          <cell r="C323" t="str">
            <v>Lucent Key Mail-Mtce</v>
          </cell>
          <cell r="D323">
            <v>8.7999999999999995E-2</v>
          </cell>
          <cell r="E323">
            <v>0.41699999999999998</v>
          </cell>
          <cell r="F323">
            <v>-0.32899999999999996</v>
          </cell>
          <cell r="H323">
            <v>0.35199999999999998</v>
          </cell>
          <cell r="I323">
            <v>1.6679999999999999</v>
          </cell>
          <cell r="J323">
            <v>-1.3159999999999998</v>
          </cell>
          <cell r="L323">
            <v>5</v>
          </cell>
          <cell r="M323">
            <v>5</v>
          </cell>
          <cell r="N323">
            <v>0</v>
          </cell>
        </row>
        <row r="324">
          <cell r="B324">
            <v>112165</v>
          </cell>
          <cell r="C324" t="str">
            <v>Lucent Key Mail-Leas</v>
          </cell>
          <cell r="D324">
            <v>0</v>
          </cell>
          <cell r="E324">
            <v>2.0830000000000002</v>
          </cell>
          <cell r="F324">
            <v>-2.0830000000000002</v>
          </cell>
          <cell r="H324">
            <v>5.6909999999999998</v>
          </cell>
          <cell r="I324">
            <v>8.3320000000000007</v>
          </cell>
          <cell r="J324">
            <v>-2.6410000000000009</v>
          </cell>
          <cell r="L324">
            <v>25</v>
          </cell>
          <cell r="M324">
            <v>25</v>
          </cell>
          <cell r="N324">
            <v>0</v>
          </cell>
        </row>
        <row r="325">
          <cell r="C325" t="str">
            <v>Lucent Key Mail</v>
          </cell>
          <cell r="D325">
            <v>1.7000000000000002</v>
          </cell>
          <cell r="E325">
            <v>7.9169999999999998</v>
          </cell>
          <cell r="F325">
            <v>-6.2169999999999996</v>
          </cell>
          <cell r="H325">
            <v>10.288</v>
          </cell>
          <cell r="I325">
            <v>31.667999999999999</v>
          </cell>
          <cell r="J325">
            <v>-21.38</v>
          </cell>
          <cell r="L325">
            <v>95</v>
          </cell>
          <cell r="M325">
            <v>95</v>
          </cell>
          <cell r="N325">
            <v>0</v>
          </cell>
        </row>
        <row r="326">
          <cell r="B326">
            <v>112170</v>
          </cell>
          <cell r="C326" t="str">
            <v>Meridian Mx ACD-Sale</v>
          </cell>
          <cell r="D326">
            <v>11.414</v>
          </cell>
          <cell r="E326">
            <v>20.917000000000002</v>
          </cell>
          <cell r="F326">
            <v>-9.5030000000000019</v>
          </cell>
          <cell r="H326">
            <v>73.471000000000004</v>
          </cell>
          <cell r="I326">
            <v>83.668000000000006</v>
          </cell>
          <cell r="J326">
            <v>-10.197000000000003</v>
          </cell>
          <cell r="L326">
            <v>251</v>
          </cell>
          <cell r="M326">
            <v>251</v>
          </cell>
          <cell r="N326">
            <v>0</v>
          </cell>
        </row>
        <row r="327">
          <cell r="B327">
            <v>112172</v>
          </cell>
          <cell r="C327" t="str">
            <v>Meridian Mx ACD-Inst</v>
          </cell>
          <cell r="D327">
            <v>0</v>
          </cell>
          <cell r="E327">
            <v>0</v>
          </cell>
          <cell r="F327">
            <v>0</v>
          </cell>
          <cell r="H327">
            <v>0</v>
          </cell>
          <cell r="I327">
            <v>0</v>
          </cell>
          <cell r="J327">
            <v>0</v>
          </cell>
          <cell r="L327">
            <v>0</v>
          </cell>
          <cell r="M327">
            <v>0</v>
          </cell>
          <cell r="N327">
            <v>0</v>
          </cell>
        </row>
        <row r="328">
          <cell r="B328">
            <v>112174</v>
          </cell>
          <cell r="C328" t="str">
            <v>Meridian Mx ACD-Mtce</v>
          </cell>
          <cell r="D328">
            <v>1.38</v>
          </cell>
          <cell r="E328">
            <v>0.58299999999999996</v>
          </cell>
          <cell r="F328">
            <v>0.79699999999999993</v>
          </cell>
          <cell r="H328">
            <v>5.52</v>
          </cell>
          <cell r="I328">
            <v>2.3319999999999999</v>
          </cell>
          <cell r="J328">
            <v>3.1879999999999997</v>
          </cell>
          <cell r="L328">
            <v>7</v>
          </cell>
          <cell r="M328">
            <v>7</v>
          </cell>
          <cell r="N328">
            <v>0</v>
          </cell>
        </row>
        <row r="329">
          <cell r="C329" t="str">
            <v>Meridian Mx ACD</v>
          </cell>
          <cell r="D329">
            <v>12.794</v>
          </cell>
          <cell r="E329">
            <v>21.5</v>
          </cell>
          <cell r="F329">
            <v>-8.7060000000000013</v>
          </cell>
          <cell r="H329">
            <v>78.991</v>
          </cell>
          <cell r="I329">
            <v>86</v>
          </cell>
          <cell r="J329">
            <v>-7.009000000000003</v>
          </cell>
          <cell r="L329">
            <v>258</v>
          </cell>
          <cell r="M329">
            <v>258</v>
          </cell>
          <cell r="N329">
            <v>0</v>
          </cell>
        </row>
        <row r="330">
          <cell r="B330">
            <v>112180</v>
          </cell>
          <cell r="C330" t="str">
            <v>PBX Admin Tools-Sale</v>
          </cell>
          <cell r="D330">
            <v>0</v>
          </cell>
          <cell r="E330">
            <v>4.1669999999999998</v>
          </cell>
          <cell r="F330">
            <v>-4.1669999999999998</v>
          </cell>
          <cell r="H330">
            <v>0</v>
          </cell>
          <cell r="I330">
            <v>16.667999999999999</v>
          </cell>
          <cell r="J330">
            <v>-16.667999999999999</v>
          </cell>
          <cell r="L330">
            <v>50</v>
          </cell>
          <cell r="M330">
            <v>50</v>
          </cell>
          <cell r="N330">
            <v>0</v>
          </cell>
        </row>
        <row r="331">
          <cell r="B331">
            <v>112500</v>
          </cell>
          <cell r="C331" t="str">
            <v>CPE Accrual</v>
          </cell>
          <cell r="D331">
            <v>95.539000000000001</v>
          </cell>
          <cell r="E331">
            <v>1108.3330000000001</v>
          </cell>
          <cell r="F331">
            <v>-1012.7940000000001</v>
          </cell>
          <cell r="H331">
            <v>-783.89700000000005</v>
          </cell>
          <cell r="I331">
            <v>4433.3320000000003</v>
          </cell>
          <cell r="J331">
            <v>-5217.2290000000003</v>
          </cell>
          <cell r="L331">
            <v>13300</v>
          </cell>
          <cell r="M331">
            <v>13300</v>
          </cell>
          <cell r="N331">
            <v>0</v>
          </cell>
        </row>
        <row r="332">
          <cell r="B332">
            <v>112502</v>
          </cell>
          <cell r="C332" t="str">
            <v>CPE Accrual</v>
          </cell>
          <cell r="D332">
            <v>0</v>
          </cell>
          <cell r="E332">
            <v>0</v>
          </cell>
          <cell r="F332">
            <v>0</v>
          </cell>
          <cell r="H332">
            <v>-114.996</v>
          </cell>
          <cell r="I332">
            <v>0</v>
          </cell>
          <cell r="J332">
            <v>-114.996</v>
          </cell>
          <cell r="L332">
            <v>0</v>
          </cell>
          <cell r="M332">
            <v>0</v>
          </cell>
          <cell r="N332">
            <v>0</v>
          </cell>
        </row>
        <row r="333">
          <cell r="B333">
            <v>112503</v>
          </cell>
          <cell r="C333" t="str">
            <v>CPE Accrual</v>
          </cell>
          <cell r="D333">
            <v>0</v>
          </cell>
          <cell r="E333">
            <v>0</v>
          </cell>
          <cell r="F333">
            <v>0</v>
          </cell>
          <cell r="H333">
            <v>0</v>
          </cell>
          <cell r="I333">
            <v>0</v>
          </cell>
          <cell r="J333">
            <v>0</v>
          </cell>
          <cell r="L333">
            <v>0</v>
          </cell>
          <cell r="M333">
            <v>0</v>
          </cell>
          <cell r="N333">
            <v>0</v>
          </cell>
        </row>
        <row r="334">
          <cell r="B334">
            <v>112504</v>
          </cell>
          <cell r="C334" t="str">
            <v>CPE Accrual</v>
          </cell>
          <cell r="D334">
            <v>6.3E-2</v>
          </cell>
          <cell r="E334">
            <v>0</v>
          </cell>
          <cell r="F334">
            <v>6.3E-2</v>
          </cell>
          <cell r="H334">
            <v>0.27</v>
          </cell>
          <cell r="I334">
            <v>0</v>
          </cell>
          <cell r="J334">
            <v>0.27</v>
          </cell>
          <cell r="L334">
            <v>0</v>
          </cell>
          <cell r="M334">
            <v>0</v>
          </cell>
          <cell r="N334">
            <v>0</v>
          </cell>
        </row>
        <row r="335">
          <cell r="B335">
            <v>112505</v>
          </cell>
          <cell r="C335" t="str">
            <v>CPE Accrual</v>
          </cell>
          <cell r="D335">
            <v>0</v>
          </cell>
          <cell r="E335">
            <v>0</v>
          </cell>
          <cell r="F335">
            <v>0</v>
          </cell>
          <cell r="H335">
            <v>-63.83</v>
          </cell>
          <cell r="I335">
            <v>0</v>
          </cell>
          <cell r="J335">
            <v>-63.83</v>
          </cell>
          <cell r="L335">
            <v>0</v>
          </cell>
          <cell r="M335">
            <v>0</v>
          </cell>
          <cell r="N335">
            <v>0</v>
          </cell>
        </row>
        <row r="336">
          <cell r="C336" t="str">
            <v>CPE Accrual</v>
          </cell>
          <cell r="D336">
            <v>95.602000000000004</v>
          </cell>
          <cell r="E336">
            <v>1108.3330000000001</v>
          </cell>
          <cell r="F336">
            <v>-1012.7310000000001</v>
          </cell>
          <cell r="H336">
            <v>-962.45300000000009</v>
          </cell>
          <cell r="I336">
            <v>4433.3320000000003</v>
          </cell>
          <cell r="J336">
            <v>-5395.7849999999999</v>
          </cell>
          <cell r="L336">
            <v>13300</v>
          </cell>
          <cell r="M336">
            <v>13300</v>
          </cell>
          <cell r="N336">
            <v>0</v>
          </cell>
        </row>
        <row r="337">
          <cell r="B337">
            <v>112510</v>
          </cell>
          <cell r="C337" t="str">
            <v>MuLineAnnouncr-Sales</v>
          </cell>
          <cell r="D337">
            <v>0</v>
          </cell>
          <cell r="E337">
            <v>0</v>
          </cell>
          <cell r="F337">
            <v>0</v>
          </cell>
          <cell r="H337">
            <v>3.82</v>
          </cell>
          <cell r="I337">
            <v>0</v>
          </cell>
          <cell r="J337">
            <v>3.82</v>
          </cell>
          <cell r="L337">
            <v>0</v>
          </cell>
          <cell r="M337">
            <v>0</v>
          </cell>
          <cell r="N337">
            <v>0</v>
          </cell>
        </row>
        <row r="338">
          <cell r="B338">
            <v>112511</v>
          </cell>
          <cell r="C338" t="str">
            <v>MuLineAnnouncr-Rentl</v>
          </cell>
          <cell r="D338">
            <v>0.36799999999999999</v>
          </cell>
          <cell r="E338">
            <v>0</v>
          </cell>
          <cell r="F338">
            <v>0.36799999999999999</v>
          </cell>
          <cell r="H338">
            <v>1.472</v>
          </cell>
          <cell r="I338">
            <v>0</v>
          </cell>
          <cell r="J338">
            <v>1.472</v>
          </cell>
          <cell r="L338">
            <v>0</v>
          </cell>
          <cell r="M338">
            <v>0</v>
          </cell>
          <cell r="N338">
            <v>0</v>
          </cell>
        </row>
        <row r="339">
          <cell r="B339">
            <v>112512</v>
          </cell>
          <cell r="C339" t="str">
            <v>MuLineAnnouncr-Insta</v>
          </cell>
          <cell r="D339">
            <v>6.5000000000000002E-2</v>
          </cell>
          <cell r="E339">
            <v>0</v>
          </cell>
          <cell r="F339">
            <v>6.5000000000000002E-2</v>
          </cell>
          <cell r="H339">
            <v>6.5000000000000002E-2</v>
          </cell>
          <cell r="I339">
            <v>0</v>
          </cell>
          <cell r="J339">
            <v>6.5000000000000002E-2</v>
          </cell>
          <cell r="L339">
            <v>0</v>
          </cell>
          <cell r="M339">
            <v>0</v>
          </cell>
          <cell r="N339">
            <v>0</v>
          </cell>
        </row>
        <row r="340">
          <cell r="B340">
            <v>112513</v>
          </cell>
          <cell r="C340" t="str">
            <v>MuLineAnnouncr-Repai</v>
          </cell>
          <cell r="D340">
            <v>0</v>
          </cell>
          <cell r="E340">
            <v>0</v>
          </cell>
          <cell r="F340">
            <v>0</v>
          </cell>
          <cell r="H340">
            <v>0</v>
          </cell>
          <cell r="I340">
            <v>0</v>
          </cell>
          <cell r="J340">
            <v>0</v>
          </cell>
          <cell r="L340">
            <v>0</v>
          </cell>
          <cell r="M340">
            <v>0</v>
          </cell>
          <cell r="N340">
            <v>0</v>
          </cell>
        </row>
        <row r="341">
          <cell r="B341">
            <v>112514</v>
          </cell>
          <cell r="C341" t="str">
            <v>Mu Line Announc-Mtce</v>
          </cell>
          <cell r="D341">
            <v>0.23499999999999999</v>
          </cell>
          <cell r="E341">
            <v>0</v>
          </cell>
          <cell r="F341">
            <v>0.23499999999999999</v>
          </cell>
          <cell r="H341">
            <v>0.90600000000000003</v>
          </cell>
          <cell r="I341">
            <v>0</v>
          </cell>
          <cell r="J341">
            <v>0.90600000000000003</v>
          </cell>
          <cell r="L341">
            <v>0</v>
          </cell>
          <cell r="M341">
            <v>0</v>
          </cell>
          <cell r="N341">
            <v>0</v>
          </cell>
        </row>
        <row r="342">
          <cell r="B342">
            <v>112515</v>
          </cell>
          <cell r="C342" t="str">
            <v>MuLineAnnouncr-Lease</v>
          </cell>
          <cell r="D342">
            <v>0</v>
          </cell>
          <cell r="E342">
            <v>0</v>
          </cell>
          <cell r="F342">
            <v>0</v>
          </cell>
          <cell r="H342">
            <v>0</v>
          </cell>
          <cell r="I342">
            <v>0</v>
          </cell>
          <cell r="J342">
            <v>0</v>
          </cell>
          <cell r="L342">
            <v>0</v>
          </cell>
          <cell r="M342">
            <v>0</v>
          </cell>
          <cell r="N342">
            <v>0</v>
          </cell>
        </row>
        <row r="343">
          <cell r="C343" t="str">
            <v>Mu Line Announcer</v>
          </cell>
          <cell r="D343">
            <v>0.66799999999999993</v>
          </cell>
          <cell r="E343">
            <v>0</v>
          </cell>
          <cell r="F343">
            <v>0.66799999999999993</v>
          </cell>
          <cell r="H343">
            <v>6.2629999999999999</v>
          </cell>
          <cell r="I343">
            <v>0</v>
          </cell>
          <cell r="J343">
            <v>6.2629999999999999</v>
          </cell>
          <cell r="L343">
            <v>0</v>
          </cell>
          <cell r="M343">
            <v>0</v>
          </cell>
          <cell r="N343">
            <v>0</v>
          </cell>
        </row>
        <row r="344">
          <cell r="B344">
            <v>112520</v>
          </cell>
          <cell r="C344" t="str">
            <v>Enterphone-Sales</v>
          </cell>
          <cell r="D344">
            <v>0</v>
          </cell>
          <cell r="E344">
            <v>0</v>
          </cell>
          <cell r="F344">
            <v>0</v>
          </cell>
          <cell r="H344">
            <v>0</v>
          </cell>
          <cell r="I344">
            <v>0</v>
          </cell>
          <cell r="J344">
            <v>0</v>
          </cell>
          <cell r="L344">
            <v>0</v>
          </cell>
          <cell r="M344">
            <v>0</v>
          </cell>
          <cell r="N344">
            <v>0</v>
          </cell>
        </row>
        <row r="345">
          <cell r="B345">
            <v>112521</v>
          </cell>
          <cell r="C345" t="str">
            <v>Enterphone-Rentals</v>
          </cell>
          <cell r="D345">
            <v>-0.109</v>
          </cell>
          <cell r="E345">
            <v>0</v>
          </cell>
          <cell r="F345">
            <v>-0.109</v>
          </cell>
          <cell r="H345">
            <v>-0.2</v>
          </cell>
          <cell r="I345">
            <v>0</v>
          </cell>
          <cell r="J345">
            <v>-0.2</v>
          </cell>
          <cell r="L345">
            <v>0</v>
          </cell>
          <cell r="M345">
            <v>0</v>
          </cell>
          <cell r="N345">
            <v>0</v>
          </cell>
        </row>
        <row r="346">
          <cell r="B346">
            <v>112522</v>
          </cell>
          <cell r="C346" t="str">
            <v>Enterphone-Installs</v>
          </cell>
          <cell r="D346">
            <v>0.06</v>
          </cell>
          <cell r="E346">
            <v>0</v>
          </cell>
          <cell r="F346">
            <v>0.06</v>
          </cell>
          <cell r="H346">
            <v>-2.3050000000000002</v>
          </cell>
          <cell r="I346">
            <v>0</v>
          </cell>
          <cell r="J346">
            <v>-2.3050000000000002</v>
          </cell>
          <cell r="L346">
            <v>0</v>
          </cell>
          <cell r="M346">
            <v>0</v>
          </cell>
          <cell r="N346">
            <v>0</v>
          </cell>
        </row>
        <row r="347">
          <cell r="B347">
            <v>112523</v>
          </cell>
          <cell r="C347" t="str">
            <v>Enterphone-Repairs</v>
          </cell>
          <cell r="D347">
            <v>0</v>
          </cell>
          <cell r="E347">
            <v>0</v>
          </cell>
          <cell r="F347">
            <v>0</v>
          </cell>
          <cell r="H347">
            <v>0</v>
          </cell>
          <cell r="I347">
            <v>0</v>
          </cell>
          <cell r="J347">
            <v>0</v>
          </cell>
          <cell r="L347">
            <v>0</v>
          </cell>
          <cell r="M347">
            <v>0</v>
          </cell>
          <cell r="N347">
            <v>0</v>
          </cell>
        </row>
        <row r="348">
          <cell r="B348">
            <v>112524</v>
          </cell>
          <cell r="C348" t="str">
            <v>Enterphone-Mtce</v>
          </cell>
          <cell r="D348">
            <v>4.1000000000000002E-2</v>
          </cell>
          <cell r="E348">
            <v>0</v>
          </cell>
          <cell r="F348">
            <v>4.1000000000000002E-2</v>
          </cell>
          <cell r="H348">
            <v>-4.9000000000000002E-2</v>
          </cell>
          <cell r="I348">
            <v>0</v>
          </cell>
          <cell r="J348">
            <v>-4.9000000000000002E-2</v>
          </cell>
          <cell r="L348">
            <v>0</v>
          </cell>
          <cell r="M348">
            <v>0</v>
          </cell>
          <cell r="N348">
            <v>0</v>
          </cell>
        </row>
        <row r="349">
          <cell r="B349">
            <v>112525</v>
          </cell>
          <cell r="C349" t="str">
            <v>Enterphone - Lease</v>
          </cell>
          <cell r="D349">
            <v>0</v>
          </cell>
          <cell r="E349">
            <v>0</v>
          </cell>
          <cell r="F349">
            <v>0</v>
          </cell>
          <cell r="H349">
            <v>-15.958</v>
          </cell>
          <cell r="I349">
            <v>0</v>
          </cell>
          <cell r="J349">
            <v>-15.958</v>
          </cell>
          <cell r="L349">
            <v>0</v>
          </cell>
          <cell r="M349">
            <v>0</v>
          </cell>
          <cell r="N349">
            <v>0</v>
          </cell>
        </row>
        <row r="350">
          <cell r="C350" t="str">
            <v>Enterphone</v>
          </cell>
          <cell r="D350">
            <v>-8.0000000000000002E-3</v>
          </cell>
          <cell r="E350">
            <v>0</v>
          </cell>
          <cell r="F350">
            <v>-8.0000000000000002E-3</v>
          </cell>
          <cell r="G350">
            <v>0</v>
          </cell>
          <cell r="H350">
            <v>-18.512</v>
          </cell>
          <cell r="I350">
            <v>0</v>
          </cell>
          <cell r="J350">
            <v>-18.512</v>
          </cell>
          <cell r="K350">
            <v>0</v>
          </cell>
          <cell r="L350">
            <v>0</v>
          </cell>
          <cell r="M350">
            <v>0</v>
          </cell>
          <cell r="N350">
            <v>0</v>
          </cell>
        </row>
        <row r="351">
          <cell r="B351">
            <v>112530</v>
          </cell>
          <cell r="C351" t="str">
            <v>Sharpfax-Sales</v>
          </cell>
          <cell r="D351">
            <v>0</v>
          </cell>
          <cell r="E351">
            <v>0</v>
          </cell>
          <cell r="F351">
            <v>0</v>
          </cell>
          <cell r="H351">
            <v>3.7330000000000001</v>
          </cell>
          <cell r="I351">
            <v>0</v>
          </cell>
          <cell r="J351">
            <v>3.7330000000000001</v>
          </cell>
          <cell r="L351">
            <v>0</v>
          </cell>
          <cell r="M351">
            <v>0</v>
          </cell>
          <cell r="N351">
            <v>0</v>
          </cell>
        </row>
        <row r="352">
          <cell r="B352">
            <v>112531</v>
          </cell>
          <cell r="C352" t="str">
            <v>Sharpfax-Rentals</v>
          </cell>
          <cell r="D352">
            <v>-3.6970000000000001</v>
          </cell>
          <cell r="E352">
            <v>0</v>
          </cell>
          <cell r="F352">
            <v>-3.6970000000000001</v>
          </cell>
          <cell r="H352">
            <v>54.06</v>
          </cell>
          <cell r="I352">
            <v>0</v>
          </cell>
          <cell r="J352">
            <v>54.06</v>
          </cell>
          <cell r="L352">
            <v>0</v>
          </cell>
          <cell r="M352">
            <v>0</v>
          </cell>
          <cell r="N352">
            <v>0</v>
          </cell>
        </row>
        <row r="353">
          <cell r="B353">
            <v>112532</v>
          </cell>
          <cell r="C353" t="str">
            <v>Sharpfax-Installs</v>
          </cell>
          <cell r="D353">
            <v>9.8000000000000004E-2</v>
          </cell>
          <cell r="E353">
            <v>0</v>
          </cell>
          <cell r="F353">
            <v>9.8000000000000004E-2</v>
          </cell>
          <cell r="H353">
            <v>1.8120000000000001</v>
          </cell>
          <cell r="I353">
            <v>0</v>
          </cell>
          <cell r="J353">
            <v>1.8120000000000001</v>
          </cell>
          <cell r="L353">
            <v>0</v>
          </cell>
          <cell r="M353">
            <v>0</v>
          </cell>
          <cell r="N353">
            <v>0</v>
          </cell>
        </row>
        <row r="354">
          <cell r="B354">
            <v>112533</v>
          </cell>
          <cell r="C354" t="str">
            <v>Sharpfax-Repairs</v>
          </cell>
          <cell r="D354">
            <v>0</v>
          </cell>
          <cell r="E354">
            <v>0</v>
          </cell>
          <cell r="F354">
            <v>0</v>
          </cell>
          <cell r="H354">
            <v>0</v>
          </cell>
          <cell r="I354">
            <v>0</v>
          </cell>
          <cell r="J354">
            <v>0</v>
          </cell>
          <cell r="L354">
            <v>0</v>
          </cell>
          <cell r="M354">
            <v>0</v>
          </cell>
          <cell r="N354">
            <v>0</v>
          </cell>
        </row>
        <row r="355">
          <cell r="B355">
            <v>112534</v>
          </cell>
          <cell r="C355" t="str">
            <v>Sharpfax-Mtce</v>
          </cell>
          <cell r="D355">
            <v>-0.83099999999999996</v>
          </cell>
          <cell r="E355">
            <v>0</v>
          </cell>
          <cell r="F355">
            <v>-0.83099999999999996</v>
          </cell>
          <cell r="H355">
            <v>3.45</v>
          </cell>
          <cell r="I355">
            <v>0</v>
          </cell>
          <cell r="J355">
            <v>3.45</v>
          </cell>
          <cell r="L355">
            <v>0</v>
          </cell>
          <cell r="M355">
            <v>0</v>
          </cell>
          <cell r="N355">
            <v>0</v>
          </cell>
        </row>
        <row r="356">
          <cell r="B356">
            <v>112535</v>
          </cell>
          <cell r="C356" t="str">
            <v>Sharpfax-Lease</v>
          </cell>
          <cell r="D356">
            <v>-0.434</v>
          </cell>
          <cell r="E356">
            <v>0</v>
          </cell>
          <cell r="F356">
            <v>-0.434</v>
          </cell>
          <cell r="H356">
            <v>-1.51</v>
          </cell>
          <cell r="I356">
            <v>0</v>
          </cell>
          <cell r="J356">
            <v>-1.51</v>
          </cell>
          <cell r="L356">
            <v>0</v>
          </cell>
          <cell r="M356">
            <v>0</v>
          </cell>
          <cell r="N356">
            <v>0</v>
          </cell>
        </row>
        <row r="357">
          <cell r="C357" t="str">
            <v>Sharpfax</v>
          </cell>
          <cell r="D357">
            <v>-4.8639999999999999</v>
          </cell>
          <cell r="E357">
            <v>0</v>
          </cell>
          <cell r="F357">
            <v>-4.8639999999999999</v>
          </cell>
          <cell r="H357">
            <v>61.545000000000002</v>
          </cell>
          <cell r="I357">
            <v>0</v>
          </cell>
          <cell r="J357">
            <v>61.545000000000002</v>
          </cell>
          <cell r="L357">
            <v>0</v>
          </cell>
          <cell r="M357">
            <v>0</v>
          </cell>
          <cell r="N357">
            <v>0</v>
          </cell>
        </row>
        <row r="358">
          <cell r="B358">
            <v>112540</v>
          </cell>
          <cell r="C358" t="str">
            <v>HeadSet-Sales</v>
          </cell>
          <cell r="D358">
            <v>23.684999999999999</v>
          </cell>
          <cell r="E358">
            <v>22.582999999999998</v>
          </cell>
          <cell r="F358">
            <v>1.1020000000000003</v>
          </cell>
          <cell r="H358">
            <v>127.05800000000001</v>
          </cell>
          <cell r="I358">
            <v>90.331999999999994</v>
          </cell>
          <cell r="J358">
            <v>36.726000000000013</v>
          </cell>
          <cell r="L358">
            <v>271</v>
          </cell>
          <cell r="M358">
            <v>271</v>
          </cell>
          <cell r="N358">
            <v>0</v>
          </cell>
        </row>
        <row r="359">
          <cell r="B359">
            <v>112542</v>
          </cell>
          <cell r="C359" t="str">
            <v>HeadSet-Installs</v>
          </cell>
          <cell r="D359">
            <v>0</v>
          </cell>
          <cell r="E359">
            <v>8.3000000000000004E-2</v>
          </cell>
          <cell r="F359">
            <v>-8.3000000000000004E-2</v>
          </cell>
          <cell r="H359">
            <v>0</v>
          </cell>
          <cell r="I359">
            <v>0.33200000000000002</v>
          </cell>
          <cell r="J359">
            <v>-0.33200000000000002</v>
          </cell>
          <cell r="L359">
            <v>1</v>
          </cell>
          <cell r="M359">
            <v>1</v>
          </cell>
          <cell r="N359">
            <v>0</v>
          </cell>
        </row>
        <row r="360">
          <cell r="B360">
            <v>112545</v>
          </cell>
          <cell r="C360" t="str">
            <v>Headsets-Lease</v>
          </cell>
          <cell r="D360">
            <v>2.46</v>
          </cell>
          <cell r="E360">
            <v>0.16700000000000001</v>
          </cell>
          <cell r="F360">
            <v>2.2930000000000001</v>
          </cell>
          <cell r="H360">
            <v>5.7439999999999998</v>
          </cell>
          <cell r="I360">
            <v>0.66800000000000004</v>
          </cell>
          <cell r="J360">
            <v>5.0759999999999996</v>
          </cell>
          <cell r="L360">
            <v>2</v>
          </cell>
          <cell r="M360">
            <v>2</v>
          </cell>
          <cell r="N360">
            <v>0</v>
          </cell>
        </row>
        <row r="361">
          <cell r="C361" t="str">
            <v>Headsets</v>
          </cell>
          <cell r="D361">
            <v>26.145</v>
          </cell>
          <cell r="E361">
            <v>22.832999999999998</v>
          </cell>
          <cell r="F361">
            <v>3.3120000000000003</v>
          </cell>
          <cell r="H361">
            <v>132.80200000000002</v>
          </cell>
          <cell r="I361">
            <v>91.331999999999994</v>
          </cell>
          <cell r="J361">
            <v>41.470000000000013</v>
          </cell>
          <cell r="L361">
            <v>274</v>
          </cell>
          <cell r="M361">
            <v>274</v>
          </cell>
          <cell r="N361">
            <v>0</v>
          </cell>
        </row>
        <row r="362">
          <cell r="B362">
            <v>112550</v>
          </cell>
          <cell r="C362" t="str">
            <v>Sound-Sales</v>
          </cell>
          <cell r="D362">
            <v>2.915</v>
          </cell>
          <cell r="E362">
            <v>0</v>
          </cell>
          <cell r="F362">
            <v>2.915</v>
          </cell>
          <cell r="H362">
            <v>57.506999999999998</v>
          </cell>
          <cell r="I362">
            <v>0</v>
          </cell>
          <cell r="J362">
            <v>57.506999999999998</v>
          </cell>
          <cell r="L362">
            <v>0</v>
          </cell>
          <cell r="M362">
            <v>0</v>
          </cell>
          <cell r="N362">
            <v>0</v>
          </cell>
        </row>
        <row r="363">
          <cell r="B363">
            <v>112551</v>
          </cell>
          <cell r="C363" t="str">
            <v>Sound-Rentals</v>
          </cell>
          <cell r="D363">
            <v>8.0860000000000003</v>
          </cell>
          <cell r="E363">
            <v>0</v>
          </cell>
          <cell r="F363">
            <v>8.0860000000000003</v>
          </cell>
          <cell r="H363">
            <v>31.207999999999998</v>
          </cell>
          <cell r="I363">
            <v>0</v>
          </cell>
          <cell r="J363">
            <v>31.207999999999998</v>
          </cell>
          <cell r="L363">
            <v>0</v>
          </cell>
          <cell r="M363">
            <v>0</v>
          </cell>
          <cell r="N363">
            <v>0</v>
          </cell>
        </row>
        <row r="364">
          <cell r="B364">
            <v>112552</v>
          </cell>
          <cell r="C364" t="str">
            <v>Sound-Installs</v>
          </cell>
          <cell r="D364">
            <v>1.5549999999999999</v>
          </cell>
          <cell r="E364">
            <v>0</v>
          </cell>
          <cell r="F364">
            <v>1.5549999999999999</v>
          </cell>
          <cell r="H364">
            <v>20.774999999999999</v>
          </cell>
          <cell r="I364">
            <v>0</v>
          </cell>
          <cell r="J364">
            <v>20.774999999999999</v>
          </cell>
          <cell r="L364">
            <v>0</v>
          </cell>
          <cell r="M364">
            <v>0</v>
          </cell>
          <cell r="N364">
            <v>0</v>
          </cell>
        </row>
        <row r="365">
          <cell r="B365">
            <v>112553</v>
          </cell>
          <cell r="C365" t="str">
            <v>Sound-Repairs</v>
          </cell>
          <cell r="D365">
            <v>0</v>
          </cell>
          <cell r="E365">
            <v>0</v>
          </cell>
          <cell r="F365">
            <v>0</v>
          </cell>
          <cell r="H365">
            <v>0</v>
          </cell>
          <cell r="I365">
            <v>0</v>
          </cell>
          <cell r="J365">
            <v>0</v>
          </cell>
          <cell r="L365">
            <v>0</v>
          </cell>
          <cell r="M365">
            <v>0</v>
          </cell>
          <cell r="N365">
            <v>0</v>
          </cell>
        </row>
        <row r="366">
          <cell r="B366">
            <v>112554</v>
          </cell>
          <cell r="C366" t="str">
            <v>Sound-Mtce</v>
          </cell>
          <cell r="D366">
            <v>2.7170000000000001</v>
          </cell>
          <cell r="E366">
            <v>0</v>
          </cell>
          <cell r="F366">
            <v>2.7170000000000001</v>
          </cell>
          <cell r="H366">
            <v>10.904999999999999</v>
          </cell>
          <cell r="I366">
            <v>0</v>
          </cell>
          <cell r="J366">
            <v>10.904999999999999</v>
          </cell>
          <cell r="L366">
            <v>0</v>
          </cell>
          <cell r="M366">
            <v>0</v>
          </cell>
          <cell r="N366">
            <v>0</v>
          </cell>
        </row>
        <row r="367">
          <cell r="B367">
            <v>112555</v>
          </cell>
          <cell r="C367" t="str">
            <v>Sound-Lease</v>
          </cell>
          <cell r="D367">
            <v>0</v>
          </cell>
          <cell r="E367">
            <v>0</v>
          </cell>
          <cell r="F367">
            <v>0</v>
          </cell>
          <cell r="H367">
            <v>2.8</v>
          </cell>
          <cell r="I367">
            <v>0</v>
          </cell>
          <cell r="J367">
            <v>2.8</v>
          </cell>
          <cell r="L367">
            <v>0</v>
          </cell>
          <cell r="M367">
            <v>0</v>
          </cell>
          <cell r="N367">
            <v>0</v>
          </cell>
        </row>
        <row r="368">
          <cell r="C368" t="str">
            <v>Sound</v>
          </cell>
          <cell r="D368">
            <v>15.273000000000001</v>
          </cell>
          <cell r="E368">
            <v>0</v>
          </cell>
          <cell r="F368">
            <v>15.273000000000001</v>
          </cell>
          <cell r="H368">
            <v>123.19500000000001</v>
          </cell>
          <cell r="I368">
            <v>0</v>
          </cell>
          <cell r="J368">
            <v>123.19500000000001</v>
          </cell>
          <cell r="L368">
            <v>0</v>
          </cell>
          <cell r="M368">
            <v>0</v>
          </cell>
          <cell r="N368">
            <v>0</v>
          </cell>
        </row>
        <row r="369">
          <cell r="B369">
            <v>112570</v>
          </cell>
          <cell r="C369" t="str">
            <v>Non Spec Aux-Sales</v>
          </cell>
          <cell r="D369">
            <v>8.2080000000000002</v>
          </cell>
          <cell r="E369">
            <v>13.667</v>
          </cell>
          <cell r="F369">
            <v>-5.4589999999999996</v>
          </cell>
          <cell r="H369">
            <v>65.082999999999998</v>
          </cell>
          <cell r="I369">
            <v>54.667999999999999</v>
          </cell>
          <cell r="J369">
            <v>10.414999999999999</v>
          </cell>
          <cell r="L369">
            <v>164</v>
          </cell>
          <cell r="M369">
            <v>164</v>
          </cell>
          <cell r="N369">
            <v>0</v>
          </cell>
        </row>
        <row r="370">
          <cell r="B370">
            <v>112571</v>
          </cell>
          <cell r="C370" t="str">
            <v>Non Spec Aux-Rentals</v>
          </cell>
          <cell r="D370">
            <v>9.4499999999999993</v>
          </cell>
          <cell r="E370">
            <v>8.9169999999999998</v>
          </cell>
          <cell r="F370">
            <v>0.53299999999999947</v>
          </cell>
          <cell r="H370">
            <v>37.793999999999997</v>
          </cell>
          <cell r="I370">
            <v>35.667999999999999</v>
          </cell>
          <cell r="J370">
            <v>2.1259999999999977</v>
          </cell>
          <cell r="L370">
            <v>107</v>
          </cell>
          <cell r="M370">
            <v>107</v>
          </cell>
          <cell r="N370">
            <v>0</v>
          </cell>
        </row>
        <row r="371">
          <cell r="B371">
            <v>112572</v>
          </cell>
          <cell r="C371" t="str">
            <v>Non Spec Aux-Install</v>
          </cell>
          <cell r="D371">
            <v>0.70699999999999996</v>
          </cell>
          <cell r="E371">
            <v>7.4169999999999998</v>
          </cell>
          <cell r="F371">
            <v>-6.71</v>
          </cell>
          <cell r="H371">
            <v>9.2609999999999992</v>
          </cell>
          <cell r="I371">
            <v>29.667999999999999</v>
          </cell>
          <cell r="J371">
            <v>-20.407</v>
          </cell>
          <cell r="L371">
            <v>89</v>
          </cell>
          <cell r="M371">
            <v>89</v>
          </cell>
          <cell r="N371">
            <v>0</v>
          </cell>
        </row>
        <row r="372">
          <cell r="B372">
            <v>112573</v>
          </cell>
          <cell r="C372" t="str">
            <v>Non Spec Aux-Repair</v>
          </cell>
          <cell r="D372">
            <v>0.20599999999999999</v>
          </cell>
          <cell r="E372">
            <v>0.16700000000000001</v>
          </cell>
          <cell r="F372">
            <v>3.8999999999999979E-2</v>
          </cell>
          <cell r="H372">
            <v>0.59699999999999998</v>
          </cell>
          <cell r="I372">
            <v>0.66800000000000004</v>
          </cell>
          <cell r="J372">
            <v>-7.1000000000000063E-2</v>
          </cell>
          <cell r="L372">
            <v>2</v>
          </cell>
          <cell r="M372">
            <v>2</v>
          </cell>
          <cell r="N372">
            <v>0</v>
          </cell>
        </row>
        <row r="373">
          <cell r="B373">
            <v>112574</v>
          </cell>
          <cell r="C373" t="str">
            <v>Non Specifc Aux-Mtce</v>
          </cell>
          <cell r="D373">
            <v>4.4059999999999997</v>
          </cell>
          <cell r="E373">
            <v>4.75</v>
          </cell>
          <cell r="F373">
            <v>-0.34400000000000031</v>
          </cell>
          <cell r="H373">
            <v>13.666</v>
          </cell>
          <cell r="I373">
            <v>19</v>
          </cell>
          <cell r="J373">
            <v>-5.3339999999999996</v>
          </cell>
          <cell r="L373">
            <v>57</v>
          </cell>
          <cell r="M373">
            <v>57</v>
          </cell>
          <cell r="N373">
            <v>0</v>
          </cell>
        </row>
        <row r="374">
          <cell r="B374">
            <v>112575</v>
          </cell>
          <cell r="C374" t="str">
            <v>Non Specifc Aux-Leas</v>
          </cell>
          <cell r="D374">
            <v>2.6459999999999999</v>
          </cell>
          <cell r="E374">
            <v>2.25</v>
          </cell>
          <cell r="F374">
            <v>0.39599999999999991</v>
          </cell>
          <cell r="H374">
            <v>7.0709999999999997</v>
          </cell>
          <cell r="I374">
            <v>9</v>
          </cell>
          <cell r="J374">
            <v>-1.9290000000000003</v>
          </cell>
          <cell r="L374">
            <v>27</v>
          </cell>
          <cell r="M374">
            <v>27</v>
          </cell>
          <cell r="N374">
            <v>0</v>
          </cell>
        </row>
        <row r="375">
          <cell r="B375">
            <v>112576</v>
          </cell>
          <cell r="C375" t="str">
            <v>Set Delivery Charge</v>
          </cell>
          <cell r="D375">
            <v>0.06</v>
          </cell>
          <cell r="E375">
            <v>0</v>
          </cell>
          <cell r="F375">
            <v>0.06</v>
          </cell>
          <cell r="H375">
            <v>9.5000000000000001E-2</v>
          </cell>
          <cell r="I375">
            <v>0</v>
          </cell>
          <cell r="J375">
            <v>9.5000000000000001E-2</v>
          </cell>
          <cell r="L375">
            <v>0</v>
          </cell>
          <cell r="M375">
            <v>0</v>
          </cell>
          <cell r="N375">
            <v>0</v>
          </cell>
        </row>
        <row r="376">
          <cell r="C376" t="str">
            <v>Non Specific Aux</v>
          </cell>
          <cell r="D376">
            <v>25.683</v>
          </cell>
          <cell r="E376">
            <v>37.167999999999999</v>
          </cell>
          <cell r="F376">
            <v>-11.484999999999998</v>
          </cell>
          <cell r="G376">
            <v>0</v>
          </cell>
          <cell r="H376">
            <v>133.56699999999998</v>
          </cell>
          <cell r="I376">
            <v>148.672</v>
          </cell>
          <cell r="J376">
            <v>-15.105000000000002</v>
          </cell>
          <cell r="K376">
            <v>0</v>
          </cell>
          <cell r="L376">
            <v>446</v>
          </cell>
          <cell r="M376">
            <v>446</v>
          </cell>
          <cell r="N376">
            <v>0</v>
          </cell>
        </row>
        <row r="377">
          <cell r="B377">
            <v>112580</v>
          </cell>
          <cell r="C377" t="str">
            <v>TCI-Aux-Sales</v>
          </cell>
          <cell r="D377">
            <v>0</v>
          </cell>
          <cell r="E377">
            <v>0</v>
          </cell>
          <cell r="F377">
            <v>0</v>
          </cell>
          <cell r="H377">
            <v>0</v>
          </cell>
          <cell r="I377">
            <v>0</v>
          </cell>
          <cell r="J377">
            <v>0</v>
          </cell>
          <cell r="L377">
            <v>0</v>
          </cell>
          <cell r="M377">
            <v>0</v>
          </cell>
          <cell r="N377">
            <v>0</v>
          </cell>
        </row>
        <row r="378">
          <cell r="B378">
            <v>112582</v>
          </cell>
          <cell r="C378" t="str">
            <v>TCI-Aux-Install</v>
          </cell>
          <cell r="D378">
            <v>0</v>
          </cell>
          <cell r="E378">
            <v>0</v>
          </cell>
          <cell r="F378">
            <v>0</v>
          </cell>
          <cell r="H378">
            <v>0</v>
          </cell>
          <cell r="I378">
            <v>0</v>
          </cell>
          <cell r="J378">
            <v>0</v>
          </cell>
          <cell r="L378">
            <v>0</v>
          </cell>
          <cell r="M378">
            <v>0</v>
          </cell>
          <cell r="N378">
            <v>0</v>
          </cell>
        </row>
        <row r="379">
          <cell r="C379" t="str">
            <v>TCI Aux</v>
          </cell>
          <cell r="D379">
            <v>0</v>
          </cell>
          <cell r="E379">
            <v>0</v>
          </cell>
          <cell r="F379">
            <v>0</v>
          </cell>
          <cell r="H379">
            <v>0</v>
          </cell>
          <cell r="I379">
            <v>0</v>
          </cell>
          <cell r="J379">
            <v>0</v>
          </cell>
          <cell r="L379">
            <v>0</v>
          </cell>
          <cell r="M379">
            <v>0</v>
          </cell>
          <cell r="N379">
            <v>0</v>
          </cell>
        </row>
        <row r="380">
          <cell r="B380">
            <v>114001</v>
          </cell>
          <cell r="C380" t="str">
            <v>Toshiba Fax-Rentals</v>
          </cell>
          <cell r="D380">
            <v>-5.0000000000000001E-3</v>
          </cell>
          <cell r="E380">
            <v>0</v>
          </cell>
          <cell r="F380">
            <v>-5.0000000000000001E-3</v>
          </cell>
          <cell r="H380">
            <v>0.42199999999999999</v>
          </cell>
          <cell r="I380">
            <v>0</v>
          </cell>
          <cell r="J380">
            <v>0.42199999999999999</v>
          </cell>
          <cell r="L380">
            <v>0</v>
          </cell>
          <cell r="M380">
            <v>0</v>
          </cell>
          <cell r="N380">
            <v>0</v>
          </cell>
        </row>
        <row r="381">
          <cell r="B381">
            <v>114002</v>
          </cell>
          <cell r="C381" t="str">
            <v>Toshiba Fax-Installs</v>
          </cell>
          <cell r="D381">
            <v>0.12</v>
          </cell>
          <cell r="E381">
            <v>0</v>
          </cell>
          <cell r="F381">
            <v>0.12</v>
          </cell>
          <cell r="H381">
            <v>1.177</v>
          </cell>
          <cell r="I381">
            <v>0</v>
          </cell>
          <cell r="J381">
            <v>1.177</v>
          </cell>
          <cell r="L381">
            <v>0</v>
          </cell>
          <cell r="M381">
            <v>0</v>
          </cell>
          <cell r="N381">
            <v>0</v>
          </cell>
        </row>
        <row r="382">
          <cell r="B382">
            <v>114003</v>
          </cell>
          <cell r="C382" t="str">
            <v>Toshiba Fax-Repairs</v>
          </cell>
          <cell r="D382">
            <v>0</v>
          </cell>
          <cell r="E382">
            <v>0</v>
          </cell>
          <cell r="F382">
            <v>0</v>
          </cell>
          <cell r="H382">
            <v>0</v>
          </cell>
          <cell r="I382">
            <v>0</v>
          </cell>
          <cell r="J382">
            <v>0</v>
          </cell>
          <cell r="L382">
            <v>0</v>
          </cell>
          <cell r="M382">
            <v>0</v>
          </cell>
          <cell r="N382">
            <v>0</v>
          </cell>
        </row>
        <row r="383">
          <cell r="B383">
            <v>114004</v>
          </cell>
          <cell r="C383" t="str">
            <v>Toshiba Fax-Mtce</v>
          </cell>
          <cell r="D383">
            <v>6.0999999999999999E-2</v>
          </cell>
          <cell r="E383">
            <v>0</v>
          </cell>
          <cell r="F383">
            <v>6.0999999999999999E-2</v>
          </cell>
          <cell r="H383">
            <v>5.2729999999999997</v>
          </cell>
          <cell r="I383">
            <v>0</v>
          </cell>
          <cell r="J383">
            <v>5.2729999999999997</v>
          </cell>
          <cell r="L383">
            <v>0</v>
          </cell>
          <cell r="M383">
            <v>0</v>
          </cell>
          <cell r="N383">
            <v>0</v>
          </cell>
        </row>
        <row r="384">
          <cell r="B384">
            <v>114005</v>
          </cell>
          <cell r="C384" t="str">
            <v>Toshiba Fax-Lease</v>
          </cell>
          <cell r="D384">
            <v>0</v>
          </cell>
          <cell r="E384">
            <v>0</v>
          </cell>
          <cell r="F384">
            <v>0</v>
          </cell>
          <cell r="H384">
            <v>0</v>
          </cell>
          <cell r="I384">
            <v>0</v>
          </cell>
          <cell r="J384">
            <v>0</v>
          </cell>
          <cell r="L384">
            <v>0</v>
          </cell>
          <cell r="M384">
            <v>0</v>
          </cell>
          <cell r="N384">
            <v>0</v>
          </cell>
        </row>
        <row r="385">
          <cell r="C385" t="str">
            <v>Toshiba Fax</v>
          </cell>
          <cell r="D385">
            <v>0.17599999999999999</v>
          </cell>
          <cell r="E385">
            <v>0</v>
          </cell>
          <cell r="F385">
            <v>0.17599999999999999</v>
          </cell>
          <cell r="G385">
            <v>0</v>
          </cell>
          <cell r="H385">
            <v>6.8719999999999999</v>
          </cell>
          <cell r="I385">
            <v>0</v>
          </cell>
          <cell r="J385">
            <v>6.8719999999999999</v>
          </cell>
          <cell r="K385">
            <v>0</v>
          </cell>
          <cell r="L385">
            <v>0</v>
          </cell>
          <cell r="M385">
            <v>0</v>
          </cell>
          <cell r="N385">
            <v>0</v>
          </cell>
        </row>
        <row r="386">
          <cell r="B386">
            <v>114011</v>
          </cell>
          <cell r="C386" t="str">
            <v>AutoDial Entry-Rental</v>
          </cell>
          <cell r="D386">
            <v>-0.06</v>
          </cell>
          <cell r="E386">
            <v>0</v>
          </cell>
          <cell r="F386">
            <v>-0.06</v>
          </cell>
          <cell r="H386">
            <v>-0.06</v>
          </cell>
          <cell r="I386">
            <v>0</v>
          </cell>
          <cell r="J386">
            <v>-0.06</v>
          </cell>
          <cell r="L386">
            <v>0</v>
          </cell>
          <cell r="M386">
            <v>0</v>
          </cell>
          <cell r="N386">
            <v>0</v>
          </cell>
        </row>
        <row r="387">
          <cell r="B387">
            <v>114012</v>
          </cell>
          <cell r="C387" t="str">
            <v>AutoDial Entry-Insta</v>
          </cell>
          <cell r="D387">
            <v>0.12</v>
          </cell>
          <cell r="E387">
            <v>0</v>
          </cell>
          <cell r="F387">
            <v>0.12</v>
          </cell>
          <cell r="H387">
            <v>-0.42599999999999999</v>
          </cell>
          <cell r="I387">
            <v>0</v>
          </cell>
          <cell r="J387">
            <v>-0.42599999999999999</v>
          </cell>
          <cell r="L387">
            <v>0</v>
          </cell>
          <cell r="M387">
            <v>0</v>
          </cell>
          <cell r="N387">
            <v>0</v>
          </cell>
        </row>
        <row r="388">
          <cell r="B388">
            <v>114013</v>
          </cell>
          <cell r="C388" t="str">
            <v>AutoDial Entry-Repai</v>
          </cell>
          <cell r="D388">
            <v>0</v>
          </cell>
          <cell r="E388">
            <v>0</v>
          </cell>
          <cell r="F388">
            <v>0</v>
          </cell>
          <cell r="H388">
            <v>0</v>
          </cell>
          <cell r="I388">
            <v>0</v>
          </cell>
          <cell r="J388">
            <v>0</v>
          </cell>
          <cell r="L388">
            <v>0</v>
          </cell>
          <cell r="M388">
            <v>0</v>
          </cell>
          <cell r="N388">
            <v>0</v>
          </cell>
        </row>
        <row r="389">
          <cell r="B389">
            <v>114014</v>
          </cell>
          <cell r="C389" t="str">
            <v>AutoDial Entry-Mtce</v>
          </cell>
          <cell r="D389">
            <v>0</v>
          </cell>
          <cell r="E389">
            <v>0</v>
          </cell>
          <cell r="F389">
            <v>0</v>
          </cell>
          <cell r="H389">
            <v>2E-3</v>
          </cell>
          <cell r="I389">
            <v>0</v>
          </cell>
          <cell r="J389">
            <v>2E-3</v>
          </cell>
          <cell r="L389">
            <v>0</v>
          </cell>
          <cell r="M389">
            <v>0</v>
          </cell>
          <cell r="N389">
            <v>0</v>
          </cell>
        </row>
        <row r="390">
          <cell r="C390" t="str">
            <v>Auto Dial Entry</v>
          </cell>
          <cell r="D390">
            <v>0.06</v>
          </cell>
          <cell r="E390">
            <v>0</v>
          </cell>
          <cell r="F390">
            <v>0.06</v>
          </cell>
          <cell r="H390">
            <v>-0.48399999999999999</v>
          </cell>
          <cell r="I390">
            <v>0</v>
          </cell>
          <cell r="J390">
            <v>-0.48399999999999999</v>
          </cell>
          <cell r="L390">
            <v>0</v>
          </cell>
          <cell r="M390">
            <v>0</v>
          </cell>
          <cell r="N390">
            <v>0</v>
          </cell>
        </row>
        <row r="391">
          <cell r="B391">
            <v>114022</v>
          </cell>
          <cell r="C391" t="str">
            <v>TAS-Install</v>
          </cell>
          <cell r="D391">
            <v>0</v>
          </cell>
          <cell r="E391">
            <v>0</v>
          </cell>
          <cell r="F391">
            <v>0</v>
          </cell>
          <cell r="H391">
            <v>0</v>
          </cell>
          <cell r="I391">
            <v>0</v>
          </cell>
          <cell r="J391">
            <v>0</v>
          </cell>
          <cell r="L391">
            <v>0</v>
          </cell>
          <cell r="M391">
            <v>0</v>
          </cell>
          <cell r="N391">
            <v>0</v>
          </cell>
        </row>
        <row r="392">
          <cell r="B392">
            <v>115000</v>
          </cell>
          <cell r="C392" t="str">
            <v>MI Option 11-Sales</v>
          </cell>
          <cell r="D392">
            <v>175.392</v>
          </cell>
          <cell r="E392">
            <v>200</v>
          </cell>
          <cell r="F392">
            <v>-24.608000000000004</v>
          </cell>
          <cell r="H392">
            <v>667.44</v>
          </cell>
          <cell r="I392">
            <v>800</v>
          </cell>
          <cell r="J392">
            <v>-132.55999999999995</v>
          </cell>
          <cell r="L392">
            <v>2400</v>
          </cell>
          <cell r="M392">
            <v>2400</v>
          </cell>
          <cell r="N392">
            <v>0</v>
          </cell>
        </row>
        <row r="393">
          <cell r="B393">
            <v>115001</v>
          </cell>
          <cell r="C393" t="str">
            <v>MI Option 11-Rental</v>
          </cell>
          <cell r="D393">
            <v>-0.13</v>
          </cell>
          <cell r="E393">
            <v>0</v>
          </cell>
          <cell r="F393">
            <v>-0.13</v>
          </cell>
          <cell r="H393">
            <v>-122.889</v>
          </cell>
          <cell r="I393">
            <v>0</v>
          </cell>
          <cell r="J393">
            <v>-122.889</v>
          </cell>
          <cell r="L393">
            <v>0</v>
          </cell>
          <cell r="M393">
            <v>0</v>
          </cell>
          <cell r="N393">
            <v>0</v>
          </cell>
        </row>
        <row r="394">
          <cell r="B394">
            <v>115002</v>
          </cell>
          <cell r="C394" t="str">
            <v>MI Option 11-Install</v>
          </cell>
          <cell r="D394">
            <v>34.859000000000002</v>
          </cell>
          <cell r="E394">
            <v>31</v>
          </cell>
          <cell r="F394">
            <v>3.8590000000000018</v>
          </cell>
          <cell r="H394">
            <v>274.11099999999999</v>
          </cell>
          <cell r="I394">
            <v>124</v>
          </cell>
          <cell r="J394">
            <v>150.11099999999999</v>
          </cell>
          <cell r="L394">
            <v>372</v>
          </cell>
          <cell r="M394">
            <v>372</v>
          </cell>
          <cell r="N394">
            <v>0</v>
          </cell>
        </row>
        <row r="395">
          <cell r="B395">
            <v>115003</v>
          </cell>
          <cell r="C395" t="str">
            <v>MI  Option 11-Repairs</v>
          </cell>
          <cell r="D395">
            <v>0</v>
          </cell>
          <cell r="E395">
            <v>0</v>
          </cell>
          <cell r="F395">
            <v>0</v>
          </cell>
          <cell r="H395">
            <v>0</v>
          </cell>
          <cell r="I395">
            <v>0</v>
          </cell>
          <cell r="J395">
            <v>0</v>
          </cell>
          <cell r="L395">
            <v>0</v>
          </cell>
          <cell r="M395">
            <v>0</v>
          </cell>
          <cell r="N395">
            <v>0</v>
          </cell>
        </row>
        <row r="396">
          <cell r="B396">
            <v>115004</v>
          </cell>
          <cell r="C396" t="str">
            <v>MI Option 11-Mtce</v>
          </cell>
          <cell r="D396">
            <v>34.610999999999997</v>
          </cell>
          <cell r="E396">
            <v>31</v>
          </cell>
          <cell r="F396">
            <v>3.6109999999999971</v>
          </cell>
          <cell r="H396">
            <v>134.298</v>
          </cell>
          <cell r="I396">
            <v>124</v>
          </cell>
          <cell r="J396">
            <v>10.298000000000002</v>
          </cell>
          <cell r="L396">
            <v>372</v>
          </cell>
          <cell r="M396">
            <v>372</v>
          </cell>
          <cell r="N396">
            <v>0</v>
          </cell>
        </row>
        <row r="397">
          <cell r="B397">
            <v>115005</v>
          </cell>
          <cell r="C397" t="str">
            <v>MI Option 11-Lease</v>
          </cell>
          <cell r="D397">
            <v>42.542999999999999</v>
          </cell>
          <cell r="E397">
            <v>48</v>
          </cell>
          <cell r="F397">
            <v>-5.4570000000000007</v>
          </cell>
          <cell r="H397">
            <v>120.137</v>
          </cell>
          <cell r="I397">
            <v>192</v>
          </cell>
          <cell r="J397">
            <v>-71.863</v>
          </cell>
          <cell r="L397">
            <v>576</v>
          </cell>
          <cell r="M397">
            <v>576</v>
          </cell>
          <cell r="N397">
            <v>0</v>
          </cell>
        </row>
        <row r="398">
          <cell r="B398">
            <v>115006</v>
          </cell>
          <cell r="C398" t="str">
            <v>MI Option 11-TCPSale</v>
          </cell>
          <cell r="D398">
            <v>6.1029999999999998</v>
          </cell>
          <cell r="E398">
            <v>0</v>
          </cell>
          <cell r="F398">
            <v>6.1029999999999998</v>
          </cell>
          <cell r="H398">
            <v>19.361999999999998</v>
          </cell>
          <cell r="I398">
            <v>0</v>
          </cell>
          <cell r="J398">
            <v>19.361999999999998</v>
          </cell>
          <cell r="L398">
            <v>0</v>
          </cell>
          <cell r="M398">
            <v>0</v>
          </cell>
          <cell r="N398">
            <v>0</v>
          </cell>
        </row>
        <row r="399">
          <cell r="C399" t="str">
            <v>MI Option 11</v>
          </cell>
          <cell r="D399">
            <v>293.37799999999999</v>
          </cell>
          <cell r="E399">
            <v>310</v>
          </cell>
          <cell r="F399">
            <v>-16.622000000000007</v>
          </cell>
          <cell r="H399">
            <v>1092.4590000000001</v>
          </cell>
          <cell r="I399">
            <v>1240</v>
          </cell>
          <cell r="J399">
            <v>-147.54099999999997</v>
          </cell>
          <cell r="L399">
            <v>3720</v>
          </cell>
          <cell r="M399">
            <v>3720</v>
          </cell>
          <cell r="N399">
            <v>0</v>
          </cell>
        </row>
        <row r="400">
          <cell r="B400">
            <v>115010</v>
          </cell>
          <cell r="C400" t="str">
            <v>MI Option21-81-Sales</v>
          </cell>
          <cell r="D400">
            <v>322.596</v>
          </cell>
          <cell r="E400">
            <v>268</v>
          </cell>
          <cell r="F400">
            <v>54.596000000000004</v>
          </cell>
          <cell r="H400">
            <v>1748.69</v>
          </cell>
          <cell r="I400">
            <v>1072</v>
          </cell>
          <cell r="J400">
            <v>676.69</v>
          </cell>
          <cell r="L400">
            <v>3216</v>
          </cell>
          <cell r="M400">
            <v>3216</v>
          </cell>
          <cell r="N400">
            <v>0</v>
          </cell>
        </row>
        <row r="401">
          <cell r="B401">
            <v>115011</v>
          </cell>
          <cell r="C401" t="str">
            <v>MI Option21-81-Rentl</v>
          </cell>
          <cell r="D401">
            <v>-2.6789999999999998</v>
          </cell>
          <cell r="E401">
            <v>0</v>
          </cell>
          <cell r="F401">
            <v>-2.6789999999999998</v>
          </cell>
          <cell r="H401">
            <v>-19.756</v>
          </cell>
          <cell r="I401">
            <v>0</v>
          </cell>
          <cell r="J401">
            <v>-19.756</v>
          </cell>
          <cell r="L401">
            <v>0</v>
          </cell>
          <cell r="M401">
            <v>0</v>
          </cell>
          <cell r="N401">
            <v>0</v>
          </cell>
        </row>
        <row r="402">
          <cell r="B402">
            <v>115012</v>
          </cell>
          <cell r="C402" t="str">
            <v>MI Option21-81-Insta</v>
          </cell>
          <cell r="D402">
            <v>49.527999999999999</v>
          </cell>
          <cell r="E402">
            <v>31</v>
          </cell>
          <cell r="F402">
            <v>18.527999999999999</v>
          </cell>
          <cell r="H402">
            <v>156.172</v>
          </cell>
          <cell r="I402">
            <v>124</v>
          </cell>
          <cell r="J402">
            <v>32.171999999999997</v>
          </cell>
          <cell r="L402">
            <v>372</v>
          </cell>
          <cell r="M402">
            <v>372</v>
          </cell>
          <cell r="N402">
            <v>0</v>
          </cell>
        </row>
        <row r="403">
          <cell r="B403">
            <v>115013</v>
          </cell>
          <cell r="C403" t="str">
            <v>MI Option21-81-Repai</v>
          </cell>
          <cell r="D403">
            <v>0</v>
          </cell>
          <cell r="E403">
            <v>0</v>
          </cell>
          <cell r="F403">
            <v>0</v>
          </cell>
          <cell r="H403">
            <v>0</v>
          </cell>
          <cell r="I403">
            <v>0</v>
          </cell>
          <cell r="J403">
            <v>0</v>
          </cell>
          <cell r="L403">
            <v>0</v>
          </cell>
          <cell r="M403">
            <v>0</v>
          </cell>
          <cell r="N403">
            <v>0</v>
          </cell>
        </row>
        <row r="404">
          <cell r="B404">
            <v>115014</v>
          </cell>
          <cell r="C404" t="str">
            <v>MI Option 21-81-Mtce</v>
          </cell>
          <cell r="D404">
            <v>119.136</v>
          </cell>
          <cell r="E404">
            <v>159</v>
          </cell>
          <cell r="F404">
            <v>-39.864000000000004</v>
          </cell>
          <cell r="H404">
            <v>576.11800000000005</v>
          </cell>
          <cell r="I404">
            <v>636</v>
          </cell>
          <cell r="J404">
            <v>-59.881999999999948</v>
          </cell>
          <cell r="L404">
            <v>1908</v>
          </cell>
          <cell r="M404">
            <v>1908</v>
          </cell>
          <cell r="N404">
            <v>0</v>
          </cell>
        </row>
        <row r="405">
          <cell r="B405">
            <v>115015</v>
          </cell>
          <cell r="C405" t="str">
            <v>MI Option21-81-Lease</v>
          </cell>
          <cell r="D405">
            <v>0</v>
          </cell>
          <cell r="E405">
            <v>0</v>
          </cell>
          <cell r="F405">
            <v>0</v>
          </cell>
          <cell r="H405">
            <v>0</v>
          </cell>
          <cell r="I405">
            <v>0</v>
          </cell>
          <cell r="J405">
            <v>0</v>
          </cell>
          <cell r="L405">
            <v>0</v>
          </cell>
          <cell r="M405">
            <v>0</v>
          </cell>
          <cell r="N405">
            <v>0</v>
          </cell>
        </row>
        <row r="406">
          <cell r="C406" t="str">
            <v>MI Option 21-81</v>
          </cell>
          <cell r="D406">
            <v>488.58100000000002</v>
          </cell>
          <cell r="E406">
            <v>458</v>
          </cell>
          <cell r="F406">
            <v>30.580999999999989</v>
          </cell>
          <cell r="H406">
            <v>2461.2240000000002</v>
          </cell>
          <cell r="I406">
            <v>1832</v>
          </cell>
          <cell r="J406">
            <v>629.22400000000016</v>
          </cell>
          <cell r="L406">
            <v>5496</v>
          </cell>
          <cell r="M406">
            <v>5496</v>
          </cell>
          <cell r="N406">
            <v>0</v>
          </cell>
        </row>
        <row r="407">
          <cell r="B407">
            <v>115020</v>
          </cell>
          <cell r="C407" t="str">
            <v>SL 1 Set-Sales</v>
          </cell>
          <cell r="D407">
            <v>92.373999999999995</v>
          </cell>
          <cell r="E407">
            <v>235</v>
          </cell>
          <cell r="F407">
            <v>-142.626</v>
          </cell>
          <cell r="H407">
            <v>544.70000000000005</v>
          </cell>
          <cell r="I407">
            <v>940</v>
          </cell>
          <cell r="J407">
            <v>-395.29999999999995</v>
          </cell>
          <cell r="L407">
            <v>2820</v>
          </cell>
          <cell r="M407">
            <v>2820</v>
          </cell>
          <cell r="N407">
            <v>0</v>
          </cell>
        </row>
        <row r="408">
          <cell r="B408">
            <v>115021</v>
          </cell>
          <cell r="C408" t="str">
            <v>SL 1 Set-Rentals</v>
          </cell>
          <cell r="D408">
            <v>4.0119999999999996</v>
          </cell>
          <cell r="E408">
            <v>0</v>
          </cell>
          <cell r="F408">
            <v>4.0119999999999996</v>
          </cell>
          <cell r="H408">
            <v>-12.051</v>
          </cell>
          <cell r="I408">
            <v>0</v>
          </cell>
          <cell r="J408">
            <v>-12.051</v>
          </cell>
          <cell r="L408">
            <v>0</v>
          </cell>
          <cell r="M408">
            <v>0</v>
          </cell>
          <cell r="N408">
            <v>0</v>
          </cell>
        </row>
        <row r="409">
          <cell r="B409">
            <v>115022</v>
          </cell>
          <cell r="C409" t="str">
            <v>SL 1 Set-Installs</v>
          </cell>
          <cell r="D409">
            <v>77.17</v>
          </cell>
          <cell r="E409">
            <v>62</v>
          </cell>
          <cell r="F409">
            <v>15.170000000000002</v>
          </cell>
          <cell r="H409">
            <v>327.01</v>
          </cell>
          <cell r="I409">
            <v>248</v>
          </cell>
          <cell r="J409">
            <v>79.009999999999991</v>
          </cell>
          <cell r="L409">
            <v>744</v>
          </cell>
          <cell r="M409">
            <v>744</v>
          </cell>
          <cell r="N409">
            <v>0</v>
          </cell>
        </row>
        <row r="410">
          <cell r="B410">
            <v>115023</v>
          </cell>
          <cell r="C410" t="str">
            <v>SL 1 Set-Repairs</v>
          </cell>
          <cell r="D410">
            <v>0</v>
          </cell>
          <cell r="E410">
            <v>0</v>
          </cell>
          <cell r="F410">
            <v>0</v>
          </cell>
          <cell r="H410">
            <v>0</v>
          </cell>
          <cell r="I410">
            <v>0</v>
          </cell>
          <cell r="J410">
            <v>0</v>
          </cell>
          <cell r="L410">
            <v>0</v>
          </cell>
          <cell r="M410">
            <v>0</v>
          </cell>
          <cell r="N410">
            <v>0</v>
          </cell>
        </row>
        <row r="411">
          <cell r="B411">
            <v>115024</v>
          </cell>
          <cell r="C411" t="str">
            <v>SL 1 Sets-Mtce</v>
          </cell>
          <cell r="D411">
            <v>55.722000000000001</v>
          </cell>
          <cell r="E411">
            <v>13</v>
          </cell>
          <cell r="F411">
            <v>42.722000000000001</v>
          </cell>
          <cell r="H411">
            <v>265.84800000000001</v>
          </cell>
          <cell r="I411">
            <v>52</v>
          </cell>
          <cell r="J411">
            <v>213.84800000000001</v>
          </cell>
          <cell r="L411">
            <v>156</v>
          </cell>
          <cell r="M411">
            <v>156</v>
          </cell>
          <cell r="N411">
            <v>0</v>
          </cell>
        </row>
        <row r="412">
          <cell r="B412">
            <v>115025</v>
          </cell>
          <cell r="C412" t="str">
            <v>SL 1 Sets-Lease</v>
          </cell>
          <cell r="D412">
            <v>68.872</v>
          </cell>
          <cell r="E412">
            <v>16</v>
          </cell>
          <cell r="F412">
            <v>52.872</v>
          </cell>
          <cell r="H412">
            <v>83.016999999999996</v>
          </cell>
          <cell r="I412">
            <v>64</v>
          </cell>
          <cell r="J412">
            <v>19.016999999999996</v>
          </cell>
          <cell r="L412">
            <v>192</v>
          </cell>
          <cell r="M412">
            <v>192</v>
          </cell>
          <cell r="N412">
            <v>0</v>
          </cell>
        </row>
        <row r="413">
          <cell r="C413" t="str">
            <v>SL 1 Sets</v>
          </cell>
          <cell r="D413">
            <v>298.14999999999998</v>
          </cell>
          <cell r="E413">
            <v>326</v>
          </cell>
          <cell r="F413">
            <v>-27.850000000000009</v>
          </cell>
          <cell r="H413">
            <v>1208.5240000000001</v>
          </cell>
          <cell r="I413">
            <v>1304</v>
          </cell>
          <cell r="J413">
            <v>-95.475999999999942</v>
          </cell>
          <cell r="L413">
            <v>3912</v>
          </cell>
          <cell r="M413">
            <v>3912</v>
          </cell>
          <cell r="N413">
            <v>0</v>
          </cell>
        </row>
        <row r="414">
          <cell r="B414">
            <v>115030</v>
          </cell>
          <cell r="C414" t="str">
            <v>Lucent Guestwrk-Sale</v>
          </cell>
          <cell r="D414">
            <v>0.248</v>
          </cell>
          <cell r="E414">
            <v>136</v>
          </cell>
          <cell r="F414">
            <v>-135.75200000000001</v>
          </cell>
          <cell r="H414">
            <v>300.90199999999999</v>
          </cell>
          <cell r="I414">
            <v>544</v>
          </cell>
          <cell r="J414">
            <v>-243.09800000000001</v>
          </cell>
          <cell r="L414">
            <v>1632</v>
          </cell>
          <cell r="M414">
            <v>1632</v>
          </cell>
          <cell r="N414">
            <v>0</v>
          </cell>
        </row>
        <row r="415">
          <cell r="B415">
            <v>115031</v>
          </cell>
          <cell r="C415" t="str">
            <v>Lucent Guestwrk-Rntl</v>
          </cell>
          <cell r="D415">
            <v>-1.4630000000000001</v>
          </cell>
          <cell r="E415">
            <v>0</v>
          </cell>
          <cell r="F415">
            <v>-1.4630000000000001</v>
          </cell>
          <cell r="H415">
            <v>-26.588000000000001</v>
          </cell>
          <cell r="I415">
            <v>0</v>
          </cell>
          <cell r="J415">
            <v>-26.588000000000001</v>
          </cell>
          <cell r="L415">
            <v>0</v>
          </cell>
          <cell r="M415">
            <v>0</v>
          </cell>
          <cell r="N415">
            <v>0</v>
          </cell>
        </row>
        <row r="416">
          <cell r="B416">
            <v>115032</v>
          </cell>
          <cell r="C416" t="str">
            <v>Lucent Guestwrk-Inst</v>
          </cell>
          <cell r="D416">
            <v>3.66</v>
          </cell>
          <cell r="E416">
            <v>25</v>
          </cell>
          <cell r="F416">
            <v>-21.34</v>
          </cell>
          <cell r="H416">
            <v>102.393</v>
          </cell>
          <cell r="I416">
            <v>100</v>
          </cell>
          <cell r="J416">
            <v>2.3930000000000007</v>
          </cell>
          <cell r="L416">
            <v>300</v>
          </cell>
          <cell r="M416">
            <v>300</v>
          </cell>
          <cell r="N416">
            <v>0</v>
          </cell>
        </row>
        <row r="417">
          <cell r="B417">
            <v>115033</v>
          </cell>
          <cell r="C417" t="str">
            <v>Lucent Guestwrk-Repr</v>
          </cell>
          <cell r="D417">
            <v>0</v>
          </cell>
          <cell r="E417">
            <v>0</v>
          </cell>
          <cell r="F417">
            <v>0</v>
          </cell>
          <cell r="H417">
            <v>0</v>
          </cell>
          <cell r="I417">
            <v>0</v>
          </cell>
          <cell r="J417">
            <v>0</v>
          </cell>
          <cell r="L417">
            <v>0</v>
          </cell>
          <cell r="M417">
            <v>0</v>
          </cell>
          <cell r="N417">
            <v>0</v>
          </cell>
        </row>
        <row r="418">
          <cell r="B418">
            <v>115034</v>
          </cell>
          <cell r="C418" t="str">
            <v>Lucent Guestwrk-Mtce</v>
          </cell>
          <cell r="D418">
            <v>4.96</v>
          </cell>
          <cell r="E418">
            <v>9</v>
          </cell>
          <cell r="F418">
            <v>-4.04</v>
          </cell>
          <cell r="H418">
            <v>14.54</v>
          </cell>
          <cell r="I418">
            <v>36</v>
          </cell>
          <cell r="J418">
            <v>-21.46</v>
          </cell>
          <cell r="L418">
            <v>108</v>
          </cell>
          <cell r="M418">
            <v>108</v>
          </cell>
          <cell r="N418">
            <v>0</v>
          </cell>
        </row>
        <row r="419">
          <cell r="B419">
            <v>115035</v>
          </cell>
          <cell r="C419" t="str">
            <v>Lucent Guestwrk-Leas</v>
          </cell>
          <cell r="D419">
            <v>-42.058999999999997</v>
          </cell>
          <cell r="E419">
            <v>127</v>
          </cell>
          <cell r="F419">
            <v>-169.059</v>
          </cell>
          <cell r="H419">
            <v>349.48500000000001</v>
          </cell>
          <cell r="I419">
            <v>508</v>
          </cell>
          <cell r="J419">
            <v>-158.51499999999999</v>
          </cell>
          <cell r="L419">
            <v>1524</v>
          </cell>
          <cell r="M419">
            <v>1524</v>
          </cell>
          <cell r="N419">
            <v>0</v>
          </cell>
        </row>
        <row r="420">
          <cell r="C420" t="str">
            <v>Lucent Guestwrk</v>
          </cell>
          <cell r="D420">
            <v>-34.653999999999996</v>
          </cell>
          <cell r="E420">
            <v>297</v>
          </cell>
          <cell r="F420">
            <v>-331.654</v>
          </cell>
          <cell r="H420">
            <v>740.73199999999997</v>
          </cell>
          <cell r="I420">
            <v>1188</v>
          </cell>
          <cell r="J420">
            <v>-447.26799999999997</v>
          </cell>
          <cell r="L420">
            <v>3564</v>
          </cell>
          <cell r="M420">
            <v>3564</v>
          </cell>
          <cell r="N420">
            <v>0</v>
          </cell>
        </row>
        <row r="421">
          <cell r="B421">
            <v>115040</v>
          </cell>
          <cell r="C421" t="str">
            <v>TCP-SL1-Sales</v>
          </cell>
          <cell r="D421">
            <v>0</v>
          </cell>
          <cell r="E421">
            <v>0</v>
          </cell>
          <cell r="F421">
            <v>0</v>
          </cell>
          <cell r="H421">
            <v>0</v>
          </cell>
          <cell r="I421">
            <v>0</v>
          </cell>
          <cell r="J421">
            <v>0</v>
          </cell>
          <cell r="L421">
            <v>0</v>
          </cell>
          <cell r="M421">
            <v>0</v>
          </cell>
          <cell r="N421">
            <v>0</v>
          </cell>
        </row>
        <row r="422">
          <cell r="B422">
            <v>115042</v>
          </cell>
          <cell r="C422" t="str">
            <v>TCP-SL1-Installs</v>
          </cell>
          <cell r="D422">
            <v>0</v>
          </cell>
          <cell r="E422">
            <v>0</v>
          </cell>
          <cell r="F422">
            <v>0</v>
          </cell>
          <cell r="H422">
            <v>0</v>
          </cell>
          <cell r="I422">
            <v>0</v>
          </cell>
          <cell r="J422">
            <v>0</v>
          </cell>
          <cell r="L422">
            <v>0</v>
          </cell>
          <cell r="M422">
            <v>0</v>
          </cell>
          <cell r="N422">
            <v>0</v>
          </cell>
        </row>
        <row r="423">
          <cell r="B423">
            <v>115043</v>
          </cell>
          <cell r="C423" t="str">
            <v>TCP-SL1-Repairs</v>
          </cell>
          <cell r="D423">
            <v>0</v>
          </cell>
          <cell r="E423">
            <v>0</v>
          </cell>
          <cell r="F423">
            <v>0</v>
          </cell>
          <cell r="H423">
            <v>0</v>
          </cell>
          <cell r="I423">
            <v>0</v>
          </cell>
          <cell r="J423">
            <v>0</v>
          </cell>
          <cell r="L423">
            <v>0</v>
          </cell>
          <cell r="M423">
            <v>0</v>
          </cell>
          <cell r="N423">
            <v>0</v>
          </cell>
        </row>
        <row r="424">
          <cell r="B424">
            <v>115044</v>
          </cell>
          <cell r="C424" t="str">
            <v>TCP-SL1-Mtce</v>
          </cell>
          <cell r="D424">
            <v>0</v>
          </cell>
          <cell r="E424">
            <v>4.1669999999999998</v>
          </cell>
          <cell r="F424">
            <v>-4.1669999999999998</v>
          </cell>
          <cell r="H424">
            <v>0</v>
          </cell>
          <cell r="I424">
            <v>16.667999999999999</v>
          </cell>
          <cell r="J424">
            <v>-16.667999999999999</v>
          </cell>
          <cell r="L424">
            <v>50</v>
          </cell>
          <cell r="M424">
            <v>50</v>
          </cell>
          <cell r="N424">
            <v>0</v>
          </cell>
        </row>
        <row r="425">
          <cell r="C425" t="str">
            <v>TCP SL1</v>
          </cell>
          <cell r="D425">
            <v>0</v>
          </cell>
          <cell r="E425">
            <v>4.1669999999999998</v>
          </cell>
          <cell r="F425">
            <v>-4.1669999999999998</v>
          </cell>
          <cell r="H425">
            <v>0</v>
          </cell>
          <cell r="I425">
            <v>16.667999999999999</v>
          </cell>
          <cell r="J425">
            <v>-16.667999999999999</v>
          </cell>
          <cell r="L425">
            <v>50</v>
          </cell>
          <cell r="M425">
            <v>50</v>
          </cell>
          <cell r="N425">
            <v>0</v>
          </cell>
        </row>
        <row r="426">
          <cell r="B426">
            <v>115501</v>
          </cell>
          <cell r="C426" t="str">
            <v>PBX Non Elec-Rentals</v>
          </cell>
          <cell r="D426">
            <v>0</v>
          </cell>
          <cell r="E426">
            <v>0</v>
          </cell>
          <cell r="F426">
            <v>0</v>
          </cell>
          <cell r="H426">
            <v>1.2E-2</v>
          </cell>
          <cell r="I426">
            <v>0</v>
          </cell>
          <cell r="J426">
            <v>1.2E-2</v>
          </cell>
          <cell r="L426">
            <v>0</v>
          </cell>
          <cell r="M426">
            <v>0</v>
          </cell>
          <cell r="N426">
            <v>0</v>
          </cell>
        </row>
        <row r="427">
          <cell r="B427">
            <v>115502</v>
          </cell>
          <cell r="C427" t="str">
            <v>PBX Non Elec-Instals</v>
          </cell>
          <cell r="D427">
            <v>-5.3999999999999999E-2</v>
          </cell>
          <cell r="E427">
            <v>0</v>
          </cell>
          <cell r="F427">
            <v>-5.3999999999999999E-2</v>
          </cell>
          <cell r="H427">
            <v>-5.3999999999999999E-2</v>
          </cell>
          <cell r="I427">
            <v>0</v>
          </cell>
          <cell r="J427">
            <v>-5.3999999999999999E-2</v>
          </cell>
          <cell r="L427">
            <v>0</v>
          </cell>
          <cell r="M427">
            <v>0</v>
          </cell>
          <cell r="N427">
            <v>0</v>
          </cell>
        </row>
        <row r="428">
          <cell r="B428">
            <v>115503</v>
          </cell>
          <cell r="C428" t="str">
            <v>PBX Non Elec-Repairs</v>
          </cell>
          <cell r="D428">
            <v>0</v>
          </cell>
          <cell r="E428">
            <v>0</v>
          </cell>
          <cell r="F428">
            <v>0</v>
          </cell>
          <cell r="H428">
            <v>0</v>
          </cell>
          <cell r="I428">
            <v>0</v>
          </cell>
          <cell r="J428">
            <v>0</v>
          </cell>
          <cell r="L428">
            <v>0</v>
          </cell>
          <cell r="M428">
            <v>0</v>
          </cell>
          <cell r="N428">
            <v>0</v>
          </cell>
        </row>
        <row r="429">
          <cell r="B429">
            <v>115504</v>
          </cell>
          <cell r="C429" t="str">
            <v>PBX Non Elec-Mtce</v>
          </cell>
          <cell r="D429">
            <v>2.3E-2</v>
          </cell>
          <cell r="E429">
            <v>0</v>
          </cell>
          <cell r="F429">
            <v>2.3E-2</v>
          </cell>
          <cell r="H429">
            <v>9.1999999999999998E-2</v>
          </cell>
          <cell r="I429">
            <v>0</v>
          </cell>
          <cell r="J429">
            <v>9.1999999999999998E-2</v>
          </cell>
          <cell r="L429">
            <v>0</v>
          </cell>
          <cell r="M429">
            <v>0</v>
          </cell>
          <cell r="N429">
            <v>0</v>
          </cell>
        </row>
        <row r="430">
          <cell r="C430" t="str">
            <v>PBX Non Elec</v>
          </cell>
          <cell r="D430">
            <v>-3.1E-2</v>
          </cell>
          <cell r="E430">
            <v>0</v>
          </cell>
          <cell r="F430">
            <v>-3.1E-2</v>
          </cell>
          <cell r="H430">
            <v>0.05</v>
          </cell>
          <cell r="I430">
            <v>0</v>
          </cell>
          <cell r="J430">
            <v>0.05</v>
          </cell>
          <cell r="L430">
            <v>0</v>
          </cell>
          <cell r="M430">
            <v>0</v>
          </cell>
          <cell r="N430">
            <v>0</v>
          </cell>
        </row>
        <row r="431">
          <cell r="B431">
            <v>115510</v>
          </cell>
          <cell r="C431" t="str">
            <v>Mitel SX200-Sales</v>
          </cell>
          <cell r="D431">
            <v>0</v>
          </cell>
          <cell r="E431">
            <v>2</v>
          </cell>
          <cell r="F431">
            <v>-2</v>
          </cell>
          <cell r="H431">
            <v>0</v>
          </cell>
          <cell r="I431">
            <v>8</v>
          </cell>
          <cell r="J431">
            <v>-8</v>
          </cell>
          <cell r="L431">
            <v>24</v>
          </cell>
          <cell r="M431">
            <v>24</v>
          </cell>
          <cell r="N431">
            <v>0</v>
          </cell>
        </row>
        <row r="432">
          <cell r="B432">
            <v>115511</v>
          </cell>
          <cell r="C432" t="str">
            <v>Mitel SX200-Rentals</v>
          </cell>
          <cell r="D432">
            <v>4.0739999999999998</v>
          </cell>
          <cell r="E432">
            <v>0</v>
          </cell>
          <cell r="F432">
            <v>4.0739999999999998</v>
          </cell>
          <cell r="H432">
            <v>16.478000000000002</v>
          </cell>
          <cell r="I432">
            <v>0</v>
          </cell>
          <cell r="J432">
            <v>16.478000000000002</v>
          </cell>
          <cell r="L432">
            <v>0</v>
          </cell>
          <cell r="M432">
            <v>0</v>
          </cell>
          <cell r="N432">
            <v>0</v>
          </cell>
        </row>
        <row r="433">
          <cell r="B433">
            <v>115512</v>
          </cell>
          <cell r="C433" t="str">
            <v>Mitel SX200-Installs</v>
          </cell>
          <cell r="D433">
            <v>0.22800000000000001</v>
          </cell>
          <cell r="E433">
            <v>0.33300000000000002</v>
          </cell>
          <cell r="F433">
            <v>-0.10500000000000001</v>
          </cell>
          <cell r="H433">
            <v>5.0519999999999996</v>
          </cell>
          <cell r="I433">
            <v>1.3320000000000001</v>
          </cell>
          <cell r="J433">
            <v>3.7199999999999998</v>
          </cell>
          <cell r="L433">
            <v>4</v>
          </cell>
          <cell r="M433">
            <v>4</v>
          </cell>
          <cell r="N433">
            <v>0</v>
          </cell>
        </row>
        <row r="434">
          <cell r="B434">
            <v>115513</v>
          </cell>
          <cell r="C434" t="str">
            <v>MitelSX200-Repairs</v>
          </cell>
          <cell r="D434">
            <v>0</v>
          </cell>
          <cell r="E434">
            <v>0</v>
          </cell>
          <cell r="F434">
            <v>0</v>
          </cell>
          <cell r="H434">
            <v>0</v>
          </cell>
          <cell r="I434">
            <v>0</v>
          </cell>
          <cell r="J434">
            <v>0</v>
          </cell>
          <cell r="L434">
            <v>0</v>
          </cell>
          <cell r="M434">
            <v>0</v>
          </cell>
          <cell r="N434">
            <v>0</v>
          </cell>
        </row>
        <row r="435">
          <cell r="B435">
            <v>115514</v>
          </cell>
          <cell r="C435" t="str">
            <v>Mitel SX200-Mtce</v>
          </cell>
          <cell r="D435">
            <v>10.625999999999999</v>
          </cell>
          <cell r="E435">
            <v>11</v>
          </cell>
          <cell r="F435">
            <v>-0.37400000000000055</v>
          </cell>
          <cell r="H435">
            <v>42.045000000000002</v>
          </cell>
          <cell r="I435">
            <v>44</v>
          </cell>
          <cell r="J435">
            <v>-1.9549999999999983</v>
          </cell>
          <cell r="L435">
            <v>132</v>
          </cell>
          <cell r="M435">
            <v>132</v>
          </cell>
          <cell r="N435">
            <v>0</v>
          </cell>
        </row>
        <row r="436">
          <cell r="C436" t="str">
            <v>Mitel SX200</v>
          </cell>
          <cell r="D436">
            <v>14.927999999999999</v>
          </cell>
          <cell r="E436">
            <v>13.333</v>
          </cell>
          <cell r="F436">
            <v>1.5949999999999993</v>
          </cell>
          <cell r="H436">
            <v>63.575000000000003</v>
          </cell>
          <cell r="I436">
            <v>53.332000000000001</v>
          </cell>
          <cell r="J436">
            <v>10.243000000000002</v>
          </cell>
          <cell r="L436">
            <v>160</v>
          </cell>
          <cell r="M436">
            <v>160</v>
          </cell>
          <cell r="N436">
            <v>0</v>
          </cell>
        </row>
        <row r="437">
          <cell r="B437">
            <v>115520</v>
          </cell>
          <cell r="C437" t="str">
            <v>PBX Perception-Sales</v>
          </cell>
          <cell r="D437">
            <v>0</v>
          </cell>
          <cell r="E437">
            <v>0</v>
          </cell>
          <cell r="F437">
            <v>0</v>
          </cell>
          <cell r="H437">
            <v>0</v>
          </cell>
          <cell r="I437">
            <v>0</v>
          </cell>
          <cell r="J437">
            <v>0</v>
          </cell>
          <cell r="L437">
            <v>0</v>
          </cell>
          <cell r="M437">
            <v>0</v>
          </cell>
          <cell r="N437">
            <v>0</v>
          </cell>
        </row>
        <row r="438">
          <cell r="B438">
            <v>115522</v>
          </cell>
          <cell r="C438" t="str">
            <v>PBX Perception-Insta</v>
          </cell>
          <cell r="D438">
            <v>0</v>
          </cell>
          <cell r="E438">
            <v>0</v>
          </cell>
          <cell r="F438">
            <v>0</v>
          </cell>
          <cell r="H438">
            <v>0.26</v>
          </cell>
          <cell r="I438">
            <v>0</v>
          </cell>
          <cell r="J438">
            <v>0.26</v>
          </cell>
          <cell r="L438">
            <v>0</v>
          </cell>
          <cell r="M438">
            <v>0</v>
          </cell>
          <cell r="N438">
            <v>0</v>
          </cell>
        </row>
        <row r="439">
          <cell r="B439">
            <v>115523</v>
          </cell>
          <cell r="C439" t="str">
            <v>PBX Perception-Repai</v>
          </cell>
          <cell r="D439">
            <v>0</v>
          </cell>
          <cell r="E439">
            <v>0</v>
          </cell>
          <cell r="F439">
            <v>0</v>
          </cell>
          <cell r="H439">
            <v>0</v>
          </cell>
          <cell r="I439">
            <v>0</v>
          </cell>
          <cell r="J439">
            <v>0</v>
          </cell>
          <cell r="L439">
            <v>0</v>
          </cell>
          <cell r="M439">
            <v>0</v>
          </cell>
          <cell r="N439">
            <v>0</v>
          </cell>
        </row>
        <row r="440">
          <cell r="B440">
            <v>115524</v>
          </cell>
          <cell r="C440" t="str">
            <v>PBX Perception-Mtce</v>
          </cell>
          <cell r="D440">
            <v>0.60799999999999998</v>
          </cell>
          <cell r="E440">
            <v>0</v>
          </cell>
          <cell r="F440">
            <v>0.60799999999999998</v>
          </cell>
          <cell r="H440">
            <v>2.4319999999999999</v>
          </cell>
          <cell r="I440">
            <v>0</v>
          </cell>
          <cell r="J440">
            <v>2.4319999999999999</v>
          </cell>
          <cell r="L440">
            <v>0</v>
          </cell>
          <cell r="M440">
            <v>0</v>
          </cell>
          <cell r="N440">
            <v>0</v>
          </cell>
        </row>
        <row r="441">
          <cell r="C441" t="str">
            <v>PBX Perception</v>
          </cell>
          <cell r="D441">
            <v>0.60799999999999998</v>
          </cell>
          <cell r="E441">
            <v>0</v>
          </cell>
          <cell r="F441">
            <v>0.60799999999999998</v>
          </cell>
          <cell r="H441">
            <v>2.6920000000000002</v>
          </cell>
          <cell r="I441">
            <v>0</v>
          </cell>
          <cell r="J441">
            <v>2.6920000000000002</v>
          </cell>
          <cell r="L441">
            <v>0</v>
          </cell>
          <cell r="M441">
            <v>0</v>
          </cell>
          <cell r="N441">
            <v>0</v>
          </cell>
        </row>
        <row r="442">
          <cell r="B442">
            <v>115531</v>
          </cell>
          <cell r="C442" t="str">
            <v>Ultracom-DCX-Rentals</v>
          </cell>
          <cell r="D442">
            <v>-30.376000000000001</v>
          </cell>
          <cell r="E442">
            <v>0</v>
          </cell>
          <cell r="F442">
            <v>-30.376000000000001</v>
          </cell>
          <cell r="H442">
            <v>-30.376000000000001</v>
          </cell>
          <cell r="I442">
            <v>0</v>
          </cell>
          <cell r="J442">
            <v>-30.376000000000001</v>
          </cell>
          <cell r="L442">
            <v>0</v>
          </cell>
          <cell r="M442">
            <v>0</v>
          </cell>
          <cell r="N442">
            <v>0</v>
          </cell>
        </row>
        <row r="443">
          <cell r="B443">
            <v>115532</v>
          </cell>
          <cell r="C443" t="str">
            <v>Ultracom-DCX-Instals</v>
          </cell>
          <cell r="D443">
            <v>0</v>
          </cell>
          <cell r="E443">
            <v>0</v>
          </cell>
          <cell r="F443">
            <v>0</v>
          </cell>
          <cell r="H443">
            <v>0</v>
          </cell>
          <cell r="I443">
            <v>0</v>
          </cell>
          <cell r="J443">
            <v>0</v>
          </cell>
          <cell r="L443">
            <v>0</v>
          </cell>
          <cell r="M443">
            <v>0</v>
          </cell>
          <cell r="N443">
            <v>0</v>
          </cell>
        </row>
        <row r="444">
          <cell r="B444">
            <v>115533</v>
          </cell>
          <cell r="C444" t="str">
            <v>Ultracom-DCX-Repairs</v>
          </cell>
          <cell r="D444">
            <v>0</v>
          </cell>
          <cell r="E444">
            <v>0</v>
          </cell>
          <cell r="F444">
            <v>0</v>
          </cell>
          <cell r="H444">
            <v>0</v>
          </cell>
          <cell r="I444">
            <v>0</v>
          </cell>
          <cell r="J444">
            <v>0</v>
          </cell>
          <cell r="L444">
            <v>0</v>
          </cell>
          <cell r="M444">
            <v>0</v>
          </cell>
          <cell r="N444">
            <v>0</v>
          </cell>
        </row>
        <row r="445">
          <cell r="B445">
            <v>115534</v>
          </cell>
          <cell r="C445" t="str">
            <v>Ultracom-DCX-Mtce</v>
          </cell>
          <cell r="D445">
            <v>0.86399999999999999</v>
          </cell>
          <cell r="E445">
            <v>1</v>
          </cell>
          <cell r="F445">
            <v>-0.13600000000000001</v>
          </cell>
          <cell r="H445">
            <v>4.2030000000000003</v>
          </cell>
          <cell r="I445">
            <v>4</v>
          </cell>
          <cell r="J445">
            <v>0.20300000000000029</v>
          </cell>
          <cell r="L445">
            <v>12</v>
          </cell>
          <cell r="M445">
            <v>12</v>
          </cell>
          <cell r="N445">
            <v>0</v>
          </cell>
        </row>
        <row r="446">
          <cell r="C446" t="str">
            <v>Ultracom-DCX</v>
          </cell>
          <cell r="D446">
            <v>-29.512</v>
          </cell>
          <cell r="E446">
            <v>1</v>
          </cell>
          <cell r="F446">
            <v>-30.512</v>
          </cell>
          <cell r="H446">
            <v>-26.173000000000002</v>
          </cell>
          <cell r="I446">
            <v>4</v>
          </cell>
          <cell r="J446">
            <v>-30.173000000000002</v>
          </cell>
          <cell r="L446">
            <v>12</v>
          </cell>
          <cell r="M446">
            <v>12</v>
          </cell>
          <cell r="N446">
            <v>0</v>
          </cell>
        </row>
        <row r="447">
          <cell r="B447">
            <v>115540</v>
          </cell>
          <cell r="C447" t="str">
            <v>SX 20-Sales</v>
          </cell>
          <cell r="D447">
            <v>0</v>
          </cell>
          <cell r="E447">
            <v>0</v>
          </cell>
          <cell r="F447">
            <v>0</v>
          </cell>
          <cell r="H447">
            <v>0</v>
          </cell>
          <cell r="I447">
            <v>0</v>
          </cell>
          <cell r="J447">
            <v>0</v>
          </cell>
          <cell r="L447">
            <v>0</v>
          </cell>
          <cell r="M447">
            <v>0</v>
          </cell>
          <cell r="N447">
            <v>0</v>
          </cell>
        </row>
        <row r="448">
          <cell r="B448">
            <v>115541</v>
          </cell>
          <cell r="C448" t="str">
            <v>SX 20-Rentals</v>
          </cell>
          <cell r="D448">
            <v>0.79600000000000004</v>
          </cell>
          <cell r="E448">
            <v>0.41699999999999998</v>
          </cell>
          <cell r="F448">
            <v>0.37900000000000006</v>
          </cell>
          <cell r="H448">
            <v>3.5049999999999999</v>
          </cell>
          <cell r="I448">
            <v>1.6679999999999999</v>
          </cell>
          <cell r="J448">
            <v>1.837</v>
          </cell>
          <cell r="L448">
            <v>5</v>
          </cell>
          <cell r="M448">
            <v>5</v>
          </cell>
          <cell r="N448">
            <v>0</v>
          </cell>
        </row>
        <row r="449">
          <cell r="B449">
            <v>115542</v>
          </cell>
          <cell r="C449" t="str">
            <v>SX 20-Installs</v>
          </cell>
          <cell r="D449">
            <v>0</v>
          </cell>
          <cell r="E449">
            <v>0.25</v>
          </cell>
          <cell r="F449">
            <v>-0.25</v>
          </cell>
          <cell r="H449">
            <v>0.84699999999999998</v>
          </cell>
          <cell r="I449">
            <v>1</v>
          </cell>
          <cell r="J449">
            <v>-0.15300000000000002</v>
          </cell>
          <cell r="L449">
            <v>3</v>
          </cell>
          <cell r="M449">
            <v>3</v>
          </cell>
          <cell r="N449">
            <v>0</v>
          </cell>
        </row>
        <row r="450">
          <cell r="B450">
            <v>115543</v>
          </cell>
          <cell r="C450" t="str">
            <v>SX20-Repairs</v>
          </cell>
          <cell r="D450">
            <v>0</v>
          </cell>
          <cell r="E450">
            <v>0</v>
          </cell>
          <cell r="F450">
            <v>0</v>
          </cell>
          <cell r="H450">
            <v>0</v>
          </cell>
          <cell r="I450">
            <v>0</v>
          </cell>
          <cell r="J450">
            <v>0</v>
          </cell>
          <cell r="L450">
            <v>0</v>
          </cell>
          <cell r="M450">
            <v>0</v>
          </cell>
          <cell r="N450">
            <v>0</v>
          </cell>
        </row>
        <row r="451">
          <cell r="B451">
            <v>115544</v>
          </cell>
          <cell r="C451" t="str">
            <v>SX 20-Mtce</v>
          </cell>
          <cell r="D451">
            <v>1.7130000000000001</v>
          </cell>
          <cell r="E451">
            <v>0</v>
          </cell>
          <cell r="F451">
            <v>1.7130000000000001</v>
          </cell>
          <cell r="H451">
            <v>7.5960000000000001</v>
          </cell>
          <cell r="I451">
            <v>0</v>
          </cell>
          <cell r="J451">
            <v>7.5960000000000001</v>
          </cell>
          <cell r="L451">
            <v>0</v>
          </cell>
          <cell r="M451">
            <v>0</v>
          </cell>
          <cell r="N451">
            <v>0</v>
          </cell>
        </row>
        <row r="452">
          <cell r="B452">
            <v>115545</v>
          </cell>
          <cell r="C452" t="str">
            <v>SX20-Lease</v>
          </cell>
          <cell r="D452">
            <v>0</v>
          </cell>
          <cell r="E452">
            <v>0</v>
          </cell>
          <cell r="F452">
            <v>0</v>
          </cell>
          <cell r="H452">
            <v>0</v>
          </cell>
          <cell r="I452">
            <v>0</v>
          </cell>
          <cell r="J452">
            <v>0</v>
          </cell>
          <cell r="L452">
            <v>0</v>
          </cell>
          <cell r="M452">
            <v>0</v>
          </cell>
          <cell r="N452">
            <v>0</v>
          </cell>
        </row>
        <row r="453">
          <cell r="C453" t="str">
            <v>SX 20</v>
          </cell>
          <cell r="D453">
            <v>2.5090000000000003</v>
          </cell>
          <cell r="E453">
            <v>0.66700000000000004</v>
          </cell>
          <cell r="F453">
            <v>1.8420000000000001</v>
          </cell>
          <cell r="H453">
            <v>11.948</v>
          </cell>
          <cell r="I453">
            <v>2.6680000000000001</v>
          </cell>
          <cell r="J453">
            <v>9.2799999999999994</v>
          </cell>
          <cell r="L453">
            <v>8</v>
          </cell>
          <cell r="M453">
            <v>8</v>
          </cell>
          <cell r="N453">
            <v>0</v>
          </cell>
        </row>
        <row r="454">
          <cell r="B454">
            <v>115550</v>
          </cell>
          <cell r="C454" t="str">
            <v>SL1-Discont'd-Sales</v>
          </cell>
          <cell r="D454">
            <v>13.763999999999999</v>
          </cell>
          <cell r="E454">
            <v>1.917</v>
          </cell>
          <cell r="F454">
            <v>11.847</v>
          </cell>
          <cell r="H454">
            <v>44.253</v>
          </cell>
          <cell r="I454">
            <v>7.6680000000000001</v>
          </cell>
          <cell r="J454">
            <v>36.585000000000001</v>
          </cell>
          <cell r="L454">
            <v>23</v>
          </cell>
          <cell r="M454">
            <v>23</v>
          </cell>
          <cell r="N454">
            <v>0</v>
          </cell>
        </row>
        <row r="455">
          <cell r="B455">
            <v>115551</v>
          </cell>
          <cell r="C455" t="str">
            <v>SL1-Discont'd-Rental</v>
          </cell>
          <cell r="D455">
            <v>1.925</v>
          </cell>
          <cell r="E455">
            <v>0</v>
          </cell>
          <cell r="F455">
            <v>1.925</v>
          </cell>
          <cell r="H455">
            <v>13.933999999999999</v>
          </cell>
          <cell r="I455">
            <v>0</v>
          </cell>
          <cell r="J455">
            <v>13.933999999999999</v>
          </cell>
          <cell r="L455">
            <v>0</v>
          </cell>
          <cell r="M455">
            <v>0</v>
          </cell>
          <cell r="N455">
            <v>0</v>
          </cell>
        </row>
        <row r="456">
          <cell r="B456">
            <v>115552</v>
          </cell>
          <cell r="C456" t="str">
            <v>SL1-Discont'd-Instal</v>
          </cell>
          <cell r="D456">
            <v>2.423</v>
          </cell>
          <cell r="E456">
            <v>0.5</v>
          </cell>
          <cell r="F456">
            <v>1.923</v>
          </cell>
          <cell r="H456">
            <v>7.0090000000000003</v>
          </cell>
          <cell r="I456">
            <v>2</v>
          </cell>
          <cell r="J456">
            <v>5.0090000000000003</v>
          </cell>
          <cell r="L456">
            <v>6</v>
          </cell>
          <cell r="M456">
            <v>6</v>
          </cell>
          <cell r="N456">
            <v>0</v>
          </cell>
        </row>
        <row r="457">
          <cell r="B457">
            <v>115553</v>
          </cell>
          <cell r="C457" t="str">
            <v>SL1-Discont'd-Repair</v>
          </cell>
          <cell r="D457">
            <v>0</v>
          </cell>
          <cell r="E457">
            <v>0</v>
          </cell>
          <cell r="F457">
            <v>0</v>
          </cell>
          <cell r="H457">
            <v>0</v>
          </cell>
          <cell r="I457">
            <v>0</v>
          </cell>
          <cell r="J457">
            <v>0</v>
          </cell>
          <cell r="L457">
            <v>0</v>
          </cell>
          <cell r="M457">
            <v>0</v>
          </cell>
          <cell r="N457">
            <v>0</v>
          </cell>
        </row>
        <row r="458">
          <cell r="B458">
            <v>115554</v>
          </cell>
          <cell r="C458" t="str">
            <v>SL1-Discontnued-Mtce</v>
          </cell>
          <cell r="D458">
            <v>27.998999999999999</v>
          </cell>
          <cell r="E458">
            <v>44</v>
          </cell>
          <cell r="F458">
            <v>-16.001000000000001</v>
          </cell>
          <cell r="H458">
            <v>113.01300000000001</v>
          </cell>
          <cell r="I458">
            <v>176</v>
          </cell>
          <cell r="J458">
            <v>-62.986999999999995</v>
          </cell>
          <cell r="L458">
            <v>528</v>
          </cell>
          <cell r="M458">
            <v>528</v>
          </cell>
          <cell r="N458">
            <v>0</v>
          </cell>
        </row>
        <row r="459">
          <cell r="B459">
            <v>115555</v>
          </cell>
          <cell r="C459" t="str">
            <v>SL1-Discont'd-Lease</v>
          </cell>
          <cell r="D459">
            <v>0</v>
          </cell>
          <cell r="E459">
            <v>0</v>
          </cell>
          <cell r="F459">
            <v>0</v>
          </cell>
          <cell r="H459">
            <v>0</v>
          </cell>
          <cell r="I459">
            <v>0</v>
          </cell>
          <cell r="J459">
            <v>0</v>
          </cell>
          <cell r="L459">
            <v>0</v>
          </cell>
          <cell r="M459">
            <v>0</v>
          </cell>
          <cell r="N459">
            <v>0</v>
          </cell>
        </row>
        <row r="460">
          <cell r="C460" t="str">
            <v>SL1-Discont'd</v>
          </cell>
          <cell r="D460">
            <v>46.111000000000004</v>
          </cell>
          <cell r="E460">
            <v>46.417000000000002</v>
          </cell>
          <cell r="F460">
            <v>-0.30600000000000094</v>
          </cell>
          <cell r="H460">
            <v>178.209</v>
          </cell>
          <cell r="I460">
            <v>185.66800000000001</v>
          </cell>
          <cell r="J460">
            <v>-7.4589999999999961</v>
          </cell>
          <cell r="L460">
            <v>557</v>
          </cell>
          <cell r="M460">
            <v>557</v>
          </cell>
          <cell r="N460">
            <v>0</v>
          </cell>
        </row>
        <row r="461">
          <cell r="B461">
            <v>115560</v>
          </cell>
          <cell r="C461" t="str">
            <v>GTD 120 (Key Syst stretch)</v>
          </cell>
          <cell r="D461">
            <v>0</v>
          </cell>
          <cell r="E461">
            <v>0</v>
          </cell>
          <cell r="F461">
            <v>0</v>
          </cell>
          <cell r="H461">
            <v>0</v>
          </cell>
          <cell r="I461">
            <v>0</v>
          </cell>
          <cell r="J461">
            <v>0</v>
          </cell>
          <cell r="L461">
            <v>0</v>
          </cell>
          <cell r="M461">
            <v>0</v>
          </cell>
          <cell r="N461">
            <v>0</v>
          </cell>
        </row>
        <row r="462">
          <cell r="B462">
            <v>115562</v>
          </cell>
          <cell r="C462" t="str">
            <v>GTD 120-Installs</v>
          </cell>
          <cell r="D462">
            <v>6.5000000000000002E-2</v>
          </cell>
          <cell r="E462">
            <v>0</v>
          </cell>
          <cell r="F462">
            <v>6.5000000000000002E-2</v>
          </cell>
          <cell r="H462">
            <v>6.5000000000000002E-2</v>
          </cell>
          <cell r="I462">
            <v>0</v>
          </cell>
          <cell r="J462">
            <v>6.5000000000000002E-2</v>
          </cell>
          <cell r="L462">
            <v>0</v>
          </cell>
          <cell r="M462">
            <v>0</v>
          </cell>
          <cell r="N462">
            <v>0</v>
          </cell>
        </row>
        <row r="463">
          <cell r="B463">
            <v>115571</v>
          </cell>
          <cell r="C463" t="str">
            <v>Supersets-Rentals</v>
          </cell>
          <cell r="D463">
            <v>0</v>
          </cell>
          <cell r="E463">
            <v>0</v>
          </cell>
          <cell r="F463">
            <v>0</v>
          </cell>
          <cell r="H463">
            <v>0</v>
          </cell>
          <cell r="I463">
            <v>0</v>
          </cell>
          <cell r="J463">
            <v>0</v>
          </cell>
          <cell r="L463">
            <v>0</v>
          </cell>
          <cell r="M463">
            <v>0</v>
          </cell>
          <cell r="N463">
            <v>0</v>
          </cell>
        </row>
        <row r="464">
          <cell r="B464">
            <v>115572</v>
          </cell>
          <cell r="C464" t="str">
            <v>Supersets-Installs</v>
          </cell>
          <cell r="D464">
            <v>0</v>
          </cell>
          <cell r="E464">
            <v>0</v>
          </cell>
          <cell r="F464">
            <v>0</v>
          </cell>
          <cell r="H464">
            <v>0</v>
          </cell>
          <cell r="I464">
            <v>0</v>
          </cell>
          <cell r="J464">
            <v>0</v>
          </cell>
          <cell r="L464">
            <v>0</v>
          </cell>
          <cell r="M464">
            <v>0</v>
          </cell>
          <cell r="N464">
            <v>0</v>
          </cell>
        </row>
        <row r="465">
          <cell r="B465">
            <v>115574</v>
          </cell>
          <cell r="C465" t="str">
            <v>Supersets-Mtce</v>
          </cell>
          <cell r="D465">
            <v>0</v>
          </cell>
          <cell r="E465">
            <v>0</v>
          </cell>
          <cell r="F465">
            <v>0</v>
          </cell>
          <cell r="H465">
            <v>0</v>
          </cell>
          <cell r="I465">
            <v>0</v>
          </cell>
          <cell r="J465">
            <v>0</v>
          </cell>
          <cell r="L465">
            <v>0</v>
          </cell>
          <cell r="M465">
            <v>0</v>
          </cell>
          <cell r="N465">
            <v>0</v>
          </cell>
        </row>
        <row r="466">
          <cell r="C466" t="str">
            <v>Supersets</v>
          </cell>
          <cell r="D466">
            <v>0</v>
          </cell>
          <cell r="E466">
            <v>0</v>
          </cell>
          <cell r="F466">
            <v>0</v>
          </cell>
          <cell r="H466">
            <v>0</v>
          </cell>
          <cell r="I466">
            <v>0</v>
          </cell>
          <cell r="J466">
            <v>0</v>
          </cell>
          <cell r="L466">
            <v>0</v>
          </cell>
          <cell r="M466">
            <v>0</v>
          </cell>
          <cell r="N466">
            <v>0</v>
          </cell>
        </row>
        <row r="467">
          <cell r="B467">
            <v>116000</v>
          </cell>
          <cell r="C467" t="str">
            <v>Norstar-Sales</v>
          </cell>
          <cell r="D467">
            <v>170.91499999999999</v>
          </cell>
          <cell r="E467">
            <v>166.667</v>
          </cell>
          <cell r="F467">
            <v>4.2479999999999905</v>
          </cell>
          <cell r="H467">
            <v>743.4</v>
          </cell>
          <cell r="I467">
            <v>666.66800000000001</v>
          </cell>
          <cell r="J467">
            <v>76.731999999999971</v>
          </cell>
          <cell r="L467">
            <v>2000</v>
          </cell>
          <cell r="M467">
            <v>2000</v>
          </cell>
          <cell r="N467">
            <v>0</v>
          </cell>
        </row>
        <row r="468">
          <cell r="B468">
            <v>116001</v>
          </cell>
          <cell r="C468" t="str">
            <v>Norstar-Rentals</v>
          </cell>
          <cell r="D468">
            <v>161.96299999999999</v>
          </cell>
          <cell r="E468">
            <v>146.667</v>
          </cell>
          <cell r="F468">
            <v>15.295999999999992</v>
          </cell>
          <cell r="H468">
            <v>670.67200000000003</v>
          </cell>
          <cell r="I468">
            <v>586.66800000000001</v>
          </cell>
          <cell r="J468">
            <v>84.004000000000019</v>
          </cell>
          <cell r="L468">
            <v>1760</v>
          </cell>
          <cell r="M468">
            <v>1760</v>
          </cell>
          <cell r="N468">
            <v>0</v>
          </cell>
        </row>
        <row r="469">
          <cell r="B469">
            <v>116002</v>
          </cell>
          <cell r="C469" t="str">
            <v>Norstar-Installs</v>
          </cell>
          <cell r="D469">
            <v>61.988</v>
          </cell>
          <cell r="E469">
            <v>83.332999999999998</v>
          </cell>
          <cell r="F469">
            <v>-21.344999999999999</v>
          </cell>
          <cell r="H469">
            <v>364.54500000000002</v>
          </cell>
          <cell r="I469">
            <v>333.33199999999999</v>
          </cell>
          <cell r="J469">
            <v>31.213000000000022</v>
          </cell>
          <cell r="L469">
            <v>1000</v>
          </cell>
          <cell r="M469">
            <v>1000</v>
          </cell>
          <cell r="N469">
            <v>0</v>
          </cell>
        </row>
        <row r="470">
          <cell r="B470">
            <v>116003</v>
          </cell>
          <cell r="C470" t="str">
            <v>Norstar-Repairs</v>
          </cell>
          <cell r="D470">
            <v>0</v>
          </cell>
          <cell r="E470">
            <v>0.16700000000000001</v>
          </cell>
          <cell r="F470">
            <v>-0.16700000000000001</v>
          </cell>
          <cell r="H470">
            <v>0</v>
          </cell>
          <cell r="I470">
            <v>0.66800000000000004</v>
          </cell>
          <cell r="J470">
            <v>-0.66800000000000004</v>
          </cell>
          <cell r="L470">
            <v>2</v>
          </cell>
          <cell r="M470">
            <v>2</v>
          </cell>
          <cell r="N470">
            <v>0</v>
          </cell>
        </row>
        <row r="471">
          <cell r="B471">
            <v>116004</v>
          </cell>
          <cell r="C471" t="str">
            <v>Norstar-Mtce</v>
          </cell>
          <cell r="D471">
            <v>98.043000000000006</v>
          </cell>
          <cell r="E471">
            <v>83.332999999999998</v>
          </cell>
          <cell r="F471">
            <v>14.710000000000008</v>
          </cell>
          <cell r="H471">
            <v>382.93099999999998</v>
          </cell>
          <cell r="I471">
            <v>333.33199999999999</v>
          </cell>
          <cell r="J471">
            <v>49.59899999999999</v>
          </cell>
          <cell r="L471">
            <v>1000</v>
          </cell>
          <cell r="M471">
            <v>1000</v>
          </cell>
          <cell r="N471">
            <v>0</v>
          </cell>
        </row>
        <row r="472">
          <cell r="B472">
            <v>116005</v>
          </cell>
          <cell r="C472" t="str">
            <v>Norstar-Lease</v>
          </cell>
          <cell r="D472">
            <v>56.23</v>
          </cell>
          <cell r="E472">
            <v>83.332999999999998</v>
          </cell>
          <cell r="F472">
            <v>-27.103000000000002</v>
          </cell>
          <cell r="H472">
            <v>287.62</v>
          </cell>
          <cell r="I472">
            <v>333.33199999999999</v>
          </cell>
          <cell r="J472">
            <v>-45.711999999999989</v>
          </cell>
          <cell r="L472">
            <v>1000</v>
          </cell>
          <cell r="M472">
            <v>1000</v>
          </cell>
          <cell r="N472">
            <v>0</v>
          </cell>
        </row>
        <row r="473">
          <cell r="B473">
            <v>116006</v>
          </cell>
          <cell r="C473" t="str">
            <v>Norstar-TCP Sales</v>
          </cell>
          <cell r="D473">
            <v>51.103999999999999</v>
          </cell>
          <cell r="E473">
            <v>83.332999999999998</v>
          </cell>
          <cell r="F473">
            <v>-32.228999999999999</v>
          </cell>
          <cell r="H473">
            <v>209.923</v>
          </cell>
          <cell r="I473">
            <v>333.33199999999999</v>
          </cell>
          <cell r="J473">
            <v>-123.40899999999999</v>
          </cell>
          <cell r="L473">
            <v>1000</v>
          </cell>
          <cell r="M473">
            <v>1000</v>
          </cell>
          <cell r="N473">
            <v>0</v>
          </cell>
        </row>
        <row r="474">
          <cell r="C474" t="str">
            <v>Norstar Key Systems</v>
          </cell>
          <cell r="D474">
            <v>600.24300000000005</v>
          </cell>
          <cell r="E474">
            <v>646.83299999999997</v>
          </cell>
          <cell r="F474">
            <v>-46.590000000000011</v>
          </cell>
          <cell r="H474">
            <v>2659.0910000000003</v>
          </cell>
          <cell r="I474">
            <v>2587.3319999999999</v>
          </cell>
          <cell r="J474">
            <v>71.759000000000015</v>
          </cell>
          <cell r="L474">
            <v>7762</v>
          </cell>
          <cell r="M474">
            <v>7762</v>
          </cell>
          <cell r="N474">
            <v>0</v>
          </cell>
        </row>
        <row r="475">
          <cell r="B475">
            <v>116010</v>
          </cell>
          <cell r="C475" t="str">
            <v>Partner-Sales</v>
          </cell>
          <cell r="D475">
            <v>0.59199999999999997</v>
          </cell>
          <cell r="E475">
            <v>2.6669999999999998</v>
          </cell>
          <cell r="F475">
            <v>-2.0749999999999997</v>
          </cell>
          <cell r="H475">
            <v>13.128</v>
          </cell>
          <cell r="I475">
            <v>10.667999999999999</v>
          </cell>
          <cell r="J475">
            <v>2.4600000000000009</v>
          </cell>
          <cell r="L475">
            <v>32</v>
          </cell>
          <cell r="M475">
            <v>32</v>
          </cell>
          <cell r="N475">
            <v>0</v>
          </cell>
        </row>
        <row r="476">
          <cell r="B476">
            <v>116011</v>
          </cell>
          <cell r="C476" t="str">
            <v>Partner-Rentals</v>
          </cell>
          <cell r="D476">
            <v>10.092000000000001</v>
          </cell>
          <cell r="E476">
            <v>16.667000000000002</v>
          </cell>
          <cell r="F476">
            <v>-6.5750000000000011</v>
          </cell>
          <cell r="H476">
            <v>60.889000000000003</v>
          </cell>
          <cell r="I476">
            <v>66.668000000000006</v>
          </cell>
          <cell r="J476">
            <v>-5.7790000000000035</v>
          </cell>
          <cell r="L476">
            <v>200</v>
          </cell>
          <cell r="M476">
            <v>200</v>
          </cell>
          <cell r="N476">
            <v>0</v>
          </cell>
        </row>
        <row r="477">
          <cell r="B477">
            <v>116012</v>
          </cell>
          <cell r="C477" t="str">
            <v>Partner-Installs</v>
          </cell>
          <cell r="D477">
            <v>1.643</v>
          </cell>
          <cell r="E477">
            <v>4.1669999999999998</v>
          </cell>
          <cell r="F477">
            <v>-2.524</v>
          </cell>
          <cell r="H477">
            <v>21.459</v>
          </cell>
          <cell r="I477">
            <v>16.667999999999999</v>
          </cell>
          <cell r="J477">
            <v>4.7910000000000004</v>
          </cell>
          <cell r="L477">
            <v>50</v>
          </cell>
          <cell r="M477">
            <v>50</v>
          </cell>
          <cell r="N477">
            <v>0</v>
          </cell>
        </row>
        <row r="478">
          <cell r="B478">
            <v>116013</v>
          </cell>
          <cell r="C478" t="str">
            <v>Partner-Repairs</v>
          </cell>
          <cell r="D478">
            <v>0</v>
          </cell>
          <cell r="E478">
            <v>0</v>
          </cell>
          <cell r="F478">
            <v>0</v>
          </cell>
          <cell r="H478">
            <v>0</v>
          </cell>
          <cell r="I478">
            <v>0</v>
          </cell>
          <cell r="J478">
            <v>0</v>
          </cell>
          <cell r="L478">
            <v>0</v>
          </cell>
          <cell r="M478">
            <v>0</v>
          </cell>
          <cell r="N478">
            <v>0</v>
          </cell>
        </row>
        <row r="479">
          <cell r="B479">
            <v>116014</v>
          </cell>
          <cell r="C479" t="str">
            <v>Partner-Mtce</v>
          </cell>
          <cell r="D479">
            <v>3.2170000000000001</v>
          </cell>
          <cell r="E479">
            <v>4.1669999999999998</v>
          </cell>
          <cell r="F479">
            <v>-0.94999999999999973</v>
          </cell>
          <cell r="H479">
            <v>13.02</v>
          </cell>
          <cell r="I479">
            <v>16.667999999999999</v>
          </cell>
          <cell r="J479">
            <v>-3.6479999999999997</v>
          </cell>
          <cell r="L479">
            <v>50</v>
          </cell>
          <cell r="M479">
            <v>50</v>
          </cell>
          <cell r="N479">
            <v>0</v>
          </cell>
        </row>
        <row r="480">
          <cell r="B480">
            <v>116015</v>
          </cell>
          <cell r="C480" t="str">
            <v>Partner-Lease</v>
          </cell>
          <cell r="D480">
            <v>4.0910000000000002</v>
          </cell>
          <cell r="E480">
            <v>2.0830000000000002</v>
          </cell>
          <cell r="F480">
            <v>2.008</v>
          </cell>
          <cell r="H480">
            <v>28.001000000000001</v>
          </cell>
          <cell r="I480">
            <v>8.3320000000000007</v>
          </cell>
          <cell r="J480">
            <v>19.669</v>
          </cell>
          <cell r="L480">
            <v>25</v>
          </cell>
          <cell r="M480">
            <v>25</v>
          </cell>
          <cell r="N480">
            <v>0</v>
          </cell>
        </row>
        <row r="481">
          <cell r="B481">
            <v>116016</v>
          </cell>
          <cell r="C481" t="str">
            <v>Partner-TCP Sales</v>
          </cell>
          <cell r="D481">
            <v>0</v>
          </cell>
          <cell r="E481">
            <v>1</v>
          </cell>
          <cell r="F481">
            <v>-1</v>
          </cell>
          <cell r="H481">
            <v>0</v>
          </cell>
          <cell r="I481">
            <v>4</v>
          </cell>
          <cell r="J481">
            <v>-4</v>
          </cell>
          <cell r="L481">
            <v>12</v>
          </cell>
          <cell r="M481">
            <v>12</v>
          </cell>
          <cell r="N481">
            <v>0</v>
          </cell>
        </row>
        <row r="482">
          <cell r="C482" t="str">
            <v>Partner</v>
          </cell>
          <cell r="D482">
            <v>19.635000000000002</v>
          </cell>
          <cell r="E482">
            <v>30.751000000000005</v>
          </cell>
          <cell r="F482">
            <v>-11.116</v>
          </cell>
          <cell r="H482">
            <v>136.49699999999999</v>
          </cell>
          <cell r="I482">
            <v>123.00400000000002</v>
          </cell>
          <cell r="J482">
            <v>13.492999999999999</v>
          </cell>
          <cell r="L482">
            <v>369</v>
          </cell>
          <cell r="M482">
            <v>369</v>
          </cell>
          <cell r="N482">
            <v>0</v>
          </cell>
        </row>
        <row r="483">
          <cell r="B483">
            <v>116050</v>
          </cell>
          <cell r="C483" t="str">
            <v>Vantage-Sales</v>
          </cell>
          <cell r="D483">
            <v>0.3</v>
          </cell>
          <cell r="E483">
            <v>8.3000000000000004E-2</v>
          </cell>
          <cell r="F483">
            <v>0.21699999999999997</v>
          </cell>
          <cell r="H483">
            <v>1.1519999999999999</v>
          </cell>
          <cell r="I483">
            <v>0.33200000000000002</v>
          </cell>
          <cell r="J483">
            <v>0.81999999999999984</v>
          </cell>
          <cell r="L483">
            <v>1</v>
          </cell>
          <cell r="M483">
            <v>1</v>
          </cell>
          <cell r="N483">
            <v>0</v>
          </cell>
        </row>
        <row r="484">
          <cell r="B484">
            <v>116051</v>
          </cell>
          <cell r="C484" t="str">
            <v>Vantage-Rentals</v>
          </cell>
          <cell r="D484">
            <v>2.125</v>
          </cell>
          <cell r="E484">
            <v>2.6669999999999998</v>
          </cell>
          <cell r="F484">
            <v>-0.54199999999999982</v>
          </cell>
          <cell r="H484">
            <v>9.0229999999999997</v>
          </cell>
          <cell r="I484">
            <v>10.667999999999999</v>
          </cell>
          <cell r="J484">
            <v>-1.6449999999999996</v>
          </cell>
          <cell r="L484">
            <v>32</v>
          </cell>
          <cell r="M484">
            <v>32</v>
          </cell>
          <cell r="N484">
            <v>0</v>
          </cell>
        </row>
        <row r="485">
          <cell r="B485">
            <v>116052</v>
          </cell>
          <cell r="C485" t="str">
            <v>Vantage-Installs</v>
          </cell>
          <cell r="D485">
            <v>8.0000000000000002E-3</v>
          </cell>
          <cell r="E485">
            <v>0</v>
          </cell>
          <cell r="F485">
            <v>8.0000000000000002E-3</v>
          </cell>
          <cell r="H485">
            <v>1.282</v>
          </cell>
          <cell r="I485">
            <v>0</v>
          </cell>
          <cell r="J485">
            <v>1.282</v>
          </cell>
          <cell r="L485">
            <v>0</v>
          </cell>
          <cell r="M485">
            <v>0</v>
          </cell>
          <cell r="N485">
            <v>0</v>
          </cell>
        </row>
        <row r="486">
          <cell r="B486">
            <v>116054</v>
          </cell>
          <cell r="C486" t="str">
            <v>Vantage-Mtce</v>
          </cell>
          <cell r="D486">
            <v>1.4039999999999999</v>
          </cell>
          <cell r="E486">
            <v>1.75</v>
          </cell>
          <cell r="F486">
            <v>-0.34600000000000009</v>
          </cell>
          <cell r="H486">
            <v>5.7590000000000003</v>
          </cell>
          <cell r="I486">
            <v>7</v>
          </cell>
          <cell r="J486">
            <v>-1.2409999999999997</v>
          </cell>
          <cell r="L486">
            <v>21</v>
          </cell>
          <cell r="M486">
            <v>21</v>
          </cell>
          <cell r="N486">
            <v>0</v>
          </cell>
        </row>
        <row r="487">
          <cell r="C487" t="str">
            <v>Vantage</v>
          </cell>
          <cell r="D487">
            <v>3.8369999999999997</v>
          </cell>
          <cell r="E487">
            <v>4.5</v>
          </cell>
          <cell r="F487">
            <v>-0.66299999999999992</v>
          </cell>
          <cell r="H487">
            <v>17.216000000000001</v>
          </cell>
          <cell r="I487">
            <v>18</v>
          </cell>
          <cell r="J487">
            <v>-0.78399999999999936</v>
          </cell>
          <cell r="L487">
            <v>54</v>
          </cell>
          <cell r="M487">
            <v>54</v>
          </cell>
          <cell r="N487">
            <v>0</v>
          </cell>
        </row>
        <row r="488">
          <cell r="B488">
            <v>116056</v>
          </cell>
          <cell r="C488" t="str">
            <v>Toshiba-Sales</v>
          </cell>
          <cell r="D488">
            <v>0</v>
          </cell>
          <cell r="E488">
            <v>0</v>
          </cell>
          <cell r="F488">
            <v>0</v>
          </cell>
          <cell r="H488">
            <v>0</v>
          </cell>
          <cell r="I488">
            <v>0</v>
          </cell>
          <cell r="J488">
            <v>0</v>
          </cell>
          <cell r="L488">
            <v>0</v>
          </cell>
          <cell r="M488">
            <v>0</v>
          </cell>
          <cell r="N488">
            <v>0</v>
          </cell>
        </row>
        <row r="489">
          <cell r="B489">
            <v>116057</v>
          </cell>
          <cell r="C489" t="str">
            <v>Toshiba-Rentals</v>
          </cell>
          <cell r="D489">
            <v>0.11</v>
          </cell>
          <cell r="E489">
            <v>8.3000000000000004E-2</v>
          </cell>
          <cell r="F489">
            <v>2.6999999999999996E-2</v>
          </cell>
          <cell r="H489">
            <v>0.438</v>
          </cell>
          <cell r="I489">
            <v>0.33200000000000002</v>
          </cell>
          <cell r="J489">
            <v>0.10599999999999998</v>
          </cell>
          <cell r="L489">
            <v>1</v>
          </cell>
          <cell r="M489">
            <v>1</v>
          </cell>
          <cell r="N489">
            <v>0</v>
          </cell>
        </row>
        <row r="490">
          <cell r="B490">
            <v>116058</v>
          </cell>
          <cell r="C490" t="str">
            <v>Toshiba-Installs</v>
          </cell>
          <cell r="D490">
            <v>0</v>
          </cell>
          <cell r="E490">
            <v>0.16700000000000001</v>
          </cell>
          <cell r="F490">
            <v>-0.16700000000000001</v>
          </cell>
          <cell r="H490">
            <v>0.72199999999999998</v>
          </cell>
          <cell r="I490">
            <v>0.66800000000000004</v>
          </cell>
          <cell r="J490">
            <v>5.3999999999999937E-2</v>
          </cell>
          <cell r="L490">
            <v>2</v>
          </cell>
          <cell r="M490">
            <v>2</v>
          </cell>
          <cell r="N490">
            <v>0</v>
          </cell>
        </row>
        <row r="491">
          <cell r="B491">
            <v>116060</v>
          </cell>
          <cell r="C491" t="str">
            <v>Toshiba-Mtce</v>
          </cell>
          <cell r="D491">
            <v>2.4750000000000001</v>
          </cell>
          <cell r="E491">
            <v>4.6669999999999998</v>
          </cell>
          <cell r="F491">
            <v>-2.1919999999999997</v>
          </cell>
          <cell r="H491">
            <v>6.7350000000000003</v>
          </cell>
          <cell r="I491">
            <v>18.667999999999999</v>
          </cell>
          <cell r="J491">
            <v>-11.933</v>
          </cell>
          <cell r="L491">
            <v>56</v>
          </cell>
          <cell r="M491">
            <v>56</v>
          </cell>
          <cell r="N491">
            <v>0</v>
          </cell>
        </row>
        <row r="492">
          <cell r="B492">
            <v>116061</v>
          </cell>
          <cell r="C492" t="str">
            <v>Toshiba-Lease</v>
          </cell>
          <cell r="D492">
            <v>0</v>
          </cell>
          <cell r="E492">
            <v>0</v>
          </cell>
          <cell r="F492">
            <v>0</v>
          </cell>
          <cell r="H492">
            <v>0</v>
          </cell>
          <cell r="I492">
            <v>0</v>
          </cell>
          <cell r="J492">
            <v>0</v>
          </cell>
          <cell r="L492">
            <v>0</v>
          </cell>
          <cell r="M492">
            <v>0</v>
          </cell>
          <cell r="N492">
            <v>0</v>
          </cell>
        </row>
        <row r="493">
          <cell r="C493" t="str">
            <v>Toshiba</v>
          </cell>
          <cell r="D493">
            <v>2.585</v>
          </cell>
          <cell r="E493">
            <v>4.9169999999999998</v>
          </cell>
          <cell r="F493">
            <v>-2.3319999999999999</v>
          </cell>
          <cell r="H493">
            <v>7.8950000000000005</v>
          </cell>
          <cell r="I493">
            <v>19.667999999999999</v>
          </cell>
          <cell r="J493">
            <v>-11.773</v>
          </cell>
          <cell r="L493">
            <v>59</v>
          </cell>
          <cell r="M493">
            <v>59</v>
          </cell>
          <cell r="N493">
            <v>0</v>
          </cell>
        </row>
        <row r="494">
          <cell r="B494">
            <v>116063</v>
          </cell>
          <cell r="C494" t="str">
            <v>1A2 Key-Rentals</v>
          </cell>
          <cell r="D494">
            <v>1.8939999999999999</v>
          </cell>
          <cell r="E494">
            <v>3.5</v>
          </cell>
          <cell r="F494">
            <v>-1.6060000000000001</v>
          </cell>
          <cell r="H494">
            <v>9.9719999999999995</v>
          </cell>
          <cell r="I494">
            <v>14</v>
          </cell>
          <cell r="J494">
            <v>-4.0280000000000005</v>
          </cell>
          <cell r="L494">
            <v>42</v>
          </cell>
          <cell r="M494">
            <v>42</v>
          </cell>
          <cell r="N494">
            <v>0</v>
          </cell>
        </row>
        <row r="495">
          <cell r="B495">
            <v>116064</v>
          </cell>
          <cell r="C495" t="str">
            <v>1A2 Key-Installs</v>
          </cell>
          <cell r="D495">
            <v>0.14499999999999999</v>
          </cell>
          <cell r="E495">
            <v>0.25</v>
          </cell>
          <cell r="F495">
            <v>-0.10500000000000001</v>
          </cell>
          <cell r="H495">
            <v>2.6059999999999999</v>
          </cell>
          <cell r="I495">
            <v>1</v>
          </cell>
          <cell r="J495">
            <v>1.6059999999999999</v>
          </cell>
          <cell r="L495">
            <v>3</v>
          </cell>
          <cell r="M495">
            <v>3</v>
          </cell>
          <cell r="N495">
            <v>0</v>
          </cell>
        </row>
        <row r="496">
          <cell r="C496" t="str">
            <v>1A2 Key</v>
          </cell>
          <cell r="D496">
            <v>2.0389999999999997</v>
          </cell>
          <cell r="E496">
            <v>3.75</v>
          </cell>
          <cell r="F496">
            <v>-1.7110000000000001</v>
          </cell>
          <cell r="H496">
            <v>12.577999999999999</v>
          </cell>
          <cell r="I496">
            <v>15</v>
          </cell>
          <cell r="J496">
            <v>-2.4220000000000006</v>
          </cell>
          <cell r="L496">
            <v>45</v>
          </cell>
          <cell r="M496">
            <v>45</v>
          </cell>
          <cell r="N496">
            <v>0</v>
          </cell>
        </row>
        <row r="497">
          <cell r="B497">
            <v>116066</v>
          </cell>
          <cell r="C497" t="str">
            <v>Buscom-Sales</v>
          </cell>
          <cell r="D497">
            <v>0</v>
          </cell>
          <cell r="E497">
            <v>0.41699999999999998</v>
          </cell>
          <cell r="F497">
            <v>-0.41699999999999998</v>
          </cell>
          <cell r="H497">
            <v>0</v>
          </cell>
          <cell r="I497">
            <v>1.6679999999999999</v>
          </cell>
          <cell r="J497">
            <v>-1.6679999999999999</v>
          </cell>
          <cell r="L497">
            <v>5</v>
          </cell>
          <cell r="M497">
            <v>5</v>
          </cell>
          <cell r="N497">
            <v>0</v>
          </cell>
        </row>
        <row r="498">
          <cell r="B498">
            <v>116067</v>
          </cell>
          <cell r="C498" t="str">
            <v>Buscom-Rentals</v>
          </cell>
          <cell r="D498">
            <v>-0.10199999999999999</v>
          </cell>
          <cell r="E498">
            <v>0</v>
          </cell>
          <cell r="F498">
            <v>-0.10199999999999999</v>
          </cell>
          <cell r="H498">
            <v>-1.1240000000000001</v>
          </cell>
          <cell r="I498">
            <v>0</v>
          </cell>
          <cell r="J498">
            <v>-1.1240000000000001</v>
          </cell>
          <cell r="L498">
            <v>0</v>
          </cell>
          <cell r="M498">
            <v>0</v>
          </cell>
          <cell r="N498">
            <v>0</v>
          </cell>
        </row>
        <row r="499">
          <cell r="B499">
            <v>116068</v>
          </cell>
          <cell r="C499" t="str">
            <v>Buscom-Installs</v>
          </cell>
          <cell r="D499">
            <v>0.90400000000000003</v>
          </cell>
          <cell r="E499">
            <v>0.83299999999999996</v>
          </cell>
          <cell r="F499">
            <v>7.1000000000000063E-2</v>
          </cell>
          <cell r="H499">
            <v>3.4129999999999998</v>
          </cell>
          <cell r="I499">
            <v>3.3319999999999999</v>
          </cell>
          <cell r="J499">
            <v>8.0999999999999961E-2</v>
          </cell>
          <cell r="L499">
            <v>10</v>
          </cell>
          <cell r="M499">
            <v>10</v>
          </cell>
          <cell r="N499">
            <v>0</v>
          </cell>
        </row>
        <row r="500">
          <cell r="B500">
            <v>116069</v>
          </cell>
          <cell r="C500" t="str">
            <v>Buscom-Repairs</v>
          </cell>
          <cell r="D500">
            <v>0</v>
          </cell>
          <cell r="E500">
            <v>0</v>
          </cell>
          <cell r="F500">
            <v>0</v>
          </cell>
          <cell r="H500">
            <v>0</v>
          </cell>
          <cell r="I500">
            <v>0</v>
          </cell>
          <cell r="J500">
            <v>0</v>
          </cell>
          <cell r="L500">
            <v>0</v>
          </cell>
          <cell r="M500">
            <v>0</v>
          </cell>
          <cell r="N500">
            <v>0</v>
          </cell>
        </row>
        <row r="501">
          <cell r="B501">
            <v>116070</v>
          </cell>
          <cell r="C501" t="str">
            <v>Buscom-Mtce</v>
          </cell>
          <cell r="D501">
            <v>7.9880000000000004</v>
          </cell>
          <cell r="E501">
            <v>13.083</v>
          </cell>
          <cell r="F501">
            <v>-5.0949999999999998</v>
          </cell>
          <cell r="H501">
            <v>32.04</v>
          </cell>
          <cell r="I501">
            <v>52.332000000000001</v>
          </cell>
          <cell r="J501">
            <v>-20.292000000000002</v>
          </cell>
          <cell r="L501">
            <v>157</v>
          </cell>
          <cell r="M501">
            <v>157</v>
          </cell>
          <cell r="N501">
            <v>0</v>
          </cell>
        </row>
        <row r="502">
          <cell r="C502" t="str">
            <v>Buscom</v>
          </cell>
          <cell r="D502">
            <v>8.7900000000000009</v>
          </cell>
          <cell r="E502">
            <v>14.333</v>
          </cell>
          <cell r="F502">
            <v>-5.5429999999999993</v>
          </cell>
          <cell r="H502">
            <v>34.329000000000001</v>
          </cell>
          <cell r="I502">
            <v>57.332000000000001</v>
          </cell>
          <cell r="J502">
            <v>-23.003</v>
          </cell>
          <cell r="L502">
            <v>172</v>
          </cell>
          <cell r="M502">
            <v>172</v>
          </cell>
          <cell r="N502">
            <v>0</v>
          </cell>
        </row>
        <row r="503">
          <cell r="B503">
            <v>116072</v>
          </cell>
          <cell r="C503" t="str">
            <v>Meritor 16-Sales</v>
          </cell>
          <cell r="D503">
            <v>0</v>
          </cell>
          <cell r="E503">
            <v>0.16700000000000001</v>
          </cell>
          <cell r="F503">
            <v>-0.16700000000000001</v>
          </cell>
          <cell r="H503">
            <v>0.28999999999999998</v>
          </cell>
          <cell r="I503">
            <v>0.66800000000000004</v>
          </cell>
          <cell r="J503">
            <v>-0.37800000000000006</v>
          </cell>
          <cell r="L503">
            <v>2</v>
          </cell>
          <cell r="M503">
            <v>2</v>
          </cell>
          <cell r="N503">
            <v>0</v>
          </cell>
        </row>
        <row r="504">
          <cell r="B504">
            <v>116073</v>
          </cell>
          <cell r="C504" t="str">
            <v>Meritor 16-Rentals</v>
          </cell>
          <cell r="D504">
            <v>-0.17299999999999999</v>
          </cell>
          <cell r="E504">
            <v>0</v>
          </cell>
          <cell r="F504">
            <v>-0.17299999999999999</v>
          </cell>
          <cell r="H504">
            <v>-0.46300000000000002</v>
          </cell>
          <cell r="I504">
            <v>0</v>
          </cell>
          <cell r="J504">
            <v>-0.46300000000000002</v>
          </cell>
          <cell r="L504">
            <v>0</v>
          </cell>
          <cell r="M504">
            <v>0</v>
          </cell>
          <cell r="N504">
            <v>0</v>
          </cell>
        </row>
        <row r="505">
          <cell r="B505">
            <v>116074</v>
          </cell>
          <cell r="C505" t="str">
            <v>Meritor 16-Installs</v>
          </cell>
          <cell r="D505">
            <v>0.3</v>
          </cell>
          <cell r="E505">
            <v>0.41699999999999998</v>
          </cell>
          <cell r="F505">
            <v>-0.11699999999999999</v>
          </cell>
          <cell r="H505">
            <v>1.605</v>
          </cell>
          <cell r="I505">
            <v>1.6679999999999999</v>
          </cell>
          <cell r="J505">
            <v>-6.2999999999999945E-2</v>
          </cell>
          <cell r="L505">
            <v>5</v>
          </cell>
          <cell r="M505">
            <v>5</v>
          </cell>
          <cell r="N505">
            <v>0</v>
          </cell>
        </row>
        <row r="506">
          <cell r="B506">
            <v>116075</v>
          </cell>
          <cell r="C506" t="str">
            <v>Meritor 16-Repairs</v>
          </cell>
          <cell r="D506">
            <v>0</v>
          </cell>
          <cell r="E506">
            <v>0</v>
          </cell>
          <cell r="F506">
            <v>0</v>
          </cell>
          <cell r="H506">
            <v>0</v>
          </cell>
          <cell r="I506">
            <v>0</v>
          </cell>
          <cell r="J506">
            <v>0</v>
          </cell>
          <cell r="L506">
            <v>0</v>
          </cell>
          <cell r="M506">
            <v>0</v>
          </cell>
          <cell r="N506">
            <v>0</v>
          </cell>
        </row>
        <row r="507">
          <cell r="B507">
            <v>116076</v>
          </cell>
          <cell r="C507" t="str">
            <v>Meritor 16-Mtce</v>
          </cell>
          <cell r="D507">
            <v>7.9</v>
          </cell>
          <cell r="E507">
            <v>9.5830000000000002</v>
          </cell>
          <cell r="F507">
            <v>-1.6829999999999998</v>
          </cell>
          <cell r="H507">
            <v>31.859000000000002</v>
          </cell>
          <cell r="I507">
            <v>38.332000000000001</v>
          </cell>
          <cell r="J507">
            <v>-6.472999999999999</v>
          </cell>
          <cell r="L507">
            <v>115</v>
          </cell>
          <cell r="M507">
            <v>115</v>
          </cell>
          <cell r="N507">
            <v>0</v>
          </cell>
        </row>
        <row r="508">
          <cell r="C508" t="str">
            <v>Meritor 16</v>
          </cell>
          <cell r="D508">
            <v>8.027000000000001</v>
          </cell>
          <cell r="E508">
            <v>10.167</v>
          </cell>
          <cell r="F508">
            <v>-2.1399999999999997</v>
          </cell>
          <cell r="H508">
            <v>33.291000000000004</v>
          </cell>
          <cell r="I508">
            <v>40.667999999999999</v>
          </cell>
          <cell r="J508">
            <v>-7.3769999999999989</v>
          </cell>
          <cell r="L508">
            <v>122</v>
          </cell>
          <cell r="M508">
            <v>122</v>
          </cell>
          <cell r="N508">
            <v>0</v>
          </cell>
        </row>
        <row r="509">
          <cell r="B509">
            <v>116078</v>
          </cell>
          <cell r="C509" t="str">
            <v>Barrier-Sales</v>
          </cell>
          <cell r="D509">
            <v>0</v>
          </cell>
          <cell r="E509">
            <v>0.25</v>
          </cell>
          <cell r="F509">
            <v>-0.25</v>
          </cell>
          <cell r="H509">
            <v>0.64</v>
          </cell>
          <cell r="I509">
            <v>1</v>
          </cell>
          <cell r="J509">
            <v>-0.36</v>
          </cell>
          <cell r="L509">
            <v>3</v>
          </cell>
          <cell r="M509">
            <v>3</v>
          </cell>
          <cell r="N509">
            <v>0</v>
          </cell>
        </row>
        <row r="510">
          <cell r="B510">
            <v>116079</v>
          </cell>
          <cell r="C510" t="str">
            <v>Barrier-Rentals</v>
          </cell>
          <cell r="D510">
            <v>0</v>
          </cell>
          <cell r="E510">
            <v>0</v>
          </cell>
          <cell r="F510">
            <v>0</v>
          </cell>
          <cell r="H510">
            <v>0</v>
          </cell>
          <cell r="I510">
            <v>0</v>
          </cell>
          <cell r="J510">
            <v>0</v>
          </cell>
          <cell r="L510">
            <v>0</v>
          </cell>
          <cell r="M510">
            <v>0</v>
          </cell>
          <cell r="N510">
            <v>0</v>
          </cell>
        </row>
        <row r="511">
          <cell r="B511">
            <v>116080</v>
          </cell>
          <cell r="C511" t="str">
            <v>Barrier-Installs</v>
          </cell>
          <cell r="D511">
            <v>0.64900000000000002</v>
          </cell>
          <cell r="E511">
            <v>0.41699999999999998</v>
          </cell>
          <cell r="F511">
            <v>0.23200000000000004</v>
          </cell>
          <cell r="H511">
            <v>1.601</v>
          </cell>
          <cell r="I511">
            <v>1.6679999999999999</v>
          </cell>
          <cell r="J511">
            <v>-6.6999999999999948E-2</v>
          </cell>
          <cell r="L511">
            <v>5</v>
          </cell>
          <cell r="M511">
            <v>5</v>
          </cell>
          <cell r="N511">
            <v>0</v>
          </cell>
        </row>
        <row r="512">
          <cell r="B512">
            <v>116081</v>
          </cell>
          <cell r="C512" t="str">
            <v>Barrier-Repairs</v>
          </cell>
          <cell r="D512">
            <v>0</v>
          </cell>
          <cell r="E512">
            <v>0</v>
          </cell>
          <cell r="F512">
            <v>0</v>
          </cell>
          <cell r="H512">
            <v>0</v>
          </cell>
          <cell r="I512">
            <v>0</v>
          </cell>
          <cell r="J512">
            <v>0</v>
          </cell>
          <cell r="L512">
            <v>0</v>
          </cell>
          <cell r="M512">
            <v>0</v>
          </cell>
          <cell r="N512">
            <v>0</v>
          </cell>
        </row>
        <row r="513">
          <cell r="B513">
            <v>116082</v>
          </cell>
          <cell r="C513" t="str">
            <v>Barrier-Mtce</v>
          </cell>
          <cell r="D513">
            <v>7.069</v>
          </cell>
          <cell r="E513">
            <v>7.5</v>
          </cell>
          <cell r="F513">
            <v>-0.43100000000000005</v>
          </cell>
          <cell r="H513">
            <v>28.837</v>
          </cell>
          <cell r="I513">
            <v>30</v>
          </cell>
          <cell r="J513">
            <v>-1.1630000000000003</v>
          </cell>
          <cell r="L513">
            <v>90</v>
          </cell>
          <cell r="M513">
            <v>90</v>
          </cell>
          <cell r="N513">
            <v>0</v>
          </cell>
        </row>
        <row r="514">
          <cell r="C514" t="str">
            <v>Barrier</v>
          </cell>
          <cell r="D514">
            <v>7.718</v>
          </cell>
          <cell r="E514">
            <v>8.1669999999999998</v>
          </cell>
          <cell r="F514">
            <v>-0.44900000000000001</v>
          </cell>
          <cell r="H514">
            <v>31.077999999999999</v>
          </cell>
          <cell r="I514">
            <v>32.667999999999999</v>
          </cell>
          <cell r="J514">
            <v>-1.5900000000000003</v>
          </cell>
          <cell r="L514">
            <v>98</v>
          </cell>
          <cell r="M514">
            <v>98</v>
          </cell>
          <cell r="N514">
            <v>0</v>
          </cell>
        </row>
        <row r="515">
          <cell r="B515">
            <v>116084</v>
          </cell>
          <cell r="C515" t="str">
            <v>Ultracom-Sales</v>
          </cell>
          <cell r="D515">
            <v>0</v>
          </cell>
          <cell r="E515">
            <v>0.25</v>
          </cell>
          <cell r="F515">
            <v>-0.25</v>
          </cell>
          <cell r="H515">
            <v>0</v>
          </cell>
          <cell r="I515">
            <v>1</v>
          </cell>
          <cell r="J515">
            <v>-1</v>
          </cell>
          <cell r="L515">
            <v>3</v>
          </cell>
          <cell r="M515">
            <v>3</v>
          </cell>
          <cell r="N515">
            <v>0</v>
          </cell>
        </row>
        <row r="516">
          <cell r="B516">
            <v>116085</v>
          </cell>
          <cell r="C516" t="str">
            <v>Ultracom-Rentals</v>
          </cell>
          <cell r="D516">
            <v>8.9979999999999993</v>
          </cell>
          <cell r="E516">
            <v>11.667</v>
          </cell>
          <cell r="F516">
            <v>-2.6690000000000005</v>
          </cell>
          <cell r="H516">
            <v>37.08</v>
          </cell>
          <cell r="I516">
            <v>46.667999999999999</v>
          </cell>
          <cell r="J516">
            <v>-9.588000000000001</v>
          </cell>
          <cell r="L516">
            <v>140</v>
          </cell>
          <cell r="M516">
            <v>140</v>
          </cell>
          <cell r="N516">
            <v>0</v>
          </cell>
        </row>
        <row r="517">
          <cell r="B517">
            <v>116086</v>
          </cell>
          <cell r="C517" t="str">
            <v>Ultracom-Installs</v>
          </cell>
          <cell r="D517">
            <v>0.45500000000000002</v>
          </cell>
          <cell r="E517">
            <v>1.25</v>
          </cell>
          <cell r="F517">
            <v>-0.79499999999999993</v>
          </cell>
          <cell r="H517">
            <v>2.9689999999999999</v>
          </cell>
          <cell r="I517">
            <v>5</v>
          </cell>
          <cell r="J517">
            <v>-2.0310000000000001</v>
          </cell>
          <cell r="L517">
            <v>15</v>
          </cell>
          <cell r="M517">
            <v>15</v>
          </cell>
          <cell r="N517">
            <v>0</v>
          </cell>
        </row>
        <row r="518">
          <cell r="B518">
            <v>116087</v>
          </cell>
          <cell r="C518" t="str">
            <v>Ultracom-Repairs</v>
          </cell>
          <cell r="D518">
            <v>0</v>
          </cell>
          <cell r="E518">
            <v>0</v>
          </cell>
          <cell r="F518">
            <v>0</v>
          </cell>
          <cell r="H518">
            <v>0</v>
          </cell>
          <cell r="I518">
            <v>0</v>
          </cell>
          <cell r="J518">
            <v>0</v>
          </cell>
          <cell r="L518">
            <v>0</v>
          </cell>
          <cell r="M518">
            <v>0</v>
          </cell>
          <cell r="N518">
            <v>0</v>
          </cell>
        </row>
        <row r="519">
          <cell r="B519">
            <v>116088</v>
          </cell>
          <cell r="C519" t="str">
            <v>Ultracom-Mtce</v>
          </cell>
          <cell r="D519">
            <v>9.2710000000000008</v>
          </cell>
          <cell r="E519">
            <v>5.8330000000000002</v>
          </cell>
          <cell r="F519">
            <v>3.4380000000000006</v>
          </cell>
          <cell r="H519">
            <v>32.113999999999997</v>
          </cell>
          <cell r="I519">
            <v>23.332000000000001</v>
          </cell>
          <cell r="J519">
            <v>8.7819999999999965</v>
          </cell>
          <cell r="L519">
            <v>70</v>
          </cell>
          <cell r="M519">
            <v>70</v>
          </cell>
          <cell r="N519">
            <v>0</v>
          </cell>
        </row>
        <row r="520">
          <cell r="C520" t="str">
            <v>Ultracom</v>
          </cell>
          <cell r="D520">
            <v>18.724</v>
          </cell>
          <cell r="E520">
            <v>19</v>
          </cell>
          <cell r="F520">
            <v>-0.2759999999999998</v>
          </cell>
          <cell r="H520">
            <v>72.162999999999997</v>
          </cell>
          <cell r="I520">
            <v>76</v>
          </cell>
          <cell r="J520">
            <v>-3.8370000000000051</v>
          </cell>
          <cell r="L520">
            <v>228</v>
          </cell>
          <cell r="M520">
            <v>228</v>
          </cell>
          <cell r="N520">
            <v>0</v>
          </cell>
        </row>
        <row r="521">
          <cell r="B521">
            <v>116090</v>
          </cell>
          <cell r="C521" t="str">
            <v>Comdial-Sales</v>
          </cell>
          <cell r="D521">
            <v>0</v>
          </cell>
          <cell r="E521">
            <v>0.16700000000000001</v>
          </cell>
          <cell r="F521">
            <v>-0.16700000000000001</v>
          </cell>
          <cell r="H521">
            <v>1.3160000000000001</v>
          </cell>
          <cell r="I521">
            <v>0.66800000000000004</v>
          </cell>
          <cell r="J521">
            <v>0.64800000000000002</v>
          </cell>
          <cell r="L521">
            <v>2</v>
          </cell>
          <cell r="M521">
            <v>2</v>
          </cell>
          <cell r="N521">
            <v>0</v>
          </cell>
        </row>
        <row r="522">
          <cell r="B522">
            <v>116091</v>
          </cell>
          <cell r="C522" t="str">
            <v>Comdial-Rentals</v>
          </cell>
          <cell r="D522">
            <v>1.3580000000000001</v>
          </cell>
          <cell r="E522">
            <v>1.833</v>
          </cell>
          <cell r="F522">
            <v>-0.47499999999999987</v>
          </cell>
          <cell r="H522">
            <v>5.3849999999999998</v>
          </cell>
          <cell r="I522">
            <v>7.3319999999999999</v>
          </cell>
          <cell r="J522">
            <v>-1.9470000000000001</v>
          </cell>
          <cell r="L522">
            <v>22</v>
          </cell>
          <cell r="M522">
            <v>22</v>
          </cell>
          <cell r="N522">
            <v>0</v>
          </cell>
        </row>
        <row r="523">
          <cell r="B523">
            <v>116092</v>
          </cell>
          <cell r="C523" t="str">
            <v>Comdial-Installs</v>
          </cell>
          <cell r="D523">
            <v>0.27</v>
          </cell>
          <cell r="E523">
            <v>0.25</v>
          </cell>
          <cell r="F523">
            <v>2.0000000000000018E-2</v>
          </cell>
          <cell r="H523">
            <v>0.79200000000000004</v>
          </cell>
          <cell r="I523">
            <v>1</v>
          </cell>
          <cell r="J523">
            <v>-0.20799999999999996</v>
          </cell>
          <cell r="L523">
            <v>3</v>
          </cell>
          <cell r="M523">
            <v>3</v>
          </cell>
          <cell r="N523">
            <v>0</v>
          </cell>
        </row>
        <row r="524">
          <cell r="B524">
            <v>116093</v>
          </cell>
          <cell r="C524" t="str">
            <v>Comdial-Repair</v>
          </cell>
          <cell r="D524">
            <v>0</v>
          </cell>
          <cell r="E524">
            <v>0</v>
          </cell>
          <cell r="F524">
            <v>0</v>
          </cell>
          <cell r="H524">
            <v>0</v>
          </cell>
          <cell r="I524">
            <v>0</v>
          </cell>
          <cell r="J524">
            <v>0</v>
          </cell>
          <cell r="L524">
            <v>0</v>
          </cell>
          <cell r="M524">
            <v>0</v>
          </cell>
          <cell r="N524">
            <v>0</v>
          </cell>
        </row>
        <row r="525">
          <cell r="B525">
            <v>116094</v>
          </cell>
          <cell r="C525" t="str">
            <v>Comdial-Mtce</v>
          </cell>
          <cell r="D525">
            <v>0.68400000000000005</v>
          </cell>
          <cell r="E525">
            <v>0.75</v>
          </cell>
          <cell r="F525">
            <v>-6.5999999999999948E-2</v>
          </cell>
          <cell r="H525">
            <v>2.7629999999999999</v>
          </cell>
          <cell r="I525">
            <v>3</v>
          </cell>
          <cell r="J525">
            <v>-0.2370000000000001</v>
          </cell>
          <cell r="L525">
            <v>9</v>
          </cell>
          <cell r="M525">
            <v>9</v>
          </cell>
          <cell r="N525">
            <v>0</v>
          </cell>
        </row>
        <row r="526">
          <cell r="B526">
            <v>116095</v>
          </cell>
          <cell r="C526" t="str">
            <v>Comdial-Lease</v>
          </cell>
          <cell r="D526">
            <v>0</v>
          </cell>
          <cell r="E526">
            <v>0</v>
          </cell>
          <cell r="F526">
            <v>0</v>
          </cell>
          <cell r="H526">
            <v>0</v>
          </cell>
          <cell r="I526">
            <v>0</v>
          </cell>
          <cell r="J526">
            <v>0</v>
          </cell>
          <cell r="L526">
            <v>0</v>
          </cell>
          <cell r="M526">
            <v>0</v>
          </cell>
          <cell r="N526">
            <v>0</v>
          </cell>
        </row>
        <row r="527">
          <cell r="C527" t="str">
            <v>Comdial</v>
          </cell>
          <cell r="D527">
            <v>2.3120000000000003</v>
          </cell>
          <cell r="E527">
            <v>3</v>
          </cell>
          <cell r="F527">
            <v>-0.68799999999999983</v>
          </cell>
          <cell r="H527">
            <v>10.256</v>
          </cell>
          <cell r="I527">
            <v>12</v>
          </cell>
          <cell r="J527">
            <v>-1.744</v>
          </cell>
          <cell r="L527">
            <v>36</v>
          </cell>
          <cell r="M527">
            <v>36</v>
          </cell>
          <cell r="N527">
            <v>0</v>
          </cell>
        </row>
        <row r="528">
          <cell r="B528">
            <v>116101</v>
          </cell>
          <cell r="C528" t="str">
            <v>Venus - Rentals</v>
          </cell>
          <cell r="D528">
            <v>1.4E-2</v>
          </cell>
          <cell r="E528">
            <v>0</v>
          </cell>
          <cell r="F528">
            <v>1.4E-2</v>
          </cell>
          <cell r="H528">
            <v>5.6000000000000001E-2</v>
          </cell>
          <cell r="I528">
            <v>0</v>
          </cell>
          <cell r="J528">
            <v>5.6000000000000001E-2</v>
          </cell>
          <cell r="L528">
            <v>0</v>
          </cell>
          <cell r="M528">
            <v>0</v>
          </cell>
          <cell r="N528">
            <v>0</v>
          </cell>
        </row>
        <row r="529">
          <cell r="B529">
            <v>116110</v>
          </cell>
          <cell r="C529" t="str">
            <v>TrilliumKeyPrd-Sales</v>
          </cell>
          <cell r="D529">
            <v>0</v>
          </cell>
          <cell r="E529">
            <v>0</v>
          </cell>
          <cell r="F529">
            <v>0</v>
          </cell>
          <cell r="H529">
            <v>1.008</v>
          </cell>
          <cell r="I529">
            <v>0</v>
          </cell>
          <cell r="J529">
            <v>1.008</v>
          </cell>
          <cell r="L529">
            <v>0</v>
          </cell>
          <cell r="M529">
            <v>0</v>
          </cell>
          <cell r="N529">
            <v>0</v>
          </cell>
        </row>
        <row r="530">
          <cell r="B530">
            <v>116111</v>
          </cell>
          <cell r="C530" t="str">
            <v>TrilliumKeyPrd-Rentl</v>
          </cell>
          <cell r="D530">
            <v>6.0000000000000001E-3</v>
          </cell>
          <cell r="E530">
            <v>0</v>
          </cell>
          <cell r="F530">
            <v>6.0000000000000001E-3</v>
          </cell>
          <cell r="H530">
            <v>-7.1999999999999995E-2</v>
          </cell>
          <cell r="I530">
            <v>0</v>
          </cell>
          <cell r="J530">
            <v>-7.1999999999999995E-2</v>
          </cell>
          <cell r="L530">
            <v>0</v>
          </cell>
          <cell r="M530">
            <v>0</v>
          </cell>
          <cell r="N530">
            <v>0</v>
          </cell>
        </row>
        <row r="531">
          <cell r="B531">
            <v>116112</v>
          </cell>
          <cell r="C531" t="str">
            <v>TrilliumKeyPrd-Insta</v>
          </cell>
          <cell r="D531">
            <v>1.415</v>
          </cell>
          <cell r="E531">
            <v>1.667</v>
          </cell>
          <cell r="F531">
            <v>-0.252</v>
          </cell>
          <cell r="H531">
            <v>6.0339999999999998</v>
          </cell>
          <cell r="I531">
            <v>6.6680000000000001</v>
          </cell>
          <cell r="J531">
            <v>-0.63400000000000034</v>
          </cell>
          <cell r="L531">
            <v>20</v>
          </cell>
          <cell r="M531">
            <v>20</v>
          </cell>
          <cell r="N531">
            <v>0</v>
          </cell>
        </row>
        <row r="532">
          <cell r="B532">
            <v>116113</v>
          </cell>
          <cell r="C532" t="str">
            <v>TrilliumKeyPrd-Repai</v>
          </cell>
          <cell r="D532">
            <v>0</v>
          </cell>
          <cell r="E532">
            <v>0</v>
          </cell>
          <cell r="F532">
            <v>0</v>
          </cell>
          <cell r="H532">
            <v>0</v>
          </cell>
          <cell r="I532">
            <v>0</v>
          </cell>
          <cell r="J532">
            <v>0</v>
          </cell>
          <cell r="L532">
            <v>0</v>
          </cell>
          <cell r="M532">
            <v>0</v>
          </cell>
          <cell r="N532">
            <v>0</v>
          </cell>
        </row>
        <row r="533">
          <cell r="B533">
            <v>116114</v>
          </cell>
          <cell r="C533" t="str">
            <v>TrilliumKeyProd-Mtce</v>
          </cell>
          <cell r="D533">
            <v>0.73499999999999999</v>
          </cell>
          <cell r="E533">
            <v>0.66700000000000004</v>
          </cell>
          <cell r="F533">
            <v>6.7999999999999949E-2</v>
          </cell>
          <cell r="H533">
            <v>2.9630000000000001</v>
          </cell>
          <cell r="I533">
            <v>2.6680000000000001</v>
          </cell>
          <cell r="J533">
            <v>0.29499999999999993</v>
          </cell>
          <cell r="L533">
            <v>8</v>
          </cell>
          <cell r="M533">
            <v>8</v>
          </cell>
          <cell r="N533">
            <v>0</v>
          </cell>
        </row>
        <row r="534">
          <cell r="B534">
            <v>116115</v>
          </cell>
          <cell r="C534" t="str">
            <v>TrilliumKeyPrd-Leas</v>
          </cell>
          <cell r="D534">
            <v>0</v>
          </cell>
          <cell r="E534">
            <v>0</v>
          </cell>
          <cell r="F534">
            <v>0</v>
          </cell>
          <cell r="H534">
            <v>0</v>
          </cell>
          <cell r="I534">
            <v>0</v>
          </cell>
          <cell r="J534">
            <v>0</v>
          </cell>
          <cell r="L534">
            <v>0</v>
          </cell>
          <cell r="M534">
            <v>0</v>
          </cell>
          <cell r="N534">
            <v>0</v>
          </cell>
        </row>
        <row r="535">
          <cell r="C535" t="str">
            <v>TrilliumKeyProd</v>
          </cell>
          <cell r="D535">
            <v>2.1560000000000001</v>
          </cell>
          <cell r="E535">
            <v>2.3340000000000001</v>
          </cell>
          <cell r="F535">
            <v>-0.17800000000000005</v>
          </cell>
          <cell r="H535">
            <v>9.9329999999999998</v>
          </cell>
          <cell r="I535">
            <v>9.3360000000000003</v>
          </cell>
          <cell r="J535">
            <v>0.59699999999999964</v>
          </cell>
          <cell r="L535">
            <v>28</v>
          </cell>
          <cell r="M535">
            <v>28</v>
          </cell>
          <cell r="N535">
            <v>0</v>
          </cell>
        </row>
        <row r="536">
          <cell r="B536">
            <v>117000</v>
          </cell>
          <cell r="C536" t="str">
            <v>COET-Sales</v>
          </cell>
          <cell r="D536">
            <v>1.2E-2</v>
          </cell>
          <cell r="E536">
            <v>0</v>
          </cell>
          <cell r="F536">
            <v>1.2E-2</v>
          </cell>
          <cell r="H536">
            <v>1.2E-2</v>
          </cell>
          <cell r="I536">
            <v>0</v>
          </cell>
          <cell r="J536">
            <v>1.2E-2</v>
          </cell>
          <cell r="L536">
            <v>0</v>
          </cell>
          <cell r="M536">
            <v>0</v>
          </cell>
          <cell r="N536">
            <v>0</v>
          </cell>
        </row>
        <row r="537">
          <cell r="B537">
            <v>117001</v>
          </cell>
          <cell r="C537" t="str">
            <v>COET-Rentals</v>
          </cell>
          <cell r="D537">
            <v>0</v>
          </cell>
          <cell r="E537">
            <v>0</v>
          </cell>
          <cell r="F537">
            <v>0</v>
          </cell>
          <cell r="H537">
            <v>0</v>
          </cell>
          <cell r="I537">
            <v>0</v>
          </cell>
          <cell r="J537">
            <v>0</v>
          </cell>
          <cell r="L537">
            <v>0</v>
          </cell>
          <cell r="M537">
            <v>0</v>
          </cell>
          <cell r="N537">
            <v>0</v>
          </cell>
        </row>
        <row r="538">
          <cell r="B538">
            <v>117002</v>
          </cell>
          <cell r="C538" t="str">
            <v>COET-Installs</v>
          </cell>
          <cell r="D538">
            <v>0</v>
          </cell>
          <cell r="E538">
            <v>0</v>
          </cell>
          <cell r="F538">
            <v>0</v>
          </cell>
          <cell r="H538">
            <v>1.04</v>
          </cell>
          <cell r="I538">
            <v>0</v>
          </cell>
          <cell r="J538">
            <v>1.04</v>
          </cell>
          <cell r="L538">
            <v>0</v>
          </cell>
          <cell r="M538">
            <v>0</v>
          </cell>
          <cell r="N538">
            <v>0</v>
          </cell>
        </row>
        <row r="539">
          <cell r="B539">
            <v>117003</v>
          </cell>
          <cell r="C539" t="str">
            <v>COET-Repairs</v>
          </cell>
          <cell r="D539">
            <v>2.4169999999999998</v>
          </cell>
          <cell r="E539">
            <v>16.667000000000002</v>
          </cell>
          <cell r="F539">
            <v>-14.250000000000002</v>
          </cell>
          <cell r="H539">
            <v>16.433</v>
          </cell>
          <cell r="I539">
            <v>66.668000000000006</v>
          </cell>
          <cell r="J539">
            <v>-50.235000000000007</v>
          </cell>
          <cell r="L539">
            <v>200</v>
          </cell>
          <cell r="M539">
            <v>200</v>
          </cell>
          <cell r="N539">
            <v>0</v>
          </cell>
        </row>
        <row r="540">
          <cell r="C540" t="str">
            <v xml:space="preserve"> COET</v>
          </cell>
          <cell r="D540">
            <v>2.4289999999999998</v>
          </cell>
          <cell r="E540">
            <v>16.667000000000002</v>
          </cell>
          <cell r="F540">
            <v>-14.238000000000001</v>
          </cell>
          <cell r="H540">
            <v>17.484999999999999</v>
          </cell>
          <cell r="I540">
            <v>66.668000000000006</v>
          </cell>
          <cell r="J540">
            <v>-49.183000000000007</v>
          </cell>
          <cell r="L540">
            <v>200</v>
          </cell>
          <cell r="M540">
            <v>200</v>
          </cell>
          <cell r="N540">
            <v>0</v>
          </cell>
        </row>
        <row r="541">
          <cell r="B541">
            <v>117010</v>
          </cell>
          <cell r="C541" t="str">
            <v>PS Support Svcs</v>
          </cell>
          <cell r="D541">
            <v>0</v>
          </cell>
          <cell r="E541">
            <v>0</v>
          </cell>
          <cell r="F541">
            <v>0</v>
          </cell>
          <cell r="H541">
            <v>0</v>
          </cell>
          <cell r="I541">
            <v>0</v>
          </cell>
          <cell r="J541">
            <v>0</v>
          </cell>
          <cell r="L541">
            <v>0</v>
          </cell>
          <cell r="M541">
            <v>0</v>
          </cell>
          <cell r="N541">
            <v>0</v>
          </cell>
        </row>
        <row r="542">
          <cell r="B542">
            <v>117011</v>
          </cell>
          <cell r="C542" t="str">
            <v>PS PreImplmntion Svc</v>
          </cell>
          <cell r="D542">
            <v>0</v>
          </cell>
          <cell r="E542">
            <v>10.833</v>
          </cell>
          <cell r="F542">
            <v>-10.833</v>
          </cell>
          <cell r="H542">
            <v>11.956</v>
          </cell>
          <cell r="I542">
            <v>43.332000000000001</v>
          </cell>
          <cell r="J542">
            <v>-31.376000000000001</v>
          </cell>
          <cell r="L542">
            <v>130</v>
          </cell>
          <cell r="M542">
            <v>130</v>
          </cell>
          <cell r="N542">
            <v>0</v>
          </cell>
        </row>
        <row r="543">
          <cell r="B543">
            <v>117012</v>
          </cell>
          <cell r="C543" t="str">
            <v>PS Implementatn Svcs</v>
          </cell>
          <cell r="D543">
            <v>45.987000000000002</v>
          </cell>
          <cell r="E543">
            <v>83.733000000000004</v>
          </cell>
          <cell r="F543">
            <v>-37.746000000000002</v>
          </cell>
          <cell r="H543">
            <v>222.952</v>
          </cell>
          <cell r="I543">
            <v>334.93200000000002</v>
          </cell>
          <cell r="J543">
            <v>-111.98000000000002</v>
          </cell>
          <cell r="L543">
            <v>1005</v>
          </cell>
          <cell r="M543">
            <v>1005</v>
          </cell>
          <cell r="N543">
            <v>0</v>
          </cell>
        </row>
        <row r="544">
          <cell r="B544">
            <v>117014</v>
          </cell>
          <cell r="C544" t="str">
            <v>PS PostImplmntn Svcs</v>
          </cell>
          <cell r="D544">
            <v>0.36</v>
          </cell>
          <cell r="E544">
            <v>2</v>
          </cell>
          <cell r="F544">
            <v>-1.6400000000000001</v>
          </cell>
          <cell r="H544">
            <v>1.53</v>
          </cell>
          <cell r="I544">
            <v>8</v>
          </cell>
          <cell r="J544">
            <v>-6.47</v>
          </cell>
          <cell r="L544">
            <v>24</v>
          </cell>
          <cell r="M544">
            <v>24</v>
          </cell>
          <cell r="N544">
            <v>0</v>
          </cell>
        </row>
        <row r="545">
          <cell r="B545">
            <v>117015</v>
          </cell>
          <cell r="C545" t="str">
            <v>PS Education Service</v>
          </cell>
          <cell r="D545">
            <v>3.65</v>
          </cell>
          <cell r="E545">
            <v>9</v>
          </cell>
          <cell r="F545">
            <v>-5.35</v>
          </cell>
          <cell r="H545">
            <v>20.236000000000001</v>
          </cell>
          <cell r="I545">
            <v>36</v>
          </cell>
          <cell r="J545">
            <v>-15.763999999999999</v>
          </cell>
          <cell r="L545">
            <v>108</v>
          </cell>
          <cell r="M545">
            <v>108</v>
          </cell>
          <cell r="N545">
            <v>0</v>
          </cell>
        </row>
        <row r="546">
          <cell r="C546" t="str">
            <v>Professional Services</v>
          </cell>
          <cell r="D546">
            <v>49.997</v>
          </cell>
          <cell r="E546">
            <v>105.566</v>
          </cell>
          <cell r="F546">
            <v>-55.569000000000003</v>
          </cell>
          <cell r="G546">
            <v>0</v>
          </cell>
          <cell r="H546">
            <v>256.67399999999998</v>
          </cell>
          <cell r="I546">
            <v>422.26400000000001</v>
          </cell>
          <cell r="J546">
            <v>-165.59000000000003</v>
          </cell>
          <cell r="K546">
            <v>0</v>
          </cell>
          <cell r="L546">
            <v>1267</v>
          </cell>
          <cell r="M546">
            <v>1267</v>
          </cell>
          <cell r="N546">
            <v>0</v>
          </cell>
        </row>
        <row r="547">
          <cell r="B547">
            <v>117020</v>
          </cell>
          <cell r="C547" t="str">
            <v>Telehealth Equipment</v>
          </cell>
          <cell r="D547">
            <v>0</v>
          </cell>
          <cell r="E547">
            <v>0</v>
          </cell>
          <cell r="F547">
            <v>0</v>
          </cell>
          <cell r="H547">
            <v>20</v>
          </cell>
          <cell r="I547">
            <v>0</v>
          </cell>
          <cell r="J547">
            <v>20</v>
          </cell>
          <cell r="L547">
            <v>0</v>
          </cell>
          <cell r="M547">
            <v>0</v>
          </cell>
          <cell r="N547">
            <v>0</v>
          </cell>
        </row>
        <row r="548">
          <cell r="B548">
            <v>117030</v>
          </cell>
          <cell r="C548" t="str">
            <v>Customer T/L</v>
          </cell>
          <cell r="D548">
            <v>-16.422999999999998</v>
          </cell>
          <cell r="E548">
            <v>0</v>
          </cell>
          <cell r="F548">
            <v>-16.422999999999998</v>
          </cell>
          <cell r="H548">
            <v>-53.289000000000001</v>
          </cell>
          <cell r="I548">
            <v>0</v>
          </cell>
          <cell r="J548">
            <v>-53.289000000000001</v>
          </cell>
          <cell r="L548">
            <v>0</v>
          </cell>
          <cell r="M548">
            <v>0</v>
          </cell>
          <cell r="N548">
            <v>0</v>
          </cell>
        </row>
        <row r="549">
          <cell r="B549">
            <v>117040</v>
          </cell>
          <cell r="C549" t="str">
            <v>Svc Order Adm-Instal</v>
          </cell>
          <cell r="D549">
            <v>164.738</v>
          </cell>
          <cell r="E549">
            <v>178.583</v>
          </cell>
          <cell r="F549">
            <v>-13.844999999999999</v>
          </cell>
          <cell r="H549">
            <v>642.52800000000002</v>
          </cell>
          <cell r="I549">
            <v>714.33199999999999</v>
          </cell>
          <cell r="J549">
            <v>-71.803999999999974</v>
          </cell>
          <cell r="L549">
            <v>2143</v>
          </cell>
          <cell r="M549">
            <v>2143</v>
          </cell>
          <cell r="N549">
            <v>0</v>
          </cell>
        </row>
        <row r="550">
          <cell r="B550">
            <v>117050</v>
          </cell>
          <cell r="C550" t="str">
            <v>Bus Trips-Installs</v>
          </cell>
          <cell r="D550">
            <v>10.816000000000001</v>
          </cell>
          <cell r="E550">
            <v>0</v>
          </cell>
          <cell r="F550">
            <v>10.816000000000001</v>
          </cell>
          <cell r="H550">
            <v>35.747999999999998</v>
          </cell>
          <cell r="I550">
            <v>0</v>
          </cell>
          <cell r="J550">
            <v>35.747999999999998</v>
          </cell>
          <cell r="L550">
            <v>0</v>
          </cell>
          <cell r="M550">
            <v>0</v>
          </cell>
          <cell r="N550">
            <v>0</v>
          </cell>
        </row>
        <row r="551">
          <cell r="C551" t="str">
            <v>PCA Adjustment:</v>
          </cell>
          <cell r="F551">
            <v>0</v>
          </cell>
          <cell r="H551">
            <v>-20</v>
          </cell>
          <cell r="J551">
            <v>-20</v>
          </cell>
        </row>
        <row r="552">
          <cell r="C552" t="str">
            <v>Total CPE:</v>
          </cell>
          <cell r="D552">
            <v>3214.2019999999998</v>
          </cell>
          <cell r="E552">
            <v>5149.8160000000007</v>
          </cell>
          <cell r="F552">
            <v>-1935.6140000000007</v>
          </cell>
          <cell r="G552">
            <v>0</v>
          </cell>
          <cell r="H552">
            <v>14942.16</v>
          </cell>
          <cell r="I552">
            <v>20599.264000000003</v>
          </cell>
          <cell r="J552">
            <v>-5657.1039999999985</v>
          </cell>
          <cell r="K552">
            <v>0</v>
          </cell>
          <cell r="L552">
            <v>61798</v>
          </cell>
          <cell r="M552">
            <v>61798</v>
          </cell>
          <cell r="N552">
            <v>0</v>
          </cell>
        </row>
        <row r="554">
          <cell r="L554">
            <v>0</v>
          </cell>
          <cell r="M554">
            <v>0</v>
          </cell>
        </row>
        <row r="555">
          <cell r="B555" t="str">
            <v xml:space="preserve">Total Operating Revenue </v>
          </cell>
          <cell r="D555">
            <v>45458.576000000001</v>
          </cell>
          <cell r="E555">
            <v>52782.231</v>
          </cell>
          <cell r="F555">
            <v>-7323.6550000000025</v>
          </cell>
          <cell r="G555">
            <v>0</v>
          </cell>
          <cell r="H555">
            <v>192367.97995000001</v>
          </cell>
          <cell r="I555">
            <v>213823.91999999995</v>
          </cell>
          <cell r="J555">
            <v>-21454.94004999999</v>
          </cell>
          <cell r="K555">
            <v>0</v>
          </cell>
          <cell r="L555">
            <v>623762</v>
          </cell>
          <cell r="M555">
            <v>623762</v>
          </cell>
          <cell r="N555">
            <v>0</v>
          </cell>
        </row>
        <row r="557">
          <cell r="C557" t="str">
            <v>GENERAL MARKETS:</v>
          </cell>
        </row>
        <row r="558">
          <cell r="C558" t="str">
            <v>EFRC</v>
          </cell>
          <cell r="D558">
            <v>1018.798</v>
          </cell>
          <cell r="E558">
            <v>995.16199999999992</v>
          </cell>
          <cell r="F558">
            <v>23.636000000000024</v>
          </cell>
          <cell r="H558">
            <v>4084.9120000000003</v>
          </cell>
          <cell r="I558">
            <v>4005.7570000000001</v>
          </cell>
          <cell r="J558">
            <v>79.155000000000143</v>
          </cell>
          <cell r="L558">
            <v>8137</v>
          </cell>
          <cell r="M558">
            <v>8137</v>
          </cell>
          <cell r="N558">
            <v>0</v>
          </cell>
        </row>
        <row r="559">
          <cell r="C559" t="str">
            <v>Single Line</v>
          </cell>
          <cell r="D559">
            <v>9468.2759999999998</v>
          </cell>
          <cell r="E559">
            <v>9135.0259999999998</v>
          </cell>
          <cell r="F559">
            <v>333.24999999999858</v>
          </cell>
          <cell r="H559">
            <v>37809.639000000003</v>
          </cell>
          <cell r="I559">
            <v>36874.541999999994</v>
          </cell>
          <cell r="J559">
            <v>935.09700000000589</v>
          </cell>
          <cell r="L559">
            <v>105561</v>
          </cell>
          <cell r="M559">
            <v>105561</v>
          </cell>
          <cell r="N559">
            <v>0</v>
          </cell>
        </row>
        <row r="560">
          <cell r="C560" t="str">
            <v>Multi-Line</v>
          </cell>
          <cell r="D560">
            <v>8271.7940000000017</v>
          </cell>
          <cell r="E560">
            <v>8326.2900000000009</v>
          </cell>
          <cell r="F560">
            <v>-54.496000000000059</v>
          </cell>
          <cell r="H560">
            <v>33346.597000000002</v>
          </cell>
          <cell r="I560">
            <v>34228.050000000003</v>
          </cell>
          <cell r="J560">
            <v>-881.45300000000009</v>
          </cell>
          <cell r="L560">
            <v>98442</v>
          </cell>
          <cell r="M560">
            <v>98442</v>
          </cell>
          <cell r="N56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Order"/>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Current Month"/>
    </sheetNames>
    <sheetDataSet>
      <sheetData sheetId="0" refreshError="1">
        <row r="1">
          <cell r="A1" t="str">
            <v>-----------------------------------------------------------------------------------</v>
          </cell>
        </row>
        <row r="2">
          <cell r="A2" t="str">
            <v>|                                                                                 |</v>
          </cell>
        </row>
        <row r="3">
          <cell r="A3" t="str">
            <v>| 6O06-001                      Order: current period/cumulated                   |</v>
          </cell>
        </row>
        <row r="4">
          <cell r="A4" t="str">
            <v>|                                                                                 |</v>
          </cell>
        </row>
        <row r="5">
          <cell r="A5" t="str">
            <v>|---------------------------------------------------------------------------------|</v>
          </cell>
        </row>
        <row r="6">
          <cell r="A6" t="str">
            <v>| Date:                         1998/05/06                                        |</v>
          </cell>
        </row>
        <row r="7">
          <cell r="A7" t="str">
            <v>| Pages:                          2                                               |</v>
          </cell>
        </row>
        <row r="8">
          <cell r="A8" t="str">
            <v>| Requested by:                 RSHULBA1                                          |</v>
          </cell>
        </row>
        <row r="9">
          <cell r="A9" t="str">
            <v>|---------------------------------------------------------------------------------|</v>
          </cell>
        </row>
        <row r="10">
          <cell r="A10" t="str">
            <v>|                                                                                 |</v>
          </cell>
        </row>
        <row r="11">
          <cell r="A11" t="str">
            <v>| Controlling area              1000          TELUS Controlling Area              |</v>
          </cell>
        </row>
        <row r="12">
          <cell r="A12" t="str">
            <v>|                                                                                 |</v>
          </cell>
        </row>
        <row r="13">
          <cell r="A13" t="str">
            <v>| Fiscal year                   1000                                              |</v>
          </cell>
        </row>
        <row r="14">
          <cell r="A14" t="str">
            <v>|                                                                                 |</v>
          </cell>
        </row>
        <row r="15">
          <cell r="A15" t="str">
            <v>| Period                          4                                               |</v>
          </cell>
        </row>
        <row r="16">
          <cell r="A16" t="str">
            <v>|                                                                                 |</v>
          </cell>
        </row>
        <row r="17">
          <cell r="A17" t="str">
            <v>| Plan version                  B98                                               |</v>
          </cell>
        </row>
        <row r="18">
          <cell r="A18" t="str">
            <v>|                                                                                 |</v>
          </cell>
        </row>
        <row r="19">
          <cell r="A19" t="str">
            <v>| Order group                   5000424       Res-RSS South PLAnet Res Sales      |</v>
          </cell>
        </row>
        <row r="20">
          <cell r="A20" t="str">
            <v>|                                                                                 |</v>
          </cell>
        </row>
        <row r="21">
          <cell r="A21" t="str">
            <v>| Cost element group            621113        Res Sales &amp; Service                 |</v>
          </cell>
        </row>
        <row r="22">
          <cell r="A22" t="str">
            <v>|                                                                                 |</v>
          </cell>
        </row>
        <row r="23">
          <cell r="A23" t="str">
            <v>-----------------------------------------------------------------------------------</v>
          </cell>
        </row>
        <row r="24">
          <cell r="A24" t="str">
            <v>Cost elements</v>
          </cell>
          <cell r="C24" t="str">
            <v>Plan total</v>
          </cell>
          <cell r="D24" t="str">
            <v>ActCurrPer</v>
          </cell>
          <cell r="E24" t="str">
            <v>ActCurrYr</v>
          </cell>
          <cell r="F24" t="str">
            <v>Act. cum.</v>
          </cell>
          <cell r="G24" t="str">
            <v>Total act.</v>
          </cell>
        </row>
        <row r="25">
          <cell r="A25" t="str">
            <v>621113  Res Sales &amp; Service</v>
          </cell>
          <cell r="B25">
            <v>0</v>
          </cell>
          <cell r="C25">
            <v>390305.6</v>
          </cell>
          <cell r="D25">
            <v>607892.12</v>
          </cell>
          <cell r="E25">
            <v>607892.12</v>
          </cell>
          <cell r="F25">
            <v>607892.12</v>
          </cell>
        </row>
        <row r="26">
          <cell r="A26" t="str">
            <v>Total</v>
          </cell>
          <cell r="B26">
            <v>0</v>
          </cell>
          <cell r="C26">
            <v>390305.6</v>
          </cell>
          <cell r="D26">
            <v>607892.12</v>
          </cell>
          <cell r="E26">
            <v>607892.12</v>
          </cell>
          <cell r="F26">
            <v>607892.12</v>
          </cell>
        </row>
        <row r="27">
          <cell r="A27" t="str">
            <v>621114  Telemarketing Service</v>
          </cell>
          <cell r="B27">
            <v>0</v>
          </cell>
          <cell r="C27">
            <v>48789.599999999999</v>
          </cell>
          <cell r="D27">
            <v>168216.09</v>
          </cell>
          <cell r="E27">
            <v>168216.09</v>
          </cell>
          <cell r="F27">
            <v>168216.09</v>
          </cell>
        </row>
        <row r="28">
          <cell r="A28" t="str">
            <v>Total</v>
          </cell>
          <cell r="B28">
            <v>0</v>
          </cell>
          <cell r="C28">
            <v>252829.23</v>
          </cell>
          <cell r="D28">
            <v>1458908.99</v>
          </cell>
          <cell r="E28">
            <v>1458908.99</v>
          </cell>
          <cell r="F28">
            <v>1458908.99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FPTEL"/>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C Income Statement"/>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B Rev Mktg&amp;Sales"/>
      <sheetName val="Bus Rev"/>
      <sheetName val="Res Rev"/>
      <sheetName val="Common"/>
      <sheetName val="AB M&amp;S Explanations"/>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January2005 Productivity Index"/>
    </sheetNames>
    <sheetDataSet>
      <sheetData sheetId="0" refreshError="1"/>
      <sheetData sheetId="1" refreshError="1"/>
      <sheetData sheetId="2" refreshError="1">
        <row r="10">
          <cell r="A10" t="str">
            <v>EFRC</v>
          </cell>
          <cell r="B10">
            <v>1017.064</v>
          </cell>
          <cell r="C10">
            <v>999.76499999999999</v>
          </cell>
          <cell r="D10">
            <v>17.298999999999978</v>
          </cell>
          <cell r="F10">
            <v>3066.114</v>
          </cell>
          <cell r="G10">
            <v>3010.5950000000003</v>
          </cell>
          <cell r="H10">
            <v>55.518999999999778</v>
          </cell>
        </row>
        <row r="11">
          <cell r="A11" t="str">
            <v>Single Line</v>
          </cell>
          <cell r="B11">
            <v>9444.02</v>
          </cell>
          <cell r="C11">
            <v>9149.976999999999</v>
          </cell>
          <cell r="D11">
            <v>294.04300000000148</v>
          </cell>
          <cell r="F11">
            <v>28341.363000000001</v>
          </cell>
          <cell r="G11">
            <v>27739.516000000003</v>
          </cell>
          <cell r="H11">
            <v>601.84699999999793</v>
          </cell>
        </row>
        <row r="12">
          <cell r="A12" t="str">
            <v>Multi-Line</v>
          </cell>
          <cell r="B12">
            <v>7947.4129999999996</v>
          </cell>
          <cell r="C12">
            <v>8329.2049999999999</v>
          </cell>
          <cell r="D12">
            <v>-381.79200000000037</v>
          </cell>
          <cell r="F12">
            <v>25074.803</v>
          </cell>
          <cell r="G12">
            <v>25901.759999999998</v>
          </cell>
          <cell r="H12">
            <v>-826.95699999999852</v>
          </cell>
        </row>
        <row r="13">
          <cell r="A13" t="str">
            <v>DEA</v>
          </cell>
          <cell r="B13">
            <v>18.661999999999999</v>
          </cell>
          <cell r="C13">
            <v>22</v>
          </cell>
          <cell r="D13">
            <v>-3.338000000000001</v>
          </cell>
          <cell r="F13">
            <v>59.686999999999998</v>
          </cell>
          <cell r="G13">
            <v>67</v>
          </cell>
          <cell r="H13">
            <v>-7.3130000000000024</v>
          </cell>
        </row>
        <row r="14">
          <cell r="A14" t="str">
            <v>Wire Line</v>
          </cell>
          <cell r="B14">
            <v>112.157</v>
          </cell>
          <cell r="C14">
            <v>39.082999999999998</v>
          </cell>
          <cell r="D14">
            <v>73.073999999999998</v>
          </cell>
          <cell r="F14">
            <v>380.351</v>
          </cell>
          <cell r="G14">
            <v>117.249</v>
          </cell>
          <cell r="H14">
            <v>263.10199999999998</v>
          </cell>
        </row>
        <row r="15">
          <cell r="A15" t="str">
            <v>C400</v>
          </cell>
          <cell r="B15">
            <v>180.465</v>
          </cell>
          <cell r="C15">
            <v>149</v>
          </cell>
          <cell r="D15">
            <v>31.465000000000003</v>
          </cell>
          <cell r="F15">
            <v>591.96100000000001</v>
          </cell>
          <cell r="G15">
            <v>504</v>
          </cell>
          <cell r="H15">
            <v>87.961000000000013</v>
          </cell>
        </row>
        <row r="16">
          <cell r="A16" t="str">
            <v>M150</v>
          </cell>
          <cell r="B16">
            <v>69.710999999999999</v>
          </cell>
          <cell r="C16">
            <v>57</v>
          </cell>
          <cell r="D16">
            <v>12.710999999999999</v>
          </cell>
          <cell r="F16">
            <v>235.94200000000001</v>
          </cell>
          <cell r="G16">
            <v>200</v>
          </cell>
          <cell r="H16">
            <v>35.942000000000007</v>
          </cell>
        </row>
        <row r="17">
          <cell r="A17" t="str">
            <v>DID, Rotary Hunt</v>
          </cell>
          <cell r="B17">
            <v>1460.364</v>
          </cell>
          <cell r="C17">
            <v>961.97</v>
          </cell>
          <cell r="D17">
            <v>498.39400000000001</v>
          </cell>
          <cell r="F17">
            <v>3048.7649999999999</v>
          </cell>
          <cell r="G17">
            <v>2880.598</v>
          </cell>
          <cell r="H17">
            <v>168.16699999999992</v>
          </cell>
        </row>
        <row r="18">
          <cell r="A18" t="str">
            <v>ILS</v>
          </cell>
          <cell r="B18">
            <v>192.34399999999999</v>
          </cell>
          <cell r="C18">
            <v>198.02699999999999</v>
          </cell>
          <cell r="D18">
            <v>-5.6829999999999927</v>
          </cell>
          <cell r="F18">
            <v>632.34299999999996</v>
          </cell>
          <cell r="G18">
            <v>592.60199999999998</v>
          </cell>
          <cell r="H18">
            <v>39.740999999999985</v>
          </cell>
        </row>
        <row r="19">
          <cell r="A19" t="str">
            <v>Misc Exchange</v>
          </cell>
          <cell r="B19">
            <v>97.220999999999989</v>
          </cell>
          <cell r="C19">
            <v>293.34000000000003</v>
          </cell>
          <cell r="D19">
            <v>-196.11900000000003</v>
          </cell>
          <cell r="F19">
            <v>345.44099999999997</v>
          </cell>
          <cell r="G19">
            <v>879.82400000000007</v>
          </cell>
          <cell r="H19">
            <v>-534.38300000000004</v>
          </cell>
        </row>
        <row r="20">
          <cell r="A20" t="str">
            <v>Gross Sales &amp; Maint</v>
          </cell>
          <cell r="B20">
            <v>-2.3719999999999999</v>
          </cell>
          <cell r="C20">
            <v>197.083</v>
          </cell>
          <cell r="D20">
            <v>-199.45499999999998</v>
          </cell>
          <cell r="F20">
            <v>462.34899999999999</v>
          </cell>
          <cell r="G20">
            <v>591.24900000000002</v>
          </cell>
          <cell r="H20">
            <v>-128.90000000000003</v>
          </cell>
        </row>
        <row r="21">
          <cell r="A21" t="str">
            <v>Non Recurring Charges</v>
          </cell>
          <cell r="B21">
            <v>1102.069</v>
          </cell>
          <cell r="C21">
            <v>717</v>
          </cell>
          <cell r="D21">
            <v>385.06899999999996</v>
          </cell>
          <cell r="F21">
            <v>2555.7779999999998</v>
          </cell>
          <cell r="G21">
            <v>2151</v>
          </cell>
          <cell r="H21">
            <v>404.77799999999979</v>
          </cell>
        </row>
        <row r="22">
          <cell r="A22" t="str">
            <v>Megalink/ISDN</v>
          </cell>
          <cell r="B22">
            <v>1582.713</v>
          </cell>
          <cell r="C22">
            <v>1229.9270000000001</v>
          </cell>
          <cell r="D22">
            <v>352.78599999999983</v>
          </cell>
          <cell r="F22">
            <v>4977.7</v>
          </cell>
          <cell r="G22">
            <v>4184.1170000000002</v>
          </cell>
          <cell r="H22">
            <v>793.58299999999963</v>
          </cell>
        </row>
        <row r="23">
          <cell r="A23" t="str">
            <v>E911</v>
          </cell>
          <cell r="B23">
            <v>355.66199999999998</v>
          </cell>
          <cell r="C23">
            <v>281.66800000000001</v>
          </cell>
          <cell r="D23">
            <v>73.993999999999971</v>
          </cell>
          <cell r="F23">
            <v>927.82</v>
          </cell>
          <cell r="G23">
            <v>845.19399999999996</v>
          </cell>
          <cell r="H23">
            <v>82.62600000000009</v>
          </cell>
        </row>
        <row r="24">
          <cell r="A24" t="str">
            <v>Directory File/Listing</v>
          </cell>
          <cell r="B24">
            <v>19.896999999999998</v>
          </cell>
          <cell r="C24">
            <v>19.95</v>
          </cell>
          <cell r="D24">
            <v>-5.3000000000000824E-2</v>
          </cell>
          <cell r="F24">
            <v>58.113</v>
          </cell>
          <cell r="G24">
            <v>59.85</v>
          </cell>
          <cell r="H24">
            <v>-1.7370000000000019</v>
          </cell>
        </row>
        <row r="25">
          <cell r="A25" t="str">
            <v>Billing Services</v>
          </cell>
          <cell r="B25">
            <v>-8.57</v>
          </cell>
          <cell r="C25">
            <v>0</v>
          </cell>
          <cell r="D25">
            <v>-8.57</v>
          </cell>
          <cell r="F25">
            <v>24.317</v>
          </cell>
          <cell r="G25">
            <v>0</v>
          </cell>
          <cell r="H25">
            <v>24.317</v>
          </cell>
        </row>
        <row r="26">
          <cell r="A26" t="str">
            <v>Contract Services</v>
          </cell>
          <cell r="B26">
            <v>0</v>
          </cell>
          <cell r="C26">
            <v>0</v>
          </cell>
          <cell r="D26">
            <v>0</v>
          </cell>
          <cell r="F26">
            <v>91.837000000000003</v>
          </cell>
          <cell r="G26">
            <v>0</v>
          </cell>
          <cell r="H26">
            <v>91.837000000000003</v>
          </cell>
        </row>
        <row r="27">
          <cell r="A27" t="str">
            <v>Other Voice Revenue</v>
          </cell>
          <cell r="B27">
            <v>22.398000000000025</v>
          </cell>
          <cell r="C27">
            <v>208.41300000000007</v>
          </cell>
          <cell r="D27">
            <v>-186.01500000000004</v>
          </cell>
          <cell r="F27">
            <v>61.429000000000002</v>
          </cell>
          <cell r="G27">
            <v>625.24900000000002</v>
          </cell>
          <cell r="H27">
            <v>-563.82000000000005</v>
          </cell>
        </row>
        <row r="28">
          <cell r="A28" t="str">
            <v>Network Co-Location</v>
          </cell>
          <cell r="B28">
            <v>68.069999999999993</v>
          </cell>
          <cell r="C28">
            <v>44</v>
          </cell>
          <cell r="D28">
            <v>24.069999999999993</v>
          </cell>
          <cell r="F28">
            <v>266.71499999999997</v>
          </cell>
          <cell r="G28">
            <v>129</v>
          </cell>
          <cell r="H28">
            <v>137.71499999999997</v>
          </cell>
        </row>
        <row r="29">
          <cell r="A29" t="str">
            <v>Parking Revenue</v>
          </cell>
          <cell r="B29">
            <v>0</v>
          </cell>
          <cell r="C29">
            <v>0</v>
          </cell>
          <cell r="D29">
            <v>0</v>
          </cell>
          <cell r="F29">
            <v>6.6159999999999997</v>
          </cell>
          <cell r="G29">
            <v>0</v>
          </cell>
          <cell r="H29">
            <v>6.6159999999999997</v>
          </cell>
        </row>
        <row r="30">
          <cell r="A30" t="str">
            <v>Toll Terminal</v>
          </cell>
          <cell r="B30">
            <v>34.145000000000003</v>
          </cell>
          <cell r="C30">
            <v>34.411999999999999</v>
          </cell>
          <cell r="D30">
            <v>-0.26699999999999591</v>
          </cell>
          <cell r="F30">
            <v>102.449</v>
          </cell>
          <cell r="G30">
            <v>103.236</v>
          </cell>
          <cell r="H30">
            <v>-0.78700000000000614</v>
          </cell>
        </row>
        <row r="31">
          <cell r="A31" t="str">
            <v>YAK PAK Main-Access</v>
          </cell>
          <cell r="B31">
            <v>0</v>
          </cell>
          <cell r="C31">
            <v>0</v>
          </cell>
          <cell r="D31">
            <v>0</v>
          </cell>
          <cell r="F31">
            <v>0</v>
          </cell>
          <cell r="G31">
            <v>0</v>
          </cell>
          <cell r="H31">
            <v>0</v>
          </cell>
        </row>
        <row r="32">
          <cell r="A32" t="str">
            <v>ILS Government Grant</v>
          </cell>
          <cell r="B32">
            <v>0</v>
          </cell>
          <cell r="C32">
            <v>0</v>
          </cell>
          <cell r="D32">
            <v>0</v>
          </cell>
          <cell r="F32">
            <v>0</v>
          </cell>
          <cell r="G32">
            <v>0</v>
          </cell>
          <cell r="H32">
            <v>0</v>
          </cell>
        </row>
        <row r="33">
          <cell r="A33" t="str">
            <v>EMC Budget Adjustments</v>
          </cell>
          <cell r="D33">
            <v>0</v>
          </cell>
          <cell r="H33">
            <v>0</v>
          </cell>
        </row>
        <row r="34">
          <cell r="A34" t="str">
            <v>Total Exchange Services</v>
          </cell>
          <cell r="B34">
            <v>23713.433000000005</v>
          </cell>
          <cell r="C34">
            <v>22931.82</v>
          </cell>
          <cell r="D34">
            <v>781.61300000000051</v>
          </cell>
          <cell r="F34">
            <v>71311.892999999996</v>
          </cell>
          <cell r="G34">
            <v>70582.039000000019</v>
          </cell>
          <cell r="H34">
            <v>729.85399999999822</v>
          </cell>
        </row>
        <row r="36">
          <cell r="A36" t="str">
            <v>Voice Processing</v>
          </cell>
          <cell r="B36">
            <v>506.26599999999996</v>
          </cell>
          <cell r="C36">
            <v>520.48199999999997</v>
          </cell>
          <cell r="D36">
            <v>-14.216000000000008</v>
          </cell>
          <cell r="F36">
            <v>1514.9920000000002</v>
          </cell>
          <cell r="G36">
            <v>1540.895</v>
          </cell>
          <cell r="H36">
            <v>-25.902999999999793</v>
          </cell>
        </row>
        <row r="37">
          <cell r="A37" t="str">
            <v>Call Answer</v>
          </cell>
          <cell r="B37">
            <v>274.036</v>
          </cell>
          <cell r="C37">
            <v>223.20699999999999</v>
          </cell>
          <cell r="D37">
            <v>50.829000000000008</v>
          </cell>
          <cell r="F37">
            <v>811.63800000000003</v>
          </cell>
          <cell r="G37">
            <v>832.83699999999999</v>
          </cell>
          <cell r="H37">
            <v>-21.198999999999955</v>
          </cell>
        </row>
        <row r="38">
          <cell r="A38" t="str">
            <v>Smart Touch</v>
          </cell>
          <cell r="B38">
            <v>741.09299999999996</v>
          </cell>
          <cell r="C38">
            <v>657.19</v>
          </cell>
          <cell r="D38">
            <v>83.902999999999906</v>
          </cell>
          <cell r="F38">
            <v>2214.9520000000002</v>
          </cell>
          <cell r="G38">
            <v>2229.4130000000005</v>
          </cell>
          <cell r="H38">
            <v>-14.46100000000024</v>
          </cell>
        </row>
        <row r="39">
          <cell r="A39" t="str">
            <v>Intelliroute</v>
          </cell>
          <cell r="B39">
            <v>72.843000000000004</v>
          </cell>
          <cell r="C39">
            <v>158</v>
          </cell>
          <cell r="D39">
            <v>-85.156999999999996</v>
          </cell>
          <cell r="F39">
            <v>199.02500000000001</v>
          </cell>
          <cell r="G39">
            <v>457</v>
          </cell>
          <cell r="H39">
            <v>-257.97500000000002</v>
          </cell>
        </row>
        <row r="40">
          <cell r="A40" t="str">
            <v>IVR</v>
          </cell>
          <cell r="B40">
            <v>28.952999999999999</v>
          </cell>
          <cell r="C40">
            <v>0</v>
          </cell>
          <cell r="D40">
            <v>28.952999999999999</v>
          </cell>
          <cell r="F40">
            <v>72.361999999999995</v>
          </cell>
          <cell r="G40">
            <v>0</v>
          </cell>
          <cell r="H40">
            <v>72.361999999999995</v>
          </cell>
        </row>
        <row r="41">
          <cell r="A41" t="str">
            <v>Misc Enhanced</v>
          </cell>
          <cell r="B41">
            <v>68.125</v>
          </cell>
          <cell r="C41">
            <v>107.416</v>
          </cell>
          <cell r="D41">
            <v>-39.290999999999997</v>
          </cell>
          <cell r="F41">
            <v>207.59100000000001</v>
          </cell>
          <cell r="G41">
            <v>322.24799999999999</v>
          </cell>
          <cell r="H41">
            <v>-114.65699999999998</v>
          </cell>
        </row>
        <row r="42">
          <cell r="A42" t="str">
            <v>Universal Messaging</v>
          </cell>
          <cell r="B42">
            <v>1.6E-2</v>
          </cell>
          <cell r="C42">
            <v>15.664</v>
          </cell>
          <cell r="D42">
            <v>-15.648</v>
          </cell>
          <cell r="F42">
            <v>1.9E-2</v>
          </cell>
          <cell r="G42">
            <v>40.584000000000003</v>
          </cell>
          <cell r="H42">
            <v>-40.565000000000005</v>
          </cell>
        </row>
        <row r="43">
          <cell r="A43" t="str">
            <v>Broadcast TV</v>
          </cell>
          <cell r="B43">
            <v>0</v>
          </cell>
          <cell r="C43">
            <v>0</v>
          </cell>
          <cell r="D43">
            <v>0</v>
          </cell>
          <cell r="F43">
            <v>0</v>
          </cell>
          <cell r="G43">
            <v>0</v>
          </cell>
          <cell r="H43">
            <v>0</v>
          </cell>
        </row>
        <row r="44">
          <cell r="A44" t="str">
            <v>Talkmail-Ntwk Svc</v>
          </cell>
          <cell r="B44">
            <v>0</v>
          </cell>
          <cell r="C44">
            <v>0</v>
          </cell>
          <cell r="D44">
            <v>0</v>
          </cell>
          <cell r="F44">
            <v>0</v>
          </cell>
          <cell r="G44">
            <v>0</v>
          </cell>
          <cell r="H44">
            <v>0</v>
          </cell>
        </row>
        <row r="45">
          <cell r="A45" t="str">
            <v>YAK PAK Main-Enhanced</v>
          </cell>
          <cell r="B45">
            <v>0</v>
          </cell>
          <cell r="C45">
            <v>0</v>
          </cell>
          <cell r="D45">
            <v>0</v>
          </cell>
          <cell r="F45">
            <v>0</v>
          </cell>
          <cell r="G45">
            <v>0</v>
          </cell>
          <cell r="H45">
            <v>0</v>
          </cell>
        </row>
        <row r="46">
          <cell r="A46" t="str">
            <v>Home Security</v>
          </cell>
          <cell r="B46">
            <v>0</v>
          </cell>
          <cell r="C46">
            <v>0</v>
          </cell>
          <cell r="D46">
            <v>0</v>
          </cell>
          <cell r="F46">
            <v>0</v>
          </cell>
          <cell r="G46">
            <v>0</v>
          </cell>
          <cell r="H46">
            <v>0</v>
          </cell>
        </row>
        <row r="47">
          <cell r="A47" t="str">
            <v>Internet Call Manager</v>
          </cell>
        </row>
        <row r="48">
          <cell r="A48" t="str">
            <v>Total Enhanced Services</v>
          </cell>
          <cell r="B48">
            <v>1691.3320000000001</v>
          </cell>
          <cell r="C48">
            <v>1681.9589999999998</v>
          </cell>
          <cell r="D48">
            <v>9.3729999999999158</v>
          </cell>
          <cell r="F48">
            <v>5020.5790000000006</v>
          </cell>
          <cell r="G48">
            <v>5422.9769999999999</v>
          </cell>
          <cell r="H48">
            <v>-402.39799999999997</v>
          </cell>
        </row>
        <row r="50">
          <cell r="A50" t="str">
            <v xml:space="preserve">Total Local </v>
          </cell>
          <cell r="B50">
            <v>25404.765000000003</v>
          </cell>
          <cell r="C50">
            <v>24613.778999999999</v>
          </cell>
          <cell r="D50">
            <v>790.98600000000044</v>
          </cell>
          <cell r="F50">
            <v>76332.471999999994</v>
          </cell>
          <cell r="G50">
            <v>76005.016000000018</v>
          </cell>
          <cell r="H50">
            <v>327.45599999999826</v>
          </cell>
        </row>
        <row r="52">
          <cell r="A52" t="str">
            <v>TYourWay Plus-LD&amp;IX</v>
          </cell>
          <cell r="B52">
            <v>0</v>
          </cell>
          <cell r="C52">
            <v>0</v>
          </cell>
          <cell r="D52">
            <v>0</v>
          </cell>
          <cell r="F52">
            <v>0</v>
          </cell>
          <cell r="G52">
            <v>0</v>
          </cell>
          <cell r="H52">
            <v>0</v>
          </cell>
        </row>
        <row r="53">
          <cell r="A53" t="str">
            <v>TYourWayStrait-LD&amp;IX</v>
          </cell>
          <cell r="B53">
            <v>0</v>
          </cell>
          <cell r="C53">
            <v>0</v>
          </cell>
          <cell r="D53">
            <v>0</v>
          </cell>
          <cell r="F53">
            <v>0</v>
          </cell>
          <cell r="G53">
            <v>0</v>
          </cell>
          <cell r="H53">
            <v>0</v>
          </cell>
        </row>
        <row r="54">
          <cell r="A54" t="str">
            <v>TYourWay Unlmtd-Subs</v>
          </cell>
          <cell r="B54">
            <v>0</v>
          </cell>
          <cell r="C54">
            <v>0</v>
          </cell>
          <cell r="D54">
            <v>0</v>
          </cell>
          <cell r="F54">
            <v>0</v>
          </cell>
          <cell r="G54">
            <v>0</v>
          </cell>
          <cell r="H54">
            <v>0</v>
          </cell>
        </row>
        <row r="55">
          <cell r="A55" t="str">
            <v>TYourWay Unlmtd/Min</v>
          </cell>
          <cell r="B55">
            <v>0</v>
          </cell>
          <cell r="C55">
            <v>0</v>
          </cell>
          <cell r="D55">
            <v>0</v>
          </cell>
          <cell r="F55">
            <v>0</v>
          </cell>
          <cell r="G55">
            <v>0</v>
          </cell>
          <cell r="H55">
            <v>0</v>
          </cell>
        </row>
        <row r="56">
          <cell r="A56" t="str">
            <v>TYW USA-North Amrcn</v>
          </cell>
          <cell r="B56">
            <v>0</v>
          </cell>
          <cell r="C56">
            <v>0</v>
          </cell>
          <cell r="D56">
            <v>0</v>
          </cell>
          <cell r="F56">
            <v>0</v>
          </cell>
          <cell r="G56">
            <v>0</v>
          </cell>
          <cell r="H56">
            <v>0</v>
          </cell>
        </row>
        <row r="57">
          <cell r="A57" t="str">
            <v>Toll &amp; Misc LD Svcs</v>
          </cell>
          <cell r="B57">
            <v>360.48099999999999</v>
          </cell>
          <cell r="C57">
            <v>315.89999999999998</v>
          </cell>
          <cell r="D57">
            <v>44.581000000000017</v>
          </cell>
          <cell r="F57">
            <v>1110.42</v>
          </cell>
          <cell r="G57">
            <v>967.7</v>
          </cell>
          <cell r="H57">
            <v>142.72000000000003</v>
          </cell>
        </row>
        <row r="58">
          <cell r="A58" t="str">
            <v>BRATS In/Outcollets</v>
          </cell>
          <cell r="B58">
            <v>-174.89</v>
          </cell>
          <cell r="C58">
            <v>0</v>
          </cell>
          <cell r="D58">
            <v>-174.89</v>
          </cell>
          <cell r="F58">
            <v>-437.28399999999999</v>
          </cell>
          <cell r="G58">
            <v>0</v>
          </cell>
          <cell r="H58">
            <v>-437.28399999999999</v>
          </cell>
        </row>
        <row r="59">
          <cell r="A59" t="str">
            <v>Non Discounted Toll</v>
          </cell>
          <cell r="B59">
            <v>2835.5569999999998</v>
          </cell>
          <cell r="C59">
            <v>3212.2</v>
          </cell>
          <cell r="D59">
            <v>-376.64300000000003</v>
          </cell>
          <cell r="F59">
            <v>9533.7790000000005</v>
          </cell>
          <cell r="G59">
            <v>9858</v>
          </cell>
          <cell r="H59">
            <v>-324.22099999999955</v>
          </cell>
        </row>
        <row r="60">
          <cell r="A60" t="str">
            <v>Toll Accruals</v>
          </cell>
          <cell r="B60">
            <v>1281.722</v>
          </cell>
          <cell r="C60">
            <v>0</v>
          </cell>
          <cell r="D60">
            <v>1281.722</v>
          </cell>
          <cell r="F60">
            <v>1426.7809499999998</v>
          </cell>
          <cell r="G60">
            <v>0</v>
          </cell>
          <cell r="H60">
            <v>1426.7809499999998</v>
          </cell>
        </row>
        <row r="61">
          <cell r="A61" t="str">
            <v>Basic Business Toll Free</v>
          </cell>
          <cell r="B61">
            <v>112.134</v>
          </cell>
          <cell r="C61">
            <v>225.1</v>
          </cell>
          <cell r="D61">
            <v>-112.96599999999999</v>
          </cell>
          <cell r="F61">
            <v>238.77099999999999</v>
          </cell>
          <cell r="G61">
            <v>659.6</v>
          </cell>
          <cell r="H61">
            <v>-420.82900000000006</v>
          </cell>
        </row>
        <row r="62">
          <cell r="A62" t="str">
            <v>Basic Business Outbound</v>
          </cell>
          <cell r="B62">
            <v>1121.203</v>
          </cell>
          <cell r="C62">
            <v>1493.3</v>
          </cell>
          <cell r="D62">
            <v>-372.09699999999998</v>
          </cell>
          <cell r="F62">
            <v>2386.2350000000001</v>
          </cell>
          <cell r="G62">
            <v>4396.5</v>
          </cell>
          <cell r="H62">
            <v>-2010.2649999999999</v>
          </cell>
        </row>
        <row r="63">
          <cell r="A63" t="str">
            <v>Optimum Outbound</v>
          </cell>
          <cell r="B63">
            <v>5824.0330000000004</v>
          </cell>
          <cell r="C63">
            <v>6636.8329999999996</v>
          </cell>
          <cell r="D63">
            <v>-812.79999999999927</v>
          </cell>
          <cell r="F63">
            <v>16676.258000000002</v>
          </cell>
          <cell r="G63">
            <v>19005.442999999999</v>
          </cell>
          <cell r="H63">
            <v>-2329.1849999999977</v>
          </cell>
        </row>
        <row r="64">
          <cell r="A64" t="str">
            <v>Optimum Toll Free</v>
          </cell>
          <cell r="B64">
            <v>2393.0500000000002</v>
          </cell>
          <cell r="C64">
            <v>2381.9</v>
          </cell>
          <cell r="D64">
            <v>11.150000000000091</v>
          </cell>
          <cell r="F64">
            <v>6145.3419999999996</v>
          </cell>
          <cell r="G64">
            <v>7414.2</v>
          </cell>
          <cell r="H64">
            <v>-1268.8580000000002</v>
          </cell>
        </row>
        <row r="65">
          <cell r="A65" t="str">
            <v>Optimum 900-LD</v>
          </cell>
          <cell r="B65">
            <v>201.73</v>
          </cell>
          <cell r="C65">
            <v>379.8</v>
          </cell>
          <cell r="D65">
            <v>-178.07000000000002</v>
          </cell>
          <cell r="F65">
            <v>658.66300000000001</v>
          </cell>
          <cell r="G65">
            <v>1159.9000000000001</v>
          </cell>
          <cell r="H65">
            <v>-501.23700000000008</v>
          </cell>
        </row>
        <row r="66">
          <cell r="A66" t="str">
            <v>Optimum Contracts-LD</v>
          </cell>
          <cell r="B66">
            <v>-114.217</v>
          </cell>
          <cell r="C66">
            <v>0</v>
          </cell>
          <cell r="D66">
            <v>-114.217</v>
          </cell>
          <cell r="F66">
            <v>-334.56099999999998</v>
          </cell>
          <cell r="G66">
            <v>0</v>
          </cell>
          <cell r="H66">
            <v>-334.56099999999998</v>
          </cell>
        </row>
        <row r="67">
          <cell r="A67" t="str">
            <v>DA/HPP/Phone Cards</v>
          </cell>
          <cell r="B67">
            <v>221.34400000000011</v>
          </cell>
          <cell r="C67">
            <v>467.18600000000004</v>
          </cell>
          <cell r="D67">
            <v>-245.84199999999993</v>
          </cell>
          <cell r="F67">
            <v>655.70100000000002</v>
          </cell>
          <cell r="G67">
            <v>1358.6420000000001</v>
          </cell>
          <cell r="H67">
            <v>-702.94100000000003</v>
          </cell>
        </row>
        <row r="68">
          <cell r="A68" t="str">
            <v>EMC Budget Adjustments</v>
          </cell>
          <cell r="C68">
            <v>-1041.6666666666667</v>
          </cell>
          <cell r="D68">
            <v>1041.6666666666667</v>
          </cell>
          <cell r="F68">
            <v>0</v>
          </cell>
          <cell r="G68">
            <v>-3125</v>
          </cell>
          <cell r="H68">
            <v>3125</v>
          </cell>
        </row>
        <row r="69">
          <cell r="A69" t="str">
            <v>Total Long Distance</v>
          </cell>
          <cell r="B69">
            <v>14062.147000000001</v>
          </cell>
          <cell r="C69">
            <v>14070.552333333331</v>
          </cell>
          <cell r="D69">
            <v>-8.4053333333324645</v>
          </cell>
          <cell r="F69">
            <v>38060.104950000001</v>
          </cell>
          <cell r="G69">
            <v>41694.985000000001</v>
          </cell>
          <cell r="H69">
            <v>-3634.880049999997</v>
          </cell>
        </row>
        <row r="71">
          <cell r="A71" t="str">
            <v>Facility Rev-Stentor</v>
          </cell>
          <cell r="B71">
            <v>8107</v>
          </cell>
          <cell r="C71">
            <v>7076</v>
          </cell>
          <cell r="D71">
            <v>1031</v>
          </cell>
          <cell r="F71">
            <v>22872</v>
          </cell>
          <cell r="G71">
            <v>20794</v>
          </cell>
          <cell r="H71">
            <v>2078</v>
          </cell>
        </row>
        <row r="72">
          <cell r="A72" t="str">
            <v>Facility Rev-NWTel</v>
          </cell>
          <cell r="B72">
            <v>394</v>
          </cell>
          <cell r="C72">
            <v>480</v>
          </cell>
          <cell r="D72">
            <v>-86</v>
          </cell>
          <cell r="F72">
            <v>1264</v>
          </cell>
          <cell r="G72">
            <v>1480</v>
          </cell>
          <cell r="H72">
            <v>-216</v>
          </cell>
        </row>
        <row r="73">
          <cell r="A73" t="str">
            <v>Sales &amp; Billing Comm</v>
          </cell>
          <cell r="B73">
            <v>34</v>
          </cell>
          <cell r="C73">
            <v>25</v>
          </cell>
          <cell r="D73">
            <v>9</v>
          </cell>
          <cell r="F73">
            <v>92</v>
          </cell>
          <cell r="G73">
            <v>75</v>
          </cell>
          <cell r="H73">
            <v>17</v>
          </cell>
        </row>
        <row r="74">
          <cell r="A74" t="str">
            <v>Total Settlements</v>
          </cell>
          <cell r="B74">
            <v>8535</v>
          </cell>
          <cell r="C74">
            <v>7581</v>
          </cell>
          <cell r="D74">
            <v>954</v>
          </cell>
          <cell r="F74">
            <v>24228</v>
          </cell>
          <cell r="G74">
            <v>22349</v>
          </cell>
          <cell r="H74">
            <v>1879</v>
          </cell>
        </row>
        <row r="76">
          <cell r="A76" t="str">
            <v>Centrex</v>
          </cell>
          <cell r="B76">
            <v>5068.2889999999998</v>
          </cell>
          <cell r="C76">
            <v>5715.0499999999993</v>
          </cell>
          <cell r="D76">
            <v>-646.76099999999951</v>
          </cell>
          <cell r="F76">
            <v>15227.474000000002</v>
          </cell>
          <cell r="G76">
            <v>17080.355000000003</v>
          </cell>
          <cell r="H76">
            <v>-1852.8810000000012</v>
          </cell>
        </row>
        <row r="77">
          <cell r="A77" t="str">
            <v>Coin-Local</v>
          </cell>
          <cell r="B77">
            <v>1371.0840000000001</v>
          </cell>
          <cell r="C77">
            <v>1757.771</v>
          </cell>
          <cell r="D77">
            <v>-386.6869999999999</v>
          </cell>
          <cell r="F77">
            <v>3949.1770000000001</v>
          </cell>
          <cell r="G77">
            <v>4915.0410000000002</v>
          </cell>
          <cell r="H77">
            <v>-965.86400000000003</v>
          </cell>
        </row>
        <row r="78">
          <cell r="A78" t="str">
            <v>Coin-LD</v>
          </cell>
          <cell r="B78">
            <v>348.07</v>
          </cell>
          <cell r="C78">
            <v>78.799000000000007</v>
          </cell>
          <cell r="D78">
            <v>269.27099999999996</v>
          </cell>
          <cell r="F78">
            <v>596.07799999999997</v>
          </cell>
          <cell r="G78">
            <v>216.792</v>
          </cell>
          <cell r="H78">
            <v>379.28599999999994</v>
          </cell>
        </row>
        <row r="79">
          <cell r="A79" t="str">
            <v>Payphone Card</v>
          </cell>
          <cell r="B79">
            <v>65.409000000000006</v>
          </cell>
          <cell r="C79">
            <v>115</v>
          </cell>
          <cell r="D79">
            <v>-49.590999999999994</v>
          </cell>
          <cell r="F79">
            <v>143.94900000000001</v>
          </cell>
          <cell r="G79">
            <v>345</v>
          </cell>
          <cell r="H79">
            <v>-201.05099999999999</v>
          </cell>
        </row>
        <row r="80">
          <cell r="A80" t="str">
            <v>Customer Finance Revenue</v>
          </cell>
          <cell r="B80">
            <v>352.56700000000001</v>
          </cell>
          <cell r="C80">
            <v>320.017</v>
          </cell>
          <cell r="D80">
            <v>32.550000000000011</v>
          </cell>
          <cell r="F80">
            <v>849.24400000000003</v>
          </cell>
          <cell r="G80">
            <v>960.05100000000004</v>
          </cell>
          <cell r="H80">
            <v>-110.80700000000002</v>
          </cell>
        </row>
        <row r="82">
          <cell r="A82" t="str">
            <v>Phone Sets</v>
          </cell>
          <cell r="B82">
            <v>549.78099999999995</v>
          </cell>
          <cell r="C82">
            <v>551.16499999999996</v>
          </cell>
          <cell r="D82">
            <v>-1.3840000000000146</v>
          </cell>
          <cell r="F82">
            <v>1666.4269999999999</v>
          </cell>
          <cell r="G82">
            <v>1653.4950000000001</v>
          </cell>
          <cell r="H82">
            <v>12.931999999999789</v>
          </cell>
        </row>
        <row r="83">
          <cell r="A83" t="str">
            <v>Auxiliary Systems</v>
          </cell>
          <cell r="B83">
            <v>129.32200000000003</v>
          </cell>
          <cell r="C83">
            <v>60.000999999999998</v>
          </cell>
          <cell r="D83">
            <v>69.321000000000026</v>
          </cell>
          <cell r="F83">
            <v>382.11500000000001</v>
          </cell>
          <cell r="G83">
            <v>180.00299999999999</v>
          </cell>
          <cell r="H83">
            <v>202.11200000000002</v>
          </cell>
        </row>
        <row r="84">
          <cell r="A84" t="str">
            <v xml:space="preserve">Current Norstar Key </v>
          </cell>
          <cell r="B84">
            <v>952.4129999999999</v>
          </cell>
          <cell r="C84">
            <v>759.24900000000002</v>
          </cell>
          <cell r="D84">
            <v>193.16399999999987</v>
          </cell>
          <cell r="F84">
            <v>2505.5940000000001</v>
          </cell>
          <cell r="G84">
            <v>2277.7469999999998</v>
          </cell>
          <cell r="H84">
            <v>227.84700000000021</v>
          </cell>
        </row>
        <row r="85">
          <cell r="A85" t="str">
            <v>Current Partner Key</v>
          </cell>
          <cell r="B85">
            <v>31.099</v>
          </cell>
          <cell r="C85">
            <v>39.085000000000008</v>
          </cell>
          <cell r="D85">
            <v>-7.9860000000000078</v>
          </cell>
          <cell r="F85">
            <v>125.44999999999999</v>
          </cell>
          <cell r="G85">
            <v>117.25500000000001</v>
          </cell>
          <cell r="H85">
            <v>8.194999999999979</v>
          </cell>
        </row>
        <row r="86">
          <cell r="A86" t="str">
            <v>Discontinued Key System Apps</v>
          </cell>
          <cell r="B86">
            <v>4.1549999999999994</v>
          </cell>
          <cell r="C86">
            <v>5.0830000000000002</v>
          </cell>
          <cell r="D86">
            <v>-0.92800000000000082</v>
          </cell>
          <cell r="F86">
            <v>11.914</v>
          </cell>
          <cell r="G86">
            <v>15.249000000000001</v>
          </cell>
          <cell r="H86">
            <v>-3.3350000000000009</v>
          </cell>
        </row>
        <row r="87">
          <cell r="A87" t="str">
            <v>Discontinued Key Products</v>
          </cell>
          <cell r="B87">
            <v>53.062999999999995</v>
          </cell>
          <cell r="C87">
            <v>70.168000000000006</v>
          </cell>
          <cell r="D87">
            <v>-17.105000000000011</v>
          </cell>
          <cell r="F87">
            <v>172.59299999999996</v>
          </cell>
          <cell r="G87">
            <v>210.50400000000002</v>
          </cell>
          <cell r="H87">
            <v>-37.911000000000058</v>
          </cell>
        </row>
        <row r="88">
          <cell r="A88" t="str">
            <v>PBX Core</v>
          </cell>
          <cell r="B88">
            <v>1262.086</v>
          </cell>
          <cell r="C88">
            <v>1513.5009999999997</v>
          </cell>
          <cell r="D88">
            <v>-251.41499999999974</v>
          </cell>
          <cell r="F88">
            <v>4784.1219999999994</v>
          </cell>
          <cell r="G88">
            <v>4540.5030000000006</v>
          </cell>
          <cell r="H88">
            <v>243.61899999999878</v>
          </cell>
        </row>
        <row r="89">
          <cell r="A89" t="str">
            <v>PBX Applications</v>
          </cell>
          <cell r="B89">
            <v>390.08799999999997</v>
          </cell>
          <cell r="C89">
            <v>410.41499999999996</v>
          </cell>
          <cell r="D89">
            <v>-20.326999999999998</v>
          </cell>
          <cell r="F89">
            <v>1326.2220000000002</v>
          </cell>
          <cell r="G89">
            <v>1231.2450000000001</v>
          </cell>
          <cell r="H89">
            <v>94.977000000000089</v>
          </cell>
        </row>
        <row r="90">
          <cell r="A90" t="str">
            <v>MBS</v>
          </cell>
          <cell r="B90">
            <v>322.03499999999997</v>
          </cell>
          <cell r="C90">
            <v>332</v>
          </cell>
          <cell r="D90">
            <v>-9.9650000000000318</v>
          </cell>
          <cell r="F90">
            <v>1105.192</v>
          </cell>
          <cell r="G90">
            <v>996</v>
          </cell>
          <cell r="H90">
            <v>109.19200000000001</v>
          </cell>
        </row>
        <row r="91">
          <cell r="A91" t="str">
            <v>Other CPE</v>
          </cell>
          <cell r="B91">
            <v>310.85699999999997</v>
          </cell>
          <cell r="C91">
            <v>300.81600000000009</v>
          </cell>
          <cell r="D91">
            <v>10.040999999999883</v>
          </cell>
          <cell r="F91">
            <v>706.38400000000013</v>
          </cell>
          <cell r="G91">
            <v>902.44799999999998</v>
          </cell>
          <cell r="H91">
            <v>-196.06399999999985</v>
          </cell>
        </row>
        <row r="92">
          <cell r="A92" t="str">
            <v>CPE Accrual</v>
          </cell>
          <cell r="B92">
            <v>-351.35900000000004</v>
          </cell>
          <cell r="C92">
            <v>1108.3330000000001</v>
          </cell>
          <cell r="D92">
            <v>-1459.692</v>
          </cell>
          <cell r="F92">
            <v>-1058.0550000000001</v>
          </cell>
          <cell r="G92">
            <v>3324.9989999999998</v>
          </cell>
          <cell r="H92">
            <v>-4383.0540000000001</v>
          </cell>
        </row>
        <row r="93">
          <cell r="A93" t="str">
            <v>PCA Adjustment</v>
          </cell>
          <cell r="B93">
            <v>-7</v>
          </cell>
          <cell r="D93">
            <v>-7</v>
          </cell>
          <cell r="F93">
            <v>0</v>
          </cell>
          <cell r="G93">
            <v>0</v>
          </cell>
          <cell r="H93">
            <v>0</v>
          </cell>
        </row>
        <row r="94">
          <cell r="A94" t="str">
            <v>FLEXPAY Purchase Pln</v>
          </cell>
          <cell r="B94">
            <v>0</v>
          </cell>
          <cell r="C94">
            <v>0</v>
          </cell>
          <cell r="D94">
            <v>0</v>
          </cell>
          <cell r="F94">
            <v>0</v>
          </cell>
          <cell r="G94">
            <v>0</v>
          </cell>
          <cell r="H94">
            <v>0</v>
          </cell>
        </row>
        <row r="95">
          <cell r="A95" t="str">
            <v>Retail Facsimilies</v>
          </cell>
          <cell r="B95">
            <v>0</v>
          </cell>
          <cell r="C95">
            <v>0</v>
          </cell>
          <cell r="D95">
            <v>0</v>
          </cell>
          <cell r="F95">
            <v>0</v>
          </cell>
          <cell r="G95">
            <v>0</v>
          </cell>
          <cell r="H95">
            <v>0</v>
          </cell>
        </row>
        <row r="96">
          <cell r="A96" t="str">
            <v>Retail Fax Services</v>
          </cell>
          <cell r="B96">
            <v>0</v>
          </cell>
          <cell r="C96">
            <v>0</v>
          </cell>
          <cell r="D96">
            <v>0</v>
          </cell>
          <cell r="F96">
            <v>0</v>
          </cell>
          <cell r="G96">
            <v>0</v>
          </cell>
          <cell r="H96">
            <v>0</v>
          </cell>
        </row>
        <row r="97">
          <cell r="A97" t="str">
            <v>Extended Warranty</v>
          </cell>
          <cell r="B97">
            <v>0</v>
          </cell>
          <cell r="C97">
            <v>0</v>
          </cell>
          <cell r="D97">
            <v>0</v>
          </cell>
          <cell r="F97">
            <v>0</v>
          </cell>
          <cell r="G97">
            <v>0</v>
          </cell>
          <cell r="H97">
            <v>0</v>
          </cell>
        </row>
        <row r="98">
          <cell r="A98" t="str">
            <v>Uniden 917 FLEXPAY</v>
          </cell>
          <cell r="B98">
            <v>0</v>
          </cell>
          <cell r="C98">
            <v>0</v>
          </cell>
          <cell r="D98">
            <v>0</v>
          </cell>
          <cell r="F98">
            <v>0</v>
          </cell>
          <cell r="G98">
            <v>0</v>
          </cell>
          <cell r="H98">
            <v>0</v>
          </cell>
        </row>
        <row r="99">
          <cell r="A99" t="str">
            <v>EMC Budget Adjustments</v>
          </cell>
          <cell r="B99">
            <v>0</v>
          </cell>
          <cell r="C99">
            <v>-791.66666666666663</v>
          </cell>
          <cell r="D99">
            <v>791.66666666666663</v>
          </cell>
          <cell r="F99">
            <v>0</v>
          </cell>
          <cell r="G99">
            <v>-2375</v>
          </cell>
          <cell r="H99">
            <v>2375</v>
          </cell>
        </row>
        <row r="100">
          <cell r="A100" t="str">
            <v>Total Communication Systems</v>
          </cell>
          <cell r="B100">
            <v>10851.958999999999</v>
          </cell>
          <cell r="C100">
            <v>12344.786333333335</v>
          </cell>
          <cell r="D100">
            <v>-1492.8273333333332</v>
          </cell>
          <cell r="F100">
            <v>32493.880000000005</v>
          </cell>
          <cell r="G100">
            <v>36591.687000000005</v>
          </cell>
          <cell r="H100">
            <v>-4097.8070000000016</v>
          </cell>
        </row>
        <row r="102">
          <cell r="A102" t="str">
            <v>Total Revenue - Business</v>
          </cell>
          <cell r="B102">
            <v>58853.870999999999</v>
          </cell>
          <cell r="C102">
            <v>58610.117666666665</v>
          </cell>
          <cell r="D102">
            <v>243.75333333333492</v>
          </cell>
          <cell r="F102">
            <v>171114.45694999999</v>
          </cell>
          <cell r="G102">
            <v>176640.68800000002</v>
          </cell>
          <cell r="H102">
            <v>-5526.2310500000003</v>
          </cell>
        </row>
        <row r="104">
          <cell r="B104">
            <v>50318.870999999999</v>
          </cell>
          <cell r="C104">
            <v>51029.117666666665</v>
          </cell>
          <cell r="D104">
            <v>-710.24666666666508</v>
          </cell>
          <cell r="E104">
            <v>0</v>
          </cell>
          <cell r="F104">
            <v>146886.45694999999</v>
          </cell>
          <cell r="G104">
            <v>154291.68800000002</v>
          </cell>
          <cell r="H104">
            <v>-7405.2310500000003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 val="Headcount"/>
      <sheetName val="Expenses"/>
      <sheetName val="SKF"/>
      <sheetName val="Month-Lookup"/>
      <sheetName val="Customer List"/>
    </sheetNames>
    <sheetDataSet>
      <sheetData sheetId="0" refreshError="1"/>
      <sheetData sheetId="1" refreshError="1"/>
      <sheetData sheetId="2" refreshError="1">
        <row r="1">
          <cell r="A1" t="str">
            <v>-</v>
          </cell>
        </row>
        <row r="2">
          <cell r="A2" t="str">
            <v>Report: K203  PCA: CurrMth,YTD,Annual A/P/V            SAP Module: CO-PCA          Pa</v>
          </cell>
          <cell r="B2" t="str">
            <v>ge:    0 /  0</v>
          </cell>
        </row>
        <row r="3">
          <cell r="A3" t="str">
            <v>Data Selection Date: 2001/04/10  14:29:05              Output By: T677743          Co</v>
          </cell>
          <cell r="B3" t="str">
            <v>lumn:  0 /  0</v>
          </cell>
        </row>
        <row r="4">
          <cell r="A4" t="str">
            <v>-</v>
          </cell>
        </row>
        <row r="5">
          <cell r="A5" t="str">
            <v>Company Code (Group): *                                Reporting Period:  3  2000</v>
          </cell>
        </row>
        <row r="6">
          <cell r="A6" t="str">
            <v>Profit Centre(Group): TP                               Master Data Date: 2001/04/10</v>
          </cell>
        </row>
        <row r="7">
          <cell r="A7" t="str">
            <v>Cost Element (Group): TERC9900                         Plan Version: 00P</v>
          </cell>
        </row>
        <row r="8">
          <cell r="A8" t="str">
            <v>-</v>
          </cell>
        </row>
        <row r="9">
          <cell r="A9" t="str">
            <v>Account Number / Group</v>
          </cell>
          <cell r="B9" t="str">
            <v>Actual Pd  3</v>
          </cell>
          <cell r="C9" t="str">
            <v>Plan Pd  3</v>
          </cell>
          <cell r="D9" t="str">
            <v>Variance</v>
          </cell>
          <cell r="E9" t="str">
            <v>YTD Actual</v>
          </cell>
          <cell r="F9" t="str">
            <v>YTD Plan</v>
          </cell>
          <cell r="G9" t="str">
            <v>Variance</v>
          </cell>
          <cell r="H9" t="str">
            <v>Annual Plan</v>
          </cell>
          <cell r="I9" t="str">
            <v>Remaining</v>
          </cell>
        </row>
        <row r="10">
          <cell r="A10" t="str">
            <v>TRC1101   Network Access</v>
          </cell>
          <cell r="B10">
            <v>-225184868.09999999</v>
          </cell>
          <cell r="C10">
            <v>-235282973.62</v>
          </cell>
          <cell r="D10">
            <v>10098105.52</v>
          </cell>
          <cell r="E10">
            <v>-692043795.14999998</v>
          </cell>
          <cell r="F10">
            <v>-703363019.54999995</v>
          </cell>
          <cell r="G10">
            <v>11319224.4</v>
          </cell>
          <cell r="H10">
            <v>-2936590334.5</v>
          </cell>
          <cell r="I10">
            <v>-2244546539.3499999</v>
          </cell>
        </row>
        <row r="11">
          <cell r="A11" t="str">
            <v>TRC1102   Contribution</v>
          </cell>
          <cell r="B11">
            <v>-41170527.530000001</v>
          </cell>
          <cell r="C11">
            <v>-36794554.329999998</v>
          </cell>
          <cell r="D11">
            <v>-4375973.2</v>
          </cell>
          <cell r="E11">
            <v>-118889429.92</v>
          </cell>
          <cell r="F11">
            <v>-105851330</v>
          </cell>
          <cell r="G11">
            <v>-13038099.92</v>
          </cell>
          <cell r="H11">
            <v>-423430053</v>
          </cell>
          <cell r="I11">
            <v>-304540623.07999998</v>
          </cell>
        </row>
        <row r="12">
          <cell r="A12" t="str">
            <v>TRC1100   Local Services</v>
          </cell>
          <cell r="B12">
            <v>-266355395.63</v>
          </cell>
          <cell r="C12">
            <v>-272077527.94999999</v>
          </cell>
          <cell r="D12">
            <v>5722132.3200000003</v>
          </cell>
          <cell r="E12">
            <v>-810933225.07000005</v>
          </cell>
          <cell r="F12">
            <v>-809214349.54999995</v>
          </cell>
          <cell r="G12">
            <v>-1718875.52</v>
          </cell>
          <cell r="H12">
            <v>-3360020387.5</v>
          </cell>
          <cell r="I12">
            <v>-2549087162.4299998</v>
          </cell>
        </row>
        <row r="13">
          <cell r="A13" t="str">
            <v>TRC1201   LD &amp; Interexchange Svcs</v>
          </cell>
          <cell r="B13">
            <v>-98135609.670000002</v>
          </cell>
          <cell r="C13">
            <v>-116414048.01000001</v>
          </cell>
          <cell r="D13">
            <v>18278438.34</v>
          </cell>
          <cell r="E13">
            <v>-330706192.20999998</v>
          </cell>
          <cell r="F13">
            <v>-338234835.99000001</v>
          </cell>
          <cell r="G13">
            <v>7528643.7800000003</v>
          </cell>
          <cell r="H13">
            <v>-1430651007</v>
          </cell>
          <cell r="I13">
            <v>-1099944814.79</v>
          </cell>
        </row>
        <row r="14">
          <cell r="A14" t="str">
            <v>TRC1202   Settlement Revenue</v>
          </cell>
          <cell r="B14">
            <v>-24670883.02</v>
          </cell>
          <cell r="C14">
            <v>-21736516</v>
          </cell>
          <cell r="D14">
            <v>-2934367.02</v>
          </cell>
          <cell r="E14">
            <v>-68857610.310000002</v>
          </cell>
          <cell r="F14">
            <v>-64659549</v>
          </cell>
          <cell r="G14">
            <v>-4198061.3099999996</v>
          </cell>
          <cell r="H14">
            <v>-257182827</v>
          </cell>
          <cell r="I14">
            <v>-188325216.69</v>
          </cell>
        </row>
        <row r="15">
          <cell r="A15" t="str">
            <v>TRC1200   Long Distance Services</v>
          </cell>
          <cell r="B15">
            <v>-122806492.69</v>
          </cell>
          <cell r="C15">
            <v>-138150564.00999999</v>
          </cell>
          <cell r="D15">
            <v>15344071.32</v>
          </cell>
          <cell r="E15">
            <v>-399563802.51999998</v>
          </cell>
          <cell r="F15">
            <v>-402894384.99000001</v>
          </cell>
          <cell r="G15">
            <v>3330582.47</v>
          </cell>
          <cell r="H15">
            <v>-1687833834</v>
          </cell>
          <cell r="I15">
            <v>-1288270031.48</v>
          </cell>
        </row>
        <row r="16">
          <cell r="A16" t="str">
            <v>TRC1300   Advertising</v>
          </cell>
          <cell r="B16">
            <v>-30202875.219999999</v>
          </cell>
          <cell r="C16">
            <v>-30922400.07</v>
          </cell>
          <cell r="D16">
            <v>719524.85</v>
          </cell>
          <cell r="E16">
            <v>-78916802.879999995</v>
          </cell>
          <cell r="F16">
            <v>-82057353.640000001</v>
          </cell>
          <cell r="G16">
            <v>3140550.76</v>
          </cell>
          <cell r="H16">
            <v>-339704705.25</v>
          </cell>
          <cell r="I16">
            <v>-260787902.37</v>
          </cell>
        </row>
        <row r="17">
          <cell r="A17" t="str">
            <v>TRC1400   Information Services</v>
          </cell>
          <cell r="B17">
            <v>5027042</v>
          </cell>
          <cell r="C17">
            <v>-13968000</v>
          </cell>
          <cell r="D17">
            <v>18995042</v>
          </cell>
          <cell r="E17">
            <v>-38039958</v>
          </cell>
          <cell r="F17">
            <v>-40843000</v>
          </cell>
          <cell r="G17">
            <v>2803042</v>
          </cell>
          <cell r="H17">
            <v>-180736000</v>
          </cell>
          <cell r="I17">
            <v>-142696042</v>
          </cell>
        </row>
        <row r="18">
          <cell r="A18" t="str">
            <v>TRC1501   Term Product Sales</v>
          </cell>
          <cell r="B18">
            <v>-32589434.43</v>
          </cell>
          <cell r="C18">
            <v>-30999924.920000002</v>
          </cell>
          <cell r="D18">
            <v>-1589509.51</v>
          </cell>
          <cell r="E18">
            <v>-85257391.840000004</v>
          </cell>
          <cell r="F18">
            <v>-85214813.75</v>
          </cell>
          <cell r="G18">
            <v>-42578.09</v>
          </cell>
          <cell r="H18">
            <v>-440860398</v>
          </cell>
          <cell r="I18">
            <v>-355603006.16000003</v>
          </cell>
        </row>
        <row r="19">
          <cell r="A19" t="str">
            <v>TRC1502   Maintenance Contracts</v>
          </cell>
          <cell r="B19">
            <v>-1200780.47</v>
          </cell>
          <cell r="C19">
            <v>-3224485.33</v>
          </cell>
          <cell r="D19">
            <v>2023704.86</v>
          </cell>
          <cell r="E19">
            <v>-8372923.0700000003</v>
          </cell>
          <cell r="F19">
            <v>-9682528</v>
          </cell>
          <cell r="G19">
            <v>1309604.93</v>
          </cell>
          <cell r="H19">
            <v>-38608031</v>
          </cell>
          <cell r="I19">
            <v>-30235107.93</v>
          </cell>
        </row>
        <row r="20">
          <cell r="A20" t="str">
            <v>TRC1503   Rental Revenue</v>
          </cell>
          <cell r="B20">
            <v>552044.34</v>
          </cell>
          <cell r="C20">
            <v>-1933888</v>
          </cell>
          <cell r="D20">
            <v>2485932.34</v>
          </cell>
          <cell r="E20">
            <v>-3139770.79</v>
          </cell>
          <cell r="F20">
            <v>-6152664</v>
          </cell>
          <cell r="G20">
            <v>3012893.21</v>
          </cell>
          <cell r="H20">
            <v>-23557656</v>
          </cell>
          <cell r="I20">
            <v>-20417885.210000001</v>
          </cell>
        </row>
        <row r="21">
          <cell r="A21" t="str">
            <v>TRC1504   Consulting Revenue</v>
          </cell>
          <cell r="B21">
            <v>-135979.09</v>
          </cell>
          <cell r="C21">
            <v>-115136</v>
          </cell>
          <cell r="D21">
            <v>-20843.09</v>
          </cell>
          <cell r="E21">
            <v>-307051.90999999997</v>
          </cell>
          <cell r="F21">
            <v>-278397</v>
          </cell>
          <cell r="G21">
            <v>-28654.91</v>
          </cell>
          <cell r="H21">
            <v>-2283500</v>
          </cell>
          <cell r="I21">
            <v>-1976448.09</v>
          </cell>
        </row>
        <row r="22">
          <cell r="A22" t="str">
            <v>TRC1505   Contracted Services</v>
          </cell>
          <cell r="B22">
            <v>-1409953.32</v>
          </cell>
          <cell r="C22">
            <v>-1894458.78</v>
          </cell>
          <cell r="D22">
            <v>484505.46</v>
          </cell>
          <cell r="E22">
            <v>-3891354.34</v>
          </cell>
          <cell r="F22">
            <v>-4481543.92</v>
          </cell>
          <cell r="G22">
            <v>590189.57999999996</v>
          </cell>
          <cell r="H22">
            <v>-32349920</v>
          </cell>
          <cell r="I22">
            <v>-28458565.66</v>
          </cell>
        </row>
        <row r="23">
          <cell r="A23" t="str">
            <v>TRC1506   Administrative Services</v>
          </cell>
          <cell r="B23">
            <v>-6104752.6100000003</v>
          </cell>
          <cell r="C23">
            <v>-8029571.4100000001</v>
          </cell>
          <cell r="D23">
            <v>1924818.8</v>
          </cell>
          <cell r="E23">
            <v>-20567066.07</v>
          </cell>
          <cell r="F23">
            <v>-23607783.260000002</v>
          </cell>
          <cell r="G23">
            <v>3040717.19</v>
          </cell>
          <cell r="H23">
            <v>-104411356</v>
          </cell>
          <cell r="I23">
            <v>-83844289.930000007</v>
          </cell>
        </row>
        <row r="24">
          <cell r="A24" t="str">
            <v>TRC1507   Management Fees</v>
          </cell>
          <cell r="B24">
            <v>-6895</v>
          </cell>
          <cell r="C24">
            <v>0</v>
          </cell>
          <cell r="D24">
            <v>-6895</v>
          </cell>
          <cell r="E24">
            <v>-20904.3</v>
          </cell>
          <cell r="F24">
            <v>0</v>
          </cell>
          <cell r="G24">
            <v>-20904.3</v>
          </cell>
          <cell r="H24">
            <v>0</v>
          </cell>
          <cell r="I24">
            <v>20904.3</v>
          </cell>
        </row>
        <row r="25">
          <cell r="A25" t="str">
            <v>TRC1508   Freight Revenue</v>
          </cell>
          <cell r="B25">
            <v>-9572.08</v>
          </cell>
          <cell r="C25">
            <v>0</v>
          </cell>
          <cell r="D25">
            <v>-9572.08</v>
          </cell>
          <cell r="E25">
            <v>-26077.02</v>
          </cell>
          <cell r="F25">
            <v>0</v>
          </cell>
          <cell r="G25">
            <v>-26077.02</v>
          </cell>
          <cell r="H25">
            <v>0</v>
          </cell>
          <cell r="I25">
            <v>26077.02</v>
          </cell>
        </row>
        <row r="26">
          <cell r="A26" t="str">
            <v>TRC1509   Government Grant</v>
          </cell>
          <cell r="B26">
            <v>-1426389</v>
          </cell>
          <cell r="C26">
            <v>-1426389</v>
          </cell>
          <cell r="D26">
            <v>0</v>
          </cell>
          <cell r="E26">
            <v>-4279167</v>
          </cell>
          <cell r="F26">
            <v>-4279167</v>
          </cell>
          <cell r="G26">
            <v>0</v>
          </cell>
          <cell r="H26">
            <v>-17116668</v>
          </cell>
          <cell r="I26">
            <v>-12837501</v>
          </cell>
        </row>
        <row r="27">
          <cell r="A27" t="str">
            <v>TRC1510   Financing Revenue</v>
          </cell>
          <cell r="B27">
            <v>-2342937.98</v>
          </cell>
          <cell r="C27">
            <v>-3940314.92</v>
          </cell>
          <cell r="D27">
            <v>1597376.94</v>
          </cell>
          <cell r="E27">
            <v>-7629028.5999999996</v>
          </cell>
          <cell r="F27">
            <v>-11850253.75</v>
          </cell>
          <cell r="G27">
            <v>4221225.1500000004</v>
          </cell>
          <cell r="H27">
            <v>-48912682</v>
          </cell>
          <cell r="I27">
            <v>-41283653.399999999</v>
          </cell>
        </row>
        <row r="28">
          <cell r="A28" t="str">
            <v>TRC1511   General Business Revenue</v>
          </cell>
          <cell r="B28">
            <v>-7601163.0800000001</v>
          </cell>
          <cell r="C28">
            <v>0</v>
          </cell>
          <cell r="D28">
            <v>-7601163.0800000001</v>
          </cell>
          <cell r="E28">
            <v>-16958605.09</v>
          </cell>
          <cell r="F28">
            <v>0</v>
          </cell>
          <cell r="G28">
            <v>-16958605.09</v>
          </cell>
          <cell r="H28">
            <v>0</v>
          </cell>
          <cell r="I28">
            <v>16958605.09</v>
          </cell>
        </row>
        <row r="29">
          <cell r="A29" t="str">
            <v>TRC1512   Project Settlement</v>
          </cell>
          <cell r="B29">
            <v>971864.31</v>
          </cell>
          <cell r="C29">
            <v>0</v>
          </cell>
          <cell r="D29">
            <v>971864.31</v>
          </cell>
          <cell r="E29">
            <v>882132.58</v>
          </cell>
          <cell r="F29">
            <v>0</v>
          </cell>
          <cell r="G29">
            <v>882132.58</v>
          </cell>
          <cell r="H29">
            <v>0</v>
          </cell>
          <cell r="I29">
            <v>-882132.58</v>
          </cell>
        </row>
        <row r="30">
          <cell r="A30" t="str">
            <v>TRC1500   Other Revenue</v>
          </cell>
          <cell r="B30">
            <v>-51303948.409999996</v>
          </cell>
          <cell r="C30">
            <v>-51564168.359999999</v>
          </cell>
          <cell r="D30">
            <v>260219.95</v>
          </cell>
          <cell r="E30">
            <v>-149567207.44999999</v>
          </cell>
          <cell r="F30">
            <v>-145547150.68000001</v>
          </cell>
          <cell r="G30">
            <v>-4020056.77</v>
          </cell>
          <cell r="H30">
            <v>-708100211</v>
          </cell>
          <cell r="I30">
            <v>-558533003.54999995</v>
          </cell>
        </row>
        <row r="31">
          <cell r="A31" t="str">
            <v>TRC1000   TELUS Total Revenue</v>
          </cell>
          <cell r="B31">
            <v>-465641669.94999999</v>
          </cell>
          <cell r="C31">
            <v>-506682660.38999999</v>
          </cell>
          <cell r="D31">
            <v>41040990.439999998</v>
          </cell>
          <cell r="E31">
            <v>-1477020995.9200001</v>
          </cell>
          <cell r="F31">
            <v>-1480556238.8599999</v>
          </cell>
          <cell r="G31">
            <v>3535242.94</v>
          </cell>
          <cell r="H31">
            <v>-6276395137.75</v>
          </cell>
          <cell r="I31">
            <v>-4799374141.8299999</v>
          </cell>
        </row>
        <row r="32">
          <cell r="A32" t="str">
            <v>TEC1011   Direct Salaries</v>
          </cell>
          <cell r="B32">
            <v>107773100.56</v>
          </cell>
          <cell r="C32">
            <v>109125853.69</v>
          </cell>
          <cell r="D32">
            <v>-1352753.13</v>
          </cell>
          <cell r="E32">
            <v>313213943.24000001</v>
          </cell>
          <cell r="F32">
            <v>309052703.16000003</v>
          </cell>
          <cell r="G32">
            <v>4161240.08</v>
          </cell>
          <cell r="H32">
            <v>1258202397.1400001</v>
          </cell>
          <cell r="I32">
            <v>944988453.89999998</v>
          </cell>
        </row>
        <row r="33">
          <cell r="A33" t="str">
            <v>TEC1012   Incentives/Commissions/Other</v>
          </cell>
          <cell r="B33">
            <v>12699815.880000001</v>
          </cell>
          <cell r="C33">
            <v>6538844.7300000004</v>
          </cell>
          <cell r="D33">
            <v>6160971.1500000004</v>
          </cell>
          <cell r="E33">
            <v>57689404.700000003</v>
          </cell>
          <cell r="F33">
            <v>21484770.02</v>
          </cell>
          <cell r="G33">
            <v>36204634.68</v>
          </cell>
          <cell r="H33">
            <v>77340503.969999999</v>
          </cell>
          <cell r="I33">
            <v>19651099.27</v>
          </cell>
        </row>
        <row r="34">
          <cell r="A34" t="str">
            <v>TEC1010   Salaries</v>
          </cell>
          <cell r="B34">
            <v>120472916.44</v>
          </cell>
          <cell r="C34">
            <v>115664698.42</v>
          </cell>
          <cell r="D34">
            <v>4808218.0199999996</v>
          </cell>
          <cell r="E34">
            <v>370903347.94</v>
          </cell>
          <cell r="F34">
            <v>330537473.18000001</v>
          </cell>
          <cell r="G34">
            <v>40365874.759999998</v>
          </cell>
          <cell r="H34">
            <v>1335542901.1099999</v>
          </cell>
          <cell r="I34">
            <v>964639553.16999996</v>
          </cell>
        </row>
        <row r="35">
          <cell r="A35" t="str">
            <v>TEC1013   Benefits</v>
          </cell>
          <cell r="B35">
            <v>24084011.800000001</v>
          </cell>
          <cell r="C35">
            <v>17801916.010000002</v>
          </cell>
          <cell r="D35">
            <v>6282095.79</v>
          </cell>
          <cell r="E35">
            <v>61114359.920000002</v>
          </cell>
          <cell r="F35">
            <v>50728295.850000001</v>
          </cell>
          <cell r="G35">
            <v>10386064.07</v>
          </cell>
          <cell r="H35">
            <v>203528705.41999999</v>
          </cell>
          <cell r="I35">
            <v>142414345.5</v>
          </cell>
        </row>
        <row r="36">
          <cell r="A36" t="str">
            <v>TEC1084   Salaries &amp; Benefits</v>
          </cell>
          <cell r="B36">
            <v>144556928.24000001</v>
          </cell>
          <cell r="C36">
            <v>133466614.43000001</v>
          </cell>
          <cell r="D36">
            <v>11090313.810000001</v>
          </cell>
          <cell r="E36">
            <v>432017707.86000001</v>
          </cell>
          <cell r="F36">
            <v>381265769.02999997</v>
          </cell>
          <cell r="G36">
            <v>50751938.829999998</v>
          </cell>
          <cell r="H36">
            <v>1539071606.53</v>
          </cell>
          <cell r="I36">
            <v>1107053898.6700001</v>
          </cell>
        </row>
        <row r="37">
          <cell r="A37" t="str">
            <v>TEC1015   Employee Expenses</v>
          </cell>
          <cell r="B37">
            <v>8815063.4100000001</v>
          </cell>
          <cell r="C37">
            <v>8624968.7799999993</v>
          </cell>
          <cell r="D37">
            <v>190094.63</v>
          </cell>
          <cell r="E37">
            <v>18053884.66</v>
          </cell>
          <cell r="F37">
            <v>24080252.010000002</v>
          </cell>
          <cell r="G37">
            <v>-6026367.3499999996</v>
          </cell>
          <cell r="H37">
            <v>92724662.609999999</v>
          </cell>
          <cell r="I37">
            <v>74670777.950000003</v>
          </cell>
        </row>
        <row r="38">
          <cell r="A38" t="str">
            <v>TEC1021   Motor Vehicle Charges</v>
          </cell>
          <cell r="B38">
            <v>-4826.7299999999996</v>
          </cell>
          <cell r="C38">
            <v>-0.04</v>
          </cell>
          <cell r="D38">
            <v>-4826.6899999999996</v>
          </cell>
          <cell r="E38">
            <v>11230.96</v>
          </cell>
          <cell r="F38">
            <v>-0.31</v>
          </cell>
          <cell r="G38">
            <v>11231.27</v>
          </cell>
          <cell r="H38">
            <v>-0.3</v>
          </cell>
          <cell r="I38">
            <v>-11231.26</v>
          </cell>
        </row>
        <row r="39">
          <cell r="A39" t="str">
            <v>TEC1022   Motor Vehicle - Activity Alloc</v>
          </cell>
          <cell r="B39">
            <v>0</v>
          </cell>
          <cell r="C39">
            <v>-1336464.22</v>
          </cell>
          <cell r="D39">
            <v>1336464.22</v>
          </cell>
          <cell r="E39">
            <v>-1.25</v>
          </cell>
          <cell r="F39">
            <v>-3356497.76</v>
          </cell>
          <cell r="G39">
            <v>3356496.51</v>
          </cell>
          <cell r="H39">
            <v>-11778580.720000001</v>
          </cell>
          <cell r="I39">
            <v>-11778579.470000001</v>
          </cell>
        </row>
        <row r="40">
          <cell r="A40" t="str">
            <v>TEC1020   Motor Vehicles</v>
          </cell>
          <cell r="B40">
            <v>-4826.7299999999996</v>
          </cell>
          <cell r="C40">
            <v>-1336464.26</v>
          </cell>
          <cell r="D40">
            <v>1331637.53</v>
          </cell>
          <cell r="E40">
            <v>11229.71</v>
          </cell>
          <cell r="F40">
            <v>-3356498.07</v>
          </cell>
          <cell r="G40">
            <v>3367727.78</v>
          </cell>
          <cell r="H40">
            <v>-11778581.02</v>
          </cell>
          <cell r="I40">
            <v>-11789810.73</v>
          </cell>
        </row>
        <row r="41">
          <cell r="A41" t="str">
            <v>516300    Central Fund Payment</v>
          </cell>
          <cell r="B41">
            <v>24580353.789999999</v>
          </cell>
          <cell r="C41">
            <v>25239557</v>
          </cell>
          <cell r="D41">
            <v>-659203.21</v>
          </cell>
          <cell r="E41">
            <v>75865353.790000007</v>
          </cell>
          <cell r="F41">
            <v>72874917</v>
          </cell>
          <cell r="G41">
            <v>2990436.79</v>
          </cell>
          <cell r="H41">
            <v>287577046</v>
          </cell>
          <cell r="I41">
            <v>211711692.21000001</v>
          </cell>
        </row>
        <row r="42">
          <cell r="A42" t="str">
            <v>516310    Contrib Rxp-External</v>
          </cell>
          <cell r="B42">
            <v>115000</v>
          </cell>
          <cell r="C42">
            <v>0</v>
          </cell>
          <cell r="D42">
            <v>115000</v>
          </cell>
          <cell r="E42">
            <v>140000</v>
          </cell>
          <cell r="F42">
            <v>0</v>
          </cell>
          <cell r="G42">
            <v>140000</v>
          </cell>
          <cell r="H42">
            <v>0</v>
          </cell>
          <cell r="I42">
            <v>-140000</v>
          </cell>
        </row>
        <row r="43">
          <cell r="A43" t="str">
            <v>516420    Central Fund Admin</v>
          </cell>
          <cell r="B43">
            <v>50289.74</v>
          </cell>
          <cell r="C43">
            <v>0</v>
          </cell>
          <cell r="D43">
            <v>50289.74</v>
          </cell>
          <cell r="E43">
            <v>88266.19</v>
          </cell>
          <cell r="F43">
            <v>0</v>
          </cell>
          <cell r="G43">
            <v>88266.19</v>
          </cell>
          <cell r="H43">
            <v>0</v>
          </cell>
          <cell r="I43">
            <v>-88266.19</v>
          </cell>
        </row>
        <row r="44">
          <cell r="A44" t="str">
            <v>516520    Direct Assist-Svcs</v>
          </cell>
          <cell r="B44">
            <v>-0.09</v>
          </cell>
          <cell r="C44">
            <v>470333</v>
          </cell>
          <cell r="D44">
            <v>-470333.09</v>
          </cell>
          <cell r="E44">
            <v>-0.08</v>
          </cell>
          <cell r="F44">
            <v>1410999</v>
          </cell>
          <cell r="G44">
            <v>-1410999.08</v>
          </cell>
          <cell r="H44">
            <v>5644000</v>
          </cell>
          <cell r="I44">
            <v>5644000.0800000001</v>
          </cell>
        </row>
        <row r="45">
          <cell r="A45" t="str">
            <v>516530    Number Right</v>
          </cell>
          <cell r="B45">
            <v>93321.2</v>
          </cell>
          <cell r="C45">
            <v>0</v>
          </cell>
          <cell r="D45">
            <v>93321.2</v>
          </cell>
          <cell r="E45">
            <v>336519.58</v>
          </cell>
          <cell r="F45">
            <v>0</v>
          </cell>
          <cell r="G45">
            <v>336519.58</v>
          </cell>
          <cell r="H45">
            <v>0</v>
          </cell>
          <cell r="I45">
            <v>-336519.58</v>
          </cell>
        </row>
        <row r="46">
          <cell r="A46" t="str">
            <v>516540    Interconnect Svcs</v>
          </cell>
          <cell r="B46">
            <v>5567533.8799999999</v>
          </cell>
          <cell r="C46">
            <v>0</v>
          </cell>
          <cell r="D46">
            <v>5567533.8799999999</v>
          </cell>
          <cell r="E46">
            <v>6224862.5199999996</v>
          </cell>
          <cell r="F46">
            <v>0</v>
          </cell>
          <cell r="G46">
            <v>6224862.5199999996</v>
          </cell>
          <cell r="H46">
            <v>0</v>
          </cell>
          <cell r="I46">
            <v>-6224862.5199999996</v>
          </cell>
        </row>
        <row r="47">
          <cell r="A47" t="str">
            <v>516600    Facilities</v>
          </cell>
          <cell r="B47">
            <v>13799258.76</v>
          </cell>
          <cell r="C47">
            <v>1726579.25</v>
          </cell>
          <cell r="D47">
            <v>12072679.51</v>
          </cell>
          <cell r="E47">
            <v>27837568.52</v>
          </cell>
          <cell r="F47">
            <v>5179737.75</v>
          </cell>
          <cell r="G47">
            <v>22657830.77</v>
          </cell>
          <cell r="H47">
            <v>20718951</v>
          </cell>
          <cell r="I47">
            <v>-7118617.5199999996</v>
          </cell>
        </row>
        <row r="48">
          <cell r="A48" t="str">
            <v>TEC1082   Interconnect Facilities</v>
          </cell>
          <cell r="B48">
            <v>44205757.280000001</v>
          </cell>
          <cell r="C48">
            <v>27436469.25</v>
          </cell>
          <cell r="D48">
            <v>16769288.029999999</v>
          </cell>
          <cell r="E48">
            <v>110492570.52</v>
          </cell>
          <cell r="F48">
            <v>79465653.75</v>
          </cell>
          <cell r="G48">
            <v>31026916.77</v>
          </cell>
          <cell r="H48">
            <v>313939997</v>
          </cell>
          <cell r="I48">
            <v>203447426.47999999</v>
          </cell>
        </row>
        <row r="49">
          <cell r="A49" t="str">
            <v>516100    Settle Exp-Retail</v>
          </cell>
          <cell r="B49">
            <v>1482952</v>
          </cell>
          <cell r="C49">
            <v>12673408</v>
          </cell>
          <cell r="D49">
            <v>-11190456</v>
          </cell>
          <cell r="E49">
            <v>25733975.699999999</v>
          </cell>
          <cell r="F49">
            <v>37615365</v>
          </cell>
          <cell r="G49">
            <v>-11881389.300000001</v>
          </cell>
          <cell r="H49">
            <v>153140052</v>
          </cell>
          <cell r="I49">
            <v>127406076.3</v>
          </cell>
        </row>
        <row r="50">
          <cell r="A50" t="str">
            <v>516200    Settle Exp-Wholesale</v>
          </cell>
          <cell r="B50">
            <v>3318226.13</v>
          </cell>
          <cell r="C50">
            <v>3359192</v>
          </cell>
          <cell r="D50">
            <v>-40965.870000000003</v>
          </cell>
          <cell r="E50">
            <v>9530278.6899999995</v>
          </cell>
          <cell r="F50">
            <v>9766365</v>
          </cell>
          <cell r="G50">
            <v>-236086.31</v>
          </cell>
          <cell r="H50">
            <v>40331058</v>
          </cell>
          <cell r="I50">
            <v>30800779.309999999</v>
          </cell>
        </row>
        <row r="51">
          <cell r="A51" t="str">
            <v>516400    Do not use</v>
          </cell>
          <cell r="B51">
            <v>9826080.9800000004</v>
          </cell>
          <cell r="C51">
            <v>10700842</v>
          </cell>
          <cell r="D51">
            <v>-874761.02</v>
          </cell>
          <cell r="E51">
            <v>29063597.280000001</v>
          </cell>
          <cell r="F51">
            <v>30680940</v>
          </cell>
          <cell r="G51">
            <v>-1617342.72</v>
          </cell>
          <cell r="H51">
            <v>122784749</v>
          </cell>
          <cell r="I51">
            <v>93721151.719999999</v>
          </cell>
        </row>
        <row r="52">
          <cell r="A52" t="str">
            <v>516500    Roaming Exp-Msur Trn</v>
          </cell>
          <cell r="B52">
            <v>3480509.92</v>
          </cell>
          <cell r="C52">
            <v>2585193</v>
          </cell>
          <cell r="D52">
            <v>895316.92</v>
          </cell>
          <cell r="E52">
            <v>10984500.51</v>
          </cell>
          <cell r="F52">
            <v>7226172</v>
          </cell>
          <cell r="G52">
            <v>3758328.51</v>
          </cell>
          <cell r="H52">
            <v>31460370</v>
          </cell>
          <cell r="I52">
            <v>20475869.489999998</v>
          </cell>
        </row>
        <row r="53">
          <cell r="A53" t="str">
            <v>516510    Roaming-LD-Cust</v>
          </cell>
          <cell r="B53">
            <v>645237.64</v>
          </cell>
          <cell r="C53">
            <v>10144979.59</v>
          </cell>
          <cell r="D53">
            <v>-9499741.9499999993</v>
          </cell>
          <cell r="E53">
            <v>6698914.5800000001</v>
          </cell>
          <cell r="F53">
            <v>30515508.550000001</v>
          </cell>
          <cell r="G53">
            <v>-23816593.969999999</v>
          </cell>
          <cell r="H53">
            <v>147674847.55000001</v>
          </cell>
          <cell r="I53">
            <v>140975932.97</v>
          </cell>
        </row>
        <row r="54">
          <cell r="A54" t="str">
            <v>TEC1083   Intercarrier Relations</v>
          </cell>
          <cell r="B54">
            <v>18753006.670000002</v>
          </cell>
          <cell r="C54">
            <v>39463614.590000004</v>
          </cell>
          <cell r="D54">
            <v>-20710607.920000002</v>
          </cell>
          <cell r="E54">
            <v>82011266.760000005</v>
          </cell>
          <cell r="F54">
            <v>115804350.55</v>
          </cell>
          <cell r="G54">
            <v>-33793083.789999999</v>
          </cell>
          <cell r="H54">
            <v>495391076.55000001</v>
          </cell>
          <cell r="I54">
            <v>413379809.79000002</v>
          </cell>
        </row>
        <row r="55">
          <cell r="A55" t="str">
            <v>TEC1023   Facilities and Interconnect</v>
          </cell>
          <cell r="B55">
            <v>62958763.950000003</v>
          </cell>
          <cell r="C55">
            <v>66900083.840000004</v>
          </cell>
          <cell r="D55">
            <v>-3941319.89</v>
          </cell>
          <cell r="E55">
            <v>192503837.28</v>
          </cell>
          <cell r="F55">
            <v>195270004.30000001</v>
          </cell>
          <cell r="G55">
            <v>-2766167.02</v>
          </cell>
          <cell r="H55">
            <v>809331073.54999995</v>
          </cell>
          <cell r="I55">
            <v>616827236.26999998</v>
          </cell>
        </row>
        <row r="56">
          <cell r="A56" t="str">
            <v>TEC1024   Bad Debt Expense</v>
          </cell>
          <cell r="B56">
            <v>3272616.92</v>
          </cell>
          <cell r="C56">
            <v>3616814.55</v>
          </cell>
          <cell r="D56">
            <v>-344197.63</v>
          </cell>
          <cell r="E56">
            <v>9830924.1400000006</v>
          </cell>
          <cell r="F56">
            <v>10818175.92</v>
          </cell>
          <cell r="G56">
            <v>-987251.78</v>
          </cell>
          <cell r="H56">
            <v>44350945.210000001</v>
          </cell>
          <cell r="I56">
            <v>34520021.07</v>
          </cell>
        </row>
        <row r="57">
          <cell r="A57" t="str">
            <v>TEC1025   Advertising &amp; Promotions</v>
          </cell>
          <cell r="B57">
            <v>12773225.65</v>
          </cell>
          <cell r="C57">
            <v>10104783.279999999</v>
          </cell>
          <cell r="D57">
            <v>2668442.37</v>
          </cell>
          <cell r="E57">
            <v>24440995.120000001</v>
          </cell>
          <cell r="F57">
            <v>29173313.34</v>
          </cell>
          <cell r="G57">
            <v>-4732318.22</v>
          </cell>
          <cell r="H57">
            <v>121119745.69</v>
          </cell>
          <cell r="I57">
            <v>96678750.569999993</v>
          </cell>
        </row>
        <row r="58">
          <cell r="A58" t="str">
            <v>TEC1027   Contract and Consulting</v>
          </cell>
          <cell r="B58">
            <v>30784608.920000002</v>
          </cell>
          <cell r="C58">
            <v>30334777.309999999</v>
          </cell>
          <cell r="D58">
            <v>449831.61</v>
          </cell>
          <cell r="E58">
            <v>84536400.319999993</v>
          </cell>
          <cell r="F58">
            <v>88935560.760000005</v>
          </cell>
          <cell r="G58">
            <v>-4399160.4400000004</v>
          </cell>
          <cell r="H58">
            <v>385292302.50999999</v>
          </cell>
          <cell r="I58">
            <v>300755902.19</v>
          </cell>
        </row>
        <row r="59">
          <cell r="A59" t="str">
            <v>TEC1004   Material Charges</v>
          </cell>
          <cell r="B59">
            <v>79361602.060000002</v>
          </cell>
          <cell r="C59">
            <v>144017031.03999999</v>
          </cell>
          <cell r="D59">
            <v>-64655428.979999997</v>
          </cell>
          <cell r="E59">
            <v>201587329.41999999</v>
          </cell>
          <cell r="F59">
            <v>368145598.08999997</v>
          </cell>
          <cell r="G59">
            <v>-166558268.66999999</v>
          </cell>
          <cell r="H59">
            <v>1510594612.8599999</v>
          </cell>
          <cell r="I59">
            <v>1309007283.4400001</v>
          </cell>
        </row>
        <row r="60">
          <cell r="A60" t="str">
            <v>TEC1005   Material Assessment &amp; Overhead</v>
          </cell>
          <cell r="B60">
            <v>0</v>
          </cell>
          <cell r="C60">
            <v>-1724997.21</v>
          </cell>
          <cell r="D60">
            <v>1724997.21</v>
          </cell>
          <cell r="E60">
            <v>0</v>
          </cell>
          <cell r="F60">
            <v>-5096435.63</v>
          </cell>
          <cell r="G60">
            <v>5096435.63</v>
          </cell>
          <cell r="H60">
            <v>-20775635.52</v>
          </cell>
          <cell r="I60">
            <v>-20775635.52</v>
          </cell>
        </row>
        <row r="61">
          <cell r="A61" t="str">
            <v>TEC1003   Material Charges &amp; Overhead</v>
          </cell>
          <cell r="B61">
            <v>79361602.060000002</v>
          </cell>
          <cell r="C61">
            <v>142292033.83000001</v>
          </cell>
          <cell r="D61">
            <v>-62930431.770000003</v>
          </cell>
          <cell r="E61">
            <v>201587329.41999999</v>
          </cell>
          <cell r="F61">
            <v>363049162.45999998</v>
          </cell>
          <cell r="G61">
            <v>-161461833.03999999</v>
          </cell>
          <cell r="H61">
            <v>1489818977.3399999</v>
          </cell>
          <cell r="I61">
            <v>1288231647.9200001</v>
          </cell>
        </row>
        <row r="62">
          <cell r="A62" t="str">
            <v>TEC1032   Data Processing &amp; Maintenance</v>
          </cell>
          <cell r="B62">
            <v>-10415558.91</v>
          </cell>
          <cell r="C62">
            <v>8828939.25</v>
          </cell>
          <cell r="D62">
            <v>-19244498.16</v>
          </cell>
          <cell r="E62">
            <v>15296751.93</v>
          </cell>
          <cell r="F62">
            <v>27122307.579999998</v>
          </cell>
          <cell r="G62">
            <v>-11825555.65</v>
          </cell>
          <cell r="H62">
            <v>80556962.090000004</v>
          </cell>
          <cell r="I62">
            <v>65260210.159999996</v>
          </cell>
        </row>
        <row r="63">
          <cell r="A63" t="str">
            <v>TEC1034   Commissions and Agent Fees</v>
          </cell>
          <cell r="B63">
            <v>20247618.280000001</v>
          </cell>
          <cell r="C63">
            <v>19882797.940000001</v>
          </cell>
          <cell r="D63">
            <v>364820.34</v>
          </cell>
          <cell r="E63">
            <v>53296214.689999998</v>
          </cell>
          <cell r="F63">
            <v>52573665.810000002</v>
          </cell>
          <cell r="G63">
            <v>722548.88</v>
          </cell>
          <cell r="H63">
            <v>232593357.37</v>
          </cell>
          <cell r="I63">
            <v>179297142.68000001</v>
          </cell>
        </row>
        <row r="64">
          <cell r="A64" t="str">
            <v>TEC1035   Licences, Royalties &amp; Fees</v>
          </cell>
          <cell r="B64">
            <v>7818404.96</v>
          </cell>
          <cell r="C64">
            <v>6581590.6600000001</v>
          </cell>
          <cell r="D64">
            <v>1236814.3</v>
          </cell>
          <cell r="E64">
            <v>28662473.190000001</v>
          </cell>
          <cell r="F64">
            <v>18944678.93</v>
          </cell>
          <cell r="G64">
            <v>9717794.2599999998</v>
          </cell>
          <cell r="H64">
            <v>76654642.719999999</v>
          </cell>
          <cell r="I64">
            <v>47992169.530000001</v>
          </cell>
        </row>
        <row r="65">
          <cell r="A65" t="str">
            <v>TEC1086   Building &amp; Fleet Charges</v>
          </cell>
          <cell r="B65">
            <v>18191619.390000001</v>
          </cell>
          <cell r="C65">
            <v>14577365.58</v>
          </cell>
          <cell r="D65">
            <v>3614253.81</v>
          </cell>
          <cell r="E65">
            <v>45884172.420000002</v>
          </cell>
          <cell r="F65">
            <v>43541525.329999998</v>
          </cell>
          <cell r="G65">
            <v>2342647.09</v>
          </cell>
          <cell r="H65">
            <v>173875162.72999999</v>
          </cell>
          <cell r="I65">
            <v>127990990.31</v>
          </cell>
        </row>
        <row r="66">
          <cell r="A66" t="str">
            <v>TEC1087   Real Estate Assessments</v>
          </cell>
          <cell r="B66">
            <v>0</v>
          </cell>
          <cell r="C66">
            <v>0</v>
          </cell>
          <cell r="D66">
            <v>0</v>
          </cell>
          <cell r="E66">
            <v>0</v>
          </cell>
          <cell r="F66">
            <v>0</v>
          </cell>
          <cell r="G66">
            <v>0</v>
          </cell>
          <cell r="H66">
            <v>-8226145</v>
          </cell>
          <cell r="I66">
            <v>-8226145</v>
          </cell>
        </row>
        <row r="67">
          <cell r="A67" t="str">
            <v>TEC1036   Building and Fleet Operations</v>
          </cell>
          <cell r="B67">
            <v>18191619.390000001</v>
          </cell>
          <cell r="C67">
            <v>14577365.58</v>
          </cell>
          <cell r="D67">
            <v>3614253.81</v>
          </cell>
          <cell r="E67">
            <v>45884172.420000002</v>
          </cell>
          <cell r="F67">
            <v>43541525.329999998</v>
          </cell>
          <cell r="G67">
            <v>2342647.09</v>
          </cell>
          <cell r="H67">
            <v>165649017.72999999</v>
          </cell>
          <cell r="I67">
            <v>119764845.31</v>
          </cell>
        </row>
        <row r="68">
          <cell r="A68" t="str">
            <v>TEC1037   Office &amp; Stationery</v>
          </cell>
          <cell r="B68">
            <v>-23207362.879999999</v>
          </cell>
          <cell r="C68">
            <v>-4233334.3099999996</v>
          </cell>
          <cell r="D68">
            <v>-18974028.57</v>
          </cell>
          <cell r="E68">
            <v>-1406146.63</v>
          </cell>
          <cell r="F68">
            <v>-16518760.189999999</v>
          </cell>
          <cell r="G68">
            <v>15112613.560000001</v>
          </cell>
          <cell r="H68">
            <v>-70796352.680000007</v>
          </cell>
          <cell r="I68">
            <v>-69390206.049999997</v>
          </cell>
        </row>
        <row r="69">
          <cell r="A69" t="str">
            <v>TEC1038   Corporate Costs</v>
          </cell>
          <cell r="B69">
            <v>2223099.06</v>
          </cell>
          <cell r="C69">
            <v>1417069.61</v>
          </cell>
          <cell r="D69">
            <v>806029.45</v>
          </cell>
          <cell r="E69">
            <v>4922465.8</v>
          </cell>
          <cell r="F69">
            <v>4143570.3</v>
          </cell>
          <cell r="G69">
            <v>778895.5</v>
          </cell>
          <cell r="H69">
            <v>16660238.82</v>
          </cell>
          <cell r="I69">
            <v>11737773.02</v>
          </cell>
        </row>
        <row r="70">
          <cell r="A70" t="str">
            <v>TEC1039   Miscellaneous</v>
          </cell>
          <cell r="B70">
            <v>8656916.8599999994</v>
          </cell>
          <cell r="C70">
            <v>8704097.4199999999</v>
          </cell>
          <cell r="D70">
            <v>-47180.56</v>
          </cell>
          <cell r="E70">
            <v>29355923.460000001</v>
          </cell>
          <cell r="F70">
            <v>22739205.809999999</v>
          </cell>
          <cell r="G70">
            <v>6616717.6500000004</v>
          </cell>
          <cell r="H70">
            <v>255563643.38</v>
          </cell>
          <cell r="I70">
            <v>226207719.91999999</v>
          </cell>
        </row>
        <row r="71">
          <cell r="A71" t="str">
            <v>TEC1081   Convert, Adjust Acct/Elem</v>
          </cell>
          <cell r="B71">
            <v>400000</v>
          </cell>
          <cell r="C71">
            <v>0</v>
          </cell>
          <cell r="D71">
            <v>400000</v>
          </cell>
          <cell r="E71">
            <v>598191</v>
          </cell>
          <cell r="F71">
            <v>0</v>
          </cell>
          <cell r="G71">
            <v>598191</v>
          </cell>
          <cell r="H71">
            <v>0</v>
          </cell>
          <cell r="I71">
            <v>-598191</v>
          </cell>
        </row>
        <row r="72">
          <cell r="A72" t="str">
            <v>TEC1033   Other Operating Expense</v>
          </cell>
          <cell r="B72">
            <v>-11927346.960000001</v>
          </cell>
          <cell r="C72">
            <v>5887832.7199999997</v>
          </cell>
          <cell r="D72">
            <v>-17815179.68</v>
          </cell>
          <cell r="E72">
            <v>33470433.629999999</v>
          </cell>
          <cell r="F72">
            <v>10364015.92</v>
          </cell>
          <cell r="G72">
            <v>23106417.710000001</v>
          </cell>
          <cell r="H72">
            <v>201427529.52000001</v>
          </cell>
          <cell r="I72">
            <v>167957095.88999999</v>
          </cell>
        </row>
        <row r="73">
          <cell r="A73" t="str">
            <v>TEC1078   I/S Cost Recoveries</v>
          </cell>
          <cell r="B73">
            <v>-20325236.800000001</v>
          </cell>
          <cell r="C73">
            <v>-8607623.3300000001</v>
          </cell>
          <cell r="D73">
            <v>-11717613.470000001</v>
          </cell>
          <cell r="E73">
            <v>-61942869.729999997</v>
          </cell>
          <cell r="F73">
            <v>-24167911.949999999</v>
          </cell>
          <cell r="G73">
            <v>-37774957.780000001</v>
          </cell>
          <cell r="H73">
            <v>-87572300.920000002</v>
          </cell>
          <cell r="I73">
            <v>-25629431.190000001</v>
          </cell>
        </row>
        <row r="74">
          <cell r="A74" t="str">
            <v>TEC1077   Cost Recoveries</v>
          </cell>
          <cell r="B74">
            <v>-20325236.800000001</v>
          </cell>
          <cell r="C74">
            <v>-8607623.3300000001</v>
          </cell>
          <cell r="D74">
            <v>-11717613.470000001</v>
          </cell>
          <cell r="E74">
            <v>-61942869.729999997</v>
          </cell>
          <cell r="F74">
            <v>-24167911.949999999</v>
          </cell>
          <cell r="G74">
            <v>-37774957.780000001</v>
          </cell>
          <cell r="H74">
            <v>-87572300.920000002</v>
          </cell>
          <cell r="I74">
            <v>-25629431.190000001</v>
          </cell>
        </row>
        <row r="75">
          <cell r="A75" t="str">
            <v>TEC1043   Labour - Activity Allocation</v>
          </cell>
          <cell r="B75">
            <v>111.7</v>
          </cell>
          <cell r="C75">
            <v>-1154635.6200000001</v>
          </cell>
          <cell r="D75">
            <v>1154747.32</v>
          </cell>
          <cell r="E75">
            <v>-5805.47</v>
          </cell>
          <cell r="F75">
            <v>-1366934.08</v>
          </cell>
          <cell r="G75">
            <v>1361128.61</v>
          </cell>
          <cell r="H75">
            <v>1351291.2</v>
          </cell>
          <cell r="I75">
            <v>1357096.67</v>
          </cell>
        </row>
        <row r="76">
          <cell r="A76" t="str">
            <v>TEC1042   Labour Allocation &amp; Assessment</v>
          </cell>
          <cell r="B76">
            <v>111.7</v>
          </cell>
          <cell r="C76">
            <v>-1154635.6200000001</v>
          </cell>
          <cell r="D76">
            <v>1154747.32</v>
          </cell>
          <cell r="E76">
            <v>-5805.47</v>
          </cell>
          <cell r="F76">
            <v>-1366934.08</v>
          </cell>
          <cell r="G76">
            <v>1361128.61</v>
          </cell>
          <cell r="H76">
            <v>1351291.2</v>
          </cell>
          <cell r="I76">
            <v>1357096.67</v>
          </cell>
        </row>
        <row r="77">
          <cell r="A77" t="str">
            <v>TEC1052   Other - Assessment (Non CO-PA)</v>
          </cell>
          <cell r="B77">
            <v>-0.03</v>
          </cell>
          <cell r="C77">
            <v>0</v>
          </cell>
          <cell r="D77">
            <v>-0.03</v>
          </cell>
          <cell r="E77">
            <v>-0.03</v>
          </cell>
          <cell r="F77">
            <v>0</v>
          </cell>
          <cell r="G77">
            <v>-0.03</v>
          </cell>
          <cell r="H77">
            <v>0</v>
          </cell>
          <cell r="I77">
            <v>0.03</v>
          </cell>
        </row>
        <row r="78">
          <cell r="A78" t="str">
            <v>TEC1050   Other Allocations &amp; Assessment</v>
          </cell>
          <cell r="B78">
            <v>-0.03</v>
          </cell>
          <cell r="C78">
            <v>0</v>
          </cell>
          <cell r="D78">
            <v>-0.03</v>
          </cell>
          <cell r="E78">
            <v>-0.03</v>
          </cell>
          <cell r="F78">
            <v>0</v>
          </cell>
          <cell r="G78">
            <v>-0.03</v>
          </cell>
          <cell r="H78">
            <v>0</v>
          </cell>
          <cell r="I78">
            <v>0.03</v>
          </cell>
        </row>
        <row r="79">
          <cell r="A79" t="str">
            <v>TEC1152   AUC/AIS Settlements</v>
          </cell>
          <cell r="B79">
            <v>-78752332.489999995</v>
          </cell>
          <cell r="C79">
            <v>-139013668.66999999</v>
          </cell>
          <cell r="D79">
            <v>60261336.18</v>
          </cell>
          <cell r="E79">
            <v>-188479555.96000001</v>
          </cell>
          <cell r="F79">
            <v>-347129113.19999999</v>
          </cell>
          <cell r="G79">
            <v>158649557.24000001</v>
          </cell>
          <cell r="H79">
            <v>-1404053901.78</v>
          </cell>
          <cell r="I79">
            <v>-1215574345.8199999</v>
          </cell>
        </row>
        <row r="80">
          <cell r="A80" t="str">
            <v>TEC1153   Other B/S Item Settlements</v>
          </cell>
          <cell r="B80">
            <v>-4127101.87</v>
          </cell>
          <cell r="C80">
            <v>0</v>
          </cell>
          <cell r="D80">
            <v>-4127101.87</v>
          </cell>
          <cell r="E80">
            <v>-17604497.129999999</v>
          </cell>
          <cell r="F80">
            <v>0</v>
          </cell>
          <cell r="G80">
            <v>-17604497.129999999</v>
          </cell>
          <cell r="H80">
            <v>0</v>
          </cell>
          <cell r="I80">
            <v>17604497.129999999</v>
          </cell>
        </row>
        <row r="81">
          <cell r="A81" t="str">
            <v>TEC1151   Balance Sheet B/S Settlements</v>
          </cell>
          <cell r="B81">
            <v>-82879434.359999999</v>
          </cell>
          <cell r="C81">
            <v>-139013668.66999999</v>
          </cell>
          <cell r="D81">
            <v>56134234.310000002</v>
          </cell>
          <cell r="E81">
            <v>-206084053.09</v>
          </cell>
          <cell r="F81">
            <v>-347129113.19999999</v>
          </cell>
          <cell r="G81">
            <v>141045060.11000001</v>
          </cell>
          <cell r="H81">
            <v>-1404053901.78</v>
          </cell>
          <cell r="I81">
            <v>-1197969848.6900001</v>
          </cell>
        </row>
        <row r="82">
          <cell r="A82" t="str">
            <v>TEC1156   CO-PA Settlements</v>
          </cell>
          <cell r="B82">
            <v>258753.95</v>
          </cell>
          <cell r="C82">
            <v>0</v>
          </cell>
          <cell r="D82">
            <v>258753.95</v>
          </cell>
          <cell r="E82">
            <v>258750.47</v>
          </cell>
          <cell r="F82">
            <v>0</v>
          </cell>
          <cell r="G82">
            <v>258750.47</v>
          </cell>
          <cell r="H82">
            <v>0</v>
          </cell>
          <cell r="I82">
            <v>-258750.47</v>
          </cell>
        </row>
        <row r="83">
          <cell r="A83" t="str">
            <v>TEC1157   Other I/S Settlements</v>
          </cell>
          <cell r="B83">
            <v>2451848.9300000002</v>
          </cell>
          <cell r="C83">
            <v>1540818.6</v>
          </cell>
          <cell r="D83">
            <v>911030.33</v>
          </cell>
          <cell r="E83">
            <v>504082.88</v>
          </cell>
          <cell r="F83">
            <v>4282794.5999999996</v>
          </cell>
          <cell r="G83">
            <v>-3778711.72</v>
          </cell>
          <cell r="H83">
            <v>10458416.4</v>
          </cell>
          <cell r="I83">
            <v>9954333.5199999996</v>
          </cell>
        </row>
        <row r="84">
          <cell r="A84" t="str">
            <v>TEC1155   Income Satement Settlements</v>
          </cell>
          <cell r="B84">
            <v>2710602.88</v>
          </cell>
          <cell r="C84">
            <v>1540818.6</v>
          </cell>
          <cell r="D84">
            <v>1169784.28</v>
          </cell>
          <cell r="E84">
            <v>762833.35</v>
          </cell>
          <cell r="F84">
            <v>4282794.5999999996</v>
          </cell>
          <cell r="G84">
            <v>-3519961.25</v>
          </cell>
          <cell r="H84">
            <v>10458416.4</v>
          </cell>
          <cell r="I84">
            <v>9695583.0500000007</v>
          </cell>
        </row>
        <row r="85">
          <cell r="A85" t="str">
            <v>TEC1150   Settlement &amp; Recov(Gross View)</v>
          </cell>
          <cell r="B85">
            <v>-80168831.480000004</v>
          </cell>
          <cell r="C85">
            <v>-137472850.06999999</v>
          </cell>
          <cell r="D85">
            <v>57304018.590000004</v>
          </cell>
          <cell r="E85">
            <v>-205321219.74000001</v>
          </cell>
          <cell r="F85">
            <v>-342846318.60000002</v>
          </cell>
          <cell r="G85">
            <v>137525098.86000001</v>
          </cell>
          <cell r="H85">
            <v>-1393595485.3800001</v>
          </cell>
          <cell r="I85">
            <v>-1188274265.6400001</v>
          </cell>
        </row>
        <row r="86">
          <cell r="A86" t="str">
            <v>TEC1202   Marketing &amp; Sales</v>
          </cell>
          <cell r="B86">
            <v>0.03</v>
          </cell>
          <cell r="C86">
            <v>0</v>
          </cell>
          <cell r="D86">
            <v>0.03</v>
          </cell>
          <cell r="E86">
            <v>0.03</v>
          </cell>
          <cell r="F86">
            <v>0</v>
          </cell>
          <cell r="G86">
            <v>0.03</v>
          </cell>
          <cell r="H86">
            <v>0</v>
          </cell>
          <cell r="I86">
            <v>-0.03</v>
          </cell>
        </row>
        <row r="87">
          <cell r="A87" t="str">
            <v>TEC1200   Operational Service Costs (int</v>
          </cell>
          <cell r="B87">
            <v>0.03</v>
          </cell>
          <cell r="C87">
            <v>0</v>
          </cell>
          <cell r="D87">
            <v>0.03</v>
          </cell>
          <cell r="E87">
            <v>0.03</v>
          </cell>
          <cell r="F87">
            <v>0</v>
          </cell>
          <cell r="G87">
            <v>0.03</v>
          </cell>
          <cell r="H87">
            <v>0</v>
          </cell>
          <cell r="I87">
            <v>-0.03</v>
          </cell>
        </row>
        <row r="88">
          <cell r="A88" t="str">
            <v>TEC1300   FI/Co Reconciliation</v>
          </cell>
          <cell r="B88">
            <v>4022.13</v>
          </cell>
          <cell r="C88">
            <v>0</v>
          </cell>
          <cell r="D88">
            <v>4022.13</v>
          </cell>
          <cell r="E88">
            <v>6451.37</v>
          </cell>
          <cell r="F88">
            <v>0</v>
          </cell>
          <cell r="G88">
            <v>6451.37</v>
          </cell>
          <cell r="H88">
            <v>0</v>
          </cell>
          <cell r="I88">
            <v>-6451.37</v>
          </cell>
        </row>
        <row r="89">
          <cell r="A89" t="str">
            <v>TEC1001B  SBU Managed Cost (Gross View)</v>
          </cell>
          <cell r="B89">
            <v>265942784.72999999</v>
          </cell>
          <cell r="C89">
            <v>302527028.88999999</v>
          </cell>
          <cell r="D89">
            <v>-36584244.159999996</v>
          </cell>
          <cell r="E89">
            <v>872328910.79999995</v>
          </cell>
          <cell r="F89">
            <v>873400768.69000006</v>
          </cell>
          <cell r="G89">
            <v>-1071857.8899999999</v>
          </cell>
          <cell r="H89">
            <v>3746995746.75</v>
          </cell>
          <cell r="I89">
            <v>2874666835.9499998</v>
          </cell>
        </row>
        <row r="90">
          <cell r="A90" t="str">
            <v>TERC2001  EBITDA B4 Level 2 Charges</v>
          </cell>
          <cell r="B90">
            <v>-199698885.22</v>
          </cell>
          <cell r="C90">
            <v>-204155631.5</v>
          </cell>
          <cell r="D90">
            <v>4456746.28</v>
          </cell>
          <cell r="E90">
            <v>-604692085.12</v>
          </cell>
          <cell r="F90">
            <v>-607155470.16999996</v>
          </cell>
          <cell r="G90">
            <v>2463385.0499999998</v>
          </cell>
          <cell r="H90">
            <v>-2529399391</v>
          </cell>
          <cell r="I90">
            <v>-1924707305.8800001</v>
          </cell>
        </row>
        <row r="91">
          <cell r="A91" t="str">
            <v>TRC9905   Other Revenue (Level 2)</v>
          </cell>
          <cell r="B91">
            <v>0</v>
          </cell>
          <cell r="C91">
            <v>0.33</v>
          </cell>
          <cell r="D91">
            <v>-0.33</v>
          </cell>
          <cell r="E91">
            <v>0</v>
          </cell>
          <cell r="F91">
            <v>1</v>
          </cell>
          <cell r="G91">
            <v>-1</v>
          </cell>
          <cell r="H91">
            <v>4</v>
          </cell>
          <cell r="I91">
            <v>4</v>
          </cell>
        </row>
        <row r="92">
          <cell r="A92" t="str">
            <v>TRC9900   Level 2 Inter-Seg/Entity Rev</v>
          </cell>
          <cell r="B92">
            <v>0</v>
          </cell>
          <cell r="C92">
            <v>0.33</v>
          </cell>
          <cell r="D92">
            <v>-0.33</v>
          </cell>
          <cell r="E92">
            <v>0</v>
          </cell>
          <cell r="F92">
            <v>1</v>
          </cell>
          <cell r="G92">
            <v>-1</v>
          </cell>
          <cell r="H92">
            <v>4</v>
          </cell>
          <cell r="I92">
            <v>4</v>
          </cell>
        </row>
        <row r="93">
          <cell r="A93" t="str">
            <v>TEC9901   Facil &amp; Interconnect (Level 2)</v>
          </cell>
          <cell r="B93">
            <v>-533597.43000000005</v>
          </cell>
          <cell r="C93">
            <v>0</v>
          </cell>
          <cell r="D93">
            <v>-533597.43000000005</v>
          </cell>
          <cell r="E93">
            <v>0.24</v>
          </cell>
          <cell r="F93">
            <v>0</v>
          </cell>
          <cell r="G93">
            <v>0.24</v>
          </cell>
          <cell r="H93">
            <v>0</v>
          </cell>
          <cell r="I93">
            <v>-0.24</v>
          </cell>
        </row>
        <row r="94">
          <cell r="A94" t="str">
            <v>TEC9902   Office &amp; Stationary (Level 2)</v>
          </cell>
          <cell r="B94">
            <v>0</v>
          </cell>
          <cell r="C94">
            <v>-17</v>
          </cell>
          <cell r="D94">
            <v>17</v>
          </cell>
          <cell r="E94">
            <v>0</v>
          </cell>
          <cell r="F94">
            <v>-51</v>
          </cell>
          <cell r="G94">
            <v>51</v>
          </cell>
          <cell r="H94">
            <v>-204</v>
          </cell>
          <cell r="I94">
            <v>-204</v>
          </cell>
        </row>
        <row r="95">
          <cell r="A95" t="str">
            <v>TEC9900   Level 2 Inter/Seg/Entity Costs</v>
          </cell>
          <cell r="B95">
            <v>-533597.43000000005</v>
          </cell>
          <cell r="C95">
            <v>-17</v>
          </cell>
          <cell r="D95">
            <v>-533580.43000000005</v>
          </cell>
          <cell r="E95">
            <v>0.24</v>
          </cell>
          <cell r="F95">
            <v>-51</v>
          </cell>
          <cell r="G95">
            <v>51.24</v>
          </cell>
          <cell r="H95">
            <v>-204</v>
          </cell>
          <cell r="I95">
            <v>-204.24</v>
          </cell>
        </row>
        <row r="96">
          <cell r="A96" t="str">
            <v>TERC2000  Level 2 Inter-Seg/Entity Chrgs</v>
          </cell>
          <cell r="B96">
            <v>-533597.43000000005</v>
          </cell>
          <cell r="C96">
            <v>-16.670000000000002</v>
          </cell>
          <cell r="D96">
            <v>-533580.76</v>
          </cell>
          <cell r="E96">
            <v>0.24</v>
          </cell>
          <cell r="F96">
            <v>-50</v>
          </cell>
          <cell r="G96">
            <v>50.24</v>
          </cell>
          <cell r="H96">
            <v>-200</v>
          </cell>
          <cell r="I96">
            <v>-200.24</v>
          </cell>
        </row>
        <row r="97">
          <cell r="A97" t="str">
            <v>TERC2002  EBITDA Before Corporate Costs</v>
          </cell>
          <cell r="B97">
            <v>-200232482.65000001</v>
          </cell>
          <cell r="C97">
            <v>-204155648.16999999</v>
          </cell>
          <cell r="D97">
            <v>3923165.52</v>
          </cell>
          <cell r="E97">
            <v>-604692084.88</v>
          </cell>
          <cell r="F97">
            <v>-607155520.16999996</v>
          </cell>
          <cell r="G97">
            <v>2463435.29</v>
          </cell>
          <cell r="H97">
            <v>-2529399591</v>
          </cell>
          <cell r="I97">
            <v>-1924707506.1199999</v>
          </cell>
        </row>
        <row r="98">
          <cell r="A98" t="str">
            <v>TEC2004   CIO Corporate Costflows</v>
          </cell>
          <cell r="B98">
            <v>0</v>
          </cell>
          <cell r="C98">
            <v>1000</v>
          </cell>
          <cell r="D98">
            <v>-1000</v>
          </cell>
          <cell r="E98">
            <v>0</v>
          </cell>
          <cell r="F98">
            <v>3000</v>
          </cell>
          <cell r="G98">
            <v>-3000</v>
          </cell>
          <cell r="H98">
            <v>11841</v>
          </cell>
          <cell r="I98">
            <v>11841</v>
          </cell>
        </row>
        <row r="99">
          <cell r="A99" t="str">
            <v>TEC2003   Corporate Services</v>
          </cell>
          <cell r="B99">
            <v>0</v>
          </cell>
          <cell r="C99">
            <v>1000</v>
          </cell>
          <cell r="D99">
            <v>-1000</v>
          </cell>
          <cell r="E99">
            <v>0</v>
          </cell>
          <cell r="F99">
            <v>3000</v>
          </cell>
          <cell r="G99">
            <v>-3000</v>
          </cell>
          <cell r="H99">
            <v>11841</v>
          </cell>
          <cell r="I99">
            <v>11841</v>
          </cell>
        </row>
        <row r="100">
          <cell r="A100" t="str">
            <v>TEC2000   Corp Inter-Seg/Entity Cstflws</v>
          </cell>
          <cell r="B100">
            <v>0</v>
          </cell>
          <cell r="C100">
            <v>1000</v>
          </cell>
          <cell r="D100">
            <v>-1000</v>
          </cell>
          <cell r="E100">
            <v>0</v>
          </cell>
          <cell r="F100">
            <v>3000</v>
          </cell>
          <cell r="G100">
            <v>-3000</v>
          </cell>
          <cell r="H100">
            <v>11841</v>
          </cell>
          <cell r="I100">
            <v>11841</v>
          </cell>
        </row>
        <row r="101">
          <cell r="A101" t="str">
            <v>TERC2003  EBITDA Before PA Allocations</v>
          </cell>
          <cell r="B101">
            <v>-200232482.65000001</v>
          </cell>
          <cell r="C101">
            <v>-204154648.16999999</v>
          </cell>
          <cell r="D101">
            <v>3922165.52</v>
          </cell>
          <cell r="E101">
            <v>-604692084.88</v>
          </cell>
          <cell r="F101">
            <v>-607152520.16999996</v>
          </cell>
          <cell r="G101">
            <v>2460435.29</v>
          </cell>
          <cell r="H101">
            <v>-2529387750</v>
          </cell>
          <cell r="I101">
            <v>-1924695665.1199999</v>
          </cell>
        </row>
        <row r="102">
          <cell r="A102" t="str">
            <v>TERC2004  EBITDA (Earnings) Loss</v>
          </cell>
          <cell r="B102">
            <v>-200232482.65000001</v>
          </cell>
          <cell r="C102">
            <v>-204154648.16999999</v>
          </cell>
          <cell r="D102">
            <v>3922165.52</v>
          </cell>
          <cell r="E102">
            <v>-604692084.88</v>
          </cell>
          <cell r="F102">
            <v>-607152520.16999996</v>
          </cell>
          <cell r="G102">
            <v>2460435.29</v>
          </cell>
          <cell r="H102">
            <v>-2529387750</v>
          </cell>
          <cell r="I102">
            <v>-1924695665.1199999</v>
          </cell>
        </row>
        <row r="103">
          <cell r="A103" t="str">
            <v>TEC7001   Depreciation</v>
          </cell>
          <cell r="B103">
            <v>102068950.69</v>
          </cell>
          <cell r="C103">
            <v>102436227.58</v>
          </cell>
          <cell r="D103">
            <v>-367276.89</v>
          </cell>
          <cell r="E103">
            <v>269601045.88</v>
          </cell>
          <cell r="F103">
            <v>269576286.75</v>
          </cell>
          <cell r="G103">
            <v>24759.13</v>
          </cell>
          <cell r="H103">
            <v>1118389236.1500001</v>
          </cell>
          <cell r="I103">
            <v>848788190.26999998</v>
          </cell>
        </row>
        <row r="104">
          <cell r="A104" t="str">
            <v>TEC7002   Amortization</v>
          </cell>
          <cell r="B104">
            <v>-207720.68</v>
          </cell>
          <cell r="C104">
            <v>1189368.3600000001</v>
          </cell>
          <cell r="D104">
            <v>-1397089.04</v>
          </cell>
          <cell r="E104">
            <v>2863136.18</v>
          </cell>
          <cell r="F104">
            <v>3568105.09</v>
          </cell>
          <cell r="G104">
            <v>-704968.91</v>
          </cell>
          <cell r="H104">
            <v>20760254.510000002</v>
          </cell>
          <cell r="I104">
            <v>17897118.329999998</v>
          </cell>
        </row>
        <row r="105">
          <cell r="A105" t="str">
            <v>TEC7000   Depreciation and Amortization</v>
          </cell>
          <cell r="B105">
            <v>101861230.01000001</v>
          </cell>
          <cell r="C105">
            <v>103625595.94</v>
          </cell>
          <cell r="D105">
            <v>-1764365.93</v>
          </cell>
          <cell r="E105">
            <v>272464182.06</v>
          </cell>
          <cell r="F105">
            <v>273144391.83999997</v>
          </cell>
          <cell r="G105">
            <v>-680209.78</v>
          </cell>
          <cell r="H105">
            <v>1139149490.6600001</v>
          </cell>
          <cell r="I105">
            <v>866685308.60000002</v>
          </cell>
        </row>
        <row r="106">
          <cell r="A106" t="str">
            <v>TERC2005  EBIT (Earnings) Loss</v>
          </cell>
          <cell r="B106">
            <v>-98371252.640000001</v>
          </cell>
          <cell r="C106">
            <v>-100529052.23</v>
          </cell>
          <cell r="D106">
            <v>2157799.59</v>
          </cell>
          <cell r="E106">
            <v>-332227902.81999999</v>
          </cell>
          <cell r="F106">
            <v>-334008128.32999998</v>
          </cell>
          <cell r="G106">
            <v>1780225.51</v>
          </cell>
          <cell r="H106">
            <v>-1390238259.3399999</v>
          </cell>
          <cell r="I106">
            <v>-1058010356.52</v>
          </cell>
        </row>
        <row r="107">
          <cell r="A107" t="str">
            <v>TEC7101   Interest Income</v>
          </cell>
          <cell r="B107">
            <v>-4966954.18</v>
          </cell>
          <cell r="C107">
            <v>-570474.66</v>
          </cell>
          <cell r="D107">
            <v>-4396479.5199999996</v>
          </cell>
          <cell r="E107">
            <v>-16141885.039999999</v>
          </cell>
          <cell r="F107">
            <v>-1719756</v>
          </cell>
          <cell r="G107">
            <v>-14422129.039999999</v>
          </cell>
          <cell r="H107">
            <v>-3566829</v>
          </cell>
          <cell r="I107">
            <v>12575056.039999999</v>
          </cell>
        </row>
        <row r="108">
          <cell r="A108" t="str">
            <v>TEC7102   (Gain) Loss - Sale of Invest</v>
          </cell>
          <cell r="B108">
            <v>-264000</v>
          </cell>
          <cell r="C108">
            <v>0</v>
          </cell>
          <cell r="D108">
            <v>-264000</v>
          </cell>
          <cell r="E108">
            <v>-223000</v>
          </cell>
          <cell r="F108">
            <v>0</v>
          </cell>
          <cell r="G108">
            <v>-223000</v>
          </cell>
          <cell r="H108">
            <v>0</v>
          </cell>
          <cell r="I108">
            <v>223000</v>
          </cell>
        </row>
        <row r="109">
          <cell r="A109" t="str">
            <v>TEC7103   Equity Income</v>
          </cell>
          <cell r="B109">
            <v>105245000</v>
          </cell>
          <cell r="C109">
            <v>0</v>
          </cell>
          <cell r="D109">
            <v>105245000</v>
          </cell>
          <cell r="E109">
            <v>-185000</v>
          </cell>
          <cell r="F109">
            <v>0</v>
          </cell>
          <cell r="G109">
            <v>-185000</v>
          </cell>
          <cell r="H109">
            <v>0</v>
          </cell>
          <cell r="I109">
            <v>185000</v>
          </cell>
        </row>
        <row r="110">
          <cell r="A110" t="str">
            <v>TEC7104   Other, Net</v>
          </cell>
          <cell r="B110">
            <v>516614.31</v>
          </cell>
          <cell r="C110">
            <v>519441</v>
          </cell>
          <cell r="D110">
            <v>-2826.69</v>
          </cell>
          <cell r="E110">
            <v>2591122.69</v>
          </cell>
          <cell r="F110">
            <v>2675511</v>
          </cell>
          <cell r="G110">
            <v>-84388.31</v>
          </cell>
          <cell r="H110">
            <v>11355968</v>
          </cell>
          <cell r="I110">
            <v>8764845.3100000005</v>
          </cell>
        </row>
        <row r="111">
          <cell r="A111" t="str">
            <v>TEC7100   Other (Income) Expense</v>
          </cell>
          <cell r="B111">
            <v>100530660.13</v>
          </cell>
          <cell r="C111">
            <v>-51033.66</v>
          </cell>
          <cell r="D111">
            <v>100581693.79000001</v>
          </cell>
          <cell r="E111">
            <v>-13958762.35</v>
          </cell>
          <cell r="F111">
            <v>955755</v>
          </cell>
          <cell r="G111">
            <v>-14914517.35</v>
          </cell>
          <cell r="H111">
            <v>7789139</v>
          </cell>
          <cell r="I111">
            <v>21747901.350000001</v>
          </cell>
        </row>
        <row r="112">
          <cell r="A112" t="str">
            <v>TEC7201   Short Term</v>
          </cell>
          <cell r="B112">
            <v>6758050.96</v>
          </cell>
          <cell r="C112">
            <v>3629512.4</v>
          </cell>
          <cell r="D112">
            <v>3128538.56</v>
          </cell>
          <cell r="E112">
            <v>19117722.25</v>
          </cell>
          <cell r="F112">
            <v>9934539.1699999999</v>
          </cell>
          <cell r="G112">
            <v>9183183.0800000001</v>
          </cell>
          <cell r="H112">
            <v>42178657.159999996</v>
          </cell>
          <cell r="I112">
            <v>23060934.91</v>
          </cell>
        </row>
        <row r="113">
          <cell r="A113" t="str">
            <v>TEC7202   Long-Term</v>
          </cell>
          <cell r="B113">
            <v>12371237</v>
          </cell>
          <cell r="C113">
            <v>11987334</v>
          </cell>
          <cell r="D113">
            <v>383903</v>
          </cell>
          <cell r="E113">
            <v>36265587.840000004</v>
          </cell>
          <cell r="F113">
            <v>35588002</v>
          </cell>
          <cell r="G113">
            <v>677585.84</v>
          </cell>
          <cell r="H113">
            <v>167148004</v>
          </cell>
          <cell r="I113">
            <v>130882416.16</v>
          </cell>
        </row>
        <row r="114">
          <cell r="A114" t="str">
            <v>TEC7204   Preferred Share Div (Note 2)</v>
          </cell>
          <cell r="B114">
            <v>294022</v>
          </cell>
          <cell r="C114">
            <v>0</v>
          </cell>
          <cell r="D114">
            <v>294022</v>
          </cell>
          <cell r="E114">
            <v>882066</v>
          </cell>
          <cell r="F114">
            <v>0</v>
          </cell>
          <cell r="G114">
            <v>882066</v>
          </cell>
          <cell r="H114">
            <v>3500000</v>
          </cell>
          <cell r="I114">
            <v>2617934</v>
          </cell>
        </row>
        <row r="115">
          <cell r="A115" t="str">
            <v>TEC7200   Financing Cost, Other</v>
          </cell>
          <cell r="B115">
            <v>19423309.960000001</v>
          </cell>
          <cell r="C115">
            <v>15616846.4</v>
          </cell>
          <cell r="D115">
            <v>3806463.56</v>
          </cell>
          <cell r="E115">
            <v>56265376.090000004</v>
          </cell>
          <cell r="F115">
            <v>45522541.170000002</v>
          </cell>
          <cell r="G115">
            <v>10742834.92</v>
          </cell>
          <cell r="H115">
            <v>212826661.16</v>
          </cell>
          <cell r="I115">
            <v>156561285.06999999</v>
          </cell>
        </row>
        <row r="116">
          <cell r="A116" t="str">
            <v>TEC7301   Current Income Taxes</v>
          </cell>
          <cell r="B116">
            <v>17595482.870000001</v>
          </cell>
          <cell r="C116">
            <v>21722561.5</v>
          </cell>
          <cell r="D116">
            <v>-4127078.63</v>
          </cell>
          <cell r="E116">
            <v>63858763.460000001</v>
          </cell>
          <cell r="F116">
            <v>73512786.5</v>
          </cell>
          <cell r="G116">
            <v>-9654023.0399999991</v>
          </cell>
          <cell r="H116">
            <v>264256413</v>
          </cell>
          <cell r="I116">
            <v>200397649.53999999</v>
          </cell>
        </row>
        <row r="117">
          <cell r="A117" t="str">
            <v>TEC7302   Future Income Taxes</v>
          </cell>
          <cell r="B117">
            <v>13117567.74</v>
          </cell>
          <cell r="C117">
            <v>18324963</v>
          </cell>
          <cell r="D117">
            <v>-5207395.26</v>
          </cell>
          <cell r="E117">
            <v>63814892.619999997</v>
          </cell>
          <cell r="F117">
            <v>62014744</v>
          </cell>
          <cell r="G117">
            <v>1800148.62</v>
          </cell>
          <cell r="H117">
            <v>254305989</v>
          </cell>
          <cell r="I117">
            <v>190491096.38</v>
          </cell>
        </row>
        <row r="118">
          <cell r="A118" t="str">
            <v>TEC7300   Income Taxes</v>
          </cell>
          <cell r="B118">
            <v>30713050.609999999</v>
          </cell>
          <cell r="C118">
            <v>40047524.5</v>
          </cell>
          <cell r="D118">
            <v>-9334473.8900000006</v>
          </cell>
          <cell r="E118">
            <v>127673656.08</v>
          </cell>
          <cell r="F118">
            <v>135527530.5</v>
          </cell>
          <cell r="G118">
            <v>-7853874.4199999999</v>
          </cell>
          <cell r="H118">
            <v>518562402</v>
          </cell>
          <cell r="I118">
            <v>390888745.92000002</v>
          </cell>
        </row>
        <row r="119">
          <cell r="A119" t="str">
            <v>TEC7400   Minority Interest</v>
          </cell>
          <cell r="B119">
            <v>0</v>
          </cell>
          <cell r="C119">
            <v>372419</v>
          </cell>
          <cell r="D119">
            <v>-372419</v>
          </cell>
          <cell r="E119">
            <v>0</v>
          </cell>
          <cell r="F119">
            <v>1012962</v>
          </cell>
          <cell r="G119">
            <v>-1012962</v>
          </cell>
          <cell r="H119">
            <v>10390174</v>
          </cell>
          <cell r="I119">
            <v>10390174</v>
          </cell>
        </row>
        <row r="120">
          <cell r="A120" t="str">
            <v>TERC2006  NI Before Restructuring &amp; EOI</v>
          </cell>
          <cell r="B120">
            <v>52295768.060000002</v>
          </cell>
          <cell r="C120">
            <v>-44543295.990000002</v>
          </cell>
          <cell r="D120">
            <v>96839064.049999997</v>
          </cell>
          <cell r="E120">
            <v>-162247633</v>
          </cell>
          <cell r="F120">
            <v>-150989339.66</v>
          </cell>
          <cell r="G120">
            <v>-11258293.34</v>
          </cell>
          <cell r="H120">
            <v>-640669883.17999995</v>
          </cell>
          <cell r="I120">
            <v>-478422250.18000001</v>
          </cell>
        </row>
        <row r="121">
          <cell r="A121" t="str">
            <v>TERC2007  Net Inc B4 Extraordinary Items</v>
          </cell>
          <cell r="B121">
            <v>52295768.060000002</v>
          </cell>
          <cell r="C121">
            <v>-44543295.990000002</v>
          </cell>
          <cell r="D121">
            <v>96839064.049999997</v>
          </cell>
          <cell r="E121">
            <v>-162247633</v>
          </cell>
          <cell r="F121">
            <v>-150989339.66</v>
          </cell>
          <cell r="G121">
            <v>-11258293.34</v>
          </cell>
          <cell r="H121">
            <v>-640669883.17999995</v>
          </cell>
          <cell r="I121">
            <v>-478422250.18000001</v>
          </cell>
        </row>
        <row r="122">
          <cell r="A122" t="str">
            <v>TERC9900  Total</v>
          </cell>
          <cell r="B122">
            <v>52295768.060000002</v>
          </cell>
          <cell r="C122">
            <v>-44543295.990000002</v>
          </cell>
          <cell r="D122">
            <v>96839064.049999997</v>
          </cell>
          <cell r="E122">
            <v>-162247633</v>
          </cell>
          <cell r="F122">
            <v>-150989339.66</v>
          </cell>
          <cell r="G122">
            <v>-11258293.34</v>
          </cell>
          <cell r="H122">
            <v>-640669883.17999995</v>
          </cell>
          <cell r="I122">
            <v>-478422250.18000001</v>
          </cell>
        </row>
      </sheetData>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Notes"/>
      <sheetName val="Consolidated"/>
      <sheetName val="Segmented"/>
      <sheetName val="Segmented History"/>
      <sheetName val="TTech Operations"/>
      <sheetName val="TTech Operations History"/>
      <sheetName val="TTech Operating Stats"/>
      <sheetName val="TTech Operating Stats History"/>
      <sheetName val="DLCX Operations"/>
      <sheetName val="DLCX Operations History"/>
      <sheetName val="Definitions"/>
      <sheetName val="Definitions continu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Notes"/>
      <sheetName val="Consolidated"/>
      <sheetName val="Segmented"/>
      <sheetName val="Segmented History"/>
      <sheetName val="TTech Operations"/>
      <sheetName val="TTech Operations History"/>
      <sheetName val="TTech Operating Stats"/>
      <sheetName val="TTech Operating Stats History"/>
      <sheetName val="DLCX Operations"/>
      <sheetName val="DLCX Operations History"/>
      <sheetName val="Definitions"/>
      <sheetName val="Definitions continued"/>
      <sheetName val="Graph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mbined Statement"/>
      <sheetName val="BC-Statement"/>
      <sheetName val="AB-Statement"/>
      <sheetName val="Headcount"/>
      <sheetName val="Summarized Data"/>
      <sheetName val="AB-Data"/>
      <sheetName val="BC-Bud"/>
      <sheetName val="BC-Data"/>
      <sheetName val="Area-Lookup"/>
      <sheetName val="Month-Lookup"/>
      <sheetName val="Expenses"/>
    </sheetNames>
    <sheetDataSet>
      <sheetData sheetId="0" refreshError="1"/>
      <sheetData sheetId="1" refreshError="1"/>
      <sheetData sheetId="2" refreshError="1"/>
      <sheetData sheetId="3" refreshError="1"/>
      <sheetData sheetId="4" refreshError="1"/>
      <sheetData sheetId="5" refreshError="1"/>
      <sheetData sheetId="6" refreshError="1">
        <row r="2">
          <cell r="A2" t="str">
            <v>TELUS Corporation                                           Report Group: CB43</v>
          </cell>
        </row>
        <row r="3">
          <cell r="A3" t="str">
            <v>Cost centers: cur. period/cumulated                               Report: CB43-001</v>
          </cell>
        </row>
        <row r="4">
          <cell r="A4" t="str">
            <v xml:space="preserve">                                                                  Run By: RSHULBA1</v>
          </cell>
        </row>
        <row r="5">
          <cell r="A5" t="str">
            <v>Fiscal Year:                                                        Date: 2000/03/06</v>
          </cell>
        </row>
        <row r="6">
          <cell r="A6" t="str">
            <v>Version:                                                            Time: 09:42:20</v>
          </cell>
        </row>
        <row r="7">
          <cell r="A7" t="str">
            <v>Cost Centre (Group):  *                                       SAP Module: CO-CCA</v>
          </cell>
        </row>
        <row r="8">
          <cell r="A8" t="str">
            <v>Cost Element (Group):</v>
          </cell>
        </row>
        <row r="9">
          <cell r="A9" t="str">
            <v>Company Code:         110</v>
          </cell>
        </row>
        <row r="12">
          <cell r="A12" t="str">
            <v>Cost elements</v>
          </cell>
          <cell r="B12" t="str">
            <v>Act. period 2</v>
          </cell>
          <cell r="C12" t="str">
            <v>Plan period 2</v>
          </cell>
          <cell r="D12" t="str">
            <v>Variance period 2</v>
          </cell>
          <cell r="E12" t="str">
            <v>Actual per.1 - 2</v>
          </cell>
          <cell r="F12" t="str">
            <v>Plan period 1 - 2</v>
          </cell>
          <cell r="G12" t="str">
            <v>Var. per.1 - 2</v>
          </cell>
          <cell r="H12" t="str">
            <v>Plan total year</v>
          </cell>
          <cell r="I12" t="str">
            <v>Available - 2</v>
          </cell>
          <cell r="J12" t="str">
            <v>in %</v>
          </cell>
        </row>
        <row r="13">
          <cell r="A13" t="str">
            <v>500010  Sal-Reg Mgmt</v>
          </cell>
          <cell r="B13">
            <v>808625.76</v>
          </cell>
          <cell r="C13">
            <v>518441.1</v>
          </cell>
          <cell r="D13">
            <v>290184.65999999997</v>
          </cell>
          <cell r="E13">
            <v>1183869.1200000001</v>
          </cell>
          <cell r="F13">
            <v>1031075.2</v>
          </cell>
          <cell r="G13">
            <v>152793.92000000001</v>
          </cell>
          <cell r="H13">
            <v>6446037</v>
          </cell>
          <cell r="I13">
            <v>5262167.88</v>
          </cell>
          <cell r="J13">
            <v>81.63</v>
          </cell>
        </row>
        <row r="14">
          <cell r="A14" t="str">
            <v>REG Mgmt-Salaries</v>
          </cell>
          <cell r="B14">
            <v>808625.76</v>
          </cell>
          <cell r="C14">
            <v>518441.1</v>
          </cell>
          <cell r="D14">
            <v>290184.65999999997</v>
          </cell>
          <cell r="E14">
            <v>1183869.1200000001</v>
          </cell>
          <cell r="F14">
            <v>1031075.2</v>
          </cell>
          <cell r="G14">
            <v>152793.92000000001</v>
          </cell>
          <cell r="H14">
            <v>6446037</v>
          </cell>
          <cell r="I14">
            <v>5262167.88</v>
          </cell>
          <cell r="J14">
            <v>81.63</v>
          </cell>
        </row>
        <row r="15">
          <cell r="A15" t="str">
            <v>500210  OT &amp; Diff-Reg Mgmt</v>
          </cell>
          <cell r="B15">
            <v>-1658.59</v>
          </cell>
          <cell r="C15">
            <v>79</v>
          </cell>
          <cell r="D15">
            <v>-1737.59</v>
          </cell>
          <cell r="E15">
            <v>2348.4699999999998</v>
          </cell>
          <cell r="F15">
            <v>158</v>
          </cell>
          <cell r="G15">
            <v>2190.4699999999998</v>
          </cell>
          <cell r="H15">
            <v>1173</v>
          </cell>
          <cell r="I15">
            <v>-1175.47</v>
          </cell>
          <cell r="J15">
            <v>-100.21</v>
          </cell>
        </row>
        <row r="16">
          <cell r="A16" t="str">
            <v>REG Mgmt-Overtime</v>
          </cell>
          <cell r="B16">
            <v>-1658.59</v>
          </cell>
          <cell r="C16">
            <v>79</v>
          </cell>
          <cell r="D16">
            <v>-1737.59</v>
          </cell>
          <cell r="E16">
            <v>2348.4699999999998</v>
          </cell>
          <cell r="F16">
            <v>158</v>
          </cell>
          <cell r="G16">
            <v>2190.4699999999998</v>
          </cell>
          <cell r="H16">
            <v>1173</v>
          </cell>
          <cell r="I16">
            <v>-1175.47</v>
          </cell>
          <cell r="J16">
            <v>-100.21</v>
          </cell>
        </row>
        <row r="17">
          <cell r="A17" t="str">
            <v>500110  Sal-Temp Mgmt</v>
          </cell>
          <cell r="B17">
            <v>58.66</v>
          </cell>
          <cell r="C17">
            <v>0</v>
          </cell>
          <cell r="D17">
            <v>58.66</v>
          </cell>
          <cell r="E17">
            <v>58.66</v>
          </cell>
          <cell r="F17">
            <v>0</v>
          </cell>
          <cell r="G17">
            <v>58.66</v>
          </cell>
          <cell r="H17">
            <v>0</v>
          </cell>
          <cell r="I17">
            <v>-58.66</v>
          </cell>
          <cell r="J17">
            <v>0</v>
          </cell>
        </row>
        <row r="18">
          <cell r="A18" t="str">
            <v>TEMP Mgmt-Salaries</v>
          </cell>
          <cell r="B18">
            <v>58.66</v>
          </cell>
          <cell r="C18">
            <v>0</v>
          </cell>
          <cell r="D18">
            <v>58.66</v>
          </cell>
          <cell r="E18">
            <v>58.66</v>
          </cell>
          <cell r="F18">
            <v>0</v>
          </cell>
          <cell r="G18">
            <v>58.66</v>
          </cell>
          <cell r="H18">
            <v>0</v>
          </cell>
          <cell r="I18">
            <v>-58.66</v>
          </cell>
          <cell r="J18">
            <v>0</v>
          </cell>
        </row>
        <row r="19">
          <cell r="A19" t="str">
            <v>500310  OT &amp; Diff-Temp Mgmt</v>
          </cell>
          <cell r="B19">
            <v>0</v>
          </cell>
          <cell r="C19">
            <v>0</v>
          </cell>
          <cell r="D19">
            <v>0</v>
          </cell>
          <cell r="E19">
            <v>0</v>
          </cell>
          <cell r="F19">
            <v>0</v>
          </cell>
          <cell r="G19">
            <v>0</v>
          </cell>
          <cell r="H19">
            <v>0</v>
          </cell>
          <cell r="I19">
            <v>0</v>
          </cell>
          <cell r="J19">
            <v>0</v>
          </cell>
        </row>
        <row r="20">
          <cell r="A20" t="str">
            <v>TEMP Mgmt-Overtime</v>
          </cell>
          <cell r="B20">
            <v>0</v>
          </cell>
          <cell r="C20">
            <v>0</v>
          </cell>
          <cell r="D20">
            <v>0</v>
          </cell>
          <cell r="E20">
            <v>0</v>
          </cell>
          <cell r="F20">
            <v>0</v>
          </cell>
          <cell r="G20">
            <v>0</v>
          </cell>
          <cell r="H20">
            <v>0</v>
          </cell>
          <cell r="I20">
            <v>0</v>
          </cell>
          <cell r="J20">
            <v>0</v>
          </cell>
        </row>
        <row r="21">
          <cell r="A21" t="str">
            <v>Mgmt Salaries</v>
          </cell>
          <cell r="B21">
            <v>807025.83</v>
          </cell>
          <cell r="C21">
            <v>518520.1</v>
          </cell>
          <cell r="D21">
            <v>288505.73</v>
          </cell>
          <cell r="E21">
            <v>1186276.25</v>
          </cell>
          <cell r="F21">
            <v>1031233.2</v>
          </cell>
          <cell r="G21">
            <v>155043.04999999999</v>
          </cell>
          <cell r="H21">
            <v>6447210</v>
          </cell>
          <cell r="I21">
            <v>5260933.75</v>
          </cell>
          <cell r="J21">
            <v>81.599999999999994</v>
          </cell>
        </row>
        <row r="22">
          <cell r="A22" t="str">
            <v>500020  Sal-Reg Craft</v>
          </cell>
          <cell r="B22">
            <v>0</v>
          </cell>
          <cell r="C22">
            <v>12833</v>
          </cell>
          <cell r="D22">
            <v>-12833</v>
          </cell>
          <cell r="E22">
            <v>0</v>
          </cell>
          <cell r="F22">
            <v>25666</v>
          </cell>
          <cell r="G22">
            <v>-25666</v>
          </cell>
          <cell r="H22">
            <v>158884</v>
          </cell>
          <cell r="I22">
            <v>158884</v>
          </cell>
          <cell r="J22">
            <v>100</v>
          </cell>
        </row>
        <row r="23">
          <cell r="A23" t="str">
            <v>REG Craft-Salaries</v>
          </cell>
          <cell r="B23">
            <v>0</v>
          </cell>
          <cell r="C23">
            <v>12833</v>
          </cell>
          <cell r="D23">
            <v>-12833</v>
          </cell>
          <cell r="E23">
            <v>0</v>
          </cell>
          <cell r="F23">
            <v>25666</v>
          </cell>
          <cell r="G23">
            <v>-25666</v>
          </cell>
          <cell r="H23">
            <v>158884</v>
          </cell>
          <cell r="I23">
            <v>158884</v>
          </cell>
          <cell r="J23">
            <v>100</v>
          </cell>
        </row>
        <row r="24">
          <cell r="A24" t="str">
            <v>500220  OT &amp; Diff-Reg Craft</v>
          </cell>
          <cell r="B24">
            <v>0</v>
          </cell>
          <cell r="C24">
            <v>1086</v>
          </cell>
          <cell r="D24">
            <v>-1086</v>
          </cell>
          <cell r="E24">
            <v>0</v>
          </cell>
          <cell r="F24">
            <v>2172</v>
          </cell>
          <cell r="G24">
            <v>-2172</v>
          </cell>
          <cell r="H24">
            <v>13032</v>
          </cell>
          <cell r="I24">
            <v>13032</v>
          </cell>
          <cell r="J24">
            <v>100</v>
          </cell>
        </row>
        <row r="25">
          <cell r="A25" t="str">
            <v>REG Craft-Overtime</v>
          </cell>
          <cell r="B25">
            <v>0</v>
          </cell>
          <cell r="C25">
            <v>1086</v>
          </cell>
          <cell r="D25">
            <v>-1086</v>
          </cell>
          <cell r="E25">
            <v>0</v>
          </cell>
          <cell r="F25">
            <v>2172</v>
          </cell>
          <cell r="G25">
            <v>-2172</v>
          </cell>
          <cell r="H25">
            <v>13032</v>
          </cell>
          <cell r="I25">
            <v>13032</v>
          </cell>
          <cell r="J25">
            <v>100</v>
          </cell>
        </row>
        <row r="26">
          <cell r="A26" t="str">
            <v>500120  Sal-Temp Craft</v>
          </cell>
          <cell r="B26">
            <v>0</v>
          </cell>
          <cell r="C26">
            <v>0</v>
          </cell>
          <cell r="D26">
            <v>0</v>
          </cell>
          <cell r="E26">
            <v>0</v>
          </cell>
          <cell r="F26">
            <v>0</v>
          </cell>
          <cell r="G26">
            <v>0</v>
          </cell>
          <cell r="H26">
            <v>0</v>
          </cell>
          <cell r="I26">
            <v>0</v>
          </cell>
          <cell r="J26">
            <v>0</v>
          </cell>
        </row>
        <row r="27">
          <cell r="A27" t="str">
            <v>TEMP Craft-Salaries</v>
          </cell>
          <cell r="B27">
            <v>0</v>
          </cell>
          <cell r="C27">
            <v>0</v>
          </cell>
          <cell r="D27">
            <v>0</v>
          </cell>
          <cell r="E27">
            <v>0</v>
          </cell>
          <cell r="F27">
            <v>0</v>
          </cell>
          <cell r="G27">
            <v>0</v>
          </cell>
          <cell r="H27">
            <v>0</v>
          </cell>
          <cell r="I27">
            <v>0</v>
          </cell>
          <cell r="J27">
            <v>0</v>
          </cell>
        </row>
        <row r="28">
          <cell r="A28" t="str">
            <v>500320  OT &amp; Diff-Temp Craft</v>
          </cell>
          <cell r="B28">
            <v>0</v>
          </cell>
          <cell r="C28">
            <v>0</v>
          </cell>
          <cell r="D28">
            <v>0</v>
          </cell>
          <cell r="E28">
            <v>0</v>
          </cell>
          <cell r="F28">
            <v>0</v>
          </cell>
          <cell r="G28">
            <v>0</v>
          </cell>
          <cell r="H28">
            <v>0</v>
          </cell>
          <cell r="I28">
            <v>0</v>
          </cell>
          <cell r="J28">
            <v>0</v>
          </cell>
        </row>
        <row r="29">
          <cell r="A29" t="str">
            <v>TEMP Craft-Overtime</v>
          </cell>
          <cell r="B29">
            <v>0</v>
          </cell>
          <cell r="C29">
            <v>0</v>
          </cell>
          <cell r="D29">
            <v>0</v>
          </cell>
          <cell r="E29">
            <v>0</v>
          </cell>
          <cell r="F29">
            <v>0</v>
          </cell>
          <cell r="G29">
            <v>0</v>
          </cell>
          <cell r="H29">
            <v>0</v>
          </cell>
          <cell r="I29">
            <v>0</v>
          </cell>
          <cell r="J29">
            <v>0</v>
          </cell>
        </row>
        <row r="30">
          <cell r="A30" t="str">
            <v>Craft Salaries</v>
          </cell>
          <cell r="B30">
            <v>0</v>
          </cell>
          <cell r="C30">
            <v>13919</v>
          </cell>
          <cell r="D30">
            <v>-13919</v>
          </cell>
          <cell r="E30">
            <v>0</v>
          </cell>
          <cell r="F30">
            <v>27838</v>
          </cell>
          <cell r="G30">
            <v>-27838</v>
          </cell>
          <cell r="H30">
            <v>171916</v>
          </cell>
          <cell r="I30">
            <v>171916</v>
          </cell>
          <cell r="J30">
            <v>100</v>
          </cell>
        </row>
        <row r="31">
          <cell r="A31" t="str">
            <v>500030  Sal-Reg Clerical</v>
          </cell>
          <cell r="B31">
            <v>2285727.7200000002</v>
          </cell>
          <cell r="C31">
            <v>2007431</v>
          </cell>
          <cell r="D31">
            <v>278296.71999999997</v>
          </cell>
          <cell r="E31">
            <v>4466057.82</v>
          </cell>
          <cell r="F31">
            <v>4023903</v>
          </cell>
          <cell r="G31">
            <v>442154.82</v>
          </cell>
          <cell r="H31">
            <v>25114710</v>
          </cell>
          <cell r="I31">
            <v>20648652.18</v>
          </cell>
          <cell r="J31">
            <v>82.22</v>
          </cell>
        </row>
        <row r="32">
          <cell r="A32" t="str">
            <v>REG Non-Craft-Salaries</v>
          </cell>
          <cell r="B32">
            <v>2285727.7200000002</v>
          </cell>
          <cell r="C32">
            <v>2007431</v>
          </cell>
          <cell r="D32">
            <v>278296.71999999997</v>
          </cell>
          <cell r="E32">
            <v>4466057.82</v>
          </cell>
          <cell r="F32">
            <v>4023903</v>
          </cell>
          <cell r="G32">
            <v>442154.82</v>
          </cell>
          <cell r="H32">
            <v>25114710</v>
          </cell>
          <cell r="I32">
            <v>20648652.18</v>
          </cell>
          <cell r="J32">
            <v>82.22</v>
          </cell>
        </row>
        <row r="33">
          <cell r="A33" t="str">
            <v>500230  OT &amp; D-Reg Clerical</v>
          </cell>
          <cell r="B33">
            <v>12293.92</v>
          </cell>
          <cell r="C33">
            <v>39855</v>
          </cell>
          <cell r="D33">
            <v>-27561.08</v>
          </cell>
          <cell r="E33">
            <v>146277.17000000001</v>
          </cell>
          <cell r="F33">
            <v>98644</v>
          </cell>
          <cell r="G33">
            <v>47633.17</v>
          </cell>
          <cell r="H33">
            <v>576504</v>
          </cell>
          <cell r="I33">
            <v>430226.83</v>
          </cell>
          <cell r="J33">
            <v>74.63</v>
          </cell>
        </row>
        <row r="34">
          <cell r="A34" t="str">
            <v>REG Non-Craft-Overtime</v>
          </cell>
          <cell r="B34">
            <v>12293.92</v>
          </cell>
          <cell r="C34">
            <v>39855</v>
          </cell>
          <cell r="D34">
            <v>-27561.08</v>
          </cell>
          <cell r="E34">
            <v>146277.17000000001</v>
          </cell>
          <cell r="F34">
            <v>98644</v>
          </cell>
          <cell r="G34">
            <v>47633.17</v>
          </cell>
          <cell r="H34">
            <v>576504</v>
          </cell>
          <cell r="I34">
            <v>430226.83</v>
          </cell>
          <cell r="J34">
            <v>74.63</v>
          </cell>
        </row>
        <row r="35">
          <cell r="A35" t="str">
            <v>500130  Sal-Temp Clerical</v>
          </cell>
          <cell r="B35">
            <v>475953.53</v>
          </cell>
          <cell r="C35">
            <v>274499</v>
          </cell>
          <cell r="D35">
            <v>201454.53</v>
          </cell>
          <cell r="E35">
            <v>1068801.48</v>
          </cell>
          <cell r="F35">
            <v>671436</v>
          </cell>
          <cell r="G35">
            <v>397365.48</v>
          </cell>
          <cell r="H35">
            <v>4349495</v>
          </cell>
          <cell r="I35">
            <v>3280693.52</v>
          </cell>
          <cell r="J35">
            <v>75.430000000000007</v>
          </cell>
        </row>
        <row r="36">
          <cell r="A36" t="str">
            <v>500135  Sal-Temp-Operators</v>
          </cell>
          <cell r="B36">
            <v>1652.86</v>
          </cell>
          <cell r="C36">
            <v>0</v>
          </cell>
          <cell r="D36">
            <v>1652.86</v>
          </cell>
          <cell r="E36">
            <v>2896.47</v>
          </cell>
          <cell r="F36">
            <v>0</v>
          </cell>
          <cell r="G36">
            <v>2896.47</v>
          </cell>
          <cell r="H36">
            <v>0</v>
          </cell>
          <cell r="I36">
            <v>-2896.47</v>
          </cell>
          <cell r="J36">
            <v>0</v>
          </cell>
        </row>
        <row r="37">
          <cell r="A37" t="str">
            <v>TEMP Non-Craft-Salaries</v>
          </cell>
          <cell r="B37">
            <v>477606.39</v>
          </cell>
          <cell r="C37">
            <v>274499</v>
          </cell>
          <cell r="D37">
            <v>203107.39</v>
          </cell>
          <cell r="E37">
            <v>1071697.95</v>
          </cell>
          <cell r="F37">
            <v>671436</v>
          </cell>
          <cell r="G37">
            <v>400261.95</v>
          </cell>
          <cell r="H37">
            <v>4349495</v>
          </cell>
          <cell r="I37">
            <v>3277797.05</v>
          </cell>
          <cell r="J37">
            <v>75.36</v>
          </cell>
        </row>
        <row r="38">
          <cell r="A38" t="str">
            <v>500330  OT&amp; D-Temp Clerical</v>
          </cell>
          <cell r="B38">
            <v>3092.47</v>
          </cell>
          <cell r="C38">
            <v>0</v>
          </cell>
          <cell r="D38">
            <v>3092.47</v>
          </cell>
          <cell r="E38">
            <v>46516.67</v>
          </cell>
          <cell r="F38">
            <v>0</v>
          </cell>
          <cell r="G38">
            <v>46516.67</v>
          </cell>
          <cell r="H38">
            <v>0</v>
          </cell>
          <cell r="I38">
            <v>-46516.67</v>
          </cell>
          <cell r="J38">
            <v>0</v>
          </cell>
        </row>
        <row r="39">
          <cell r="A39" t="str">
            <v>TEMP Non-Craft-Overtime</v>
          </cell>
          <cell r="B39">
            <v>3092.47</v>
          </cell>
          <cell r="C39">
            <v>0</v>
          </cell>
          <cell r="D39">
            <v>3092.47</v>
          </cell>
          <cell r="E39">
            <v>46516.67</v>
          </cell>
          <cell r="F39">
            <v>0</v>
          </cell>
          <cell r="G39">
            <v>46516.67</v>
          </cell>
          <cell r="H39">
            <v>0</v>
          </cell>
          <cell r="I39">
            <v>-46516.67</v>
          </cell>
          <cell r="J39">
            <v>0</v>
          </cell>
        </row>
        <row r="40">
          <cell r="A40" t="str">
            <v>Non-Craft Salaries</v>
          </cell>
          <cell r="B40">
            <v>2778720.5</v>
          </cell>
          <cell r="C40">
            <v>2321785</v>
          </cell>
          <cell r="D40">
            <v>456935.5</v>
          </cell>
          <cell r="E40">
            <v>5730549.6100000003</v>
          </cell>
          <cell r="F40">
            <v>4793983</v>
          </cell>
          <cell r="G40">
            <v>936566.61</v>
          </cell>
          <cell r="H40">
            <v>30040709</v>
          </cell>
          <cell r="I40">
            <v>24310159.390000001</v>
          </cell>
          <cell r="J40">
            <v>80.92</v>
          </cell>
        </row>
        <row r="41">
          <cell r="A41" t="str">
            <v>500450  Prem &amp; Diff-Regular</v>
          </cell>
          <cell r="B41">
            <v>-3639</v>
          </cell>
          <cell r="C41">
            <v>100</v>
          </cell>
          <cell r="D41">
            <v>-3739</v>
          </cell>
          <cell r="E41">
            <v>64690.04</v>
          </cell>
          <cell r="F41">
            <v>200</v>
          </cell>
          <cell r="G41">
            <v>64490.04</v>
          </cell>
          <cell r="H41">
            <v>1200</v>
          </cell>
          <cell r="I41">
            <v>-63490.04</v>
          </cell>
          <cell r="J41">
            <v>-5290.84</v>
          </cell>
        </row>
        <row r="42">
          <cell r="A42" t="str">
            <v>500451  Prem &amp; Diff-Temp</v>
          </cell>
          <cell r="B42">
            <v>-17894.03</v>
          </cell>
          <cell r="C42">
            <v>0</v>
          </cell>
          <cell r="D42">
            <v>-17894.03</v>
          </cell>
          <cell r="E42">
            <v>113833.73</v>
          </cell>
          <cell r="F42">
            <v>0</v>
          </cell>
          <cell r="G42">
            <v>113833.73</v>
          </cell>
          <cell r="H42">
            <v>0</v>
          </cell>
          <cell r="I42">
            <v>-113833.73</v>
          </cell>
          <cell r="J42">
            <v>0</v>
          </cell>
        </row>
        <row r="43">
          <cell r="A43" t="str">
            <v>Premiums &amp; Differentials</v>
          </cell>
          <cell r="B43">
            <v>-21533.03</v>
          </cell>
          <cell r="C43">
            <v>100</v>
          </cell>
          <cell r="D43">
            <v>-21633.03</v>
          </cell>
          <cell r="E43">
            <v>178523.77</v>
          </cell>
          <cell r="F43">
            <v>200</v>
          </cell>
          <cell r="G43">
            <v>178323.77</v>
          </cell>
          <cell r="H43">
            <v>1200</v>
          </cell>
          <cell r="I43">
            <v>-177323.77</v>
          </cell>
          <cell r="J43">
            <v>-14776.98</v>
          </cell>
        </row>
        <row r="44">
          <cell r="A44" t="str">
            <v>Direct Salaries</v>
          </cell>
          <cell r="B44">
            <v>3564213.3</v>
          </cell>
          <cell r="C44">
            <v>2854324.1</v>
          </cell>
          <cell r="D44">
            <v>709889.2</v>
          </cell>
          <cell r="E44">
            <v>7095349.6299999999</v>
          </cell>
          <cell r="F44">
            <v>5853254.2000000002</v>
          </cell>
          <cell r="G44">
            <v>1242095.43</v>
          </cell>
          <cell r="H44">
            <v>36661035</v>
          </cell>
          <cell r="I44">
            <v>29565685.370000001</v>
          </cell>
          <cell r="J44">
            <v>80.650000000000006</v>
          </cell>
        </row>
        <row r="45">
          <cell r="A45" t="str">
            <v>500550  EE Commissions</v>
          </cell>
          <cell r="B45">
            <v>168016.3</v>
          </cell>
          <cell r="C45">
            <v>130908</v>
          </cell>
          <cell r="D45">
            <v>37108.300000000003</v>
          </cell>
          <cell r="E45">
            <v>169968.24</v>
          </cell>
          <cell r="F45">
            <v>267916</v>
          </cell>
          <cell r="G45">
            <v>-97947.76</v>
          </cell>
          <cell r="H45">
            <v>1614846</v>
          </cell>
          <cell r="I45">
            <v>1444877.76</v>
          </cell>
          <cell r="J45">
            <v>89.47</v>
          </cell>
        </row>
        <row r="46">
          <cell r="A46" t="str">
            <v>500551  EE Commissions-Temp</v>
          </cell>
          <cell r="B46">
            <v>42762.73</v>
          </cell>
          <cell r="C46">
            <v>0</v>
          </cell>
          <cell r="D46">
            <v>42762.73</v>
          </cell>
          <cell r="E46">
            <v>43000.03</v>
          </cell>
          <cell r="F46">
            <v>0</v>
          </cell>
          <cell r="G46">
            <v>43000.03</v>
          </cell>
          <cell r="H46">
            <v>0</v>
          </cell>
          <cell r="I46">
            <v>-43000.03</v>
          </cell>
          <cell r="J46">
            <v>0</v>
          </cell>
        </row>
        <row r="47">
          <cell r="A47" t="str">
            <v>500560  Variable Comp</v>
          </cell>
          <cell r="B47">
            <v>70881</v>
          </cell>
          <cell r="C47">
            <v>117143</v>
          </cell>
          <cell r="D47">
            <v>-46262</v>
          </cell>
          <cell r="E47">
            <v>101140.61</v>
          </cell>
          <cell r="F47">
            <v>237723</v>
          </cell>
          <cell r="G47">
            <v>-136582.39000000001</v>
          </cell>
          <cell r="H47">
            <v>1489107</v>
          </cell>
          <cell r="I47">
            <v>1387966.39</v>
          </cell>
          <cell r="J47">
            <v>93.21</v>
          </cell>
        </row>
        <row r="48">
          <cell r="A48" t="str">
            <v>500562  Var Comp-Reg-BU</v>
          </cell>
          <cell r="B48">
            <v>68060.23</v>
          </cell>
          <cell r="C48">
            <v>0</v>
          </cell>
          <cell r="D48">
            <v>68060.23</v>
          </cell>
          <cell r="E48">
            <v>133211.44</v>
          </cell>
          <cell r="F48">
            <v>0</v>
          </cell>
          <cell r="G48">
            <v>133211.44</v>
          </cell>
          <cell r="H48">
            <v>0</v>
          </cell>
          <cell r="I48">
            <v>-133211.44</v>
          </cell>
          <cell r="J48">
            <v>0</v>
          </cell>
        </row>
        <row r="49">
          <cell r="A49" t="str">
            <v>500567  Var Comp-Temp-BU</v>
          </cell>
          <cell r="B49">
            <v>13357.58</v>
          </cell>
          <cell r="C49">
            <v>0</v>
          </cell>
          <cell r="D49">
            <v>13357.58</v>
          </cell>
          <cell r="E49">
            <v>31802.52</v>
          </cell>
          <cell r="F49">
            <v>0</v>
          </cell>
          <cell r="G49">
            <v>31802.52</v>
          </cell>
          <cell r="H49">
            <v>0</v>
          </cell>
          <cell r="I49">
            <v>-31802.52</v>
          </cell>
          <cell r="J49">
            <v>0</v>
          </cell>
        </row>
        <row r="50">
          <cell r="A50" t="str">
            <v>500570  Accrued Vac Exp</v>
          </cell>
          <cell r="B50">
            <v>1489.95</v>
          </cell>
          <cell r="C50">
            <v>0</v>
          </cell>
          <cell r="D50">
            <v>1489.95</v>
          </cell>
          <cell r="E50">
            <v>1519.58</v>
          </cell>
          <cell r="F50">
            <v>0</v>
          </cell>
          <cell r="G50">
            <v>1519.58</v>
          </cell>
          <cell r="H50">
            <v>0</v>
          </cell>
          <cell r="I50">
            <v>-1519.58</v>
          </cell>
          <cell r="J50">
            <v>0</v>
          </cell>
        </row>
        <row r="51">
          <cell r="A51" t="str">
            <v>505120  Retirement Allowance</v>
          </cell>
          <cell r="B51">
            <v>0</v>
          </cell>
          <cell r="C51">
            <v>0</v>
          </cell>
          <cell r="D51">
            <v>0</v>
          </cell>
          <cell r="E51">
            <v>4761.8999999999996</v>
          </cell>
          <cell r="F51">
            <v>0</v>
          </cell>
          <cell r="G51">
            <v>4761.8999999999996</v>
          </cell>
          <cell r="H51">
            <v>0</v>
          </cell>
          <cell r="I51">
            <v>-4761.8999999999996</v>
          </cell>
          <cell r="J51">
            <v>0</v>
          </cell>
        </row>
        <row r="52">
          <cell r="A52" t="str">
            <v>505130  Severance Allowance</v>
          </cell>
          <cell r="B52">
            <v>0</v>
          </cell>
          <cell r="C52">
            <v>0</v>
          </cell>
          <cell r="D52">
            <v>0</v>
          </cell>
          <cell r="E52">
            <v>0</v>
          </cell>
          <cell r="F52">
            <v>0</v>
          </cell>
          <cell r="G52">
            <v>0</v>
          </cell>
          <cell r="H52">
            <v>0</v>
          </cell>
          <cell r="I52">
            <v>0</v>
          </cell>
          <cell r="J52">
            <v>0</v>
          </cell>
        </row>
        <row r="53">
          <cell r="A53" t="str">
            <v>Incentives/Commissions/Other</v>
          </cell>
          <cell r="B53">
            <v>364567.79</v>
          </cell>
          <cell r="C53">
            <v>248051</v>
          </cell>
          <cell r="D53">
            <v>116516.79</v>
          </cell>
          <cell r="E53">
            <v>485404.32</v>
          </cell>
          <cell r="F53">
            <v>505639</v>
          </cell>
          <cell r="G53">
            <v>-20234.68</v>
          </cell>
          <cell r="H53">
            <v>3103953</v>
          </cell>
          <cell r="I53">
            <v>2618548.6800000002</v>
          </cell>
          <cell r="J53">
            <v>84.36</v>
          </cell>
        </row>
        <row r="54">
          <cell r="A54" t="str">
            <v>Salaries</v>
          </cell>
          <cell r="B54">
            <v>3928781.09</v>
          </cell>
          <cell r="C54">
            <v>3102375.1</v>
          </cell>
          <cell r="D54">
            <v>826405.99</v>
          </cell>
          <cell r="E54">
            <v>7580753.9500000002</v>
          </cell>
          <cell r="F54">
            <v>6358893.2000000002</v>
          </cell>
          <cell r="G54">
            <v>1221860.75</v>
          </cell>
          <cell r="H54">
            <v>39764988</v>
          </cell>
          <cell r="I54">
            <v>32184234.050000001</v>
          </cell>
          <cell r="J54">
            <v>80.94</v>
          </cell>
        </row>
        <row r="55">
          <cell r="A55" t="str">
            <v>503100  EE Benefit-Reg</v>
          </cell>
          <cell r="B55">
            <v>613495.34</v>
          </cell>
          <cell r="C55">
            <v>509017.7</v>
          </cell>
          <cell r="D55">
            <v>104477.64</v>
          </cell>
          <cell r="E55">
            <v>1128169.17</v>
          </cell>
          <cell r="F55">
            <v>1023742.3</v>
          </cell>
          <cell r="G55">
            <v>104426.87</v>
          </cell>
          <cell r="H55">
            <v>6374788.75</v>
          </cell>
          <cell r="I55">
            <v>5246619.58</v>
          </cell>
          <cell r="J55">
            <v>82.3</v>
          </cell>
        </row>
        <row r="56">
          <cell r="A56" t="str">
            <v>503110  EE Benefit-Temp</v>
          </cell>
          <cell r="B56">
            <v>62278.05</v>
          </cell>
          <cell r="C56">
            <v>32939.879999999997</v>
          </cell>
          <cell r="D56">
            <v>29338.17</v>
          </cell>
          <cell r="E56">
            <v>156829.12</v>
          </cell>
          <cell r="F56">
            <v>80572.320000000007</v>
          </cell>
          <cell r="G56">
            <v>76256.800000000003</v>
          </cell>
          <cell r="H56">
            <v>521939.4</v>
          </cell>
          <cell r="I56">
            <v>365110.28</v>
          </cell>
          <cell r="J56">
            <v>69.95</v>
          </cell>
        </row>
        <row r="57">
          <cell r="A57" t="str">
            <v>503230  EE Allowance</v>
          </cell>
          <cell r="B57">
            <v>1696.39</v>
          </cell>
          <cell r="C57">
            <v>12032.9</v>
          </cell>
          <cell r="D57">
            <v>-10336.51</v>
          </cell>
          <cell r="E57">
            <v>56.67</v>
          </cell>
          <cell r="F57">
            <v>23935.8</v>
          </cell>
          <cell r="G57">
            <v>-23879.13</v>
          </cell>
          <cell r="H57">
            <v>145568.79999999999</v>
          </cell>
          <cell r="I57">
            <v>145512.13</v>
          </cell>
          <cell r="J57">
            <v>99.96</v>
          </cell>
        </row>
        <row r="58">
          <cell r="A58" t="str">
            <v>503250  Telecom Concessions</v>
          </cell>
          <cell r="B58">
            <v>921.24</v>
          </cell>
          <cell r="C58">
            <v>0</v>
          </cell>
          <cell r="D58">
            <v>921.24</v>
          </cell>
          <cell r="E58">
            <v>3602.4</v>
          </cell>
          <cell r="F58">
            <v>0</v>
          </cell>
          <cell r="G58">
            <v>3602.4</v>
          </cell>
          <cell r="H58">
            <v>0</v>
          </cell>
          <cell r="I58">
            <v>-3602.4</v>
          </cell>
          <cell r="J58">
            <v>0</v>
          </cell>
        </row>
        <row r="59">
          <cell r="A59" t="str">
            <v>Benefits</v>
          </cell>
          <cell r="B59">
            <v>678391.02</v>
          </cell>
          <cell r="C59">
            <v>553990.48</v>
          </cell>
          <cell r="D59">
            <v>124400.54</v>
          </cell>
          <cell r="E59">
            <v>1288657.3600000001</v>
          </cell>
          <cell r="F59">
            <v>1128250.42</v>
          </cell>
          <cell r="G59">
            <v>160406.94</v>
          </cell>
          <cell r="H59">
            <v>7042296.9500000002</v>
          </cell>
          <cell r="I59">
            <v>5753639.5899999999</v>
          </cell>
          <cell r="J59">
            <v>81.7</v>
          </cell>
        </row>
        <row r="60">
          <cell r="A60" t="str">
            <v>503220  Education Assistance</v>
          </cell>
          <cell r="B60">
            <v>7327.02</v>
          </cell>
          <cell r="C60">
            <v>4825.5</v>
          </cell>
          <cell r="D60">
            <v>2501.52</v>
          </cell>
          <cell r="E60">
            <v>16239.1</v>
          </cell>
          <cell r="F60">
            <v>14181</v>
          </cell>
          <cell r="G60">
            <v>2058.1</v>
          </cell>
          <cell r="H60">
            <v>74950</v>
          </cell>
          <cell r="I60">
            <v>58710.9</v>
          </cell>
          <cell r="J60">
            <v>78.33</v>
          </cell>
        </row>
        <row r="61">
          <cell r="A61" t="str">
            <v>503240  EE Recognition</v>
          </cell>
          <cell r="B61">
            <v>17387.349999999999</v>
          </cell>
          <cell r="C61">
            <v>0</v>
          </cell>
          <cell r="D61">
            <v>17387.349999999999</v>
          </cell>
          <cell r="E61">
            <v>17387.349999999999</v>
          </cell>
          <cell r="F61">
            <v>0</v>
          </cell>
          <cell r="G61">
            <v>17387.349999999999</v>
          </cell>
          <cell r="H61">
            <v>0</v>
          </cell>
          <cell r="I61">
            <v>-17387.349999999999</v>
          </cell>
          <cell r="J61">
            <v>0</v>
          </cell>
        </row>
        <row r="62">
          <cell r="A62" t="str">
            <v>503245  EE Recog-Non-Cash</v>
          </cell>
          <cell r="B62">
            <v>56829.45</v>
          </cell>
          <cell r="C62">
            <v>13819.25</v>
          </cell>
          <cell r="D62">
            <v>43010.2</v>
          </cell>
          <cell r="E62">
            <v>60113.5</v>
          </cell>
          <cell r="F62">
            <v>27988.5</v>
          </cell>
          <cell r="G62">
            <v>32125</v>
          </cell>
          <cell r="H62">
            <v>174900</v>
          </cell>
          <cell r="I62">
            <v>114786.5</v>
          </cell>
          <cell r="J62">
            <v>65.63</v>
          </cell>
        </row>
        <row r="63">
          <cell r="A63" t="str">
            <v>503400  EE Relocation-Other</v>
          </cell>
          <cell r="B63">
            <v>609.70000000000005</v>
          </cell>
          <cell r="C63">
            <v>0</v>
          </cell>
          <cell r="D63">
            <v>609.70000000000005</v>
          </cell>
          <cell r="E63">
            <v>609.70000000000005</v>
          </cell>
          <cell r="F63">
            <v>0</v>
          </cell>
          <cell r="G63">
            <v>609.70000000000005</v>
          </cell>
          <cell r="H63">
            <v>25000</v>
          </cell>
          <cell r="I63">
            <v>24390.3</v>
          </cell>
          <cell r="J63">
            <v>97.56</v>
          </cell>
        </row>
        <row r="64">
          <cell r="A64" t="str">
            <v>505100  Conference Fees</v>
          </cell>
          <cell r="B64">
            <v>0</v>
          </cell>
          <cell r="C64">
            <v>6238</v>
          </cell>
          <cell r="D64">
            <v>-6238</v>
          </cell>
          <cell r="E64">
            <v>0</v>
          </cell>
          <cell r="F64">
            <v>5189</v>
          </cell>
          <cell r="G64">
            <v>-5189</v>
          </cell>
          <cell r="H64">
            <v>63348</v>
          </cell>
          <cell r="I64">
            <v>63348</v>
          </cell>
          <cell r="J64">
            <v>100</v>
          </cell>
        </row>
        <row r="65">
          <cell r="A65" t="str">
            <v>505110  EE Prof Dues</v>
          </cell>
          <cell r="B65">
            <v>30.37</v>
          </cell>
          <cell r="C65">
            <v>0</v>
          </cell>
          <cell r="D65">
            <v>30.37</v>
          </cell>
          <cell r="E65">
            <v>30.37</v>
          </cell>
          <cell r="F65">
            <v>300</v>
          </cell>
          <cell r="G65">
            <v>-269.63</v>
          </cell>
          <cell r="H65">
            <v>5700</v>
          </cell>
          <cell r="I65">
            <v>5669.63</v>
          </cell>
          <cell r="J65">
            <v>99.47</v>
          </cell>
        </row>
        <row r="66">
          <cell r="A66" t="str">
            <v>505140  Training Fees</v>
          </cell>
          <cell r="B66">
            <v>10536.17</v>
          </cell>
          <cell r="C66">
            <v>26055.99</v>
          </cell>
          <cell r="D66">
            <v>-15519.82</v>
          </cell>
          <cell r="E66">
            <v>11215.61</v>
          </cell>
          <cell r="F66">
            <v>51328.65</v>
          </cell>
          <cell r="G66">
            <v>-40113.040000000001</v>
          </cell>
          <cell r="H66">
            <v>332705.95</v>
          </cell>
          <cell r="I66">
            <v>321490.34000000003</v>
          </cell>
          <cell r="J66">
            <v>96.63</v>
          </cell>
        </row>
        <row r="67">
          <cell r="A67" t="str">
            <v>567500  EE Trans &amp; Accom</v>
          </cell>
          <cell r="B67">
            <v>33888.81</v>
          </cell>
          <cell r="C67">
            <v>29473.31</v>
          </cell>
          <cell r="D67">
            <v>4415.5</v>
          </cell>
          <cell r="E67">
            <v>49148.4</v>
          </cell>
          <cell r="F67">
            <v>68486.62</v>
          </cell>
          <cell r="G67">
            <v>-19338.22</v>
          </cell>
          <cell r="H67">
            <v>381644.72</v>
          </cell>
          <cell r="I67">
            <v>332496.32</v>
          </cell>
          <cell r="J67">
            <v>87.12</v>
          </cell>
        </row>
        <row r="68">
          <cell r="A68" t="str">
            <v>567510  Meals &amp; Hosting</v>
          </cell>
          <cell r="B68">
            <v>6387.09</v>
          </cell>
          <cell r="C68">
            <v>10576.65</v>
          </cell>
          <cell r="D68">
            <v>-4189.5600000000004</v>
          </cell>
          <cell r="E68">
            <v>9703.9</v>
          </cell>
          <cell r="F68">
            <v>23269.3</v>
          </cell>
          <cell r="G68">
            <v>-13565.4</v>
          </cell>
          <cell r="H68">
            <v>136832.79999999999</v>
          </cell>
          <cell r="I68">
            <v>127128.9</v>
          </cell>
          <cell r="J68">
            <v>92.91</v>
          </cell>
        </row>
        <row r="69">
          <cell r="A69" t="str">
            <v>Employee Expenses</v>
          </cell>
          <cell r="B69">
            <v>132995.96</v>
          </cell>
          <cell r="C69">
            <v>90988.7</v>
          </cell>
          <cell r="D69">
            <v>42007.26</v>
          </cell>
          <cell r="E69">
            <v>164447.93</v>
          </cell>
          <cell r="F69">
            <v>190743.07</v>
          </cell>
          <cell r="G69">
            <v>-26295.14</v>
          </cell>
          <cell r="H69">
            <v>1195081.47</v>
          </cell>
          <cell r="I69">
            <v>1030633.54</v>
          </cell>
          <cell r="J69">
            <v>86.24</v>
          </cell>
        </row>
        <row r="70">
          <cell r="A70" t="str">
            <v>Employee Expenses</v>
          </cell>
          <cell r="B70">
            <v>132995.96</v>
          </cell>
          <cell r="C70">
            <v>90988.7</v>
          </cell>
          <cell r="D70">
            <v>42007.26</v>
          </cell>
          <cell r="E70">
            <v>164447.93</v>
          </cell>
          <cell r="F70">
            <v>190743.07</v>
          </cell>
          <cell r="G70">
            <v>-26295.14</v>
          </cell>
          <cell r="H70">
            <v>1195081.47</v>
          </cell>
          <cell r="I70">
            <v>1030633.54</v>
          </cell>
          <cell r="J70">
            <v>86.24</v>
          </cell>
        </row>
        <row r="71">
          <cell r="A71" t="str">
            <v>568500  Vehicle Leasing</v>
          </cell>
          <cell r="B71">
            <v>0</v>
          </cell>
          <cell r="C71">
            <v>0</v>
          </cell>
          <cell r="D71">
            <v>0</v>
          </cell>
          <cell r="E71">
            <v>0</v>
          </cell>
          <cell r="F71">
            <v>431</v>
          </cell>
          <cell r="G71">
            <v>-431</v>
          </cell>
          <cell r="H71">
            <v>431</v>
          </cell>
          <cell r="I71">
            <v>431</v>
          </cell>
          <cell r="J71">
            <v>100</v>
          </cell>
        </row>
        <row r="72">
          <cell r="A72" t="str">
            <v>640130  Vehicle Charges Sett</v>
          </cell>
          <cell r="B72">
            <v>275.01</v>
          </cell>
          <cell r="C72">
            <v>416.66</v>
          </cell>
          <cell r="D72">
            <v>-141.65</v>
          </cell>
          <cell r="E72">
            <v>576.12</v>
          </cell>
          <cell r="F72">
            <v>833.32</v>
          </cell>
          <cell r="G72">
            <v>-257.2</v>
          </cell>
          <cell r="H72">
            <v>4999.92</v>
          </cell>
          <cell r="I72">
            <v>4423.8</v>
          </cell>
          <cell r="J72">
            <v>88.48</v>
          </cell>
        </row>
        <row r="73">
          <cell r="A73" t="str">
            <v>Motor Vehicle Charges</v>
          </cell>
          <cell r="B73">
            <v>275.01</v>
          </cell>
          <cell r="C73">
            <v>416.66</v>
          </cell>
          <cell r="D73">
            <v>-141.65</v>
          </cell>
          <cell r="E73">
            <v>576.12</v>
          </cell>
          <cell r="F73">
            <v>1264.32</v>
          </cell>
          <cell r="G73">
            <v>-688.2</v>
          </cell>
          <cell r="H73">
            <v>5430.92</v>
          </cell>
          <cell r="I73">
            <v>4854.8</v>
          </cell>
          <cell r="J73">
            <v>89.39</v>
          </cell>
        </row>
        <row r="74">
          <cell r="A74" t="str">
            <v>Motor Vehicles</v>
          </cell>
          <cell r="B74">
            <v>275.01</v>
          </cell>
          <cell r="C74">
            <v>416.66</v>
          </cell>
          <cell r="D74">
            <v>-141.65</v>
          </cell>
          <cell r="E74">
            <v>576.12</v>
          </cell>
          <cell r="F74">
            <v>1264.32</v>
          </cell>
          <cell r="G74">
            <v>-688.2</v>
          </cell>
          <cell r="H74">
            <v>5430.92</v>
          </cell>
          <cell r="I74">
            <v>4854.8</v>
          </cell>
          <cell r="J74">
            <v>89.39</v>
          </cell>
        </row>
        <row r="75">
          <cell r="A75" t="str">
            <v>510100  Ads-Distribution-Tar</v>
          </cell>
          <cell r="B75">
            <v>0</v>
          </cell>
          <cell r="C75">
            <v>-44</v>
          </cell>
          <cell r="D75">
            <v>44</v>
          </cell>
          <cell r="E75">
            <v>0</v>
          </cell>
          <cell r="F75">
            <v>-87</v>
          </cell>
          <cell r="G75">
            <v>87</v>
          </cell>
          <cell r="H75">
            <v>-22</v>
          </cell>
          <cell r="I75">
            <v>-22</v>
          </cell>
          <cell r="J75">
            <v>100</v>
          </cell>
        </row>
        <row r="76">
          <cell r="A76" t="str">
            <v>511100  Promotions</v>
          </cell>
          <cell r="B76">
            <v>1389.54</v>
          </cell>
          <cell r="C76">
            <v>587</v>
          </cell>
          <cell r="D76">
            <v>802.54</v>
          </cell>
          <cell r="E76">
            <v>1398.1</v>
          </cell>
          <cell r="F76">
            <v>1174</v>
          </cell>
          <cell r="G76">
            <v>224.1</v>
          </cell>
          <cell r="H76">
            <v>9244</v>
          </cell>
          <cell r="I76">
            <v>7845.9</v>
          </cell>
          <cell r="J76">
            <v>84.88</v>
          </cell>
        </row>
        <row r="77">
          <cell r="A77" t="str">
            <v>Advertising</v>
          </cell>
          <cell r="B77">
            <v>1389.54</v>
          </cell>
          <cell r="C77">
            <v>543</v>
          </cell>
          <cell r="D77">
            <v>846.54</v>
          </cell>
          <cell r="E77">
            <v>1398.1</v>
          </cell>
          <cell r="F77">
            <v>1087</v>
          </cell>
          <cell r="G77">
            <v>311.10000000000002</v>
          </cell>
          <cell r="H77">
            <v>9222</v>
          </cell>
          <cell r="I77">
            <v>7823.9</v>
          </cell>
          <cell r="J77">
            <v>84.84</v>
          </cell>
        </row>
        <row r="78">
          <cell r="A78" t="str">
            <v>530100  Consulting Services</v>
          </cell>
          <cell r="B78">
            <v>0</v>
          </cell>
          <cell r="C78">
            <v>-568</v>
          </cell>
          <cell r="D78">
            <v>568</v>
          </cell>
          <cell r="E78">
            <v>0</v>
          </cell>
          <cell r="F78">
            <v>-1132</v>
          </cell>
          <cell r="G78">
            <v>1132</v>
          </cell>
          <cell r="H78">
            <v>-5813</v>
          </cell>
          <cell r="I78">
            <v>-5813</v>
          </cell>
          <cell r="J78">
            <v>100</v>
          </cell>
        </row>
        <row r="79">
          <cell r="A79" t="str">
            <v>530110  Contract Labour</v>
          </cell>
          <cell r="B79">
            <v>10992.13</v>
          </cell>
          <cell r="C79">
            <v>5013.66</v>
          </cell>
          <cell r="D79">
            <v>5978.47</v>
          </cell>
          <cell r="E79">
            <v>21445.119999999999</v>
          </cell>
          <cell r="F79">
            <v>11734.32</v>
          </cell>
          <cell r="G79">
            <v>9710.7999999999993</v>
          </cell>
          <cell r="H79">
            <v>20340.919999999998</v>
          </cell>
          <cell r="I79">
            <v>-1104.2</v>
          </cell>
          <cell r="J79">
            <v>-5.43</v>
          </cell>
        </row>
        <row r="80">
          <cell r="A80" t="str">
            <v>530120  Build Svcs Contracts</v>
          </cell>
          <cell r="B80">
            <v>0</v>
          </cell>
          <cell r="C80">
            <v>0</v>
          </cell>
          <cell r="D80">
            <v>0</v>
          </cell>
          <cell r="E80">
            <v>10</v>
          </cell>
          <cell r="F80">
            <v>0</v>
          </cell>
          <cell r="G80">
            <v>10</v>
          </cell>
          <cell r="H80">
            <v>0</v>
          </cell>
          <cell r="I80">
            <v>-10</v>
          </cell>
          <cell r="J80">
            <v>0</v>
          </cell>
        </row>
        <row r="81">
          <cell r="A81" t="str">
            <v>530200  Contract Info Svcs</v>
          </cell>
          <cell r="B81">
            <v>0</v>
          </cell>
          <cell r="C81">
            <v>1000</v>
          </cell>
          <cell r="D81">
            <v>-1000</v>
          </cell>
          <cell r="E81">
            <v>0</v>
          </cell>
          <cell r="F81">
            <v>2000</v>
          </cell>
          <cell r="G81">
            <v>-2000</v>
          </cell>
          <cell r="H81">
            <v>14400</v>
          </cell>
          <cell r="I81">
            <v>14400</v>
          </cell>
          <cell r="J81">
            <v>100</v>
          </cell>
        </row>
        <row r="82">
          <cell r="A82" t="str">
            <v>Contract and Consulting</v>
          </cell>
          <cell r="B82">
            <v>10992.13</v>
          </cell>
          <cell r="C82">
            <v>5445.66</v>
          </cell>
          <cell r="D82">
            <v>5546.47</v>
          </cell>
          <cell r="E82">
            <v>21455.119999999999</v>
          </cell>
          <cell r="F82">
            <v>12602.32</v>
          </cell>
          <cell r="G82">
            <v>8852.7999999999993</v>
          </cell>
          <cell r="H82">
            <v>28927.919999999998</v>
          </cell>
          <cell r="I82">
            <v>7472.8</v>
          </cell>
          <cell r="J82">
            <v>25.83</v>
          </cell>
        </row>
        <row r="83">
          <cell r="A83" t="str">
            <v>Contract and Consulting</v>
          </cell>
          <cell r="B83">
            <v>10992.13</v>
          </cell>
          <cell r="C83">
            <v>5445.66</v>
          </cell>
          <cell r="D83">
            <v>5546.47</v>
          </cell>
          <cell r="E83">
            <v>21455.119999999999</v>
          </cell>
          <cell r="F83">
            <v>12602.32</v>
          </cell>
          <cell r="G83">
            <v>8852.7999999999993</v>
          </cell>
          <cell r="H83">
            <v>28927.919999999998</v>
          </cell>
          <cell r="I83">
            <v>7472.8</v>
          </cell>
          <cell r="J83">
            <v>25.83</v>
          </cell>
        </row>
        <row r="84">
          <cell r="A84" t="str">
            <v>530140  Equip Rent</v>
          </cell>
          <cell r="B84">
            <v>166.63</v>
          </cell>
          <cell r="C84">
            <v>1000</v>
          </cell>
          <cell r="D84">
            <v>-833.37</v>
          </cell>
          <cell r="E84">
            <v>255.87</v>
          </cell>
          <cell r="F84">
            <v>1800</v>
          </cell>
          <cell r="G84">
            <v>-1544.13</v>
          </cell>
          <cell r="H84">
            <v>11800</v>
          </cell>
          <cell r="I84">
            <v>11544.13</v>
          </cell>
          <cell r="J84">
            <v>97.83</v>
          </cell>
        </row>
        <row r="85">
          <cell r="A85" t="str">
            <v>568100  Fuel</v>
          </cell>
          <cell r="B85">
            <v>-20.88</v>
          </cell>
          <cell r="C85">
            <v>0</v>
          </cell>
          <cell r="D85">
            <v>-20.88</v>
          </cell>
          <cell r="E85">
            <v>13.92</v>
          </cell>
          <cell r="F85">
            <v>0</v>
          </cell>
          <cell r="G85">
            <v>13.92</v>
          </cell>
          <cell r="H85">
            <v>0</v>
          </cell>
          <cell r="I85">
            <v>-13.92</v>
          </cell>
          <cell r="J85">
            <v>0</v>
          </cell>
        </row>
        <row r="86">
          <cell r="A86" t="str">
            <v>571000  Material Consumed</v>
          </cell>
          <cell r="B86">
            <v>5569.09</v>
          </cell>
          <cell r="C86">
            <v>-251.02</v>
          </cell>
          <cell r="D86">
            <v>5820.11</v>
          </cell>
          <cell r="E86">
            <v>5665.08</v>
          </cell>
          <cell r="F86">
            <v>1312.3</v>
          </cell>
          <cell r="G86">
            <v>4352.78</v>
          </cell>
          <cell r="H86">
            <v>-1295.0999999999999</v>
          </cell>
          <cell r="I86">
            <v>-6960.18</v>
          </cell>
          <cell r="J86">
            <v>537.41999999999996</v>
          </cell>
        </row>
        <row r="87">
          <cell r="A87" t="str">
            <v>572110  Equip-Hardware</v>
          </cell>
          <cell r="B87">
            <v>11719.13</v>
          </cell>
          <cell r="C87">
            <v>0</v>
          </cell>
          <cell r="D87">
            <v>11719.13</v>
          </cell>
          <cell r="E87">
            <v>12729.12</v>
          </cell>
          <cell r="F87">
            <v>0</v>
          </cell>
          <cell r="G87">
            <v>12729.12</v>
          </cell>
          <cell r="H87">
            <v>0</v>
          </cell>
          <cell r="I87">
            <v>-12729.12</v>
          </cell>
          <cell r="J87">
            <v>0</v>
          </cell>
        </row>
        <row r="88">
          <cell r="A88" t="str">
            <v>572120  Equip-Software</v>
          </cell>
          <cell r="B88">
            <v>161.66</v>
          </cell>
          <cell r="C88">
            <v>0</v>
          </cell>
          <cell r="D88">
            <v>161.66</v>
          </cell>
          <cell r="E88">
            <v>244.16</v>
          </cell>
          <cell r="F88">
            <v>0</v>
          </cell>
          <cell r="G88">
            <v>244.16</v>
          </cell>
          <cell r="H88">
            <v>0</v>
          </cell>
          <cell r="I88">
            <v>-244.16</v>
          </cell>
          <cell r="J88">
            <v>0</v>
          </cell>
        </row>
        <row r="89">
          <cell r="A89" t="str">
            <v>572130  Off Furn</v>
          </cell>
          <cell r="B89">
            <v>689.36</v>
          </cell>
          <cell r="C89">
            <v>0</v>
          </cell>
          <cell r="D89">
            <v>689.36</v>
          </cell>
          <cell r="E89">
            <v>844.36</v>
          </cell>
          <cell r="F89">
            <v>0</v>
          </cell>
          <cell r="G89">
            <v>844.36</v>
          </cell>
          <cell r="H89">
            <v>0</v>
          </cell>
          <cell r="I89">
            <v>-844.36</v>
          </cell>
          <cell r="J89">
            <v>0</v>
          </cell>
        </row>
        <row r="90">
          <cell r="A90" t="str">
            <v>572140  Off Equip</v>
          </cell>
          <cell r="B90">
            <v>338.71</v>
          </cell>
          <cell r="C90">
            <v>39375.160000000003</v>
          </cell>
          <cell r="D90">
            <v>-39036.449999999997</v>
          </cell>
          <cell r="E90">
            <v>1632.86</v>
          </cell>
          <cell r="F90">
            <v>80305.320000000007</v>
          </cell>
          <cell r="G90">
            <v>-78672.460000000006</v>
          </cell>
          <cell r="H90">
            <v>471479.92</v>
          </cell>
          <cell r="I90">
            <v>469847.06</v>
          </cell>
          <cell r="J90">
            <v>99.65</v>
          </cell>
        </row>
        <row r="91">
          <cell r="A91" t="str">
            <v>572160  Vehicles</v>
          </cell>
          <cell r="B91">
            <v>0</v>
          </cell>
          <cell r="C91">
            <v>2190</v>
          </cell>
          <cell r="D91">
            <v>-2190</v>
          </cell>
          <cell r="E91">
            <v>0</v>
          </cell>
          <cell r="F91">
            <v>4380</v>
          </cell>
          <cell r="G91">
            <v>-4380</v>
          </cell>
          <cell r="H91">
            <v>28280</v>
          </cell>
          <cell r="I91">
            <v>28280</v>
          </cell>
          <cell r="J91">
            <v>100</v>
          </cell>
        </row>
        <row r="92">
          <cell r="A92" t="str">
            <v>Material Charges</v>
          </cell>
          <cell r="B92">
            <v>18623.7</v>
          </cell>
          <cell r="C92">
            <v>42314.14</v>
          </cell>
          <cell r="D92">
            <v>-23690.44</v>
          </cell>
          <cell r="E92">
            <v>21385.37</v>
          </cell>
          <cell r="F92">
            <v>87797.62</v>
          </cell>
          <cell r="G92">
            <v>-66412.25</v>
          </cell>
          <cell r="H92">
            <v>510264.82</v>
          </cell>
          <cell r="I92">
            <v>488879.45</v>
          </cell>
          <cell r="J92">
            <v>95.81</v>
          </cell>
        </row>
        <row r="93">
          <cell r="A93" t="str">
            <v>Material Charges &amp; Overhead</v>
          </cell>
          <cell r="B93">
            <v>18623.7</v>
          </cell>
          <cell r="C93">
            <v>42314.14</v>
          </cell>
          <cell r="D93">
            <v>-23690.44</v>
          </cell>
          <cell r="E93">
            <v>21385.37</v>
          </cell>
          <cell r="F93">
            <v>87797.62</v>
          </cell>
          <cell r="G93">
            <v>-66412.25</v>
          </cell>
          <cell r="H93">
            <v>510264.82</v>
          </cell>
          <cell r="I93">
            <v>488879.45</v>
          </cell>
          <cell r="J93">
            <v>95.81</v>
          </cell>
        </row>
        <row r="94">
          <cell r="A94" t="str">
            <v>641052  Svc Del- Material</v>
          </cell>
          <cell r="B94">
            <v>14.88</v>
          </cell>
          <cell r="C94">
            <v>0</v>
          </cell>
          <cell r="D94">
            <v>14.88</v>
          </cell>
          <cell r="E94">
            <v>14.88</v>
          </cell>
          <cell r="F94">
            <v>0</v>
          </cell>
          <cell r="G94">
            <v>14.88</v>
          </cell>
          <cell r="H94">
            <v>0</v>
          </cell>
          <cell r="I94">
            <v>-14.88</v>
          </cell>
          <cell r="J94">
            <v>0</v>
          </cell>
        </row>
        <row r="95">
          <cell r="A95" t="str">
            <v>Material - Settlements - Other</v>
          </cell>
          <cell r="B95">
            <v>14.88</v>
          </cell>
          <cell r="C95">
            <v>0</v>
          </cell>
          <cell r="D95">
            <v>14.88</v>
          </cell>
          <cell r="E95">
            <v>14.88</v>
          </cell>
          <cell r="F95">
            <v>0</v>
          </cell>
          <cell r="G95">
            <v>14.88</v>
          </cell>
          <cell r="H95">
            <v>0</v>
          </cell>
          <cell r="I95">
            <v>-14.88</v>
          </cell>
          <cell r="J95">
            <v>0</v>
          </cell>
        </row>
        <row r="96">
          <cell r="A96" t="str">
            <v>Material Settlements</v>
          </cell>
          <cell r="B96">
            <v>14.88</v>
          </cell>
          <cell r="C96">
            <v>0</v>
          </cell>
          <cell r="D96">
            <v>14.88</v>
          </cell>
          <cell r="E96">
            <v>14.88</v>
          </cell>
          <cell r="F96">
            <v>0</v>
          </cell>
          <cell r="G96">
            <v>14.88</v>
          </cell>
          <cell r="H96">
            <v>0</v>
          </cell>
          <cell r="I96">
            <v>-14.88</v>
          </cell>
          <cell r="J96">
            <v>0</v>
          </cell>
        </row>
        <row r="97">
          <cell r="A97" t="str">
            <v>Material</v>
          </cell>
          <cell r="B97">
            <v>18638.580000000002</v>
          </cell>
          <cell r="C97">
            <v>42314.14</v>
          </cell>
          <cell r="D97">
            <v>-23675.56</v>
          </cell>
          <cell r="E97">
            <v>21400.25</v>
          </cell>
          <cell r="F97">
            <v>87797.62</v>
          </cell>
          <cell r="G97">
            <v>-66397.37</v>
          </cell>
          <cell r="H97">
            <v>510264.82</v>
          </cell>
          <cell r="I97">
            <v>488864.57</v>
          </cell>
          <cell r="J97">
            <v>95.81</v>
          </cell>
        </row>
        <row r="98">
          <cell r="A98" t="str">
            <v>545120  Cmpt Maint</v>
          </cell>
          <cell r="B98">
            <v>0</v>
          </cell>
          <cell r="C98">
            <v>62378.07</v>
          </cell>
          <cell r="D98">
            <v>-62378.07</v>
          </cell>
          <cell r="E98">
            <v>0</v>
          </cell>
          <cell r="F98">
            <v>206974.14</v>
          </cell>
          <cell r="G98">
            <v>-206974.14</v>
          </cell>
          <cell r="H98">
            <v>560373.84</v>
          </cell>
          <cell r="I98">
            <v>560373.84</v>
          </cell>
          <cell r="J98">
            <v>100</v>
          </cell>
        </row>
        <row r="99">
          <cell r="A99" t="str">
            <v>545210  Software Maintenance</v>
          </cell>
          <cell r="B99">
            <v>52192.63</v>
          </cell>
          <cell r="C99">
            <v>0</v>
          </cell>
          <cell r="D99">
            <v>52192.63</v>
          </cell>
          <cell r="E99">
            <v>52192.63</v>
          </cell>
          <cell r="F99">
            <v>0</v>
          </cell>
          <cell r="G99">
            <v>52192.63</v>
          </cell>
          <cell r="H99">
            <v>0</v>
          </cell>
          <cell r="I99">
            <v>-52192.63</v>
          </cell>
          <cell r="J99">
            <v>0</v>
          </cell>
        </row>
        <row r="100">
          <cell r="A100" t="str">
            <v>545230  Software Lic &amp; Fees</v>
          </cell>
          <cell r="B100">
            <v>0</v>
          </cell>
          <cell r="C100">
            <v>3929</v>
          </cell>
          <cell r="D100">
            <v>-3929</v>
          </cell>
          <cell r="E100">
            <v>0</v>
          </cell>
          <cell r="F100">
            <v>7614</v>
          </cell>
          <cell r="G100">
            <v>-7614</v>
          </cell>
          <cell r="H100">
            <v>51654</v>
          </cell>
          <cell r="I100">
            <v>51654</v>
          </cell>
          <cell r="J100">
            <v>100</v>
          </cell>
        </row>
        <row r="101">
          <cell r="A101" t="str">
            <v>Data Processing &amp; Maintenance</v>
          </cell>
          <cell r="B101">
            <v>52192.63</v>
          </cell>
          <cell r="C101">
            <v>66307.070000000007</v>
          </cell>
          <cell r="D101">
            <v>-14114.44</v>
          </cell>
          <cell r="E101">
            <v>52192.63</v>
          </cell>
          <cell r="F101">
            <v>214588.14</v>
          </cell>
          <cell r="G101">
            <v>-162395.51</v>
          </cell>
          <cell r="H101">
            <v>612027.84</v>
          </cell>
          <cell r="I101">
            <v>559835.21</v>
          </cell>
          <cell r="J101">
            <v>91.47</v>
          </cell>
        </row>
        <row r="102">
          <cell r="A102" t="str">
            <v>520210  Commissions-Other</v>
          </cell>
          <cell r="B102">
            <v>0</v>
          </cell>
          <cell r="C102">
            <v>-1810</v>
          </cell>
          <cell r="D102">
            <v>1810</v>
          </cell>
          <cell r="E102">
            <v>74.77</v>
          </cell>
          <cell r="F102">
            <v>-3620</v>
          </cell>
          <cell r="G102">
            <v>3694.77</v>
          </cell>
          <cell r="H102">
            <v>-21720</v>
          </cell>
          <cell r="I102">
            <v>-21794.77</v>
          </cell>
          <cell r="J102">
            <v>100.34</v>
          </cell>
        </row>
        <row r="103">
          <cell r="A103" t="str">
            <v>Commissions and Agent Fees</v>
          </cell>
          <cell r="B103">
            <v>0</v>
          </cell>
          <cell r="C103">
            <v>-1810</v>
          </cell>
          <cell r="D103">
            <v>1810</v>
          </cell>
          <cell r="E103">
            <v>74.77</v>
          </cell>
          <cell r="F103">
            <v>-3620</v>
          </cell>
          <cell r="G103">
            <v>3694.77</v>
          </cell>
          <cell r="H103">
            <v>-21720</v>
          </cell>
          <cell r="I103">
            <v>-21794.77</v>
          </cell>
          <cell r="J103">
            <v>100.34</v>
          </cell>
        </row>
        <row r="104">
          <cell r="A104" t="str">
            <v>568510  License Plates</v>
          </cell>
          <cell r="B104">
            <v>0</v>
          </cell>
          <cell r="C104">
            <v>0</v>
          </cell>
          <cell r="D104">
            <v>0</v>
          </cell>
          <cell r="E104">
            <v>0</v>
          </cell>
          <cell r="F104">
            <v>0</v>
          </cell>
          <cell r="G104">
            <v>0</v>
          </cell>
          <cell r="H104">
            <v>0</v>
          </cell>
          <cell r="I104">
            <v>0</v>
          </cell>
          <cell r="J104">
            <v>0</v>
          </cell>
        </row>
        <row r="105">
          <cell r="A105" t="str">
            <v>Licences, Royalties &amp; Fees</v>
          </cell>
          <cell r="B105">
            <v>0</v>
          </cell>
          <cell r="C105">
            <v>0</v>
          </cell>
          <cell r="D105">
            <v>0</v>
          </cell>
          <cell r="E105">
            <v>0</v>
          </cell>
          <cell r="F105">
            <v>0</v>
          </cell>
          <cell r="G105">
            <v>0</v>
          </cell>
          <cell r="H105">
            <v>0</v>
          </cell>
          <cell r="I105">
            <v>0</v>
          </cell>
          <cell r="J105">
            <v>0</v>
          </cell>
        </row>
        <row r="106">
          <cell r="A106" t="str">
            <v>564100  Parking Expenses</v>
          </cell>
          <cell r="B106">
            <v>846.49</v>
          </cell>
          <cell r="C106">
            <v>490.02</v>
          </cell>
          <cell r="D106">
            <v>356.47</v>
          </cell>
          <cell r="E106">
            <v>1610.56</v>
          </cell>
          <cell r="F106">
            <v>978.04</v>
          </cell>
          <cell r="G106">
            <v>632.52</v>
          </cell>
          <cell r="H106">
            <v>4973.24</v>
          </cell>
          <cell r="I106">
            <v>3362.68</v>
          </cell>
          <cell r="J106">
            <v>67.62</v>
          </cell>
        </row>
        <row r="107">
          <cell r="A107" t="str">
            <v>564120  Real Estate Leases</v>
          </cell>
          <cell r="B107">
            <v>0</v>
          </cell>
          <cell r="C107">
            <v>0</v>
          </cell>
          <cell r="D107">
            <v>0</v>
          </cell>
          <cell r="E107">
            <v>0</v>
          </cell>
          <cell r="F107">
            <v>0</v>
          </cell>
          <cell r="G107">
            <v>0</v>
          </cell>
          <cell r="H107">
            <v>1000</v>
          </cell>
          <cell r="I107">
            <v>1000</v>
          </cell>
          <cell r="J107">
            <v>100</v>
          </cell>
        </row>
        <row r="108">
          <cell r="A108" t="str">
            <v>Building and Fleet Operations</v>
          </cell>
          <cell r="B108">
            <v>846.49</v>
          </cell>
          <cell r="C108">
            <v>490.02</v>
          </cell>
          <cell r="D108">
            <v>356.47</v>
          </cell>
          <cell r="E108">
            <v>1610.56</v>
          </cell>
          <cell r="F108">
            <v>978.04</v>
          </cell>
          <cell r="G108">
            <v>632.52</v>
          </cell>
          <cell r="H108">
            <v>5973.24</v>
          </cell>
          <cell r="I108">
            <v>4362.68</v>
          </cell>
          <cell r="J108">
            <v>73.040000000000006</v>
          </cell>
        </row>
        <row r="109">
          <cell r="A109" t="str">
            <v>540120  Comm Svcs-Other</v>
          </cell>
          <cell r="B109">
            <v>0</v>
          </cell>
          <cell r="C109">
            <v>2073</v>
          </cell>
          <cell r="D109">
            <v>-2073</v>
          </cell>
          <cell r="E109">
            <v>0</v>
          </cell>
          <cell r="F109">
            <v>4196</v>
          </cell>
          <cell r="G109">
            <v>-4196</v>
          </cell>
          <cell r="H109">
            <v>25080</v>
          </cell>
          <cell r="I109">
            <v>25080</v>
          </cell>
          <cell r="J109">
            <v>100</v>
          </cell>
        </row>
        <row r="110">
          <cell r="A110" t="str">
            <v>540130  Comm Exp-LD</v>
          </cell>
          <cell r="B110">
            <v>262.45</v>
          </cell>
          <cell r="C110">
            <v>0</v>
          </cell>
          <cell r="D110">
            <v>262.45</v>
          </cell>
          <cell r="E110">
            <v>402.65</v>
          </cell>
          <cell r="F110">
            <v>0</v>
          </cell>
          <cell r="G110">
            <v>402.65</v>
          </cell>
          <cell r="H110">
            <v>0</v>
          </cell>
          <cell r="I110">
            <v>-402.65</v>
          </cell>
          <cell r="J110">
            <v>0</v>
          </cell>
        </row>
        <row r="111">
          <cell r="A111" t="str">
            <v>565100  Paper &amp; Stationery</v>
          </cell>
          <cell r="B111">
            <v>18657.23</v>
          </cell>
          <cell r="C111">
            <v>27401.33</v>
          </cell>
          <cell r="D111">
            <v>-8744.1</v>
          </cell>
          <cell r="E111">
            <v>35677.21</v>
          </cell>
          <cell r="F111">
            <v>56663.66</v>
          </cell>
          <cell r="G111">
            <v>-20986.45</v>
          </cell>
          <cell r="H111">
            <v>336278.96</v>
          </cell>
          <cell r="I111">
            <v>300601.75</v>
          </cell>
          <cell r="J111">
            <v>89.39</v>
          </cell>
        </row>
        <row r="112">
          <cell r="A112" t="str">
            <v>573100  Courier &amp; Del Ser</v>
          </cell>
          <cell r="B112">
            <v>586.49</v>
          </cell>
          <cell r="C112">
            <v>1230.1600000000001</v>
          </cell>
          <cell r="D112">
            <v>-643.66999999999996</v>
          </cell>
          <cell r="E112">
            <v>811.97</v>
          </cell>
          <cell r="F112">
            <v>2713.65</v>
          </cell>
          <cell r="G112">
            <v>-1901.68</v>
          </cell>
          <cell r="H112">
            <v>15959.85</v>
          </cell>
          <cell r="I112">
            <v>15147.88</v>
          </cell>
          <cell r="J112">
            <v>94.91</v>
          </cell>
        </row>
        <row r="113">
          <cell r="A113" t="str">
            <v>573120  Postage</v>
          </cell>
          <cell r="B113">
            <v>5.95</v>
          </cell>
          <cell r="C113">
            <v>217</v>
          </cell>
          <cell r="D113">
            <v>-211.05</v>
          </cell>
          <cell r="E113">
            <v>23.7</v>
          </cell>
          <cell r="F113">
            <v>-1037</v>
          </cell>
          <cell r="G113">
            <v>1060.7</v>
          </cell>
          <cell r="H113">
            <v>1630</v>
          </cell>
          <cell r="I113">
            <v>1606.3</v>
          </cell>
          <cell r="J113">
            <v>98.55</v>
          </cell>
        </row>
        <row r="114">
          <cell r="A114" t="str">
            <v>573130  Printing-General</v>
          </cell>
          <cell r="B114">
            <v>356.3</v>
          </cell>
          <cell r="C114">
            <v>2390.5700000000002</v>
          </cell>
          <cell r="D114">
            <v>-2034.27</v>
          </cell>
          <cell r="E114">
            <v>1723.56</v>
          </cell>
          <cell r="F114">
            <v>5171.1400000000003</v>
          </cell>
          <cell r="G114">
            <v>-3447.58</v>
          </cell>
          <cell r="H114">
            <v>30268.84</v>
          </cell>
          <cell r="I114">
            <v>28545.279999999999</v>
          </cell>
          <cell r="J114">
            <v>94.31</v>
          </cell>
        </row>
        <row r="115">
          <cell r="A115" t="str">
            <v>573135  Printing-Fleet</v>
          </cell>
          <cell r="B115">
            <v>819.61</v>
          </cell>
          <cell r="C115">
            <v>0</v>
          </cell>
          <cell r="D115">
            <v>819.61</v>
          </cell>
          <cell r="E115">
            <v>819.61</v>
          </cell>
          <cell r="F115">
            <v>0</v>
          </cell>
          <cell r="G115">
            <v>819.61</v>
          </cell>
          <cell r="H115">
            <v>0</v>
          </cell>
          <cell r="I115">
            <v>-819.61</v>
          </cell>
          <cell r="J115">
            <v>0</v>
          </cell>
        </row>
        <row r="116">
          <cell r="A116" t="str">
            <v>573160  Subscriptions</v>
          </cell>
          <cell r="B116">
            <v>0</v>
          </cell>
          <cell r="C116">
            <v>595</v>
          </cell>
          <cell r="D116">
            <v>-595</v>
          </cell>
          <cell r="E116">
            <v>65.37</v>
          </cell>
          <cell r="F116">
            <v>1320</v>
          </cell>
          <cell r="G116">
            <v>-1254.6300000000001</v>
          </cell>
          <cell r="H116">
            <v>3345</v>
          </cell>
          <cell r="I116">
            <v>3279.63</v>
          </cell>
          <cell r="J116">
            <v>98.05</v>
          </cell>
        </row>
        <row r="117">
          <cell r="A117" t="str">
            <v>620123  Pager Charges</v>
          </cell>
          <cell r="B117">
            <v>1486</v>
          </cell>
          <cell r="C117">
            <v>1214.57</v>
          </cell>
          <cell r="D117">
            <v>271.43</v>
          </cell>
          <cell r="E117">
            <v>2747</v>
          </cell>
          <cell r="F117">
            <v>2429.14</v>
          </cell>
          <cell r="G117">
            <v>317.86</v>
          </cell>
          <cell r="H117">
            <v>14918.84</v>
          </cell>
          <cell r="I117">
            <v>12171.84</v>
          </cell>
          <cell r="J117">
            <v>81.59</v>
          </cell>
        </row>
        <row r="118">
          <cell r="A118" t="str">
            <v>620125  Cellular Charges</v>
          </cell>
          <cell r="B118">
            <v>3112</v>
          </cell>
          <cell r="C118">
            <v>3072.93</v>
          </cell>
          <cell r="D118">
            <v>39.07</v>
          </cell>
          <cell r="E118">
            <v>5698</v>
          </cell>
          <cell r="F118">
            <v>6145.86</v>
          </cell>
          <cell r="G118">
            <v>-447.86</v>
          </cell>
          <cell r="H118">
            <v>37559.660000000003</v>
          </cell>
          <cell r="I118">
            <v>31861.66</v>
          </cell>
          <cell r="J118">
            <v>84.83</v>
          </cell>
        </row>
        <row r="119">
          <cell r="A119" t="str">
            <v>Office &amp; Stationery</v>
          </cell>
          <cell r="B119">
            <v>25286.03</v>
          </cell>
          <cell r="C119">
            <v>38194.559999999998</v>
          </cell>
          <cell r="D119">
            <v>-12908.53</v>
          </cell>
          <cell r="E119">
            <v>47969.07</v>
          </cell>
          <cell r="F119">
            <v>77602.45</v>
          </cell>
          <cell r="G119">
            <v>-29633.38</v>
          </cell>
          <cell r="H119">
            <v>465041.15</v>
          </cell>
          <cell r="I119">
            <v>417072.08</v>
          </cell>
          <cell r="J119">
            <v>89.69</v>
          </cell>
        </row>
        <row r="120">
          <cell r="A120" t="str">
            <v>562520  Corporate Membership</v>
          </cell>
          <cell r="B120">
            <v>200</v>
          </cell>
          <cell r="C120">
            <v>0</v>
          </cell>
          <cell r="D120">
            <v>200</v>
          </cell>
          <cell r="E120">
            <v>200</v>
          </cell>
          <cell r="F120">
            <v>0</v>
          </cell>
          <cell r="G120">
            <v>200</v>
          </cell>
          <cell r="H120">
            <v>0</v>
          </cell>
          <cell r="I120">
            <v>-200</v>
          </cell>
          <cell r="J120">
            <v>0</v>
          </cell>
        </row>
        <row r="121">
          <cell r="A121" t="str">
            <v>567110  External Audit Fees</v>
          </cell>
          <cell r="B121">
            <v>0</v>
          </cell>
          <cell r="C121">
            <v>0</v>
          </cell>
          <cell r="D121">
            <v>0</v>
          </cell>
          <cell r="E121">
            <v>0</v>
          </cell>
          <cell r="F121">
            <v>0</v>
          </cell>
          <cell r="G121">
            <v>0</v>
          </cell>
          <cell r="H121">
            <v>0</v>
          </cell>
          <cell r="I121">
            <v>0</v>
          </cell>
          <cell r="J121">
            <v>0</v>
          </cell>
        </row>
        <row r="122">
          <cell r="A122" t="str">
            <v>Corporate Costs</v>
          </cell>
          <cell r="B122">
            <v>200</v>
          </cell>
          <cell r="C122">
            <v>0</v>
          </cell>
          <cell r="D122">
            <v>200</v>
          </cell>
          <cell r="E122">
            <v>200</v>
          </cell>
          <cell r="F122">
            <v>0</v>
          </cell>
          <cell r="G122">
            <v>200</v>
          </cell>
          <cell r="H122">
            <v>0</v>
          </cell>
          <cell r="I122">
            <v>-200</v>
          </cell>
          <cell r="J122">
            <v>0</v>
          </cell>
        </row>
        <row r="123">
          <cell r="A123" t="str">
            <v>563510  Cash Over/Short</v>
          </cell>
          <cell r="B123">
            <v>-0.08</v>
          </cell>
          <cell r="C123">
            <v>0</v>
          </cell>
          <cell r="D123">
            <v>-0.08</v>
          </cell>
          <cell r="E123">
            <v>-19.760000000000002</v>
          </cell>
          <cell r="F123">
            <v>0</v>
          </cell>
          <cell r="G123">
            <v>-19.760000000000002</v>
          </cell>
          <cell r="H123">
            <v>0</v>
          </cell>
          <cell r="I123">
            <v>19.760000000000002</v>
          </cell>
          <cell r="J123">
            <v>0</v>
          </cell>
        </row>
        <row r="124">
          <cell r="A124" t="str">
            <v>564800  Admin Expenses</v>
          </cell>
          <cell r="B124">
            <v>14255.39</v>
          </cell>
          <cell r="C124">
            <v>-45778.18</v>
          </cell>
          <cell r="D124">
            <v>60033.57</v>
          </cell>
          <cell r="E124">
            <v>15899.65</v>
          </cell>
          <cell r="F124">
            <v>-383172.02</v>
          </cell>
          <cell r="G124">
            <v>399071.67</v>
          </cell>
          <cell r="H124">
            <v>-840178.02</v>
          </cell>
          <cell r="I124">
            <v>-856077.67</v>
          </cell>
          <cell r="J124">
            <v>101.89</v>
          </cell>
        </row>
        <row r="125">
          <cell r="A125" t="str">
            <v>Miscellaneous</v>
          </cell>
          <cell r="B125">
            <v>14255.31</v>
          </cell>
          <cell r="C125">
            <v>-45778.18</v>
          </cell>
          <cell r="D125">
            <v>60033.49</v>
          </cell>
          <cell r="E125">
            <v>15879.89</v>
          </cell>
          <cell r="F125">
            <v>-383172.02</v>
          </cell>
          <cell r="G125">
            <v>399051.91</v>
          </cell>
          <cell r="H125">
            <v>-840178.02</v>
          </cell>
          <cell r="I125">
            <v>-856057.91</v>
          </cell>
          <cell r="J125">
            <v>101.89</v>
          </cell>
        </row>
        <row r="126">
          <cell r="A126" t="str">
            <v>560200  Cost Recovery-Ext</v>
          </cell>
          <cell r="B126">
            <v>-19246.7</v>
          </cell>
          <cell r="C126">
            <v>0</v>
          </cell>
          <cell r="D126">
            <v>-19246.7</v>
          </cell>
          <cell r="E126">
            <v>-21581.7</v>
          </cell>
          <cell r="F126">
            <v>0</v>
          </cell>
          <cell r="G126">
            <v>-21581.7</v>
          </cell>
          <cell r="H126">
            <v>0</v>
          </cell>
          <cell r="I126">
            <v>21581.7</v>
          </cell>
          <cell r="J126">
            <v>0</v>
          </cell>
        </row>
        <row r="127">
          <cell r="A127" t="str">
            <v>Cost Recoveries</v>
          </cell>
          <cell r="B127">
            <v>-19246.7</v>
          </cell>
          <cell r="C127">
            <v>0</v>
          </cell>
          <cell r="D127">
            <v>-19246.7</v>
          </cell>
          <cell r="E127">
            <v>-21581.7</v>
          </cell>
          <cell r="F127">
            <v>0</v>
          </cell>
          <cell r="G127">
            <v>-21581.7</v>
          </cell>
          <cell r="H127">
            <v>0</v>
          </cell>
          <cell r="I127">
            <v>21581.7</v>
          </cell>
          <cell r="J127">
            <v>0</v>
          </cell>
        </row>
        <row r="128">
          <cell r="A128" t="str">
            <v>Other Operating Expense</v>
          </cell>
          <cell r="B128">
            <v>21341.13</v>
          </cell>
          <cell r="C128">
            <v>-8903.6</v>
          </cell>
          <cell r="D128">
            <v>30244.73</v>
          </cell>
          <cell r="E128">
            <v>44152.59</v>
          </cell>
          <cell r="F128">
            <v>-308211.53000000003</v>
          </cell>
          <cell r="G128">
            <v>352364.12</v>
          </cell>
          <cell r="H128">
            <v>-390883.63</v>
          </cell>
          <cell r="I128">
            <v>-435036.22</v>
          </cell>
          <cell r="J128">
            <v>111.3</v>
          </cell>
        </row>
        <row r="129">
          <cell r="A129" t="str">
            <v>600010  Analyst Hrs</v>
          </cell>
          <cell r="B129">
            <v>0</v>
          </cell>
          <cell r="C129">
            <v>0</v>
          </cell>
          <cell r="D129">
            <v>0</v>
          </cell>
          <cell r="E129">
            <v>-5978.24</v>
          </cell>
          <cell r="F129">
            <v>0</v>
          </cell>
          <cell r="G129">
            <v>-5978.24</v>
          </cell>
          <cell r="H129">
            <v>0</v>
          </cell>
          <cell r="I129">
            <v>5978.24</v>
          </cell>
          <cell r="J129">
            <v>0</v>
          </cell>
        </row>
        <row r="130">
          <cell r="A130" t="str">
            <v>600055  Mgr/Prj Mgr (MGRPM)</v>
          </cell>
          <cell r="B130">
            <v>-2323.15</v>
          </cell>
          <cell r="C130">
            <v>-52824.76</v>
          </cell>
          <cell r="D130">
            <v>50501.61</v>
          </cell>
          <cell r="E130">
            <v>-2323.15</v>
          </cell>
          <cell r="F130">
            <v>-52824.76</v>
          </cell>
          <cell r="G130">
            <v>50501.61</v>
          </cell>
          <cell r="H130">
            <v>-818403.52</v>
          </cell>
          <cell r="I130">
            <v>-816080.37</v>
          </cell>
          <cell r="J130">
            <v>99.72</v>
          </cell>
        </row>
        <row r="131">
          <cell r="A131" t="str">
            <v>600060  Programmer (PROGR)</v>
          </cell>
          <cell r="B131">
            <v>4993.4399999999996</v>
          </cell>
          <cell r="C131">
            <v>0</v>
          </cell>
          <cell r="D131">
            <v>4993.4399999999996</v>
          </cell>
          <cell r="E131">
            <v>8677.92</v>
          </cell>
          <cell r="F131">
            <v>0</v>
          </cell>
          <cell r="G131">
            <v>8677.92</v>
          </cell>
          <cell r="H131">
            <v>0</v>
          </cell>
          <cell r="I131">
            <v>-8677.92</v>
          </cell>
          <cell r="J131">
            <v>0</v>
          </cell>
        </row>
        <row r="132">
          <cell r="A132" t="str">
            <v>600065  Analyst (ANLST)</v>
          </cell>
          <cell r="B132">
            <v>-1733.34</v>
          </cell>
          <cell r="C132">
            <v>0</v>
          </cell>
          <cell r="D132">
            <v>-1733.34</v>
          </cell>
          <cell r="E132">
            <v>-12172</v>
          </cell>
          <cell r="F132">
            <v>0</v>
          </cell>
          <cell r="G132">
            <v>-12172</v>
          </cell>
          <cell r="H132">
            <v>0</v>
          </cell>
          <cell r="I132">
            <v>12172</v>
          </cell>
          <cell r="J132">
            <v>0</v>
          </cell>
        </row>
        <row r="133">
          <cell r="A133" t="str">
            <v>600200  Clerk/Operator Hrs</v>
          </cell>
          <cell r="B133">
            <v>-57400.92</v>
          </cell>
          <cell r="C133">
            <v>-138659</v>
          </cell>
          <cell r="D133">
            <v>81258.080000000002</v>
          </cell>
          <cell r="E133">
            <v>-85222.14</v>
          </cell>
          <cell r="F133">
            <v>-138659</v>
          </cell>
          <cell r="G133">
            <v>53436.86</v>
          </cell>
          <cell r="H133">
            <v>-2391533.02</v>
          </cell>
          <cell r="I133">
            <v>-2306310.88</v>
          </cell>
          <cell r="J133">
            <v>96.44</v>
          </cell>
        </row>
        <row r="134">
          <cell r="A134" t="str">
            <v>Labour - Activity Allocation</v>
          </cell>
          <cell r="B134">
            <v>-56463.97</v>
          </cell>
          <cell r="C134">
            <v>-191483.76</v>
          </cell>
          <cell r="D134">
            <v>135019.79</v>
          </cell>
          <cell r="E134">
            <v>-97017.61</v>
          </cell>
          <cell r="F134">
            <v>-191483.76</v>
          </cell>
          <cell r="G134">
            <v>94466.15</v>
          </cell>
          <cell r="H134">
            <v>-3209936.54</v>
          </cell>
          <cell r="I134">
            <v>-3112918.93</v>
          </cell>
          <cell r="J134">
            <v>96.98</v>
          </cell>
        </row>
        <row r="135">
          <cell r="A135" t="str">
            <v>Labour Allocation &amp; Assessment</v>
          </cell>
          <cell r="B135">
            <v>-56463.97</v>
          </cell>
          <cell r="C135">
            <v>-191483.76</v>
          </cell>
          <cell r="D135">
            <v>135019.79</v>
          </cell>
          <cell r="E135">
            <v>-97017.61</v>
          </cell>
          <cell r="F135">
            <v>-191483.76</v>
          </cell>
          <cell r="G135">
            <v>94466.15</v>
          </cell>
          <cell r="H135">
            <v>-3209936.54</v>
          </cell>
          <cell r="I135">
            <v>-3112918.93</v>
          </cell>
          <cell r="J135">
            <v>96.98</v>
          </cell>
        </row>
        <row r="136">
          <cell r="A136" t="str">
            <v>640010  Internal Labour Sett</v>
          </cell>
          <cell r="B136">
            <v>0</v>
          </cell>
          <cell r="C136">
            <v>0</v>
          </cell>
          <cell r="D136">
            <v>0</v>
          </cell>
          <cell r="E136">
            <v>283.52</v>
          </cell>
          <cell r="F136">
            <v>0</v>
          </cell>
          <cell r="G136">
            <v>283.52</v>
          </cell>
          <cell r="H136">
            <v>0</v>
          </cell>
          <cell r="I136">
            <v>-283.52</v>
          </cell>
          <cell r="J136">
            <v>0</v>
          </cell>
        </row>
        <row r="137">
          <cell r="A137" t="str">
            <v>641041  Repair - Labour</v>
          </cell>
          <cell r="B137">
            <v>25.43</v>
          </cell>
          <cell r="C137">
            <v>0</v>
          </cell>
          <cell r="D137">
            <v>25.43</v>
          </cell>
          <cell r="E137">
            <v>25.43</v>
          </cell>
          <cell r="F137">
            <v>0</v>
          </cell>
          <cell r="G137">
            <v>25.43</v>
          </cell>
          <cell r="H137">
            <v>0</v>
          </cell>
          <cell r="I137">
            <v>-25.43</v>
          </cell>
          <cell r="J137">
            <v>0</v>
          </cell>
        </row>
        <row r="138">
          <cell r="A138" t="str">
            <v>641051  Svc Del- Labour</v>
          </cell>
          <cell r="B138">
            <v>737.38</v>
          </cell>
          <cell r="C138">
            <v>0</v>
          </cell>
          <cell r="D138">
            <v>737.38</v>
          </cell>
          <cell r="E138">
            <v>1420.1</v>
          </cell>
          <cell r="F138">
            <v>0</v>
          </cell>
          <cell r="G138">
            <v>1420.1</v>
          </cell>
          <cell r="H138">
            <v>0</v>
          </cell>
          <cell r="I138">
            <v>-1420.1</v>
          </cell>
          <cell r="J138">
            <v>0</v>
          </cell>
        </row>
        <row r="139">
          <cell r="A139" t="str">
            <v>Labour - Settlements - Other</v>
          </cell>
          <cell r="B139">
            <v>762.81</v>
          </cell>
          <cell r="C139">
            <v>0</v>
          </cell>
          <cell r="D139">
            <v>762.81</v>
          </cell>
          <cell r="E139">
            <v>1729.05</v>
          </cell>
          <cell r="F139">
            <v>0</v>
          </cell>
          <cell r="G139">
            <v>1729.05</v>
          </cell>
          <cell r="H139">
            <v>0</v>
          </cell>
          <cell r="I139">
            <v>-1729.05</v>
          </cell>
          <cell r="J139">
            <v>0</v>
          </cell>
        </row>
        <row r="140">
          <cell r="A140" t="str">
            <v>Labour - Settlements</v>
          </cell>
          <cell r="B140">
            <v>762.81</v>
          </cell>
          <cell r="C140">
            <v>0</v>
          </cell>
          <cell r="D140">
            <v>762.81</v>
          </cell>
          <cell r="E140">
            <v>1729.05</v>
          </cell>
          <cell r="F140">
            <v>0</v>
          </cell>
          <cell r="G140">
            <v>1729.05</v>
          </cell>
          <cell r="H140">
            <v>0</v>
          </cell>
          <cell r="I140">
            <v>-1729.05</v>
          </cell>
          <cell r="J140">
            <v>0</v>
          </cell>
        </row>
        <row r="141">
          <cell r="A141" t="str">
            <v>Labour Alloc, Settle &amp; Assess</v>
          </cell>
          <cell r="B141">
            <v>-55701.16</v>
          </cell>
          <cell r="C141">
            <v>-191483.76</v>
          </cell>
          <cell r="D141">
            <v>135782.6</v>
          </cell>
          <cell r="E141">
            <v>-95288.56</v>
          </cell>
          <cell r="F141">
            <v>-191483.76</v>
          </cell>
          <cell r="G141">
            <v>96195.199999999997</v>
          </cell>
          <cell r="H141">
            <v>-3209936.54</v>
          </cell>
          <cell r="I141">
            <v>-3114647.98</v>
          </cell>
          <cell r="J141">
            <v>97.03</v>
          </cell>
        </row>
        <row r="142">
          <cell r="A142" t="str">
            <v>640000  Total Costs Settle</v>
          </cell>
          <cell r="B142">
            <v>-389.84</v>
          </cell>
          <cell r="C142">
            <v>0</v>
          </cell>
          <cell r="D142">
            <v>-389.84</v>
          </cell>
          <cell r="E142">
            <v>441.24</v>
          </cell>
          <cell r="F142">
            <v>0</v>
          </cell>
          <cell r="G142">
            <v>441.24</v>
          </cell>
          <cell r="H142">
            <v>0</v>
          </cell>
          <cell r="I142">
            <v>-441.24</v>
          </cell>
          <cell r="J142">
            <v>0</v>
          </cell>
        </row>
        <row r="143">
          <cell r="A143" t="str">
            <v>Other - Settlements - Other</v>
          </cell>
          <cell r="B143">
            <v>-389.84</v>
          </cell>
          <cell r="C143">
            <v>0</v>
          </cell>
          <cell r="D143">
            <v>-389.84</v>
          </cell>
          <cell r="E143">
            <v>441.24</v>
          </cell>
          <cell r="F143">
            <v>0</v>
          </cell>
          <cell r="G143">
            <v>441.24</v>
          </cell>
          <cell r="H143">
            <v>0</v>
          </cell>
          <cell r="I143">
            <v>-441.24</v>
          </cell>
          <cell r="J143">
            <v>0</v>
          </cell>
        </row>
        <row r="144">
          <cell r="A144" t="str">
            <v>Other Settlements</v>
          </cell>
          <cell r="B144">
            <v>-389.84</v>
          </cell>
          <cell r="C144">
            <v>0</v>
          </cell>
          <cell r="D144">
            <v>-389.84</v>
          </cell>
          <cell r="E144">
            <v>441.24</v>
          </cell>
          <cell r="F144">
            <v>0</v>
          </cell>
          <cell r="G144">
            <v>441.24</v>
          </cell>
          <cell r="H144">
            <v>0</v>
          </cell>
          <cell r="I144">
            <v>-441.24</v>
          </cell>
          <cell r="J144">
            <v>0</v>
          </cell>
        </row>
        <row r="145">
          <cell r="A145" t="str">
            <v>Other Alloc, Settle &amp; Assess</v>
          </cell>
          <cell r="B145">
            <v>-389.84</v>
          </cell>
          <cell r="C145">
            <v>0</v>
          </cell>
          <cell r="D145">
            <v>-389.84</v>
          </cell>
          <cell r="E145">
            <v>441.24</v>
          </cell>
          <cell r="F145">
            <v>0</v>
          </cell>
          <cell r="G145">
            <v>441.24</v>
          </cell>
          <cell r="H145">
            <v>0</v>
          </cell>
          <cell r="I145">
            <v>-441.24</v>
          </cell>
          <cell r="J145">
            <v>0</v>
          </cell>
        </row>
        <row r="146">
          <cell r="A146" t="str">
            <v>627001  Cust Svcs Flow</v>
          </cell>
          <cell r="B146">
            <v>-405254.17</v>
          </cell>
          <cell r="C146">
            <v>-405254.17</v>
          </cell>
          <cell r="D146">
            <v>0</v>
          </cell>
          <cell r="E146">
            <v>-747466.68</v>
          </cell>
          <cell r="F146">
            <v>-747466.68</v>
          </cell>
          <cell r="G146">
            <v>0</v>
          </cell>
          <cell r="H146">
            <v>-4800008.38</v>
          </cell>
          <cell r="I146">
            <v>-4052541.7</v>
          </cell>
          <cell r="J146">
            <v>84.43</v>
          </cell>
        </row>
        <row r="147">
          <cell r="A147" t="str">
            <v>Customer Service</v>
          </cell>
          <cell r="B147">
            <v>-405254.17</v>
          </cell>
          <cell r="C147">
            <v>-405254.17</v>
          </cell>
          <cell r="D147">
            <v>0</v>
          </cell>
          <cell r="E147">
            <v>-747466.68</v>
          </cell>
          <cell r="F147">
            <v>-747466.68</v>
          </cell>
          <cell r="G147">
            <v>0</v>
          </cell>
          <cell r="H147">
            <v>-4800008.38</v>
          </cell>
          <cell r="I147">
            <v>-4052541.7</v>
          </cell>
          <cell r="J147">
            <v>84.43</v>
          </cell>
        </row>
        <row r="148">
          <cell r="A148" t="str">
            <v>627002  Mktg &amp; Sales Flow</v>
          </cell>
          <cell r="B148">
            <v>-116389.3</v>
          </cell>
          <cell r="C148">
            <v>-116389.3</v>
          </cell>
          <cell r="D148">
            <v>0</v>
          </cell>
          <cell r="E148">
            <v>-232778.6</v>
          </cell>
          <cell r="F148">
            <v>-232778.6</v>
          </cell>
          <cell r="G148">
            <v>0</v>
          </cell>
          <cell r="H148">
            <v>-1396671.6</v>
          </cell>
          <cell r="I148">
            <v>-1163893</v>
          </cell>
          <cell r="J148">
            <v>83.33</v>
          </cell>
        </row>
        <row r="149">
          <cell r="A149" t="str">
            <v>Marketing &amp; Sales</v>
          </cell>
          <cell r="B149">
            <v>-116389.3</v>
          </cell>
          <cell r="C149">
            <v>-116389.3</v>
          </cell>
          <cell r="D149">
            <v>0</v>
          </cell>
          <cell r="E149">
            <v>-232778.6</v>
          </cell>
          <cell r="F149">
            <v>-232778.6</v>
          </cell>
          <cell r="G149">
            <v>0</v>
          </cell>
          <cell r="H149">
            <v>-1396671.6</v>
          </cell>
          <cell r="I149">
            <v>-1163893</v>
          </cell>
          <cell r="J149">
            <v>83.33</v>
          </cell>
        </row>
        <row r="150">
          <cell r="A150" t="str">
            <v>Operational Service Costs (int</v>
          </cell>
          <cell r="B150">
            <v>-521643.47</v>
          </cell>
          <cell r="C150">
            <v>-521643.47</v>
          </cell>
          <cell r="D150">
            <v>0</v>
          </cell>
          <cell r="E150">
            <v>-980245.28</v>
          </cell>
          <cell r="F150">
            <v>-980245.28</v>
          </cell>
          <cell r="G150">
            <v>0</v>
          </cell>
          <cell r="H150">
            <v>-6196679.9800000004</v>
          </cell>
          <cell r="I150">
            <v>-5216434.7</v>
          </cell>
          <cell r="J150">
            <v>84.18</v>
          </cell>
        </row>
        <row r="151">
          <cell r="A151" t="str">
            <v>SBU Managed Cost</v>
          </cell>
          <cell r="B151">
            <v>4267262.62</v>
          </cell>
          <cell r="C151">
            <v>3140349.98</v>
          </cell>
          <cell r="D151">
            <v>1126912.6399999999</v>
          </cell>
          <cell r="E151">
            <v>8099941.4500000002</v>
          </cell>
          <cell r="F151">
            <v>6515285.5199999996</v>
          </cell>
          <cell r="G151">
            <v>1584655.93</v>
          </cell>
          <cell r="H151">
            <v>39370739.770000003</v>
          </cell>
          <cell r="I151">
            <v>31270798.32</v>
          </cell>
          <cell r="J151">
            <v>79.430000000000007</v>
          </cell>
        </row>
        <row r="152">
          <cell r="A152" t="str">
            <v>EBITDA Before Corporate Costs</v>
          </cell>
          <cell r="B152">
            <v>4267262.62</v>
          </cell>
          <cell r="C152">
            <v>3140349.98</v>
          </cell>
          <cell r="D152">
            <v>1126912.6399999999</v>
          </cell>
          <cell r="E152">
            <v>8099941.4500000002</v>
          </cell>
          <cell r="F152">
            <v>6515285.5199999996</v>
          </cell>
          <cell r="G152">
            <v>1584655.93</v>
          </cell>
          <cell r="H152">
            <v>39370739.770000003</v>
          </cell>
          <cell r="I152">
            <v>31270798.32</v>
          </cell>
          <cell r="J152">
            <v>79.430000000000007</v>
          </cell>
        </row>
        <row r="153">
          <cell r="A153" t="str">
            <v>EBITDA Before PA Allocations</v>
          </cell>
          <cell r="B153">
            <v>4267262.62</v>
          </cell>
          <cell r="C153">
            <v>3140349.98</v>
          </cell>
          <cell r="D153">
            <v>1126912.6399999999</v>
          </cell>
          <cell r="E153">
            <v>8099941.4500000002</v>
          </cell>
          <cell r="F153">
            <v>6515285.5199999996</v>
          </cell>
          <cell r="G153">
            <v>1584655.93</v>
          </cell>
          <cell r="H153">
            <v>39370739.770000003</v>
          </cell>
          <cell r="I153">
            <v>31270798.32</v>
          </cell>
          <cell r="J153">
            <v>79.430000000000007</v>
          </cell>
        </row>
        <row r="154">
          <cell r="A154" t="str">
            <v>EBITDA (Earnings) Loss</v>
          </cell>
          <cell r="B154">
            <v>4267262.62</v>
          </cell>
          <cell r="C154">
            <v>3140349.98</v>
          </cell>
          <cell r="D154">
            <v>1126912.6399999999</v>
          </cell>
          <cell r="E154">
            <v>8099941.4500000002</v>
          </cell>
          <cell r="F154">
            <v>6515285.5199999996</v>
          </cell>
          <cell r="G154">
            <v>1584655.93</v>
          </cell>
          <cell r="H154">
            <v>39370739.770000003</v>
          </cell>
          <cell r="I154">
            <v>31270798.32</v>
          </cell>
          <cell r="J154">
            <v>79.430000000000007</v>
          </cell>
        </row>
        <row r="155">
          <cell r="A155" t="str">
            <v>EBIT (Earnings) Loss</v>
          </cell>
          <cell r="B155">
            <v>4267262.62</v>
          </cell>
          <cell r="C155">
            <v>3140349.98</v>
          </cell>
          <cell r="D155">
            <v>1126912.6399999999</v>
          </cell>
          <cell r="E155">
            <v>8099941.4500000002</v>
          </cell>
          <cell r="F155">
            <v>6515285.5199999996</v>
          </cell>
          <cell r="G155">
            <v>1584655.93</v>
          </cell>
          <cell r="H155">
            <v>39370739.770000003</v>
          </cell>
          <cell r="I155">
            <v>31270798.32</v>
          </cell>
          <cell r="J155">
            <v>79.430000000000007</v>
          </cell>
        </row>
        <row r="156">
          <cell r="A156" t="str">
            <v>563530  Finance Charges</v>
          </cell>
          <cell r="B156">
            <v>88.99</v>
          </cell>
          <cell r="C156">
            <v>0</v>
          </cell>
          <cell r="D156">
            <v>88.99</v>
          </cell>
          <cell r="E156">
            <v>126.41</v>
          </cell>
          <cell r="F156">
            <v>0</v>
          </cell>
          <cell r="G156">
            <v>126.41</v>
          </cell>
          <cell r="H156">
            <v>0</v>
          </cell>
          <cell r="I156">
            <v>-126.41</v>
          </cell>
          <cell r="J156">
            <v>0</v>
          </cell>
        </row>
        <row r="157">
          <cell r="A157" t="str">
            <v>Short Term</v>
          </cell>
          <cell r="B157">
            <v>88.99</v>
          </cell>
          <cell r="C157">
            <v>0</v>
          </cell>
          <cell r="D157">
            <v>88.99</v>
          </cell>
          <cell r="E157">
            <v>126.41</v>
          </cell>
          <cell r="F157">
            <v>0</v>
          </cell>
          <cell r="G157">
            <v>126.41</v>
          </cell>
          <cell r="H157">
            <v>0</v>
          </cell>
          <cell r="I157">
            <v>-126.41</v>
          </cell>
          <cell r="J157">
            <v>0</v>
          </cell>
        </row>
        <row r="158">
          <cell r="A158" t="str">
            <v>Financing Cost, Other</v>
          </cell>
          <cell r="B158">
            <v>88.99</v>
          </cell>
          <cell r="C158">
            <v>0</v>
          </cell>
          <cell r="D158">
            <v>88.99</v>
          </cell>
          <cell r="E158">
            <v>126.41</v>
          </cell>
          <cell r="F158">
            <v>0</v>
          </cell>
          <cell r="G158">
            <v>126.41</v>
          </cell>
          <cell r="H158">
            <v>0</v>
          </cell>
          <cell r="I158">
            <v>-126.41</v>
          </cell>
          <cell r="J158">
            <v>0</v>
          </cell>
        </row>
        <row r="159">
          <cell r="A159" t="str">
            <v>NI Before Restructring &amp; EOI</v>
          </cell>
          <cell r="B159">
            <v>4267351.6100000003</v>
          </cell>
          <cell r="C159">
            <v>3140349.98</v>
          </cell>
          <cell r="D159">
            <v>1127001.6299999999</v>
          </cell>
          <cell r="E159">
            <v>8100067.8600000003</v>
          </cell>
          <cell r="F159">
            <v>6515285.5199999996</v>
          </cell>
          <cell r="G159">
            <v>1584782.34</v>
          </cell>
          <cell r="H159">
            <v>39370739.770000003</v>
          </cell>
          <cell r="I159">
            <v>31270671.91</v>
          </cell>
          <cell r="J159">
            <v>79.430000000000007</v>
          </cell>
        </row>
        <row r="160">
          <cell r="A160" t="str">
            <v>Net Inc B4 Extraordinary Items</v>
          </cell>
          <cell r="B160">
            <v>4267351.6100000003</v>
          </cell>
          <cell r="C160">
            <v>3140349.98</v>
          </cell>
          <cell r="D160">
            <v>1127001.6299999999</v>
          </cell>
          <cell r="E160">
            <v>8100067.8600000003</v>
          </cell>
          <cell r="F160">
            <v>6515285.5199999996</v>
          </cell>
          <cell r="G160">
            <v>1584782.34</v>
          </cell>
          <cell r="H160">
            <v>39370739.770000003</v>
          </cell>
          <cell r="I160">
            <v>31270671.91</v>
          </cell>
          <cell r="J160">
            <v>79.430000000000007</v>
          </cell>
        </row>
        <row r="161">
          <cell r="A161" t="str">
            <v>Total</v>
          </cell>
          <cell r="B161">
            <v>4267351.6100000003</v>
          </cell>
          <cell r="C161">
            <v>3140349.98</v>
          </cell>
          <cell r="D161">
            <v>1127001.6299999999</v>
          </cell>
          <cell r="E161">
            <v>8100067.8600000003</v>
          </cell>
          <cell r="F161">
            <v>6515285.5199999996</v>
          </cell>
          <cell r="G161">
            <v>1584782.34</v>
          </cell>
          <cell r="H161">
            <v>39370739.770000003</v>
          </cell>
          <cell r="I161">
            <v>31270671.91</v>
          </cell>
          <cell r="J161">
            <v>79.430000000000007</v>
          </cell>
        </row>
        <row r="162">
          <cell r="A162" t="str">
            <v>Statistical postings</v>
          </cell>
          <cell r="B162" t="str">
            <v>Statistical actual current</v>
          </cell>
          <cell r="C162" t="str">
            <v>Statistical plan current</v>
          </cell>
          <cell r="D162" t="str">
            <v>Var. cur.</v>
          </cell>
          <cell r="E162" t="str">
            <v>Statistical actual cumulative</v>
          </cell>
          <cell r="F162" t="str">
            <v>Stat. plan cum.</v>
          </cell>
          <cell r="G162" t="str">
            <v>Var. cum.</v>
          </cell>
          <cell r="H162" t="str">
            <v>Statistical plan total</v>
          </cell>
          <cell r="I162" t="str">
            <v>Available</v>
          </cell>
          <cell r="J162" t="str">
            <v>(%)</v>
          </cell>
        </row>
        <row r="163">
          <cell r="A163" t="str">
            <v>567500  EE Trans &amp; Accom</v>
          </cell>
          <cell r="B163">
            <v>606.01</v>
          </cell>
          <cell r="C163">
            <v>0</v>
          </cell>
          <cell r="D163">
            <v>606.01</v>
          </cell>
          <cell r="E163">
            <v>718.99</v>
          </cell>
          <cell r="F163">
            <v>0</v>
          </cell>
          <cell r="G163">
            <v>718.99</v>
          </cell>
          <cell r="H163">
            <v>0</v>
          </cell>
          <cell r="I163">
            <v>-718.99</v>
          </cell>
          <cell r="J163">
            <v>0</v>
          </cell>
        </row>
        <row r="164">
          <cell r="A164" t="str">
            <v>567510  Meals &amp; Hosting</v>
          </cell>
          <cell r="B164">
            <v>275.95999999999998</v>
          </cell>
          <cell r="C164">
            <v>0</v>
          </cell>
          <cell r="D164">
            <v>275.95999999999998</v>
          </cell>
          <cell r="E164">
            <v>275.95999999999998</v>
          </cell>
          <cell r="F164">
            <v>0</v>
          </cell>
          <cell r="G164">
            <v>275.95999999999998</v>
          </cell>
          <cell r="H164">
            <v>0</v>
          </cell>
          <cell r="I164">
            <v>-275.95999999999998</v>
          </cell>
          <cell r="J164">
            <v>0</v>
          </cell>
        </row>
        <row r="165">
          <cell r="A165" t="str">
            <v>564100  Parking Expenses</v>
          </cell>
          <cell r="B165">
            <v>4.21</v>
          </cell>
          <cell r="C165">
            <v>0</v>
          </cell>
          <cell r="D165">
            <v>4.21</v>
          </cell>
          <cell r="E165">
            <v>4.21</v>
          </cell>
          <cell r="F165">
            <v>0</v>
          </cell>
          <cell r="G165">
            <v>4.21</v>
          </cell>
          <cell r="H165">
            <v>0</v>
          </cell>
          <cell r="I165">
            <v>-4.21</v>
          </cell>
          <cell r="J165">
            <v>0</v>
          </cell>
        </row>
        <row r="166">
          <cell r="A166" t="str">
            <v>540130  Comm Exp-LD</v>
          </cell>
          <cell r="B166">
            <v>0</v>
          </cell>
          <cell r="C166">
            <v>0</v>
          </cell>
          <cell r="D166">
            <v>0</v>
          </cell>
          <cell r="E166">
            <v>44.2</v>
          </cell>
          <cell r="F166">
            <v>0</v>
          </cell>
          <cell r="G166">
            <v>44.2</v>
          </cell>
          <cell r="H166">
            <v>0</v>
          </cell>
          <cell r="I166">
            <v>-44.2</v>
          </cell>
          <cell r="J166">
            <v>0</v>
          </cell>
        </row>
        <row r="167">
          <cell r="A167" t="str">
            <v>573160  Subscriptions</v>
          </cell>
          <cell r="B167">
            <v>28.04</v>
          </cell>
          <cell r="C167">
            <v>0</v>
          </cell>
          <cell r="D167">
            <v>28.04</v>
          </cell>
          <cell r="E167">
            <v>28.04</v>
          </cell>
          <cell r="F167">
            <v>0</v>
          </cell>
          <cell r="G167">
            <v>28.04</v>
          </cell>
          <cell r="H167">
            <v>0</v>
          </cell>
          <cell r="I167">
            <v>-28.04</v>
          </cell>
          <cell r="J167">
            <v>0</v>
          </cell>
        </row>
        <row r="168">
          <cell r="A168" t="str">
            <v>Activity types</v>
          </cell>
          <cell r="B168" t="str">
            <v>Current actual quantity</v>
          </cell>
          <cell r="C168" t="str">
            <v>Plan qty cur. year cur. per.</v>
          </cell>
          <cell r="D168" t="str">
            <v>Current variance</v>
          </cell>
          <cell r="E168" t="str">
            <v>Current actual quantity</v>
          </cell>
          <cell r="F168" t="str">
            <v>Plan qty cur. year cumulated</v>
          </cell>
          <cell r="G168" t="str">
            <v>Var. cum.</v>
          </cell>
          <cell r="H168" t="str">
            <v>Plan qty cur. year total</v>
          </cell>
          <cell r="I168" t="str">
            <v>Available</v>
          </cell>
          <cell r="J168" t="str">
            <v>(%)</v>
          </cell>
        </row>
        <row r="169">
          <cell r="A169" t="str">
            <v>ANLST   Analyst Hr</v>
          </cell>
          <cell r="B169">
            <v>108</v>
          </cell>
          <cell r="C169">
            <v>0</v>
          </cell>
          <cell r="D169">
            <v>108</v>
          </cell>
          <cell r="E169">
            <v>276.5</v>
          </cell>
          <cell r="F169">
            <v>0</v>
          </cell>
          <cell r="G169">
            <v>276.5</v>
          </cell>
          <cell r="H169">
            <v>0</v>
          </cell>
          <cell r="I169">
            <v>-276.5</v>
          </cell>
          <cell r="J169">
            <v>0</v>
          </cell>
        </row>
        <row r="170">
          <cell r="A170" t="str">
            <v>CLOPR   Clerk/Operator hours</v>
          </cell>
          <cell r="B170">
            <v>2290.67</v>
          </cell>
          <cell r="C170">
            <v>3912.5</v>
          </cell>
          <cell r="D170">
            <v>-1621.83</v>
          </cell>
          <cell r="E170">
            <v>3378.17</v>
          </cell>
          <cell r="F170">
            <v>3912.5</v>
          </cell>
          <cell r="G170">
            <v>-534.33000000000004</v>
          </cell>
          <cell r="H170">
            <v>67481.179999999993</v>
          </cell>
          <cell r="I170">
            <v>64103.01</v>
          </cell>
          <cell r="J170">
            <v>94.99</v>
          </cell>
        </row>
        <row r="171">
          <cell r="A171" t="str">
            <v>CLOPR1  Clerk/Operator OT Hr</v>
          </cell>
          <cell r="B171">
            <v>167</v>
          </cell>
          <cell r="C171">
            <v>0</v>
          </cell>
          <cell r="D171">
            <v>167</v>
          </cell>
          <cell r="E171">
            <v>175</v>
          </cell>
          <cell r="F171">
            <v>0</v>
          </cell>
          <cell r="G171">
            <v>175</v>
          </cell>
          <cell r="H171">
            <v>0</v>
          </cell>
          <cell r="I171">
            <v>-175</v>
          </cell>
          <cell r="J171">
            <v>0</v>
          </cell>
        </row>
        <row r="172">
          <cell r="A172" t="str">
            <v>MGRPM   Manager /Proj Mgr Hr</v>
          </cell>
          <cell r="B172">
            <v>37.5</v>
          </cell>
          <cell r="C172">
            <v>852.7</v>
          </cell>
          <cell r="D172">
            <v>-815.2</v>
          </cell>
          <cell r="E172">
            <v>37.5</v>
          </cell>
          <cell r="F172">
            <v>852.7</v>
          </cell>
          <cell r="G172">
            <v>-815.2</v>
          </cell>
          <cell r="H172">
            <v>-2389.29</v>
          </cell>
          <cell r="I172">
            <v>-2426.79</v>
          </cell>
          <cell r="J172">
            <v>101.57</v>
          </cell>
        </row>
        <row r="173">
          <cell r="A173" t="str">
            <v>MPANL   Analyst hours</v>
          </cell>
          <cell r="B173">
            <v>0</v>
          </cell>
          <cell r="C173">
            <v>0</v>
          </cell>
          <cell r="D173">
            <v>0</v>
          </cell>
          <cell r="E173">
            <v>96.5</v>
          </cell>
          <cell r="F173">
            <v>0</v>
          </cell>
          <cell r="G173">
            <v>96.5</v>
          </cell>
          <cell r="H173">
            <v>0</v>
          </cell>
          <cell r="I173">
            <v>-96.5</v>
          </cell>
          <cell r="J173">
            <v>0</v>
          </cell>
        </row>
        <row r="174">
          <cell r="A174" t="str">
            <v>Statistical key figures</v>
          </cell>
          <cell r="B174" t="str">
            <v>Current actual</v>
          </cell>
          <cell r="C174" t="str">
            <v>Current plan</v>
          </cell>
          <cell r="D174" t="str">
            <v>Var. cur.</v>
          </cell>
          <cell r="E174" t="str">
            <v>Cumulative actual</v>
          </cell>
          <cell r="F174" t="str">
            <v>Cumulative plan</v>
          </cell>
          <cell r="G174" t="str">
            <v>Var. cum.</v>
          </cell>
          <cell r="H174" t="str">
            <v>Total plan</v>
          </cell>
          <cell r="I174" t="str">
            <v>Available</v>
          </cell>
          <cell r="J174" t="str">
            <v>(%)</v>
          </cell>
        </row>
        <row r="175">
          <cell r="A175" t="str">
            <v>HCRGCR  Reg Headcnt-Craft</v>
          </cell>
          <cell r="B175">
            <v>0</v>
          </cell>
          <cell r="C175">
            <v>3</v>
          </cell>
          <cell r="D175">
            <v>-3</v>
          </cell>
          <cell r="E175">
            <v>0</v>
          </cell>
          <cell r="F175">
            <v>3</v>
          </cell>
          <cell r="G175">
            <v>-3</v>
          </cell>
          <cell r="H175">
            <v>3</v>
          </cell>
          <cell r="I175">
            <v>3</v>
          </cell>
          <cell r="J175">
            <v>100</v>
          </cell>
        </row>
        <row r="176">
          <cell r="A176" t="str">
            <v>HCRGMP  Reg Headcnt-Management</v>
          </cell>
          <cell r="B176">
            <v>0</v>
          </cell>
          <cell r="C176">
            <v>120</v>
          </cell>
          <cell r="D176">
            <v>-120</v>
          </cell>
          <cell r="E176">
            <v>0</v>
          </cell>
          <cell r="F176">
            <v>119.42</v>
          </cell>
          <cell r="G176">
            <v>-119.42</v>
          </cell>
          <cell r="H176">
            <v>119.9</v>
          </cell>
          <cell r="I176">
            <v>119.9</v>
          </cell>
          <cell r="J176">
            <v>100</v>
          </cell>
        </row>
        <row r="177">
          <cell r="A177" t="str">
            <v>HCRGNC  Reg Headcnt-Non Craft</v>
          </cell>
          <cell r="B177">
            <v>0</v>
          </cell>
          <cell r="C177">
            <v>659.72</v>
          </cell>
          <cell r="D177">
            <v>-659.72</v>
          </cell>
          <cell r="E177">
            <v>0</v>
          </cell>
          <cell r="F177">
            <v>675.94</v>
          </cell>
          <cell r="G177">
            <v>-675.94</v>
          </cell>
          <cell r="H177">
            <v>669.59</v>
          </cell>
          <cell r="I177">
            <v>669.59</v>
          </cell>
          <cell r="J177">
            <v>100</v>
          </cell>
        </row>
        <row r="178">
          <cell r="A178" t="str">
            <v>HCTPCR  Temp Headcnt-Craft</v>
          </cell>
          <cell r="B178">
            <v>0</v>
          </cell>
          <cell r="C178">
            <v>0</v>
          </cell>
          <cell r="D178">
            <v>0</v>
          </cell>
          <cell r="E178">
            <v>0</v>
          </cell>
          <cell r="F178">
            <v>0</v>
          </cell>
          <cell r="G178">
            <v>0</v>
          </cell>
          <cell r="H178">
            <v>0</v>
          </cell>
          <cell r="I178">
            <v>0</v>
          </cell>
          <cell r="J178">
            <v>0</v>
          </cell>
        </row>
        <row r="179">
          <cell r="A179" t="str">
            <v>HCTPMP  Temp Headcnt-Management</v>
          </cell>
          <cell r="B179">
            <v>0</v>
          </cell>
          <cell r="C179">
            <v>0</v>
          </cell>
          <cell r="D179">
            <v>0</v>
          </cell>
          <cell r="E179">
            <v>0</v>
          </cell>
          <cell r="F179">
            <v>0</v>
          </cell>
          <cell r="G179">
            <v>0</v>
          </cell>
          <cell r="H179">
            <v>0</v>
          </cell>
          <cell r="I179">
            <v>0</v>
          </cell>
          <cell r="J179">
            <v>0</v>
          </cell>
        </row>
        <row r="180">
          <cell r="A180" t="str">
            <v>HCTPNC  Temp Headcnt-Non Craft</v>
          </cell>
          <cell r="B180">
            <v>0</v>
          </cell>
          <cell r="C180">
            <v>308.35000000000002</v>
          </cell>
          <cell r="D180">
            <v>-308.35000000000002</v>
          </cell>
          <cell r="E180">
            <v>0</v>
          </cell>
          <cell r="F180">
            <v>308.85000000000002</v>
          </cell>
          <cell r="G180">
            <v>-308.85000000000002</v>
          </cell>
          <cell r="H180">
            <v>308.85000000000002</v>
          </cell>
          <cell r="I180">
            <v>308.85000000000002</v>
          </cell>
          <cell r="J180">
            <v>100</v>
          </cell>
        </row>
        <row r="181">
          <cell r="A181" t="str">
            <v>HFTECR  Full-Time Equiv Craft Headcnt</v>
          </cell>
          <cell r="B181">
            <v>0</v>
          </cell>
          <cell r="C181">
            <v>3.1</v>
          </cell>
          <cell r="D181">
            <v>-3.1</v>
          </cell>
          <cell r="E181">
            <v>0</v>
          </cell>
          <cell r="F181">
            <v>3.1</v>
          </cell>
          <cell r="G181">
            <v>-3.1</v>
          </cell>
          <cell r="H181">
            <v>3.1</v>
          </cell>
          <cell r="I181">
            <v>3.1</v>
          </cell>
          <cell r="J181">
            <v>100</v>
          </cell>
        </row>
        <row r="182">
          <cell r="A182" t="str">
            <v>HFTEMP  Full-Time Equiv Mgmt Headcnt</v>
          </cell>
          <cell r="B182">
            <v>0</v>
          </cell>
          <cell r="C182">
            <v>120</v>
          </cell>
          <cell r="D182">
            <v>-120</v>
          </cell>
          <cell r="E182">
            <v>0</v>
          </cell>
          <cell r="F182">
            <v>119.4</v>
          </cell>
          <cell r="G182">
            <v>-119.4</v>
          </cell>
          <cell r="H182">
            <v>119.9</v>
          </cell>
          <cell r="I182">
            <v>119.9</v>
          </cell>
          <cell r="J182">
            <v>100</v>
          </cell>
        </row>
        <row r="183">
          <cell r="A183" t="str">
            <v>HFTENC  Full-Time Equiv NonCraft Headcnt</v>
          </cell>
          <cell r="B183">
            <v>0</v>
          </cell>
          <cell r="C183">
            <v>784.1</v>
          </cell>
          <cell r="D183">
            <v>-784.1</v>
          </cell>
          <cell r="E183">
            <v>0</v>
          </cell>
          <cell r="F183">
            <v>818.55</v>
          </cell>
          <cell r="G183">
            <v>-818.55</v>
          </cell>
          <cell r="H183">
            <v>821.48</v>
          </cell>
          <cell r="I183">
            <v>821.48</v>
          </cell>
          <cell r="J183">
            <v>100</v>
          </cell>
        </row>
        <row r="184">
          <cell r="A184" t="str">
            <v>ISCELL  IS-Cellular Charges</v>
          </cell>
          <cell r="B184">
            <v>3189</v>
          </cell>
          <cell r="C184">
            <v>3073</v>
          </cell>
          <cell r="D184">
            <v>116</v>
          </cell>
          <cell r="E184">
            <v>5848</v>
          </cell>
          <cell r="F184">
            <v>6146</v>
          </cell>
          <cell r="G184">
            <v>-298</v>
          </cell>
          <cell r="H184">
            <v>37560</v>
          </cell>
          <cell r="I184">
            <v>31712</v>
          </cell>
          <cell r="J184">
            <v>84.43</v>
          </cell>
        </row>
        <row r="185">
          <cell r="A185" t="str">
            <v>ISPAGE  IS-Pager Charges</v>
          </cell>
          <cell r="B185">
            <v>1492</v>
          </cell>
          <cell r="C185">
            <v>1215</v>
          </cell>
          <cell r="D185">
            <v>277</v>
          </cell>
          <cell r="E185">
            <v>2759</v>
          </cell>
          <cell r="F185">
            <v>2429</v>
          </cell>
          <cell r="G185">
            <v>330</v>
          </cell>
          <cell r="H185">
            <v>14919</v>
          </cell>
          <cell r="I185">
            <v>12160</v>
          </cell>
          <cell r="J185">
            <v>81.510000000000005</v>
          </cell>
        </row>
        <row r="186">
          <cell r="A186" t="str">
            <v>MHRFCL  RFT MH - Clerical</v>
          </cell>
          <cell r="B186">
            <v>108488.85</v>
          </cell>
          <cell r="C186">
            <v>0</v>
          </cell>
          <cell r="D186">
            <v>108488.85</v>
          </cell>
          <cell r="E186">
            <v>214491.37</v>
          </cell>
          <cell r="F186">
            <v>0</v>
          </cell>
          <cell r="G186">
            <v>214491.37</v>
          </cell>
          <cell r="H186">
            <v>0</v>
          </cell>
          <cell r="I186">
            <v>-214491.37</v>
          </cell>
          <cell r="J186">
            <v>0</v>
          </cell>
        </row>
        <row r="187">
          <cell r="A187" t="str">
            <v>MHRFMG  RFT MH - Management</v>
          </cell>
          <cell r="B187">
            <v>18277.5</v>
          </cell>
          <cell r="C187">
            <v>0</v>
          </cell>
          <cell r="D187">
            <v>18277.5</v>
          </cell>
          <cell r="E187">
            <v>36667.5</v>
          </cell>
          <cell r="F187">
            <v>0</v>
          </cell>
          <cell r="G187">
            <v>36667.5</v>
          </cell>
          <cell r="H187">
            <v>0</v>
          </cell>
          <cell r="I187">
            <v>-36667.5</v>
          </cell>
          <cell r="J187">
            <v>0</v>
          </cell>
        </row>
        <row r="188">
          <cell r="A188" t="str">
            <v>MHRGCR  Reg Manhr-Craft</v>
          </cell>
          <cell r="B188">
            <v>0</v>
          </cell>
          <cell r="C188">
            <v>472.5</v>
          </cell>
          <cell r="D188">
            <v>-472.5</v>
          </cell>
          <cell r="E188">
            <v>0</v>
          </cell>
          <cell r="F188">
            <v>945</v>
          </cell>
          <cell r="G188">
            <v>-945</v>
          </cell>
          <cell r="H188">
            <v>5850</v>
          </cell>
          <cell r="I188">
            <v>5850</v>
          </cell>
          <cell r="J188">
            <v>100</v>
          </cell>
        </row>
        <row r="189">
          <cell r="A189" t="str">
            <v>MHRGMP  Reg Manhr-Management</v>
          </cell>
          <cell r="B189">
            <v>0</v>
          </cell>
          <cell r="C189">
            <v>18900</v>
          </cell>
          <cell r="D189">
            <v>-18900</v>
          </cell>
          <cell r="E189">
            <v>0</v>
          </cell>
          <cell r="F189">
            <v>37616.74</v>
          </cell>
          <cell r="G189">
            <v>-37616.74</v>
          </cell>
          <cell r="H189">
            <v>233816.74</v>
          </cell>
          <cell r="I189">
            <v>233816.74</v>
          </cell>
          <cell r="J189">
            <v>100</v>
          </cell>
        </row>
        <row r="190">
          <cell r="A190" t="str">
            <v>MHRGNC  Reg Manhr-Non Craft</v>
          </cell>
          <cell r="B190">
            <v>0</v>
          </cell>
          <cell r="C190">
            <v>105109.79</v>
          </cell>
          <cell r="D190">
            <v>-105109.79</v>
          </cell>
          <cell r="E190">
            <v>0</v>
          </cell>
          <cell r="F190">
            <v>214300.73</v>
          </cell>
          <cell r="G190">
            <v>-214300.73</v>
          </cell>
          <cell r="H190">
            <v>1319511.1399999999</v>
          </cell>
          <cell r="I190">
            <v>1319511.1399999999</v>
          </cell>
          <cell r="J190">
            <v>100</v>
          </cell>
        </row>
        <row r="191">
          <cell r="A191" t="str">
            <v>MHRPCL  RPT MH - Clerical</v>
          </cell>
          <cell r="B191">
            <v>4593</v>
          </cell>
          <cell r="C191">
            <v>0</v>
          </cell>
          <cell r="D191">
            <v>4593</v>
          </cell>
          <cell r="E191">
            <v>9352.5499999999993</v>
          </cell>
          <cell r="F191">
            <v>0</v>
          </cell>
          <cell r="G191">
            <v>9352.5499999999993</v>
          </cell>
          <cell r="H191">
            <v>0</v>
          </cell>
          <cell r="I191">
            <v>-9352.5499999999993</v>
          </cell>
          <cell r="J191">
            <v>0</v>
          </cell>
        </row>
        <row r="192">
          <cell r="A192" t="str">
            <v>MHRPMG  RPT MH - Management</v>
          </cell>
          <cell r="B192">
            <v>114</v>
          </cell>
          <cell r="C192">
            <v>0</v>
          </cell>
          <cell r="D192">
            <v>114</v>
          </cell>
          <cell r="E192">
            <v>241.12</v>
          </cell>
          <cell r="F192">
            <v>0</v>
          </cell>
          <cell r="G192">
            <v>241.12</v>
          </cell>
          <cell r="H192">
            <v>0</v>
          </cell>
          <cell r="I192">
            <v>-241.12</v>
          </cell>
          <cell r="J192">
            <v>0</v>
          </cell>
        </row>
        <row r="193">
          <cell r="A193" t="str">
            <v>MHRTCL  RTT MH - Clerical</v>
          </cell>
          <cell r="B193">
            <v>28147.77</v>
          </cell>
          <cell r="C193">
            <v>0</v>
          </cell>
          <cell r="D193">
            <v>28147.77</v>
          </cell>
          <cell r="E193">
            <v>58647.39</v>
          </cell>
          <cell r="F193">
            <v>0</v>
          </cell>
          <cell r="G193">
            <v>58647.39</v>
          </cell>
          <cell r="H193">
            <v>0</v>
          </cell>
          <cell r="I193">
            <v>-58647.39</v>
          </cell>
          <cell r="J193">
            <v>0</v>
          </cell>
        </row>
        <row r="194">
          <cell r="A194" t="str">
            <v>MHTFOP  RTT FT MH - Operators</v>
          </cell>
          <cell r="B194">
            <v>86.5</v>
          </cell>
          <cell r="C194">
            <v>0</v>
          </cell>
          <cell r="D194">
            <v>86.5</v>
          </cell>
          <cell r="E194">
            <v>162.6</v>
          </cell>
          <cell r="F194">
            <v>0</v>
          </cell>
          <cell r="G194">
            <v>162.6</v>
          </cell>
          <cell r="H194">
            <v>0</v>
          </cell>
          <cell r="I194">
            <v>-162.6</v>
          </cell>
          <cell r="J194">
            <v>0</v>
          </cell>
        </row>
        <row r="195">
          <cell r="A195" t="str">
            <v>MHTPCR  Temp Manhr-Craft</v>
          </cell>
          <cell r="B195">
            <v>0</v>
          </cell>
          <cell r="C195">
            <v>0</v>
          </cell>
          <cell r="D195">
            <v>0</v>
          </cell>
          <cell r="E195">
            <v>0</v>
          </cell>
          <cell r="F195">
            <v>0</v>
          </cell>
          <cell r="G195">
            <v>0</v>
          </cell>
          <cell r="H195">
            <v>0</v>
          </cell>
          <cell r="I195">
            <v>0</v>
          </cell>
          <cell r="J195">
            <v>0</v>
          </cell>
        </row>
        <row r="196">
          <cell r="A196" t="str">
            <v>MHTPMP  Temp Manhr-Management</v>
          </cell>
          <cell r="B196">
            <v>0</v>
          </cell>
          <cell r="C196">
            <v>0</v>
          </cell>
          <cell r="D196">
            <v>0</v>
          </cell>
          <cell r="E196">
            <v>0</v>
          </cell>
          <cell r="F196">
            <v>0</v>
          </cell>
          <cell r="G196">
            <v>0</v>
          </cell>
          <cell r="H196">
            <v>0</v>
          </cell>
          <cell r="I196">
            <v>0</v>
          </cell>
          <cell r="J196">
            <v>0</v>
          </cell>
        </row>
        <row r="197">
          <cell r="A197" t="str">
            <v>MHTPNC  Temp Manhr-Non Craft</v>
          </cell>
          <cell r="B197">
            <v>0</v>
          </cell>
          <cell r="C197">
            <v>17203.45</v>
          </cell>
          <cell r="D197">
            <v>-17203.45</v>
          </cell>
          <cell r="E197">
            <v>0</v>
          </cell>
          <cell r="F197">
            <v>41211.03</v>
          </cell>
          <cell r="G197">
            <v>-41211.03</v>
          </cell>
          <cell r="H197">
            <v>265550.5</v>
          </cell>
          <cell r="I197">
            <v>265550.5</v>
          </cell>
          <cell r="J197">
            <v>100</v>
          </cell>
        </row>
        <row r="198">
          <cell r="A198" t="str">
            <v>OTRFCL  RFT OT Hr - Clerical</v>
          </cell>
          <cell r="B198">
            <v>714.59</v>
          </cell>
          <cell r="C198">
            <v>0</v>
          </cell>
          <cell r="D198">
            <v>714.59</v>
          </cell>
          <cell r="E198">
            <v>2385.87</v>
          </cell>
          <cell r="F198">
            <v>0</v>
          </cell>
          <cell r="G198">
            <v>2385.87</v>
          </cell>
          <cell r="H198">
            <v>0</v>
          </cell>
          <cell r="I198">
            <v>-2385.87</v>
          </cell>
          <cell r="J198">
            <v>0</v>
          </cell>
        </row>
        <row r="199">
          <cell r="A199" t="str">
            <v>OTRFMG  RFT OT Hr - Management</v>
          </cell>
          <cell r="B199">
            <v>8.5</v>
          </cell>
          <cell r="C199">
            <v>0</v>
          </cell>
          <cell r="D199">
            <v>8.5</v>
          </cell>
          <cell r="E199">
            <v>134.5</v>
          </cell>
          <cell r="F199">
            <v>0</v>
          </cell>
          <cell r="G199">
            <v>134.5</v>
          </cell>
          <cell r="H199">
            <v>0</v>
          </cell>
          <cell r="I199">
            <v>-134.5</v>
          </cell>
          <cell r="J199">
            <v>0</v>
          </cell>
        </row>
        <row r="200">
          <cell r="A200" t="str">
            <v>OTRGCR  OT Hr-Reg Craft</v>
          </cell>
          <cell r="B200">
            <v>0</v>
          </cell>
          <cell r="C200">
            <v>20</v>
          </cell>
          <cell r="D200">
            <v>-20</v>
          </cell>
          <cell r="E200">
            <v>0</v>
          </cell>
          <cell r="F200">
            <v>40</v>
          </cell>
          <cell r="G200">
            <v>-40</v>
          </cell>
          <cell r="H200">
            <v>240</v>
          </cell>
          <cell r="I200">
            <v>240</v>
          </cell>
          <cell r="J200">
            <v>100</v>
          </cell>
        </row>
        <row r="201">
          <cell r="A201" t="str">
            <v>OTRGMP  OT Hr-Reg Management</v>
          </cell>
          <cell r="B201">
            <v>0</v>
          </cell>
          <cell r="C201">
            <v>2</v>
          </cell>
          <cell r="D201">
            <v>-2</v>
          </cell>
          <cell r="E201">
            <v>0</v>
          </cell>
          <cell r="F201">
            <v>4</v>
          </cell>
          <cell r="G201">
            <v>-4</v>
          </cell>
          <cell r="H201">
            <v>29</v>
          </cell>
          <cell r="I201">
            <v>29</v>
          </cell>
          <cell r="J201">
            <v>100</v>
          </cell>
        </row>
        <row r="202">
          <cell r="A202" t="str">
            <v>OTRGNC  OT Hr-Reg Non Craft</v>
          </cell>
          <cell r="B202">
            <v>0</v>
          </cell>
          <cell r="C202">
            <v>1109.42</v>
          </cell>
          <cell r="D202">
            <v>-1109.42</v>
          </cell>
          <cell r="E202">
            <v>0</v>
          </cell>
          <cell r="F202">
            <v>2841.02</v>
          </cell>
          <cell r="G202">
            <v>-2841.02</v>
          </cell>
          <cell r="H202">
            <v>16405.37</v>
          </cell>
          <cell r="I202">
            <v>16405.37</v>
          </cell>
          <cell r="J202">
            <v>100</v>
          </cell>
        </row>
        <row r="203">
          <cell r="A203" t="str">
            <v>OTRPCL  RPT OT Hr - Clerical</v>
          </cell>
          <cell r="B203">
            <v>14.75</v>
          </cell>
          <cell r="C203">
            <v>0</v>
          </cell>
          <cell r="D203">
            <v>14.75</v>
          </cell>
          <cell r="E203">
            <v>113.83</v>
          </cell>
          <cell r="F203">
            <v>0</v>
          </cell>
          <cell r="G203">
            <v>113.83</v>
          </cell>
          <cell r="H203">
            <v>0</v>
          </cell>
          <cell r="I203">
            <v>-113.83</v>
          </cell>
          <cell r="J203">
            <v>0</v>
          </cell>
        </row>
        <row r="204">
          <cell r="A204" t="str">
            <v>OTRTCL  RTT OT Hr - Clerical</v>
          </cell>
          <cell r="B204">
            <v>113.39</v>
          </cell>
          <cell r="C204">
            <v>0</v>
          </cell>
          <cell r="D204">
            <v>113.39</v>
          </cell>
          <cell r="E204">
            <v>1312.72</v>
          </cell>
          <cell r="F204">
            <v>0</v>
          </cell>
          <cell r="G204">
            <v>1312.72</v>
          </cell>
          <cell r="H204">
            <v>0</v>
          </cell>
          <cell r="I204">
            <v>-1312.72</v>
          </cell>
          <cell r="J204">
            <v>0</v>
          </cell>
        </row>
        <row r="205">
          <cell r="A205" t="str">
            <v>OTTPCR  OT Hr-Temp Craft</v>
          </cell>
          <cell r="B205">
            <v>0</v>
          </cell>
          <cell r="C205">
            <v>0</v>
          </cell>
          <cell r="D205">
            <v>0</v>
          </cell>
          <cell r="E205">
            <v>0</v>
          </cell>
          <cell r="F205">
            <v>0</v>
          </cell>
          <cell r="G205">
            <v>0</v>
          </cell>
          <cell r="H205">
            <v>0</v>
          </cell>
          <cell r="I205">
            <v>0</v>
          </cell>
          <cell r="J205">
            <v>0</v>
          </cell>
        </row>
        <row r="206">
          <cell r="A206" t="str">
            <v>OTTPMP  OT Hr-Temp Management</v>
          </cell>
          <cell r="B206">
            <v>0</v>
          </cell>
          <cell r="C206">
            <v>0</v>
          </cell>
          <cell r="D206">
            <v>0</v>
          </cell>
          <cell r="E206">
            <v>0</v>
          </cell>
          <cell r="F206">
            <v>0</v>
          </cell>
          <cell r="G206">
            <v>0</v>
          </cell>
          <cell r="H206">
            <v>0</v>
          </cell>
          <cell r="I206">
            <v>0</v>
          </cell>
          <cell r="J206">
            <v>0</v>
          </cell>
        </row>
        <row r="207">
          <cell r="A207" t="str">
            <v>OTTPNC  OT Hr-Temp Non Craft</v>
          </cell>
          <cell r="B207">
            <v>0</v>
          </cell>
          <cell r="C207">
            <v>10</v>
          </cell>
          <cell r="D207">
            <v>-10</v>
          </cell>
          <cell r="E207">
            <v>0</v>
          </cell>
          <cell r="F207">
            <v>20</v>
          </cell>
          <cell r="G207">
            <v>-20</v>
          </cell>
          <cell r="H207">
            <v>120</v>
          </cell>
          <cell r="I207">
            <v>120</v>
          </cell>
          <cell r="J207">
            <v>100</v>
          </cell>
        </row>
        <row r="208">
          <cell r="A208" t="str">
            <v>RFTCL   RFT HC - Clerical</v>
          </cell>
          <cell r="B208">
            <v>716</v>
          </cell>
          <cell r="C208">
            <v>0</v>
          </cell>
          <cell r="D208">
            <v>716</v>
          </cell>
          <cell r="E208">
            <v>710.5</v>
          </cell>
          <cell r="F208">
            <v>0</v>
          </cell>
          <cell r="G208">
            <v>710.5</v>
          </cell>
          <cell r="H208">
            <v>0</v>
          </cell>
          <cell r="I208">
            <v>-710.5</v>
          </cell>
          <cell r="J208">
            <v>0</v>
          </cell>
        </row>
        <row r="209">
          <cell r="A209" t="str">
            <v>RFTMG   RFT HC - Management</v>
          </cell>
          <cell r="B209">
            <v>116</v>
          </cell>
          <cell r="C209">
            <v>0</v>
          </cell>
          <cell r="D209">
            <v>116</v>
          </cell>
          <cell r="E209">
            <v>116</v>
          </cell>
          <cell r="F209">
            <v>0</v>
          </cell>
          <cell r="G209">
            <v>116</v>
          </cell>
          <cell r="H209">
            <v>0</v>
          </cell>
          <cell r="I209">
            <v>-116</v>
          </cell>
          <cell r="J209">
            <v>0</v>
          </cell>
        </row>
        <row r="210">
          <cell r="A210" t="str">
            <v>RPTCL   RPT HC - Clerical</v>
          </cell>
          <cell r="B210">
            <v>41</v>
          </cell>
          <cell r="C210">
            <v>0</v>
          </cell>
          <cell r="D210">
            <v>41</v>
          </cell>
          <cell r="E210">
            <v>41</v>
          </cell>
          <cell r="F210">
            <v>0</v>
          </cell>
          <cell r="G210">
            <v>41</v>
          </cell>
          <cell r="H210">
            <v>0</v>
          </cell>
          <cell r="I210">
            <v>-41</v>
          </cell>
          <cell r="J210">
            <v>0</v>
          </cell>
        </row>
        <row r="211">
          <cell r="A211" t="str">
            <v>RPTMG   RPT HC - Management</v>
          </cell>
          <cell r="B211">
            <v>1</v>
          </cell>
          <cell r="C211">
            <v>0</v>
          </cell>
          <cell r="D211">
            <v>1</v>
          </cell>
          <cell r="E211">
            <v>1</v>
          </cell>
          <cell r="F211">
            <v>0</v>
          </cell>
          <cell r="G211">
            <v>1</v>
          </cell>
          <cell r="H211">
            <v>0</v>
          </cell>
          <cell r="I211">
            <v>-1</v>
          </cell>
          <cell r="J211">
            <v>0</v>
          </cell>
        </row>
        <row r="212">
          <cell r="A212" t="str">
            <v>RTTCL   RTT HC - Clerical</v>
          </cell>
          <cell r="B212">
            <v>303</v>
          </cell>
          <cell r="C212">
            <v>0</v>
          </cell>
          <cell r="D212">
            <v>303</v>
          </cell>
          <cell r="E212">
            <v>298</v>
          </cell>
          <cell r="F212">
            <v>0</v>
          </cell>
          <cell r="G212">
            <v>298</v>
          </cell>
          <cell r="H212">
            <v>0</v>
          </cell>
          <cell r="I212">
            <v>-298</v>
          </cell>
          <cell r="J212">
            <v>0</v>
          </cell>
        </row>
        <row r="213">
          <cell r="A213" t="str">
            <v>TFTOP   TFT HC - Operators</v>
          </cell>
          <cell r="B213">
            <v>1</v>
          </cell>
          <cell r="C213">
            <v>0</v>
          </cell>
          <cell r="D213">
            <v>1</v>
          </cell>
          <cell r="E213">
            <v>1</v>
          </cell>
          <cell r="F213">
            <v>0</v>
          </cell>
          <cell r="G213">
            <v>1</v>
          </cell>
          <cell r="H213">
            <v>0</v>
          </cell>
          <cell r="I213">
            <v>-1</v>
          </cell>
          <cell r="J213">
            <v>0</v>
          </cell>
        </row>
      </sheetData>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s"/>
      <sheetName val="Cost Expl"/>
      <sheetName val="Revenue"/>
      <sheetName val="Rev Expl"/>
      <sheetName val="BCT Rev"/>
      <sheetName val="Sheet3"/>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Weekly - Data Entry"/>
    </sheetNames>
    <sheetDataSet>
      <sheetData sheetId="0" refreshError="1"/>
      <sheetData sheetId="1" refreshError="1"/>
      <sheetData sheetId="2" refreshError="1">
        <row r="7">
          <cell r="C7" t="str">
            <v>Current Month</v>
          </cell>
          <cell r="G7" t="str">
            <v>Year to Date</v>
          </cell>
        </row>
        <row r="8">
          <cell r="C8" t="str">
            <v>Actual</v>
          </cell>
          <cell r="D8" t="str">
            <v>Budget</v>
          </cell>
          <cell r="E8" t="str">
            <v>Var</v>
          </cell>
          <cell r="G8" t="str">
            <v>Actual</v>
          </cell>
          <cell r="H8" t="str">
            <v>Budget</v>
          </cell>
          <cell r="I8" t="str">
            <v>Var</v>
          </cell>
        </row>
        <row r="9">
          <cell r="B9" t="str">
            <v>Network Access</v>
          </cell>
          <cell r="C9">
            <v>64098</v>
          </cell>
          <cell r="D9">
            <v>63916</v>
          </cell>
          <cell r="E9">
            <v>182</v>
          </cell>
          <cell r="G9">
            <v>255820</v>
          </cell>
          <cell r="H9">
            <v>255912</v>
          </cell>
          <cell r="I9">
            <v>-92</v>
          </cell>
        </row>
        <row r="10">
          <cell r="B10" t="str">
            <v xml:space="preserve">Non-Recurring </v>
          </cell>
          <cell r="C10">
            <v>3068</v>
          </cell>
          <cell r="D10">
            <v>3477</v>
          </cell>
          <cell r="E10">
            <v>-409</v>
          </cell>
          <cell r="G10">
            <v>11572</v>
          </cell>
          <cell r="H10">
            <v>12234</v>
          </cell>
          <cell r="I10">
            <v>-662</v>
          </cell>
        </row>
        <row r="11">
          <cell r="B11" t="str">
            <v>Wireline Enhanced Services</v>
          </cell>
          <cell r="C11">
            <v>9141</v>
          </cell>
          <cell r="D11">
            <v>9513</v>
          </cell>
          <cell r="E11">
            <v>-372</v>
          </cell>
          <cell r="G11">
            <v>35979</v>
          </cell>
          <cell r="H11">
            <v>36893</v>
          </cell>
          <cell r="I11">
            <v>-914</v>
          </cell>
        </row>
        <row r="12">
          <cell r="B12" t="str">
            <v>Megalink 1</v>
          </cell>
          <cell r="C12">
            <v>1429</v>
          </cell>
          <cell r="D12">
            <v>1099</v>
          </cell>
          <cell r="E12">
            <v>330</v>
          </cell>
          <cell r="G12">
            <v>5322</v>
          </cell>
          <cell r="H12">
            <v>4571</v>
          </cell>
          <cell r="I12">
            <v>751</v>
          </cell>
        </row>
        <row r="13">
          <cell r="B13" t="str">
            <v>Megalink (Wholesale) 1</v>
          </cell>
          <cell r="C13">
            <v>865</v>
          </cell>
          <cell r="D13">
            <v>665</v>
          </cell>
          <cell r="E13">
            <v>200</v>
          </cell>
          <cell r="G13">
            <v>3219</v>
          </cell>
          <cell r="H13">
            <v>2765</v>
          </cell>
          <cell r="I13">
            <v>454</v>
          </cell>
        </row>
        <row r="14">
          <cell r="B14" t="str">
            <v>Carrier Connection Charge</v>
          </cell>
          <cell r="C14">
            <v>-1149</v>
          </cell>
          <cell r="D14">
            <v>0</v>
          </cell>
          <cell r="E14">
            <v>-1149</v>
          </cell>
          <cell r="G14">
            <v>58</v>
          </cell>
          <cell r="H14">
            <v>0</v>
          </cell>
          <cell r="I14">
            <v>58</v>
          </cell>
        </row>
        <row r="15">
          <cell r="B15" t="str">
            <v>Access Contribution - External</v>
          </cell>
          <cell r="C15">
            <v>5178</v>
          </cell>
          <cell r="D15">
            <v>5851</v>
          </cell>
          <cell r="E15">
            <v>-673</v>
          </cell>
          <cell r="G15">
            <v>24041</v>
          </cell>
          <cell r="H15">
            <v>22788</v>
          </cell>
          <cell r="I15">
            <v>1253</v>
          </cell>
        </row>
        <row r="16">
          <cell r="B16" t="str">
            <v>Access Contribution - Internal</v>
          </cell>
          <cell r="C16">
            <v>12350</v>
          </cell>
          <cell r="D16">
            <v>12945</v>
          </cell>
          <cell r="E16">
            <v>-595</v>
          </cell>
          <cell r="G16">
            <v>49100</v>
          </cell>
          <cell r="H16">
            <v>51570</v>
          </cell>
          <cell r="I16">
            <v>-2470</v>
          </cell>
        </row>
        <row r="17">
          <cell r="B17" t="str">
            <v>White Pages Non-Pub</v>
          </cell>
          <cell r="C17">
            <v>1007</v>
          </cell>
          <cell r="D17">
            <v>972</v>
          </cell>
          <cell r="E17">
            <v>35</v>
          </cell>
          <cell r="G17">
            <v>1243</v>
          </cell>
          <cell r="H17">
            <v>972</v>
          </cell>
          <cell r="I17">
            <v>271</v>
          </cell>
        </row>
        <row r="18">
          <cell r="B18" t="str">
            <v>Other</v>
          </cell>
          <cell r="C18">
            <v>-387</v>
          </cell>
          <cell r="D18">
            <v>-275</v>
          </cell>
          <cell r="E18">
            <v>-112</v>
          </cell>
          <cell r="G18">
            <v>-1293</v>
          </cell>
          <cell r="H18">
            <v>-1100</v>
          </cell>
          <cell r="I18">
            <v>-193</v>
          </cell>
        </row>
        <row r="19">
          <cell r="C19">
            <v>95600</v>
          </cell>
          <cell r="D19">
            <v>98163</v>
          </cell>
          <cell r="E19">
            <v>-2563</v>
          </cell>
          <cell r="G19">
            <v>385061</v>
          </cell>
          <cell r="H19">
            <v>386605</v>
          </cell>
          <cell r="I19">
            <v>-1544</v>
          </cell>
        </row>
        <row r="21">
          <cell r="B21" t="str">
            <v>Outbound LD</v>
          </cell>
          <cell r="C21">
            <v>44739</v>
          </cell>
          <cell r="D21">
            <v>44439</v>
          </cell>
          <cell r="E21">
            <v>300</v>
          </cell>
          <cell r="G21">
            <v>180156</v>
          </cell>
          <cell r="H21">
            <v>177286</v>
          </cell>
          <cell r="I21">
            <v>2870</v>
          </cell>
        </row>
        <row r="22">
          <cell r="B22" t="str">
            <v>Inbound LD</v>
          </cell>
          <cell r="C22">
            <v>3637</v>
          </cell>
          <cell r="D22">
            <v>3417</v>
          </cell>
          <cell r="E22">
            <v>220</v>
          </cell>
          <cell r="G22">
            <v>14411</v>
          </cell>
          <cell r="H22">
            <v>14056</v>
          </cell>
          <cell r="I22">
            <v>355</v>
          </cell>
        </row>
        <row r="23">
          <cell r="B23" t="str">
            <v>900 Service</v>
          </cell>
          <cell r="C23">
            <v>248</v>
          </cell>
          <cell r="D23">
            <v>336</v>
          </cell>
          <cell r="E23">
            <v>-88</v>
          </cell>
          <cell r="G23">
            <v>984</v>
          </cell>
          <cell r="H23">
            <v>1176</v>
          </cell>
          <cell r="I23">
            <v>-192</v>
          </cell>
        </row>
        <row r="24">
          <cell r="B24" t="str">
            <v>Directory Assistance</v>
          </cell>
          <cell r="C24">
            <v>1469</v>
          </cell>
          <cell r="D24">
            <v>1304</v>
          </cell>
          <cell r="E24">
            <v>165</v>
          </cell>
          <cell r="G24">
            <v>5823</v>
          </cell>
          <cell r="H24">
            <v>5071</v>
          </cell>
          <cell r="I24">
            <v>752</v>
          </cell>
        </row>
        <row r="25">
          <cell r="C25">
            <v>50093</v>
          </cell>
          <cell r="D25">
            <v>49496</v>
          </cell>
          <cell r="E25">
            <v>597</v>
          </cell>
          <cell r="G25">
            <v>201374</v>
          </cell>
          <cell r="H25">
            <v>197589</v>
          </cell>
          <cell r="I25">
            <v>3785</v>
          </cell>
        </row>
        <row r="27">
          <cell r="B27" t="str">
            <v>CT Settlement</v>
          </cell>
          <cell r="C27">
            <v>8371</v>
          </cell>
          <cell r="D27">
            <v>9291</v>
          </cell>
          <cell r="E27">
            <v>-920</v>
          </cell>
          <cell r="G27">
            <v>39896</v>
          </cell>
          <cell r="H27">
            <v>37635</v>
          </cell>
          <cell r="I27">
            <v>2261</v>
          </cell>
        </row>
        <row r="28">
          <cell r="B28" t="str">
            <v>PCD - Mobitel</v>
          </cell>
          <cell r="C28">
            <v>51</v>
          </cell>
          <cell r="D28">
            <v>34</v>
          </cell>
          <cell r="E28">
            <v>17</v>
          </cell>
          <cell r="G28">
            <v>203</v>
          </cell>
          <cell r="H28">
            <v>177</v>
          </cell>
          <cell r="I28">
            <v>26</v>
          </cell>
        </row>
        <row r="29">
          <cell r="C29">
            <v>8422</v>
          </cell>
          <cell r="D29">
            <v>9325</v>
          </cell>
          <cell r="E29">
            <v>-903</v>
          </cell>
          <cell r="G29">
            <v>40099</v>
          </cell>
          <cell r="H29">
            <v>37812</v>
          </cell>
          <cell r="I29">
            <v>2287</v>
          </cell>
        </row>
        <row r="31">
          <cell r="B31" t="str">
            <v>Centrex</v>
          </cell>
          <cell r="C31">
            <v>4990</v>
          </cell>
          <cell r="D31">
            <v>5029</v>
          </cell>
          <cell r="E31">
            <v>-39</v>
          </cell>
          <cell r="G31">
            <v>19622</v>
          </cell>
          <cell r="H31">
            <v>19341</v>
          </cell>
          <cell r="I31">
            <v>281</v>
          </cell>
        </row>
        <row r="32">
          <cell r="B32" t="str">
            <v>Payphone</v>
          </cell>
          <cell r="C32">
            <v>1950</v>
          </cell>
          <cell r="D32">
            <v>1811</v>
          </cell>
          <cell r="E32">
            <v>139</v>
          </cell>
          <cell r="G32">
            <v>7522</v>
          </cell>
          <cell r="H32">
            <v>7718</v>
          </cell>
          <cell r="I32">
            <v>-196</v>
          </cell>
        </row>
        <row r="33">
          <cell r="B33" t="str">
            <v>Other (CPE Sales &amp; Rental)</v>
          </cell>
          <cell r="C33">
            <v>6262</v>
          </cell>
          <cell r="D33">
            <v>6976</v>
          </cell>
          <cell r="E33">
            <v>-714</v>
          </cell>
          <cell r="G33">
            <v>26851</v>
          </cell>
          <cell r="H33">
            <v>28455</v>
          </cell>
          <cell r="I33">
            <v>-1604</v>
          </cell>
        </row>
        <row r="34">
          <cell r="C34">
            <v>13202</v>
          </cell>
          <cell r="D34">
            <v>13816</v>
          </cell>
          <cell r="E34">
            <v>-614</v>
          </cell>
          <cell r="G34">
            <v>53995</v>
          </cell>
          <cell r="H34">
            <v>55514</v>
          </cell>
          <cell r="I34">
            <v>-1519</v>
          </cell>
        </row>
        <row r="36">
          <cell r="B36" t="str">
            <v>Network Access</v>
          </cell>
          <cell r="C36">
            <v>672</v>
          </cell>
          <cell r="D36">
            <v>1050</v>
          </cell>
          <cell r="E36">
            <v>-378</v>
          </cell>
          <cell r="G36">
            <v>3568</v>
          </cell>
          <cell r="H36">
            <v>4166</v>
          </cell>
          <cell r="I36">
            <v>-598</v>
          </cell>
        </row>
        <row r="37">
          <cell r="B37" t="str">
            <v>Carrier Connection Charge</v>
          </cell>
          <cell r="C37">
            <v>2650</v>
          </cell>
          <cell r="D37">
            <v>2577</v>
          </cell>
          <cell r="E37">
            <v>73</v>
          </cell>
          <cell r="G37">
            <v>10820</v>
          </cell>
          <cell r="H37">
            <v>9955</v>
          </cell>
          <cell r="I37">
            <v>865</v>
          </cell>
        </row>
        <row r="38">
          <cell r="C38">
            <v>3322</v>
          </cell>
          <cell r="D38">
            <v>3627</v>
          </cell>
          <cell r="E38">
            <v>-305</v>
          </cell>
          <cell r="G38">
            <v>14388</v>
          </cell>
          <cell r="H38">
            <v>14121</v>
          </cell>
          <cell r="I38">
            <v>267</v>
          </cell>
        </row>
        <row r="40">
          <cell r="B40" t="str">
            <v>Field Operations</v>
          </cell>
          <cell r="C40">
            <v>2257</v>
          </cell>
          <cell r="D40">
            <v>2740</v>
          </cell>
          <cell r="E40">
            <v>-483</v>
          </cell>
          <cell r="G40">
            <v>11745</v>
          </cell>
          <cell r="H40">
            <v>10288</v>
          </cell>
          <cell r="I40">
            <v>1457</v>
          </cell>
        </row>
        <row r="41">
          <cell r="B41" t="str">
            <v>Finance - Late Payment Charges</v>
          </cell>
          <cell r="C41">
            <v>967</v>
          </cell>
          <cell r="D41">
            <v>1085</v>
          </cell>
          <cell r="E41">
            <v>-118</v>
          </cell>
          <cell r="G41">
            <v>4157</v>
          </cell>
          <cell r="H41">
            <v>4340</v>
          </cell>
          <cell r="I41">
            <v>-183</v>
          </cell>
        </row>
        <row r="42">
          <cell r="B42" t="str">
            <v>Other</v>
          </cell>
          <cell r="C42">
            <v>12</v>
          </cell>
          <cell r="E42">
            <v>12</v>
          </cell>
          <cell r="G42">
            <v>77</v>
          </cell>
          <cell r="I42">
            <v>77</v>
          </cell>
        </row>
        <row r="43">
          <cell r="C43">
            <v>3236</v>
          </cell>
          <cell r="D43">
            <v>3825</v>
          </cell>
          <cell r="E43">
            <v>-589</v>
          </cell>
          <cell r="G43">
            <v>15979</v>
          </cell>
          <cell r="H43">
            <v>14628</v>
          </cell>
          <cell r="I43">
            <v>1351</v>
          </cell>
        </row>
        <row r="45">
          <cell r="C45">
            <v>173875</v>
          </cell>
          <cell r="D45">
            <v>178252</v>
          </cell>
          <cell r="E45">
            <v>-4377</v>
          </cell>
          <cell r="G45">
            <v>710896</v>
          </cell>
          <cell r="H45">
            <v>706269</v>
          </cell>
          <cell r="I45">
            <v>4627</v>
          </cell>
        </row>
        <row r="48">
          <cell r="B48" t="str">
            <v>Systems Support Services</v>
          </cell>
          <cell r="C48">
            <v>4410</v>
          </cell>
          <cell r="D48">
            <v>4880</v>
          </cell>
          <cell r="E48">
            <v>-470</v>
          </cell>
          <cell r="G48">
            <v>18426</v>
          </cell>
          <cell r="H48">
            <v>19369</v>
          </cell>
          <cell r="I48">
            <v>-943</v>
          </cell>
        </row>
        <row r="49">
          <cell r="B49" t="str">
            <v xml:space="preserve">C T &amp; S </v>
          </cell>
          <cell r="C49">
            <v>23</v>
          </cell>
          <cell r="D49">
            <v>86</v>
          </cell>
          <cell r="E49">
            <v>-63</v>
          </cell>
          <cell r="G49">
            <v>170</v>
          </cell>
          <cell r="H49">
            <v>366</v>
          </cell>
          <cell r="I49">
            <v>-196</v>
          </cell>
        </row>
        <row r="50">
          <cell r="B50" t="str">
            <v>Enhanced Services</v>
          </cell>
          <cell r="C50">
            <v>1069</v>
          </cell>
          <cell r="D50">
            <v>1059</v>
          </cell>
          <cell r="E50">
            <v>10</v>
          </cell>
          <cell r="G50">
            <v>4139</v>
          </cell>
          <cell r="H50">
            <v>4127</v>
          </cell>
          <cell r="I50">
            <v>12</v>
          </cell>
        </row>
        <row r="51">
          <cell r="C51">
            <v>5502</v>
          </cell>
          <cell r="D51">
            <v>6025</v>
          </cell>
          <cell r="E51">
            <v>-523</v>
          </cell>
          <cell r="G51">
            <v>22735</v>
          </cell>
          <cell r="H51">
            <v>23862</v>
          </cell>
          <cell r="I51">
            <v>-1127</v>
          </cell>
        </row>
        <row r="53">
          <cell r="C53">
            <v>179377</v>
          </cell>
          <cell r="D53">
            <v>184277</v>
          </cell>
          <cell r="E53">
            <v>-4900</v>
          </cell>
          <cell r="G53">
            <v>733631</v>
          </cell>
          <cell r="H53">
            <v>730131</v>
          </cell>
          <cell r="I53">
            <v>3500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Total TCI-VLOB Calc"/>
      <sheetName val="Bus+Carrier"/>
      <sheetName val="Validation"/>
    </sheetNames>
    <sheetDataSet>
      <sheetData sheetId="0" refreshError="1">
        <row r="48">
          <cell r="C48" t="str">
            <v>Basic Exchange</v>
          </cell>
          <cell r="F48">
            <v>30676.462680000004</v>
          </cell>
          <cell r="G48">
            <v>30943.784989999989</v>
          </cell>
          <cell r="H48">
            <v>30735.535519999998</v>
          </cell>
          <cell r="I48">
            <v>32185.220010000005</v>
          </cell>
          <cell r="J48">
            <v>31196.482770000002</v>
          </cell>
          <cell r="K48">
            <v>32728.202390000002</v>
          </cell>
          <cell r="L48">
            <v>31353.686890000001</v>
          </cell>
          <cell r="M48">
            <v>31351.34548</v>
          </cell>
          <cell r="N48">
            <v>31851.946100000001</v>
          </cell>
          <cell r="O48">
            <v>0</v>
          </cell>
          <cell r="P48">
            <v>0</v>
          </cell>
          <cell r="Q48">
            <v>0</v>
          </cell>
          <cell r="R48">
            <v>283022.66683</v>
          </cell>
        </row>
        <row r="49">
          <cell r="C49" t="str">
            <v>EFRC</v>
          </cell>
          <cell r="F49">
            <v>2447.0249800000006</v>
          </cell>
          <cell r="G49">
            <v>2463.8209200000001</v>
          </cell>
          <cell r="H49">
            <v>2457.74296</v>
          </cell>
          <cell r="I49">
            <v>2463.7397000000001</v>
          </cell>
          <cell r="J49">
            <v>2478.9639899999997</v>
          </cell>
          <cell r="K49">
            <v>2489.9169199999997</v>
          </cell>
          <cell r="L49">
            <v>2492.3451400000004</v>
          </cell>
          <cell r="M49">
            <v>2501.2610700000005</v>
          </cell>
          <cell r="N49">
            <v>2513.1997600000004</v>
          </cell>
          <cell r="O49">
            <v>0</v>
          </cell>
          <cell r="P49">
            <v>0</v>
          </cell>
          <cell r="Q49">
            <v>0</v>
          </cell>
          <cell r="R49">
            <v>22308.015439999999</v>
          </cell>
        </row>
        <row r="50">
          <cell r="F50">
            <v>33123.487660000006</v>
          </cell>
          <cell r="G50">
            <v>33407.605909999991</v>
          </cell>
          <cell r="H50">
            <v>33193.278480000001</v>
          </cell>
          <cell r="I50">
            <v>34648.959710000003</v>
          </cell>
          <cell r="J50">
            <v>33675.446759999999</v>
          </cell>
          <cell r="K50">
            <v>35218.119310000002</v>
          </cell>
          <cell r="L50">
            <v>33846.032030000002</v>
          </cell>
          <cell r="M50">
            <v>33852.606549999997</v>
          </cell>
          <cell r="N50">
            <v>34365.145860000004</v>
          </cell>
          <cell r="O50">
            <v>0</v>
          </cell>
          <cell r="P50">
            <v>0</v>
          </cell>
          <cell r="Q50">
            <v>0</v>
          </cell>
          <cell r="R50">
            <v>305330.68226999999</v>
          </cell>
        </row>
        <row r="52">
          <cell r="C52" t="str">
            <v>DID</v>
          </cell>
          <cell r="F52">
            <v>630.39724000000001</v>
          </cell>
          <cell r="G52">
            <v>672.22168000000011</v>
          </cell>
          <cell r="H52">
            <v>686.36000999999999</v>
          </cell>
          <cell r="I52">
            <v>650.22379000000001</v>
          </cell>
          <cell r="J52">
            <v>681.36192000000005</v>
          </cell>
          <cell r="K52">
            <v>682.08152000000007</v>
          </cell>
          <cell r="L52">
            <v>687.97991999999999</v>
          </cell>
          <cell r="M52">
            <v>695.14513999999997</v>
          </cell>
          <cell r="N52">
            <v>701.46789000000001</v>
          </cell>
          <cell r="O52">
            <v>0</v>
          </cell>
          <cell r="P52">
            <v>0</v>
          </cell>
          <cell r="Q52">
            <v>0</v>
          </cell>
          <cell r="R52">
            <v>6087.2391100000004</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1021.89609</v>
          </cell>
          <cell r="G55">
            <v>994.17972999999995</v>
          </cell>
          <cell r="H55">
            <v>989.64215999999988</v>
          </cell>
          <cell r="I55">
            <v>994.11234999999999</v>
          </cell>
          <cell r="J55">
            <v>975.17273999999998</v>
          </cell>
          <cell r="K55">
            <v>1001.6390700000001</v>
          </cell>
          <cell r="L55">
            <v>973.18715999999995</v>
          </cell>
          <cell r="M55">
            <v>982.40782999999999</v>
          </cell>
          <cell r="N55">
            <v>958.20311000000004</v>
          </cell>
          <cell r="O55">
            <v>0</v>
          </cell>
          <cell r="P55">
            <v>0</v>
          </cell>
          <cell r="Q55">
            <v>0</v>
          </cell>
          <cell r="R55">
            <v>8890.4402399999999</v>
          </cell>
        </row>
        <row r="56">
          <cell r="C56" t="str">
            <v>Other Local Access</v>
          </cell>
          <cell r="F56">
            <v>1030.3760300000004</v>
          </cell>
          <cell r="G56">
            <v>337.76813000000004</v>
          </cell>
          <cell r="H56">
            <v>760.1504000000001</v>
          </cell>
          <cell r="I56">
            <v>721.67294000000004</v>
          </cell>
          <cell r="J56">
            <v>742.90435000000002</v>
          </cell>
          <cell r="K56">
            <v>798.89175000000012</v>
          </cell>
          <cell r="L56">
            <v>808.51923000000011</v>
          </cell>
          <cell r="M56">
            <v>793.76023000000021</v>
          </cell>
          <cell r="N56">
            <v>783.53754000000004</v>
          </cell>
          <cell r="O56">
            <v>0</v>
          </cell>
          <cell r="P56">
            <v>0</v>
          </cell>
          <cell r="Q56">
            <v>0</v>
          </cell>
          <cell r="R56">
            <v>6777.5806000000002</v>
          </cell>
        </row>
        <row r="57">
          <cell r="C57" t="str">
            <v>Digital Exchange Access</v>
          </cell>
          <cell r="F57">
            <v>27.5976</v>
          </cell>
          <cell r="G57">
            <v>27.630400000000002</v>
          </cell>
          <cell r="H57">
            <v>27.880800000000001</v>
          </cell>
          <cell r="I57">
            <v>28.978400000000001</v>
          </cell>
          <cell r="J57">
            <v>29.0944</v>
          </cell>
          <cell r="K57">
            <v>30.7456</v>
          </cell>
          <cell r="L57">
            <v>28.7224</v>
          </cell>
          <cell r="M57">
            <v>29.020799999999998</v>
          </cell>
          <cell r="N57">
            <v>30.102400000000003</v>
          </cell>
          <cell r="O57">
            <v>0</v>
          </cell>
          <cell r="P57">
            <v>0</v>
          </cell>
          <cell r="Q57">
            <v>0</v>
          </cell>
          <cell r="R57">
            <v>259.77280000000002</v>
          </cell>
        </row>
        <row r="58">
          <cell r="C58" t="str">
            <v>C800/Paging</v>
          </cell>
          <cell r="F58">
            <v>111.06627999999999</v>
          </cell>
          <cell r="G58">
            <v>107.75528999999999</v>
          </cell>
          <cell r="H58">
            <v>108.73327999999999</v>
          </cell>
          <cell r="I58">
            <v>112.39275000000001</v>
          </cell>
          <cell r="J58">
            <v>124.78268000000001</v>
          </cell>
          <cell r="K58">
            <v>124.89712000000002</v>
          </cell>
          <cell r="L58">
            <v>122.13364</v>
          </cell>
          <cell r="M58">
            <v>122.84632999999999</v>
          </cell>
          <cell r="N58">
            <v>124.28165000000001</v>
          </cell>
          <cell r="O58">
            <v>0</v>
          </cell>
          <cell r="P58">
            <v>0</v>
          </cell>
          <cell r="Q58">
            <v>0</v>
          </cell>
          <cell r="R58">
            <v>1058.8890200000001</v>
          </cell>
        </row>
        <row r="59">
          <cell r="C59" t="str">
            <v>M150 (General Mobile)</v>
          </cell>
          <cell r="F59">
            <v>204.76002000000003</v>
          </cell>
          <cell r="G59">
            <v>201.24751000000001</v>
          </cell>
          <cell r="H59">
            <v>194.67012999999997</v>
          </cell>
          <cell r="I59">
            <v>188.37744999999998</v>
          </cell>
          <cell r="J59">
            <v>181.63876000000002</v>
          </cell>
          <cell r="K59">
            <v>175.91811999999999</v>
          </cell>
          <cell r="L59">
            <v>170.79837999999998</v>
          </cell>
          <cell r="M59">
            <v>168.38485999999997</v>
          </cell>
          <cell r="N59">
            <v>165.29837999999998</v>
          </cell>
          <cell r="O59">
            <v>0</v>
          </cell>
          <cell r="P59">
            <v>0</v>
          </cell>
          <cell r="Q59">
            <v>0</v>
          </cell>
          <cell r="R59">
            <v>1651.0936099999999</v>
          </cell>
        </row>
        <row r="60">
          <cell r="C60" t="str">
            <v>C400</v>
          </cell>
          <cell r="F60">
            <v>674.94400000000007</v>
          </cell>
          <cell r="G60">
            <v>632.87553000000003</v>
          </cell>
          <cell r="H60">
            <v>589.37049999999988</v>
          </cell>
          <cell r="I60">
            <v>598.60726000000011</v>
          </cell>
          <cell r="J60">
            <v>552.83058999999992</v>
          </cell>
          <cell r="K60">
            <v>527.81943999999999</v>
          </cell>
          <cell r="L60">
            <v>520.11057000000005</v>
          </cell>
          <cell r="M60">
            <v>501.00006000000002</v>
          </cell>
          <cell r="N60">
            <v>470.97833000000003</v>
          </cell>
          <cell r="O60">
            <v>0</v>
          </cell>
          <cell r="P60">
            <v>0</v>
          </cell>
          <cell r="Q60">
            <v>0</v>
          </cell>
          <cell r="R60">
            <v>5068.5362800000003</v>
          </cell>
        </row>
        <row r="61">
          <cell r="C61" t="str">
            <v>Coin</v>
          </cell>
          <cell r="F61">
            <v>815.44182000000012</v>
          </cell>
          <cell r="G61">
            <v>660.19858000000011</v>
          </cell>
          <cell r="H61">
            <v>781.82461000000001</v>
          </cell>
          <cell r="I61">
            <v>913.86305000000004</v>
          </cell>
          <cell r="J61">
            <v>838.91718000000003</v>
          </cell>
          <cell r="K61">
            <v>840.02287000000001</v>
          </cell>
          <cell r="L61">
            <v>937.04615000000001</v>
          </cell>
          <cell r="M61">
            <v>894.2632000000001</v>
          </cell>
          <cell r="N61">
            <v>907.82202000000007</v>
          </cell>
          <cell r="O61">
            <v>0</v>
          </cell>
          <cell r="P61">
            <v>0</v>
          </cell>
          <cell r="Q61">
            <v>0</v>
          </cell>
          <cell r="R61">
            <v>7589.39948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349.87139000000013</v>
          </cell>
          <cell r="G63">
            <v>-161.41006000000002</v>
          </cell>
          <cell r="H63">
            <v>170.13705999999993</v>
          </cell>
          <cell r="I63">
            <v>302.69441999999992</v>
          </cell>
          <cell r="J63">
            <v>275.70722000000001</v>
          </cell>
          <cell r="K63">
            <v>309.18579</v>
          </cell>
          <cell r="L63">
            <v>360.59242000000006</v>
          </cell>
          <cell r="M63">
            <v>410.76628000000005</v>
          </cell>
          <cell r="N63">
            <v>514.13842</v>
          </cell>
          <cell r="O63">
            <v>0</v>
          </cell>
          <cell r="P63">
            <v>0</v>
          </cell>
          <cell r="Q63">
            <v>0</v>
          </cell>
          <cell r="R63">
            <v>2531.6829400000001</v>
          </cell>
        </row>
        <row r="64">
          <cell r="C64" t="str">
            <v>Teleroute</v>
          </cell>
          <cell r="F64">
            <v>1.974</v>
          </cell>
          <cell r="G64">
            <v>1.974</v>
          </cell>
          <cell r="H64">
            <v>1.974</v>
          </cell>
          <cell r="I64">
            <v>1.974</v>
          </cell>
          <cell r="J64">
            <v>1.974</v>
          </cell>
          <cell r="K64">
            <v>1.974</v>
          </cell>
          <cell r="L64">
            <v>1.974</v>
          </cell>
          <cell r="M64">
            <v>1.974</v>
          </cell>
          <cell r="N64">
            <v>1.974</v>
          </cell>
          <cell r="O64">
            <v>0</v>
          </cell>
          <cell r="P64">
            <v>0</v>
          </cell>
          <cell r="Q64">
            <v>0</v>
          </cell>
          <cell r="R64">
            <v>17.765999999999998</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1350.6742099999999</v>
          </cell>
          <cell r="G68">
            <v>1561.56231</v>
          </cell>
          <cell r="H68">
            <v>2062.6118800000004</v>
          </cell>
          <cell r="I68">
            <v>665.63123999999993</v>
          </cell>
          <cell r="J68">
            <v>2041.1558600000003</v>
          </cell>
          <cell r="K68">
            <v>1524.4353500000002</v>
          </cell>
          <cell r="L68">
            <v>1965.0976799999999</v>
          </cell>
          <cell r="M68">
            <v>1430.9932999999999</v>
          </cell>
          <cell r="N68">
            <v>1695.0144599999999</v>
          </cell>
          <cell r="O68">
            <v>0</v>
          </cell>
          <cell r="P68">
            <v>0</v>
          </cell>
          <cell r="Q68">
            <v>0</v>
          </cell>
          <cell r="R68">
            <v>14297.176289999999</v>
          </cell>
        </row>
        <row r="70">
          <cell r="C70" t="str">
            <v>Contribution Payments</v>
          </cell>
          <cell r="F70">
            <v>3302.5775899999999</v>
          </cell>
          <cell r="G70">
            <v>3438.2931100000001</v>
          </cell>
          <cell r="H70">
            <v>2922.1893300000002</v>
          </cell>
          <cell r="I70">
            <v>3781.8611099999998</v>
          </cell>
          <cell r="J70">
            <v>5658.6565499999997</v>
          </cell>
          <cell r="K70">
            <v>6233.9117999999999</v>
          </cell>
          <cell r="L70">
            <v>4988.29396</v>
          </cell>
          <cell r="M70">
            <v>5386.6647599999997</v>
          </cell>
          <cell r="N70">
            <v>937.13138000000015</v>
          </cell>
          <cell r="O70">
            <v>0</v>
          </cell>
          <cell r="P70">
            <v>0</v>
          </cell>
          <cell r="Q70">
            <v>0</v>
          </cell>
          <cell r="R70">
            <v>36649.579590000001</v>
          </cell>
        </row>
        <row r="72">
          <cell r="C72" t="str">
            <v>Broadcast TV Dedicated - Local</v>
          </cell>
          <cell r="F72">
            <v>79.794869999999989</v>
          </cell>
          <cell r="G72">
            <v>24.917349999999999</v>
          </cell>
          <cell r="H72">
            <v>43.117339999999999</v>
          </cell>
          <cell r="I72">
            <v>81.76836999999999</v>
          </cell>
          <cell r="J72">
            <v>32.135120000000001</v>
          </cell>
          <cell r="K72">
            <v>31.938869999999998</v>
          </cell>
          <cell r="L72">
            <v>35.583869999999997</v>
          </cell>
          <cell r="M72">
            <v>36.528869999999998</v>
          </cell>
          <cell r="N72">
            <v>31.798869999999997</v>
          </cell>
          <cell r="O72">
            <v>0</v>
          </cell>
          <cell r="P72">
            <v>0</v>
          </cell>
          <cell r="Q72">
            <v>0</v>
          </cell>
          <cell r="R72">
            <v>397.58352999999994</v>
          </cell>
        </row>
        <row r="73">
          <cell r="C73" t="str">
            <v>Broadcast Radio - Local</v>
          </cell>
          <cell r="F73">
            <v>18.6297</v>
          </cell>
          <cell r="G73">
            <v>11.019050000000002</v>
          </cell>
          <cell r="H73">
            <v>15.553259999999998</v>
          </cell>
          <cell r="I73">
            <v>15.205909999999999</v>
          </cell>
          <cell r="J73">
            <v>11.064830000000001</v>
          </cell>
          <cell r="K73">
            <v>25.78877</v>
          </cell>
          <cell r="L73">
            <v>10.260759999999999</v>
          </cell>
          <cell r="M73">
            <v>15.87374</v>
          </cell>
          <cell r="N73">
            <v>18.591619999999999</v>
          </cell>
          <cell r="O73">
            <v>0</v>
          </cell>
          <cell r="P73">
            <v>0</v>
          </cell>
          <cell r="Q73">
            <v>0</v>
          </cell>
          <cell r="R73">
            <v>141.98764</v>
          </cell>
        </row>
        <row r="74">
          <cell r="C74" t="str">
            <v>Other Broadcast - Local</v>
          </cell>
          <cell r="F74">
            <v>-15.416729999999999</v>
          </cell>
          <cell r="G74">
            <v>-12.68572</v>
          </cell>
          <cell r="H74">
            <v>-14.18317</v>
          </cell>
          <cell r="I74">
            <v>-21.482419999999998</v>
          </cell>
          <cell r="J74">
            <v>-24.283300000000001</v>
          </cell>
          <cell r="K74">
            <v>-19.557689999999997</v>
          </cell>
          <cell r="L74">
            <v>-12.42718</v>
          </cell>
          <cell r="M74">
            <v>-12.43623</v>
          </cell>
          <cell r="N74">
            <v>-27.195529999999998</v>
          </cell>
          <cell r="O74">
            <v>0</v>
          </cell>
          <cell r="P74">
            <v>0</v>
          </cell>
          <cell r="Q74">
            <v>0</v>
          </cell>
          <cell r="R74">
            <v>-159.66796999999997</v>
          </cell>
        </row>
        <row r="75">
          <cell r="C75" t="str">
            <v>Sub-Total Broadcast</v>
          </cell>
          <cell r="F75">
            <v>83.007839999999987</v>
          </cell>
          <cell r="G75">
            <v>23.250679999999999</v>
          </cell>
          <cell r="H75">
            <v>44.487429999999989</v>
          </cell>
          <cell r="I75">
            <v>75.491860000000003</v>
          </cell>
          <cell r="J75">
            <v>18.916650000000001</v>
          </cell>
          <cell r="K75">
            <v>38.16995</v>
          </cell>
          <cell r="L75">
            <v>33.417449999999995</v>
          </cell>
          <cell r="M75">
            <v>39.966379999999994</v>
          </cell>
          <cell r="N75">
            <v>23.194960000000002</v>
          </cell>
          <cell r="O75">
            <v>0</v>
          </cell>
          <cell r="P75">
            <v>0</v>
          </cell>
          <cell r="Q75">
            <v>0</v>
          </cell>
          <cell r="R75">
            <v>379.90319999999997</v>
          </cell>
        </row>
        <row r="77">
          <cell r="C77" t="str">
            <v>Total Basic Local - VLOB</v>
          </cell>
          <cell r="F77">
            <v>42728.07177000001</v>
          </cell>
          <cell r="G77">
            <v>41905.152799999996</v>
          </cell>
          <cell r="H77">
            <v>42533.310070000007</v>
          </cell>
          <cell r="I77">
            <v>43684.840330000006</v>
          </cell>
          <cell r="J77">
            <v>45798.559659999999</v>
          </cell>
          <cell r="K77">
            <v>47507.811690000002</v>
          </cell>
          <cell r="L77">
            <v>45443.904990000003</v>
          </cell>
          <cell r="M77">
            <v>45309.799719999995</v>
          </cell>
          <cell r="N77">
            <v>41678.290400000005</v>
          </cell>
          <cell r="O77">
            <v>0</v>
          </cell>
          <cell r="P77">
            <v>0</v>
          </cell>
          <cell r="Q77">
            <v>0</v>
          </cell>
          <cell r="R77">
            <v>396589.74142999999</v>
          </cell>
        </row>
        <row r="80">
          <cell r="C80" t="str">
            <v>TELUS PLAnet</v>
          </cell>
          <cell r="F80">
            <v>519.00091999999995</v>
          </cell>
          <cell r="G80">
            <v>608.40446000000009</v>
          </cell>
          <cell r="H80">
            <v>675.26119000000006</v>
          </cell>
          <cell r="I80">
            <v>737.45813999999996</v>
          </cell>
          <cell r="J80">
            <v>743.87092000000007</v>
          </cell>
          <cell r="K80">
            <v>814.52409</v>
          </cell>
          <cell r="L80">
            <v>807.15989000000002</v>
          </cell>
          <cell r="M80">
            <v>839.91514000000006</v>
          </cell>
          <cell r="N80">
            <v>919.31084999999996</v>
          </cell>
          <cell r="O80">
            <v>0</v>
          </cell>
          <cell r="P80">
            <v>0</v>
          </cell>
          <cell r="Q80">
            <v>0</v>
          </cell>
          <cell r="R80">
            <v>6664.9056</v>
          </cell>
        </row>
        <row r="84">
          <cell r="C84" t="str">
            <v>Centrex-ACD</v>
          </cell>
          <cell r="F84">
            <v>39.809010000000001</v>
          </cell>
          <cell r="G84">
            <v>39.550820000000002</v>
          </cell>
          <cell r="H84">
            <v>37.779839999999993</v>
          </cell>
          <cell r="I84">
            <v>40.066980000000001</v>
          </cell>
          <cell r="J84">
            <v>40.414490000000001</v>
          </cell>
          <cell r="K84">
            <v>39.754660000000001</v>
          </cell>
          <cell r="L84">
            <v>40.054839999999999</v>
          </cell>
          <cell r="M84">
            <v>40.196839999999995</v>
          </cell>
          <cell r="N84">
            <v>41.291319999999999</v>
          </cell>
          <cell r="O84">
            <v>0</v>
          </cell>
          <cell r="P84">
            <v>0</v>
          </cell>
          <cell r="Q84">
            <v>0</v>
          </cell>
          <cell r="R84">
            <v>358.91879999999998</v>
          </cell>
        </row>
        <row r="85">
          <cell r="C85" t="str">
            <v>Centrex-CMS</v>
          </cell>
          <cell r="F85">
            <v>45.819199999999995</v>
          </cell>
          <cell r="G85">
            <v>46.600259999999999</v>
          </cell>
          <cell r="H85">
            <v>47.035019999999996</v>
          </cell>
          <cell r="I85">
            <v>48.595510000000004</v>
          </cell>
          <cell r="J85">
            <v>49.985860000000002</v>
          </cell>
          <cell r="K85">
            <v>51.114980000000003</v>
          </cell>
          <cell r="L85">
            <v>52.885040000000004</v>
          </cell>
          <cell r="M85">
            <v>53.359519999999996</v>
          </cell>
          <cell r="N85">
            <v>53.937620000000003</v>
          </cell>
          <cell r="O85">
            <v>0</v>
          </cell>
          <cell r="P85">
            <v>0</v>
          </cell>
          <cell r="Q85">
            <v>0</v>
          </cell>
          <cell r="R85">
            <v>449.33300999999994</v>
          </cell>
        </row>
        <row r="86">
          <cell r="C86" t="str">
            <v>Centrex-Features</v>
          </cell>
          <cell r="F86">
            <v>157.92598999999998</v>
          </cell>
          <cell r="G86">
            <v>161.85397</v>
          </cell>
          <cell r="H86">
            <v>175.27770999999998</v>
          </cell>
          <cell r="I86">
            <v>193.65333999999999</v>
          </cell>
          <cell r="J86">
            <v>185.18784999999997</v>
          </cell>
          <cell r="K86">
            <v>180.88378</v>
          </cell>
          <cell r="L86">
            <v>185.75725</v>
          </cell>
          <cell r="M86">
            <v>186.67274</v>
          </cell>
          <cell r="N86">
            <v>187.69733000000002</v>
          </cell>
          <cell r="O86">
            <v>0</v>
          </cell>
          <cell r="P86">
            <v>0</v>
          </cell>
          <cell r="Q86">
            <v>0</v>
          </cell>
          <cell r="R86">
            <v>1614.90996</v>
          </cell>
        </row>
        <row r="87">
          <cell r="C87" t="str">
            <v>Centrex-Lines</v>
          </cell>
          <cell r="F87">
            <v>2459.03024</v>
          </cell>
          <cell r="G87">
            <v>2425.7146900000002</v>
          </cell>
          <cell r="H87">
            <v>2422.1995699999998</v>
          </cell>
          <cell r="I87">
            <v>2166.1606199999997</v>
          </cell>
          <cell r="J87">
            <v>2430.5192099999995</v>
          </cell>
          <cell r="K87">
            <v>3146.4048399999997</v>
          </cell>
          <cell r="L87">
            <v>2523.5205700000001</v>
          </cell>
          <cell r="M87">
            <v>2541.7151100000001</v>
          </cell>
          <cell r="N87">
            <v>2577.25866</v>
          </cell>
          <cell r="O87">
            <v>0</v>
          </cell>
          <cell r="P87">
            <v>0</v>
          </cell>
          <cell r="Q87">
            <v>0</v>
          </cell>
          <cell r="R87">
            <v>22692.523509999999</v>
          </cell>
        </row>
        <row r="88">
          <cell r="C88" t="str">
            <v>Centrex-Voice Processing</v>
          </cell>
          <cell r="F88">
            <v>196.43297000000001</v>
          </cell>
          <cell r="G88">
            <v>198.43168</v>
          </cell>
          <cell r="H88">
            <v>202.97754999999998</v>
          </cell>
          <cell r="I88">
            <v>208.45018999999999</v>
          </cell>
          <cell r="J88">
            <v>218.52182000000002</v>
          </cell>
          <cell r="K88">
            <v>219.77251999999999</v>
          </cell>
          <cell r="L88">
            <v>222.11707999999999</v>
          </cell>
          <cell r="M88">
            <v>231.55348000000001</v>
          </cell>
          <cell r="N88">
            <v>234.42923000000002</v>
          </cell>
          <cell r="O88">
            <v>0</v>
          </cell>
          <cell r="P88">
            <v>0</v>
          </cell>
          <cell r="Q88">
            <v>0</v>
          </cell>
          <cell r="R88">
            <v>1932.68652</v>
          </cell>
        </row>
        <row r="89">
          <cell r="F89">
            <v>2899.0174099999999</v>
          </cell>
          <cell r="G89">
            <v>2872.1514200000006</v>
          </cell>
          <cell r="H89">
            <v>2885.2696899999996</v>
          </cell>
          <cell r="I89">
            <v>2656.9266399999997</v>
          </cell>
          <cell r="J89">
            <v>2924.6292299999996</v>
          </cell>
          <cell r="K89">
            <v>3637.9307799999997</v>
          </cell>
          <cell r="L89">
            <v>3024.3347800000001</v>
          </cell>
          <cell r="M89">
            <v>3053.4976900000001</v>
          </cell>
          <cell r="N89">
            <v>3094.6141600000001</v>
          </cell>
          <cell r="O89">
            <v>0</v>
          </cell>
          <cell r="P89">
            <v>0</v>
          </cell>
          <cell r="Q89">
            <v>0</v>
          </cell>
          <cell r="R89">
            <v>27048.371799999997</v>
          </cell>
        </row>
        <row r="91">
          <cell r="C91" t="str">
            <v>Call Answer</v>
          </cell>
          <cell r="F91">
            <v>356.45206999999999</v>
          </cell>
          <cell r="G91">
            <v>369.58961999999997</v>
          </cell>
          <cell r="H91">
            <v>373.13876310482794</v>
          </cell>
          <cell r="I91">
            <v>382.71287000000001</v>
          </cell>
          <cell r="J91">
            <v>392.8677860989622</v>
          </cell>
          <cell r="K91">
            <v>404.36635547981211</v>
          </cell>
          <cell r="L91">
            <v>419.7331905343957</v>
          </cell>
          <cell r="M91">
            <v>438.00461999999999</v>
          </cell>
          <cell r="N91">
            <v>458.53246940343473</v>
          </cell>
          <cell r="O91">
            <v>0</v>
          </cell>
          <cell r="P91">
            <v>0</v>
          </cell>
          <cell r="Q91">
            <v>0</v>
          </cell>
          <cell r="R91">
            <v>3595.397744621433</v>
          </cell>
        </row>
        <row r="92">
          <cell r="C92" t="str">
            <v>Call Management</v>
          </cell>
          <cell r="F92">
            <v>1213.61005</v>
          </cell>
          <cell r="G92">
            <v>1208.4780600000001</v>
          </cell>
          <cell r="H92">
            <v>1187.74254</v>
          </cell>
          <cell r="I92">
            <v>1173.52369</v>
          </cell>
          <cell r="J92">
            <v>1167.8888899999999</v>
          </cell>
          <cell r="K92">
            <v>1179.5192100000002</v>
          </cell>
          <cell r="L92">
            <v>1187.1084500000002</v>
          </cell>
          <cell r="M92">
            <v>1195.1451599999998</v>
          </cell>
          <cell r="N92">
            <v>1203.56348</v>
          </cell>
          <cell r="O92">
            <v>0</v>
          </cell>
          <cell r="P92">
            <v>0</v>
          </cell>
          <cell r="Q92">
            <v>0</v>
          </cell>
          <cell r="R92">
            <v>10716.579530000001</v>
          </cell>
        </row>
        <row r="93">
          <cell r="C93" t="str">
            <v>Custom Calling</v>
          </cell>
          <cell r="F93">
            <v>1108.8006599999999</v>
          </cell>
          <cell r="G93">
            <v>1034.70065</v>
          </cell>
          <cell r="H93">
            <v>1005.36349</v>
          </cell>
          <cell r="I93">
            <v>990.75135</v>
          </cell>
          <cell r="J93">
            <v>979.20874000000003</v>
          </cell>
          <cell r="K93">
            <v>973.41969999999992</v>
          </cell>
          <cell r="L93">
            <v>967.88720000000001</v>
          </cell>
          <cell r="M93">
            <v>960.69808999999998</v>
          </cell>
          <cell r="N93">
            <v>958.59550999999988</v>
          </cell>
          <cell r="O93">
            <v>0</v>
          </cell>
          <cell r="P93">
            <v>0</v>
          </cell>
          <cell r="Q93">
            <v>0</v>
          </cell>
          <cell r="R93">
            <v>8979.4253900000003</v>
          </cell>
        </row>
        <row r="94">
          <cell r="C94" t="str">
            <v>SmartTouch Packaging</v>
          </cell>
          <cell r="F94">
            <v>486.83292999999998</v>
          </cell>
          <cell r="G94">
            <v>556.53489999999999</v>
          </cell>
          <cell r="H94">
            <v>616.99645999999996</v>
          </cell>
          <cell r="I94">
            <v>702.65221999999994</v>
          </cell>
          <cell r="J94">
            <v>758.32070999999996</v>
          </cell>
          <cell r="K94">
            <v>812.68408999999997</v>
          </cell>
          <cell r="L94">
            <v>850.2171800000001</v>
          </cell>
          <cell r="M94">
            <v>901.73775000000001</v>
          </cell>
          <cell r="N94">
            <v>959.23545999999999</v>
          </cell>
          <cell r="O94">
            <v>0</v>
          </cell>
          <cell r="P94">
            <v>0</v>
          </cell>
          <cell r="Q94">
            <v>0</v>
          </cell>
          <cell r="R94">
            <v>6645.2116999999998</v>
          </cell>
        </row>
        <row r="95">
          <cell r="C95" t="str">
            <v>SmartTouch Pay-Per-Use</v>
          </cell>
          <cell r="F95">
            <v>310.67658</v>
          </cell>
          <cell r="G95">
            <v>255.34884000000002</v>
          </cell>
          <cell r="H95">
            <v>723.58260999999993</v>
          </cell>
          <cell r="I95">
            <v>507.06550999999996</v>
          </cell>
          <cell r="J95">
            <v>489.03037999999998</v>
          </cell>
          <cell r="K95">
            <v>493.24360999999999</v>
          </cell>
          <cell r="L95">
            <v>474.51949000000008</v>
          </cell>
          <cell r="M95">
            <v>464.78353000000004</v>
          </cell>
          <cell r="N95">
            <v>478.72991999999999</v>
          </cell>
          <cell r="O95">
            <v>0</v>
          </cell>
          <cell r="P95">
            <v>0</v>
          </cell>
          <cell r="Q95">
            <v>0</v>
          </cell>
          <cell r="R95">
            <v>4196.9804700000004</v>
          </cell>
        </row>
        <row r="96">
          <cell r="C96" t="str">
            <v>TalkMail</v>
          </cell>
          <cell r="F96">
            <v>14.810870000000001</v>
          </cell>
          <cell r="G96">
            <v>16.759740000000001</v>
          </cell>
          <cell r="H96">
            <v>18.064356895172018</v>
          </cell>
          <cell r="I96">
            <v>16.306989999999999</v>
          </cell>
          <cell r="J96">
            <v>17.631333901037852</v>
          </cell>
          <cell r="K96">
            <v>15.79245452018783</v>
          </cell>
          <cell r="L96">
            <v>12.28019946560431</v>
          </cell>
          <cell r="M96">
            <v>12.36032</v>
          </cell>
          <cell r="N96">
            <v>12.080450596565276</v>
          </cell>
          <cell r="O96">
            <v>0</v>
          </cell>
          <cell r="P96">
            <v>0</v>
          </cell>
          <cell r="Q96">
            <v>0</v>
          </cell>
          <cell r="R96">
            <v>136.08671537856728</v>
          </cell>
        </row>
        <row r="97">
          <cell r="F97">
            <v>3491.1831599999996</v>
          </cell>
          <cell r="G97">
            <v>3441.4118100000001</v>
          </cell>
          <cell r="H97">
            <v>3924.8882199999998</v>
          </cell>
          <cell r="I97">
            <v>3773.0126299999997</v>
          </cell>
          <cell r="J97">
            <v>3804.9478400000003</v>
          </cell>
          <cell r="K97">
            <v>3879.0254199999995</v>
          </cell>
          <cell r="L97">
            <v>3911.7457100000006</v>
          </cell>
          <cell r="M97">
            <v>3972.7294699999998</v>
          </cell>
          <cell r="N97">
            <v>4070.73729</v>
          </cell>
          <cell r="O97">
            <v>0</v>
          </cell>
          <cell r="P97">
            <v>0</v>
          </cell>
          <cell r="Q97">
            <v>0</v>
          </cell>
          <cell r="R97">
            <v>34269.681550000001</v>
          </cell>
        </row>
        <row r="99">
          <cell r="C99" t="str">
            <v>Megalink</v>
          </cell>
          <cell r="F99">
            <v>795.93205</v>
          </cell>
          <cell r="G99">
            <v>770.93083000000013</v>
          </cell>
          <cell r="H99">
            <v>989.4226799999999</v>
          </cell>
          <cell r="I99">
            <v>817.65727000000004</v>
          </cell>
          <cell r="J99">
            <v>964.52028000000007</v>
          </cell>
          <cell r="K99">
            <v>995.03876000000002</v>
          </cell>
          <cell r="L99">
            <v>1036.12455</v>
          </cell>
          <cell r="M99">
            <v>1054.7769599999999</v>
          </cell>
          <cell r="N99">
            <v>1108.72442</v>
          </cell>
          <cell r="O99">
            <v>0</v>
          </cell>
          <cell r="P99">
            <v>0</v>
          </cell>
          <cell r="Q99">
            <v>0</v>
          </cell>
          <cell r="R99">
            <v>8533.1278000000002</v>
          </cell>
        </row>
        <row r="100">
          <cell r="C100" t="str">
            <v>AIN</v>
          </cell>
          <cell r="F100">
            <v>49.211970000000001</v>
          </cell>
          <cell r="G100">
            <v>45.208210000000008</v>
          </cell>
          <cell r="H100">
            <v>-28.512400000000003</v>
          </cell>
          <cell r="I100">
            <v>51.517249999999997</v>
          </cell>
          <cell r="J100">
            <v>57.010309999999997</v>
          </cell>
          <cell r="K100">
            <v>40.072290000000002</v>
          </cell>
          <cell r="L100">
            <v>55.368410000000004</v>
          </cell>
          <cell r="M100">
            <v>59.252269999999996</v>
          </cell>
          <cell r="N100">
            <v>-14.632190000000003</v>
          </cell>
          <cell r="O100">
            <v>0</v>
          </cell>
          <cell r="P100">
            <v>0</v>
          </cell>
          <cell r="Q100">
            <v>0</v>
          </cell>
          <cell r="R100">
            <v>314.49612000000008</v>
          </cell>
        </row>
        <row r="101">
          <cell r="C101" t="str">
            <v>E911</v>
          </cell>
          <cell r="F101">
            <v>66.202809999999999</v>
          </cell>
          <cell r="G101">
            <v>31.240119999999994</v>
          </cell>
          <cell r="H101">
            <v>269.49281000000008</v>
          </cell>
          <cell r="I101">
            <v>153.21895000000001</v>
          </cell>
          <cell r="J101">
            <v>156.90261999999998</v>
          </cell>
          <cell r="K101">
            <v>158.03233999999998</v>
          </cell>
          <cell r="L101">
            <v>165.80042</v>
          </cell>
          <cell r="M101">
            <v>172.09173999999999</v>
          </cell>
          <cell r="N101">
            <v>176.47313999999997</v>
          </cell>
          <cell r="O101">
            <v>0</v>
          </cell>
          <cell r="P101">
            <v>0</v>
          </cell>
          <cell r="Q101">
            <v>0</v>
          </cell>
          <cell r="R101">
            <v>1349.4549500000001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7301.5473999999995</v>
          </cell>
          <cell r="G104">
            <v>7160.9423900000002</v>
          </cell>
          <cell r="H104">
            <v>8040.5609999999997</v>
          </cell>
          <cell r="I104">
            <v>7452.3327399999998</v>
          </cell>
          <cell r="J104">
            <v>7908.0102799999995</v>
          </cell>
          <cell r="K104">
            <v>8710.099589999998</v>
          </cell>
          <cell r="L104">
            <v>8193.3738699999994</v>
          </cell>
          <cell r="M104">
            <v>8312.3481299999985</v>
          </cell>
          <cell r="N104">
            <v>8435.9168199999986</v>
          </cell>
          <cell r="O104">
            <v>0</v>
          </cell>
          <cell r="P104">
            <v>0</v>
          </cell>
          <cell r="Q104">
            <v>0</v>
          </cell>
          <cell r="R104">
            <v>71515.13222</v>
          </cell>
        </row>
        <row r="107">
          <cell r="C107" t="str">
            <v>Basic</v>
          </cell>
        </row>
        <row r="108">
          <cell r="C108" t="str">
            <v>Centrex Terminal</v>
          </cell>
          <cell r="F108">
            <v>1.3707499999999999</v>
          </cell>
          <cell r="G108">
            <v>3.0845100000000003</v>
          </cell>
          <cell r="H108">
            <v>3.2147899999999998</v>
          </cell>
          <cell r="I108">
            <v>2.9151599999999998</v>
          </cell>
          <cell r="J108">
            <v>2.1640600000000001</v>
          </cell>
          <cell r="K108">
            <v>1.9211500000000001</v>
          </cell>
          <cell r="L108">
            <v>1.9443699999999999</v>
          </cell>
          <cell r="M108">
            <v>1.9008699999999998</v>
          </cell>
          <cell r="N108">
            <v>1.8588900000000002</v>
          </cell>
          <cell r="O108">
            <v>0</v>
          </cell>
          <cell r="P108">
            <v>0</v>
          </cell>
          <cell r="Q108">
            <v>0</v>
          </cell>
          <cell r="R108">
            <v>20.374549999999999</v>
          </cell>
        </row>
        <row r="109">
          <cell r="C109" t="str">
            <v>Single Line Sets</v>
          </cell>
          <cell r="F109">
            <v>441.05014</v>
          </cell>
          <cell r="G109">
            <v>417.27694000000002</v>
          </cell>
          <cell r="H109">
            <v>394.54883000000001</v>
          </cell>
          <cell r="I109">
            <v>372.64812000000001</v>
          </cell>
          <cell r="J109">
            <v>352.20120999999995</v>
          </cell>
          <cell r="K109">
            <v>337.64046999999999</v>
          </cell>
          <cell r="L109">
            <v>323.27404999999999</v>
          </cell>
          <cell r="M109">
            <v>312.11791999999997</v>
          </cell>
          <cell r="N109">
            <v>298.20405</v>
          </cell>
          <cell r="O109">
            <v>0</v>
          </cell>
          <cell r="P109">
            <v>0</v>
          </cell>
          <cell r="Q109">
            <v>0</v>
          </cell>
          <cell r="R109">
            <v>3248.96173</v>
          </cell>
        </row>
        <row r="110">
          <cell r="C110" t="str">
            <v>Special Needs</v>
          </cell>
          <cell r="F110">
            <v>8.7689599999999999</v>
          </cell>
          <cell r="G110">
            <v>8.8605999999999998</v>
          </cell>
          <cell r="H110">
            <v>8.9600600000000004</v>
          </cell>
          <cell r="I110">
            <v>9.1174199999999992</v>
          </cell>
          <cell r="J110">
            <v>9.2210200000000011</v>
          </cell>
          <cell r="K110">
            <v>9.4701900000000006</v>
          </cell>
          <cell r="L110">
            <v>9.4643999999999995</v>
          </cell>
          <cell r="M110">
            <v>9.9094099999999994</v>
          </cell>
          <cell r="N110">
            <v>10.06889</v>
          </cell>
          <cell r="O110">
            <v>0</v>
          </cell>
          <cell r="P110">
            <v>0</v>
          </cell>
          <cell r="Q110">
            <v>0</v>
          </cell>
          <cell r="R110">
            <v>83.840949999999992</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451.18984999999998</v>
          </cell>
          <cell r="G112">
            <v>429.22205000000002</v>
          </cell>
          <cell r="H112">
            <v>406.72368</v>
          </cell>
          <cell r="I112">
            <v>384.6807</v>
          </cell>
          <cell r="J112">
            <v>363.58628999999996</v>
          </cell>
          <cell r="K112">
            <v>349.03181000000001</v>
          </cell>
          <cell r="L112">
            <v>334.68281999999999</v>
          </cell>
          <cell r="M112">
            <v>323.92819999999995</v>
          </cell>
          <cell r="N112">
            <v>310.13182999999998</v>
          </cell>
          <cell r="O112">
            <v>0</v>
          </cell>
          <cell r="P112">
            <v>0</v>
          </cell>
          <cell r="Q112">
            <v>0</v>
          </cell>
          <cell r="R112">
            <v>3353.1772299999998</v>
          </cell>
        </row>
        <row r="114">
          <cell r="C114" t="str">
            <v>Enhanced</v>
          </cell>
        </row>
        <row r="115">
          <cell r="C115" t="str">
            <v>Enhanced Terminal</v>
          </cell>
          <cell r="F115">
            <v>794.53730999999993</v>
          </cell>
          <cell r="G115">
            <v>808.7443199999999</v>
          </cell>
          <cell r="H115">
            <v>830.75981999999999</v>
          </cell>
          <cell r="I115">
            <v>866.18904999999995</v>
          </cell>
          <cell r="J115">
            <v>907.65079000000003</v>
          </cell>
          <cell r="K115">
            <v>955.26823999999999</v>
          </cell>
          <cell r="L115">
            <v>960.10469999999998</v>
          </cell>
          <cell r="M115">
            <v>1001.6452099999999</v>
          </cell>
          <cell r="N115">
            <v>1050.21793</v>
          </cell>
          <cell r="O115">
            <v>0</v>
          </cell>
          <cell r="P115">
            <v>0</v>
          </cell>
          <cell r="Q115">
            <v>0</v>
          </cell>
          <cell r="R115">
            <v>8175.117369999999</v>
          </cell>
        </row>
        <row r="117">
          <cell r="C117" t="str">
            <v>Total CPE</v>
          </cell>
          <cell r="F117">
            <v>1245.7271599999999</v>
          </cell>
          <cell r="G117">
            <v>1237.9663699999999</v>
          </cell>
          <cell r="H117">
            <v>1237.4835</v>
          </cell>
          <cell r="I117">
            <v>1250.8697499999998</v>
          </cell>
          <cell r="J117">
            <v>1271.2370799999999</v>
          </cell>
          <cell r="K117">
            <v>1304.3000500000001</v>
          </cell>
          <cell r="L117">
            <v>1294.7875199999999</v>
          </cell>
          <cell r="M117">
            <v>1325.57341</v>
          </cell>
          <cell r="N117">
            <v>1360.3497600000001</v>
          </cell>
          <cell r="O117">
            <v>0</v>
          </cell>
          <cell r="P117">
            <v>0</v>
          </cell>
          <cell r="Q117">
            <v>0</v>
          </cell>
          <cell r="R117">
            <v>11528.294599999999</v>
          </cell>
        </row>
        <row r="119">
          <cell r="F119">
            <v>51794.347250000013</v>
          </cell>
          <cell r="G119">
            <v>50912.46602</v>
          </cell>
          <cell r="H119">
            <v>52486.615760000008</v>
          </cell>
          <cell r="I119">
            <v>53125.500960000005</v>
          </cell>
          <cell r="J119">
            <v>55721.677940000001</v>
          </cell>
          <cell r="K119">
            <v>58336.735419999997</v>
          </cell>
          <cell r="L119">
            <v>55739.226269999999</v>
          </cell>
          <cell r="M119">
            <v>55787.636399999988</v>
          </cell>
          <cell r="N119">
            <v>52393.867830000003</v>
          </cell>
          <cell r="O119">
            <v>0</v>
          </cell>
          <cell r="P119">
            <v>0</v>
          </cell>
          <cell r="Q119">
            <v>0</v>
          </cell>
          <cell r="R119">
            <v>486298.07385000004</v>
          </cell>
        </row>
        <row r="123">
          <cell r="C123" t="str">
            <v>Advantage Select</v>
          </cell>
          <cell r="F123">
            <v>1347.7469009943577</v>
          </cell>
          <cell r="G123">
            <v>1143.3945943507438</v>
          </cell>
          <cell r="H123">
            <v>1187.6851522732527</v>
          </cell>
          <cell r="I123">
            <v>1246.8528831055432</v>
          </cell>
          <cell r="J123">
            <v>1822.0745170661658</v>
          </cell>
          <cell r="K123">
            <v>1611.7091996206204</v>
          </cell>
          <cell r="L123">
            <v>1336.1382125106343</v>
          </cell>
          <cell r="M123">
            <v>1774.1629520262495</v>
          </cell>
          <cell r="N123">
            <v>1563.6192823221879</v>
          </cell>
          <cell r="O123">
            <v>0</v>
          </cell>
          <cell r="P123">
            <v>0</v>
          </cell>
          <cell r="Q123">
            <v>0</v>
          </cell>
          <cell r="R123">
            <v>13033.383694269754</v>
          </cell>
        </row>
        <row r="124">
          <cell r="C124" t="str">
            <v>Advantage Preferred</v>
          </cell>
          <cell r="F124">
            <v>5090.6020004193124</v>
          </cell>
          <cell r="G124">
            <v>4867.497420181302</v>
          </cell>
          <cell r="H124">
            <v>4144.9767312844679</v>
          </cell>
          <cell r="I124">
            <v>3878.9275762615812</v>
          </cell>
          <cell r="J124">
            <v>5099.0649472156192</v>
          </cell>
          <cell r="K124">
            <v>4238.7587481406244</v>
          </cell>
          <cell r="L124">
            <v>3196.902638316652</v>
          </cell>
          <cell r="M124">
            <v>3651.1303881938506</v>
          </cell>
          <cell r="N124">
            <v>2937.4296557583466</v>
          </cell>
          <cell r="O124">
            <v>0</v>
          </cell>
          <cell r="P124">
            <v>0</v>
          </cell>
          <cell r="Q124">
            <v>0</v>
          </cell>
          <cell r="R124">
            <v>37105.290105771746</v>
          </cell>
        </row>
        <row r="125">
          <cell r="C125" t="str">
            <v>Advantage Vision</v>
          </cell>
          <cell r="F125">
            <v>761.61490000000003</v>
          </cell>
          <cell r="G125">
            <v>611.31670000000008</v>
          </cell>
          <cell r="H125">
            <v>652.08530000000007</v>
          </cell>
          <cell r="I125">
            <v>678.36836000000005</v>
          </cell>
          <cell r="J125">
            <v>899.18615999999997</v>
          </cell>
          <cell r="K125">
            <v>1071.62444</v>
          </cell>
          <cell r="L125">
            <v>980.06785000000002</v>
          </cell>
          <cell r="M125">
            <v>786.31943999999999</v>
          </cell>
          <cell r="N125">
            <v>969.10123999999985</v>
          </cell>
          <cell r="O125">
            <v>0</v>
          </cell>
          <cell r="P125">
            <v>0</v>
          </cell>
          <cell r="Q125">
            <v>0</v>
          </cell>
          <cell r="R125">
            <v>7409.6843900000003</v>
          </cell>
        </row>
        <row r="126">
          <cell r="C126" t="str">
            <v>Advantage Vnet</v>
          </cell>
          <cell r="F126">
            <v>3158.7397500000002</v>
          </cell>
          <cell r="G126">
            <v>2139.1864399999999</v>
          </cell>
          <cell r="H126">
            <v>2364.7387199999998</v>
          </cell>
          <cell r="I126">
            <v>2229.8404399999999</v>
          </cell>
          <cell r="J126">
            <v>2048.6895399999999</v>
          </cell>
          <cell r="K126">
            <v>2499.7408</v>
          </cell>
          <cell r="L126">
            <v>2845.3174899999999</v>
          </cell>
          <cell r="M126">
            <v>2327.5272399999999</v>
          </cell>
          <cell r="N126">
            <v>2434.4326599999999</v>
          </cell>
          <cell r="O126">
            <v>0</v>
          </cell>
          <cell r="P126">
            <v>0</v>
          </cell>
          <cell r="Q126">
            <v>0</v>
          </cell>
          <cell r="R126">
            <v>22048.213079999998</v>
          </cell>
        </row>
        <row r="127">
          <cell r="C127" t="str">
            <v>Faxcom</v>
          </cell>
          <cell r="F127">
            <v>123.80210000000001</v>
          </cell>
          <cell r="G127">
            <v>113.14820999999999</v>
          </cell>
          <cell r="H127">
            <v>80.883980000000008</v>
          </cell>
          <cell r="I127">
            <v>158.53931</v>
          </cell>
          <cell r="J127">
            <v>125.29769999999999</v>
          </cell>
          <cell r="K127">
            <v>105.70564</v>
          </cell>
          <cell r="L127">
            <v>108.60954000000001</v>
          </cell>
          <cell r="M127">
            <v>89.930880000000002</v>
          </cell>
          <cell r="N127">
            <v>96.574219999999997</v>
          </cell>
          <cell r="O127">
            <v>0</v>
          </cell>
          <cell r="P127">
            <v>0</v>
          </cell>
          <cell r="Q127">
            <v>0</v>
          </cell>
          <cell r="R127">
            <v>1002.49158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2713.5035499999999</v>
          </cell>
          <cell r="G129">
            <v>2295.3477000000003</v>
          </cell>
          <cell r="H129">
            <v>2997.1632200000004</v>
          </cell>
          <cell r="I129">
            <v>3204.4285700000009</v>
          </cell>
          <cell r="J129">
            <v>1872.3355599999998</v>
          </cell>
          <cell r="K129">
            <v>2296.2314299999998</v>
          </cell>
          <cell r="L129">
            <v>2419.9325800000001</v>
          </cell>
          <cell r="M129">
            <v>2224.2386299999998</v>
          </cell>
          <cell r="N129">
            <v>1416.0732399999999</v>
          </cell>
          <cell r="O129">
            <v>0</v>
          </cell>
          <cell r="P129">
            <v>0</v>
          </cell>
          <cell r="Q129">
            <v>0</v>
          </cell>
          <cell r="R129">
            <v>21439.254480000003</v>
          </cell>
        </row>
        <row r="130">
          <cell r="C130" t="str">
            <v>900 Services</v>
          </cell>
          <cell r="F130">
            <v>270.06804999999997</v>
          </cell>
          <cell r="G130">
            <v>226.10333000000003</v>
          </cell>
          <cell r="H130">
            <v>210.39082999999999</v>
          </cell>
          <cell r="I130">
            <v>233.46671000000003</v>
          </cell>
          <cell r="J130">
            <v>202.62049999999999</v>
          </cell>
          <cell r="K130">
            <v>407.21283</v>
          </cell>
          <cell r="L130">
            <v>311.55207999999993</v>
          </cell>
          <cell r="M130">
            <v>98.864300000000014</v>
          </cell>
          <cell r="N130">
            <v>473.12167999999997</v>
          </cell>
          <cell r="O130">
            <v>0</v>
          </cell>
          <cell r="P130">
            <v>0</v>
          </cell>
          <cell r="Q130">
            <v>0</v>
          </cell>
          <cell r="R130">
            <v>2433.40031</v>
          </cell>
        </row>
        <row r="131">
          <cell r="F131">
            <v>13466.077251413672</v>
          </cell>
          <cell r="G131">
            <v>11395.994394532046</v>
          </cell>
          <cell r="H131">
            <v>11637.923933557722</v>
          </cell>
          <cell r="I131">
            <v>11630.423849367126</v>
          </cell>
          <cell r="J131">
            <v>12069.268924281783</v>
          </cell>
          <cell r="K131">
            <v>12230.983087761244</v>
          </cell>
          <cell r="L131">
            <v>11198.520390827287</v>
          </cell>
          <cell r="M131">
            <v>10952.173830220099</v>
          </cell>
          <cell r="N131">
            <v>9890.3519780805345</v>
          </cell>
          <cell r="O131">
            <v>0</v>
          </cell>
          <cell r="P131">
            <v>0</v>
          </cell>
          <cell r="Q131">
            <v>0</v>
          </cell>
          <cell r="R131">
            <v>104471.7176400415</v>
          </cell>
        </row>
        <row r="133">
          <cell r="C133" t="str">
            <v>TELUS Your Way Plus</v>
          </cell>
          <cell r="F133">
            <v>12104.202531077128</v>
          </cell>
          <cell r="G133">
            <v>12310.695594367091</v>
          </cell>
          <cell r="H133">
            <v>15572.538334633999</v>
          </cell>
          <cell r="I133">
            <v>16363.118233180812</v>
          </cell>
          <cell r="J133">
            <v>20639.102759639842</v>
          </cell>
          <cell r="K133">
            <v>16649.908546433049</v>
          </cell>
          <cell r="L133">
            <v>18463.822545635041</v>
          </cell>
          <cell r="M133">
            <v>16554.314401376716</v>
          </cell>
          <cell r="N133">
            <v>14967.450915418494</v>
          </cell>
          <cell r="O133">
            <v>0</v>
          </cell>
          <cell r="P133">
            <v>0</v>
          </cell>
          <cell r="Q133">
            <v>0</v>
          </cell>
          <cell r="R133">
            <v>143625.15386176217</v>
          </cell>
        </row>
        <row r="134">
          <cell r="C134" t="str">
            <v>TELUS Your Way Straight</v>
          </cell>
          <cell r="F134">
            <v>0</v>
          </cell>
          <cell r="G134">
            <v>0</v>
          </cell>
          <cell r="H134">
            <v>0</v>
          </cell>
          <cell r="I134">
            <v>0</v>
          </cell>
          <cell r="J134">
            <v>0</v>
          </cell>
          <cell r="K134">
            <v>0</v>
          </cell>
          <cell r="L134">
            <v>294.85181997705723</v>
          </cell>
          <cell r="M134">
            <v>1555.4950178312579</v>
          </cell>
          <cell r="N134">
            <v>2721.8584070469724</v>
          </cell>
          <cell r="O134">
            <v>0</v>
          </cell>
          <cell r="P134">
            <v>0</v>
          </cell>
          <cell r="Q134">
            <v>0</v>
          </cell>
          <cell r="R134">
            <v>4572.2052448552877</v>
          </cell>
        </row>
        <row r="135">
          <cell r="C135" t="str">
            <v>Realplus</v>
          </cell>
          <cell r="F135">
            <v>11435.75843421926</v>
          </cell>
          <cell r="G135">
            <v>7447.8463249653296</v>
          </cell>
          <cell r="H135">
            <v>6377.7633812942377</v>
          </cell>
          <cell r="I135">
            <v>4306.2099006846393</v>
          </cell>
          <cell r="J135">
            <v>4262.1234529221674</v>
          </cell>
          <cell r="K135">
            <v>3038.8354464245967</v>
          </cell>
          <cell r="L135">
            <v>2516.897654753383</v>
          </cell>
          <cell r="M135">
            <v>2226.4828896020135</v>
          </cell>
          <cell r="N135">
            <v>1667.9850685411041</v>
          </cell>
          <cell r="O135">
            <v>0</v>
          </cell>
          <cell r="P135">
            <v>0</v>
          </cell>
          <cell r="Q135">
            <v>0</v>
          </cell>
          <cell r="R135">
            <v>43279.902553406726</v>
          </cell>
        </row>
        <row r="136">
          <cell r="C136" t="str">
            <v>Teleplus Overseas</v>
          </cell>
          <cell r="F136">
            <v>56.315354614766143</v>
          </cell>
          <cell r="G136">
            <v>35.70429164275226</v>
          </cell>
          <cell r="H136">
            <v>40.395613614613325</v>
          </cell>
          <cell r="I136">
            <v>29.336827964677155</v>
          </cell>
          <cell r="J136">
            <v>33.429073038751113</v>
          </cell>
          <cell r="K136">
            <v>23.575807764913815</v>
          </cell>
          <cell r="L136">
            <v>20.360868841814547</v>
          </cell>
          <cell r="M136">
            <v>16.761007707447906</v>
          </cell>
          <cell r="N136">
            <v>12.206466637059053</v>
          </cell>
          <cell r="O136">
            <v>0</v>
          </cell>
          <cell r="P136">
            <v>0</v>
          </cell>
          <cell r="Q136">
            <v>0</v>
          </cell>
          <cell r="R136">
            <v>268.08531182679531</v>
          </cell>
        </row>
        <row r="137">
          <cell r="C137" t="str">
            <v>Between Friends</v>
          </cell>
          <cell r="F137">
            <v>679.63865933917452</v>
          </cell>
          <cell r="G137">
            <v>427.98138578001385</v>
          </cell>
          <cell r="H137">
            <v>356.6759611256598</v>
          </cell>
          <cell r="I137">
            <v>205.16985825471826</v>
          </cell>
          <cell r="J137">
            <v>176.01940247289275</v>
          </cell>
          <cell r="K137">
            <v>111.66316928645026</v>
          </cell>
          <cell r="L137">
            <v>90.443408272833963</v>
          </cell>
          <cell r="M137">
            <v>55.107515339771972</v>
          </cell>
          <cell r="N137">
            <v>36.735789632523286</v>
          </cell>
          <cell r="O137">
            <v>0</v>
          </cell>
          <cell r="P137">
            <v>0</v>
          </cell>
          <cell r="Q137">
            <v>0</v>
          </cell>
          <cell r="R137">
            <v>2139.4351495040391</v>
          </cell>
        </row>
        <row r="138">
          <cell r="C138" t="str">
            <v>Community Calling</v>
          </cell>
          <cell r="F138">
            <v>3.8425043725630306</v>
          </cell>
          <cell r="G138">
            <v>2.8642609522788938</v>
          </cell>
          <cell r="H138">
            <v>2.6970613358795807</v>
          </cell>
          <cell r="I138">
            <v>1.6676360330012119</v>
          </cell>
          <cell r="J138">
            <v>1.5351032031132132</v>
          </cell>
          <cell r="K138">
            <v>1.0599234119914351</v>
          </cell>
          <cell r="L138">
            <v>0.97931893702375239</v>
          </cell>
          <cell r="M138">
            <v>0.89159931857380914</v>
          </cell>
          <cell r="N138">
            <v>0.75730815006656715</v>
          </cell>
          <cell r="O138">
            <v>0</v>
          </cell>
          <cell r="P138">
            <v>0</v>
          </cell>
          <cell r="Q138">
            <v>0</v>
          </cell>
          <cell r="R138">
            <v>16.294715714491492</v>
          </cell>
        </row>
        <row r="139">
          <cell r="C139" t="str">
            <v>SelectRoute</v>
          </cell>
          <cell r="F139">
            <v>487.05814034748704</v>
          </cell>
          <cell r="G139">
            <v>403.85052168039067</v>
          </cell>
          <cell r="H139">
            <v>432.17040512189834</v>
          </cell>
          <cell r="I139">
            <v>393.12742438570291</v>
          </cell>
          <cell r="J139">
            <v>468.39849660126583</v>
          </cell>
          <cell r="K139">
            <v>405.06540221045333</v>
          </cell>
          <cell r="L139">
            <v>413.06032635739552</v>
          </cell>
          <cell r="M139">
            <v>355.20605222500302</v>
          </cell>
          <cell r="N139">
            <v>325.48130799773008</v>
          </cell>
          <cell r="O139">
            <v>0</v>
          </cell>
          <cell r="P139">
            <v>0</v>
          </cell>
          <cell r="Q139">
            <v>0</v>
          </cell>
          <cell r="R139">
            <v>3683.4180769273262</v>
          </cell>
        </row>
        <row r="140">
          <cell r="C140" t="str">
            <v>Rewards</v>
          </cell>
          <cell r="F140">
            <v>-1100</v>
          </cell>
          <cell r="G140">
            <v>-1100</v>
          </cell>
          <cell r="H140">
            <v>-80</v>
          </cell>
          <cell r="I140">
            <v>-760</v>
          </cell>
          <cell r="J140">
            <v>-1140</v>
          </cell>
          <cell r="K140">
            <v>-1520</v>
          </cell>
          <cell r="L140">
            <v>-380</v>
          </cell>
          <cell r="M140">
            <v>-760</v>
          </cell>
          <cell r="N140">
            <v>1479.75071</v>
          </cell>
          <cell r="O140">
            <v>0</v>
          </cell>
          <cell r="P140">
            <v>0</v>
          </cell>
          <cell r="Q140">
            <v>0</v>
          </cell>
          <cell r="R140">
            <v>-5360.2492899999997</v>
          </cell>
        </row>
        <row r="141">
          <cell r="F141">
            <v>23666.815623970379</v>
          </cell>
          <cell r="G141">
            <v>19528.942379387856</v>
          </cell>
          <cell r="H141">
            <v>22702.240757126285</v>
          </cell>
          <cell r="I141">
            <v>20538.629880503555</v>
          </cell>
          <cell r="J141">
            <v>24440.608287878033</v>
          </cell>
          <cell r="K141">
            <v>18710.108295531456</v>
          </cell>
          <cell r="L141">
            <v>21420.415942774547</v>
          </cell>
          <cell r="M141">
            <v>20004.258483400783</v>
          </cell>
          <cell r="N141">
            <v>21212.225973423949</v>
          </cell>
          <cell r="O141">
            <v>0</v>
          </cell>
          <cell r="P141">
            <v>0</v>
          </cell>
          <cell r="Q141">
            <v>0</v>
          </cell>
          <cell r="R141">
            <v>192224.24562399683</v>
          </cell>
        </row>
        <row r="143">
          <cell r="C143" t="str">
            <v>Rebiller Elite</v>
          </cell>
          <cell r="F143">
            <v>451.03260999999998</v>
          </cell>
          <cell r="G143">
            <v>492.42257999999998</v>
          </cell>
          <cell r="H143">
            <v>389.91555000000005</v>
          </cell>
          <cell r="I143">
            <v>424.88577000000004</v>
          </cell>
          <cell r="J143">
            <v>366.12365</v>
          </cell>
          <cell r="K143">
            <v>393.46917000000002</v>
          </cell>
          <cell r="L143">
            <v>330.26344</v>
          </cell>
          <cell r="M143">
            <v>362.92894000000001</v>
          </cell>
          <cell r="N143">
            <v>338.64956000000001</v>
          </cell>
          <cell r="O143">
            <v>0</v>
          </cell>
          <cell r="P143">
            <v>0</v>
          </cell>
          <cell r="Q143">
            <v>0</v>
          </cell>
          <cell r="R143">
            <v>3549.6912699999993</v>
          </cell>
        </row>
        <row r="144">
          <cell r="C144" t="str">
            <v>Switched Call Completion</v>
          </cell>
          <cell r="F144">
            <v>75.027350000000013</v>
          </cell>
          <cell r="G144">
            <v>70.560429999999997</v>
          </cell>
          <cell r="H144">
            <v>83.752619999999993</v>
          </cell>
          <cell r="I144">
            <v>-219.40644</v>
          </cell>
          <cell r="J144">
            <v>-4.8609999999999998</v>
          </cell>
          <cell r="K144">
            <v>26.820929999999993</v>
          </cell>
          <cell r="L144">
            <v>47.867239999999988</v>
          </cell>
          <cell r="M144">
            <v>60.162350000000004</v>
          </cell>
          <cell r="N144">
            <v>85.294609999999992</v>
          </cell>
          <cell r="O144">
            <v>0</v>
          </cell>
          <cell r="P144">
            <v>0</v>
          </cell>
          <cell r="Q144">
            <v>0</v>
          </cell>
          <cell r="R144">
            <v>225.21808999999996</v>
          </cell>
        </row>
        <row r="145">
          <cell r="F145">
            <v>526.05996000000005</v>
          </cell>
          <cell r="G145">
            <v>562.98300999999992</v>
          </cell>
          <cell r="H145">
            <v>473.66817000000003</v>
          </cell>
          <cell r="I145">
            <v>205.47933000000003</v>
          </cell>
          <cell r="J145">
            <v>361.26265000000001</v>
          </cell>
          <cell r="K145">
            <v>420.2901</v>
          </cell>
          <cell r="L145">
            <v>378.13067999999998</v>
          </cell>
          <cell r="M145">
            <v>423.09129000000001</v>
          </cell>
          <cell r="N145">
            <v>423.94416999999999</v>
          </cell>
          <cell r="O145">
            <v>0</v>
          </cell>
          <cell r="P145">
            <v>0</v>
          </cell>
          <cell r="Q145">
            <v>0</v>
          </cell>
          <cell r="R145">
            <v>3774.9093599999992</v>
          </cell>
        </row>
        <row r="147">
          <cell r="C147" t="str">
            <v>Hello Phone Pass</v>
          </cell>
          <cell r="F147">
            <v>94.703500000000005</v>
          </cell>
          <cell r="G147">
            <v>48.580550000000002</v>
          </cell>
          <cell r="H147">
            <v>39.899149999999999</v>
          </cell>
          <cell r="I147">
            <v>45.646250000000002</v>
          </cell>
          <cell r="J147">
            <v>50.328600000000002</v>
          </cell>
          <cell r="K147">
            <v>58.530300000000004</v>
          </cell>
          <cell r="L147">
            <v>87.6935</v>
          </cell>
          <cell r="M147">
            <v>167.94426999999999</v>
          </cell>
          <cell r="N147">
            <v>140.72070000000002</v>
          </cell>
          <cell r="O147">
            <v>0</v>
          </cell>
          <cell r="P147">
            <v>0</v>
          </cell>
          <cell r="Q147">
            <v>0</v>
          </cell>
          <cell r="R147">
            <v>734.04682000000003</v>
          </cell>
        </row>
        <row r="148">
          <cell r="C148" t="str">
            <v>Directory Assistance</v>
          </cell>
          <cell r="F148">
            <v>934.03300999999999</v>
          </cell>
          <cell r="G148">
            <v>927.67822999999999</v>
          </cell>
          <cell r="H148">
            <v>877.65827999999999</v>
          </cell>
          <cell r="I148">
            <v>923.73921999999993</v>
          </cell>
          <cell r="J148">
            <v>924.73848999999996</v>
          </cell>
          <cell r="K148">
            <v>1080.78395</v>
          </cell>
          <cell r="L148">
            <v>901.66963999999996</v>
          </cell>
          <cell r="M148">
            <v>1054.2232200000001</v>
          </cell>
          <cell r="N148">
            <v>1048.6396599999998</v>
          </cell>
          <cell r="O148">
            <v>0</v>
          </cell>
          <cell r="P148">
            <v>0</v>
          </cell>
          <cell r="Q148">
            <v>0</v>
          </cell>
          <cell r="R148">
            <v>8673.163700000001</v>
          </cell>
        </row>
        <row r="149">
          <cell r="F149">
            <v>1028.73651</v>
          </cell>
          <cell r="G149">
            <v>976.25878</v>
          </cell>
          <cell r="H149">
            <v>917.55742999999995</v>
          </cell>
          <cell r="I149">
            <v>969.38546999999994</v>
          </cell>
          <cell r="J149">
            <v>975.06709000000001</v>
          </cell>
          <cell r="K149">
            <v>1139.3142499999999</v>
          </cell>
          <cell r="L149">
            <v>989.36313999999993</v>
          </cell>
          <cell r="M149">
            <v>1222.16749</v>
          </cell>
          <cell r="N149">
            <v>1189.3603599999999</v>
          </cell>
          <cell r="O149">
            <v>0</v>
          </cell>
          <cell r="P149">
            <v>0</v>
          </cell>
          <cell r="Q149">
            <v>0</v>
          </cell>
          <cell r="R149">
            <v>9407.2105200000005</v>
          </cell>
        </row>
        <row r="151">
          <cell r="C151" t="str">
            <v>Broadcast Cable TV</v>
          </cell>
          <cell r="F151">
            <v>233.0224</v>
          </cell>
          <cell r="G151">
            <v>78.616520000000008</v>
          </cell>
          <cell r="H151">
            <v>69.648710000000008</v>
          </cell>
          <cell r="I151">
            <v>70.424530000000004</v>
          </cell>
          <cell r="J151">
            <v>72.64134</v>
          </cell>
          <cell r="K151">
            <v>84.888210000000001</v>
          </cell>
          <cell r="L151">
            <v>73.992449999999991</v>
          </cell>
          <cell r="M151">
            <v>78.360119999999995</v>
          </cell>
          <cell r="N151">
            <v>74.663570000000007</v>
          </cell>
          <cell r="O151">
            <v>0</v>
          </cell>
          <cell r="P151">
            <v>0</v>
          </cell>
          <cell r="Q151">
            <v>0</v>
          </cell>
          <cell r="R151">
            <v>836.25784999999985</v>
          </cell>
        </row>
        <row r="152">
          <cell r="C152" t="str">
            <v>Broadcast TV Dedicated - Toll</v>
          </cell>
          <cell r="F152">
            <v>39.965849999999996</v>
          </cell>
          <cell r="G152">
            <v>46.054649999999995</v>
          </cell>
          <cell r="H152">
            <v>40.652099999999997</v>
          </cell>
          <cell r="I152">
            <v>42.029899999999991</v>
          </cell>
          <cell r="J152">
            <v>68.254899999999992</v>
          </cell>
          <cell r="K152">
            <v>39.006250000000001</v>
          </cell>
          <cell r="L152">
            <v>67.03</v>
          </cell>
          <cell r="M152">
            <v>54.1783</v>
          </cell>
          <cell r="N152">
            <v>79.639449999999997</v>
          </cell>
          <cell r="O152">
            <v>0</v>
          </cell>
          <cell r="P152">
            <v>0</v>
          </cell>
          <cell r="Q152">
            <v>0</v>
          </cell>
          <cell r="R152">
            <v>476.81139999999999</v>
          </cell>
        </row>
        <row r="153">
          <cell r="C153" t="str">
            <v>Broadcast Radio - Toll</v>
          </cell>
          <cell r="F153">
            <v>18.750349999999997</v>
          </cell>
          <cell r="G153">
            <v>14.92981</v>
          </cell>
          <cell r="H153">
            <v>13.274239999999999</v>
          </cell>
          <cell r="I153">
            <v>21.062750000000001</v>
          </cell>
          <cell r="J153">
            <v>11.261700000000001</v>
          </cell>
          <cell r="K153">
            <v>23.81072</v>
          </cell>
          <cell r="L153">
            <v>31.564550000000001</v>
          </cell>
          <cell r="M153">
            <v>20.978470000000002</v>
          </cell>
          <cell r="N153">
            <v>17.33775</v>
          </cell>
          <cell r="O153">
            <v>0</v>
          </cell>
          <cell r="P153">
            <v>0</v>
          </cell>
          <cell r="Q153">
            <v>0</v>
          </cell>
          <cell r="R153">
            <v>172.97033999999999</v>
          </cell>
        </row>
        <row r="154">
          <cell r="C154" t="str">
            <v>Other Broadcast - Toll</v>
          </cell>
          <cell r="F154">
            <v>-15.07926</v>
          </cell>
          <cell r="G154">
            <v>-0.16644</v>
          </cell>
          <cell r="H154">
            <v>-5.7200000000000001E-2</v>
          </cell>
          <cell r="I154">
            <v>0</v>
          </cell>
          <cell r="J154">
            <v>-0.55180999999999991</v>
          </cell>
          <cell r="K154">
            <v>-14.993379999999998</v>
          </cell>
          <cell r="L154">
            <v>0</v>
          </cell>
          <cell r="M154">
            <v>-2.562E-2</v>
          </cell>
          <cell r="N154">
            <v>0</v>
          </cell>
          <cell r="O154">
            <v>0</v>
          </cell>
          <cell r="P154">
            <v>0</v>
          </cell>
          <cell r="Q154">
            <v>0</v>
          </cell>
          <cell r="R154">
            <v>-30.873709999999999</v>
          </cell>
        </row>
        <row r="155">
          <cell r="C155" t="str">
            <v>VideoRoute</v>
          </cell>
          <cell r="F155">
            <v>9.2899999999999991</v>
          </cell>
          <cell r="G155">
            <v>7</v>
          </cell>
          <cell r="H155">
            <v>9.5524000000000004</v>
          </cell>
          <cell r="I155">
            <v>9.6</v>
          </cell>
          <cell r="J155">
            <v>25.123999999999999</v>
          </cell>
          <cell r="K155">
            <v>3.55</v>
          </cell>
          <cell r="L155">
            <v>9.7249999999999996</v>
          </cell>
          <cell r="M155">
            <v>17.7438</v>
          </cell>
          <cell r="N155">
            <v>5.2649999999999997</v>
          </cell>
          <cell r="O155">
            <v>0</v>
          </cell>
          <cell r="P155">
            <v>0</v>
          </cell>
          <cell r="Q155">
            <v>0</v>
          </cell>
          <cell r="R155">
            <v>96.850199999999987</v>
          </cell>
        </row>
        <row r="156">
          <cell r="F156">
            <v>285.94934000000006</v>
          </cell>
          <cell r="G156">
            <v>146.43454</v>
          </cell>
          <cell r="H156">
            <v>133.07025000000002</v>
          </cell>
          <cell r="I156">
            <v>143.11717999999999</v>
          </cell>
          <cell r="J156">
            <v>176.73012999999997</v>
          </cell>
          <cell r="K156">
            <v>136.26180000000002</v>
          </cell>
          <cell r="L156">
            <v>182.31199999999998</v>
          </cell>
          <cell r="M156">
            <v>171.23506999999998</v>
          </cell>
          <cell r="N156">
            <v>176.90576999999999</v>
          </cell>
          <cell r="O156">
            <v>0</v>
          </cell>
          <cell r="P156">
            <v>0</v>
          </cell>
          <cell r="Q156">
            <v>0</v>
          </cell>
          <cell r="R156">
            <v>1552.0160799999999</v>
          </cell>
        </row>
        <row r="158">
          <cell r="C158" t="str">
            <v>Regular Toll</v>
          </cell>
          <cell r="F158">
            <v>10396.074244615947</v>
          </cell>
          <cell r="G158">
            <v>9244.0573060801034</v>
          </cell>
          <cell r="H158">
            <v>9624.6604593159936</v>
          </cell>
          <cell r="I158">
            <v>8140.1597101293237</v>
          </cell>
          <cell r="J158">
            <v>9453.4412378401867</v>
          </cell>
          <cell r="K158">
            <v>9113.9085367073039</v>
          </cell>
          <cell r="L158">
            <v>8426.5140763981708</v>
          </cell>
          <cell r="M158">
            <v>9113.7423663791196</v>
          </cell>
          <cell r="N158">
            <v>7864.642928495522</v>
          </cell>
          <cell r="O158">
            <v>0</v>
          </cell>
          <cell r="P158">
            <v>0</v>
          </cell>
          <cell r="Q158">
            <v>0</v>
          </cell>
          <cell r="R158">
            <v>81377.200865961684</v>
          </cell>
        </row>
        <row r="160">
          <cell r="F160">
            <v>49369.712930000002</v>
          </cell>
          <cell r="G160">
            <v>41854.670410000006</v>
          </cell>
          <cell r="H160">
            <v>45489.120999999992</v>
          </cell>
          <cell r="I160">
            <v>41627.195420000004</v>
          </cell>
          <cell r="J160">
            <v>47476.378320000003</v>
          </cell>
          <cell r="K160">
            <v>41750.866070000004</v>
          </cell>
          <cell r="L160">
            <v>42595.256230000006</v>
          </cell>
          <cell r="M160">
            <v>41886.668530000003</v>
          </cell>
          <cell r="N160">
            <v>40757.431180000007</v>
          </cell>
          <cell r="O160">
            <v>0</v>
          </cell>
          <cell r="P160">
            <v>0</v>
          </cell>
          <cell r="Q160">
            <v>0</v>
          </cell>
          <cell r="R160">
            <v>392807.30008999998</v>
          </cell>
        </row>
        <row r="163">
          <cell r="C163" t="str">
            <v>Other Revenue</v>
          </cell>
          <cell r="F163">
            <v>991.69326000000046</v>
          </cell>
          <cell r="G163">
            <v>957.46397999999999</v>
          </cell>
          <cell r="H163">
            <v>1409.9889199999998</v>
          </cell>
          <cell r="I163">
            <v>543.24263999999994</v>
          </cell>
          <cell r="J163">
            <v>1285.5291199999999</v>
          </cell>
          <cell r="K163">
            <v>548.5002300000001</v>
          </cell>
          <cell r="L163">
            <v>938.31050000000005</v>
          </cell>
          <cell r="M163">
            <v>654.26249999999993</v>
          </cell>
          <cell r="N163">
            <v>911.44940999999994</v>
          </cell>
          <cell r="O163">
            <v>0</v>
          </cell>
          <cell r="P163">
            <v>0</v>
          </cell>
          <cell r="Q163">
            <v>0</v>
          </cell>
          <cell r="R163">
            <v>8240.4405599999991</v>
          </cell>
        </row>
        <row r="164">
          <cell r="C164" t="str">
            <v>Co-Location</v>
          </cell>
          <cell r="F164">
            <v>258.95132999999998</v>
          </cell>
          <cell r="G164">
            <v>256.89667000000003</v>
          </cell>
          <cell r="H164">
            <v>259.64866000000001</v>
          </cell>
          <cell r="I164">
            <v>264.50533000000001</v>
          </cell>
          <cell r="J164">
            <v>267.95999999999998</v>
          </cell>
          <cell r="K164">
            <v>266.98667</v>
          </cell>
          <cell r="L164">
            <v>260.75400000000002</v>
          </cell>
          <cell r="M164">
            <v>264.036</v>
          </cell>
          <cell r="N164">
            <v>266.60134000000005</v>
          </cell>
          <cell r="O164">
            <v>0</v>
          </cell>
          <cell r="P164">
            <v>0</v>
          </cell>
          <cell r="Q164">
            <v>0</v>
          </cell>
          <cell r="R164">
            <v>2366.34</v>
          </cell>
        </row>
        <row r="165">
          <cell r="C165" t="str">
            <v>ILS Grant</v>
          </cell>
          <cell r="F165">
            <v>1369.3340000000001</v>
          </cell>
          <cell r="G165">
            <v>1369.3340000000001</v>
          </cell>
          <cell r="H165">
            <v>1369.3340000000001</v>
          </cell>
          <cell r="I165">
            <v>1369.3340000000001</v>
          </cell>
          <cell r="J165">
            <v>1369.3340000000001</v>
          </cell>
          <cell r="K165">
            <v>1369.3340000000001</v>
          </cell>
          <cell r="L165">
            <v>1369.3340000000001</v>
          </cell>
          <cell r="M165">
            <v>1369.3340000000001</v>
          </cell>
          <cell r="N165">
            <v>1369.3340000000001</v>
          </cell>
          <cell r="O165">
            <v>0</v>
          </cell>
          <cell r="P165">
            <v>0</v>
          </cell>
          <cell r="Q165">
            <v>0</v>
          </cell>
          <cell r="R165">
            <v>12324.006000000003</v>
          </cell>
        </row>
        <row r="166">
          <cell r="C166" t="str">
            <v>COGS - Intercompany Assistance Given</v>
          </cell>
          <cell r="F166">
            <v>-321.20833999999996</v>
          </cell>
          <cell r="G166">
            <v>-422.29128000000009</v>
          </cell>
          <cell r="H166">
            <v>-162.23568</v>
          </cell>
          <cell r="I166">
            <v>-250.89160000000001</v>
          </cell>
          <cell r="J166">
            <v>-266.58749999999998</v>
          </cell>
          <cell r="K166">
            <v>-1220.08395</v>
          </cell>
          <cell r="L166">
            <v>-206.34193999999999</v>
          </cell>
          <cell r="M166">
            <v>-208.08637999999996</v>
          </cell>
          <cell r="N166">
            <v>-402.25416999999999</v>
          </cell>
          <cell r="O166">
            <v>0</v>
          </cell>
          <cell r="P166">
            <v>0</v>
          </cell>
          <cell r="Q166">
            <v>0</v>
          </cell>
          <cell r="R166">
            <v>-3459.9808400000002</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2298.7702500000005</v>
          </cell>
          <cell r="G168">
            <v>2161.4033700000005</v>
          </cell>
          <cell r="H168">
            <v>2876.7358999999997</v>
          </cell>
          <cell r="I168">
            <v>1926.1903700000003</v>
          </cell>
          <cell r="J168">
            <v>2656.2356199999999</v>
          </cell>
          <cell r="K168">
            <v>964.73695000000021</v>
          </cell>
          <cell r="L168">
            <v>2362.0565600000004</v>
          </cell>
          <cell r="M168">
            <v>2079.54612</v>
          </cell>
          <cell r="N168">
            <v>2145.13058</v>
          </cell>
          <cell r="O168">
            <v>0</v>
          </cell>
          <cell r="P168">
            <v>0</v>
          </cell>
          <cell r="Q168">
            <v>0</v>
          </cell>
          <cell r="R168">
            <v>19470.80572</v>
          </cell>
        </row>
        <row r="172">
          <cell r="C172" t="str">
            <v>TMI - Intercompany</v>
          </cell>
        </row>
        <row r="173">
          <cell r="C173" t="str">
            <v>C800 Toll - Intercompany</v>
          </cell>
          <cell r="F173">
            <v>-38.835099999999997</v>
          </cell>
          <cell r="G173">
            <v>533.60403000000008</v>
          </cell>
          <cell r="H173">
            <v>1070.06906</v>
          </cell>
          <cell r="I173">
            <v>527.03713000000005</v>
          </cell>
          <cell r="J173">
            <v>199.35747000000001</v>
          </cell>
          <cell r="K173">
            <v>462.47535999999997</v>
          </cell>
          <cell r="L173">
            <v>513.73451</v>
          </cell>
          <cell r="M173">
            <v>588.87608999999998</v>
          </cell>
          <cell r="N173">
            <v>543.26940999999999</v>
          </cell>
          <cell r="O173">
            <v>0</v>
          </cell>
          <cell r="P173">
            <v>0</v>
          </cell>
          <cell r="Q173">
            <v>0</v>
          </cell>
          <cell r="R173">
            <v>4399.5879599999998</v>
          </cell>
        </row>
        <row r="174">
          <cell r="C174" t="str">
            <v>TMI - Other Intercompany</v>
          </cell>
          <cell r="F174">
            <v>662.37715999999989</v>
          </cell>
          <cell r="G174">
            <v>911.26356999999985</v>
          </cell>
          <cell r="H174">
            <v>759.82813999999996</v>
          </cell>
          <cell r="I174">
            <v>310.82708999999994</v>
          </cell>
          <cell r="J174">
            <v>1189.4682799999998</v>
          </cell>
          <cell r="K174">
            <v>821.66644000000031</v>
          </cell>
          <cell r="L174">
            <v>759.59344000000033</v>
          </cell>
          <cell r="M174">
            <v>-228.0915700000003</v>
          </cell>
          <cell r="N174">
            <v>844.0616500000001</v>
          </cell>
          <cell r="O174">
            <v>0</v>
          </cell>
          <cell r="P174">
            <v>0</v>
          </cell>
          <cell r="Q174">
            <v>0</v>
          </cell>
          <cell r="R174">
            <v>6030.9941999999992</v>
          </cell>
        </row>
        <row r="175">
          <cell r="C175" t="str">
            <v>Total TMI</v>
          </cell>
          <cell r="F175">
            <v>623.54205999999988</v>
          </cell>
          <cell r="G175">
            <v>1444.8676</v>
          </cell>
          <cell r="H175">
            <v>1829.8971999999999</v>
          </cell>
          <cell r="I175">
            <v>837.86421999999993</v>
          </cell>
          <cell r="J175">
            <v>1388.8257499999997</v>
          </cell>
          <cell r="K175">
            <v>1284.1418000000003</v>
          </cell>
          <cell r="L175">
            <v>1273.3279500000003</v>
          </cell>
          <cell r="M175">
            <v>360.7845199999997</v>
          </cell>
          <cell r="N175">
            <v>1387.33106</v>
          </cell>
          <cell r="O175">
            <v>0</v>
          </cell>
          <cell r="P175">
            <v>0</v>
          </cell>
          <cell r="Q175">
            <v>0</v>
          </cell>
          <cell r="R175">
            <v>10430.582159999998</v>
          </cell>
        </row>
        <row r="177">
          <cell r="C177" t="str">
            <v>TAS - Intercompany</v>
          </cell>
          <cell r="F177">
            <v>58.446640000000002</v>
          </cell>
          <cell r="G177">
            <v>75.312149999999988</v>
          </cell>
          <cell r="H177">
            <v>68.270169999999993</v>
          </cell>
          <cell r="I177">
            <v>-133.02020000000002</v>
          </cell>
          <cell r="J177">
            <v>265.26544000000001</v>
          </cell>
          <cell r="K177">
            <v>62.947360000000003</v>
          </cell>
          <cell r="L177">
            <v>66.141220000000004</v>
          </cell>
          <cell r="M177">
            <v>61.308349999999997</v>
          </cell>
          <cell r="N177">
            <v>69.51182</v>
          </cell>
          <cell r="O177">
            <v>0</v>
          </cell>
          <cell r="P177">
            <v>0</v>
          </cell>
          <cell r="Q177">
            <v>0</v>
          </cell>
          <cell r="R177">
            <v>594.18294999999989</v>
          </cell>
        </row>
        <row r="179">
          <cell r="C179" t="str">
            <v>TAC  - Intercompany</v>
          </cell>
        </row>
        <row r="180">
          <cell r="C180" t="str">
            <v>TELUS Official Revenue (VLOB to DLOB)</v>
          </cell>
          <cell r="F180">
            <v>-2192</v>
          </cell>
          <cell r="G180">
            <v>-2192</v>
          </cell>
          <cell r="H180">
            <v>-2192</v>
          </cell>
          <cell r="I180">
            <v>-2192</v>
          </cell>
          <cell r="J180">
            <v>-2192</v>
          </cell>
          <cell r="K180">
            <v>-2192</v>
          </cell>
          <cell r="L180">
            <v>-2192</v>
          </cell>
          <cell r="M180">
            <v>-2192</v>
          </cell>
          <cell r="N180">
            <v>0</v>
          </cell>
          <cell r="O180">
            <v>0</v>
          </cell>
          <cell r="P180">
            <v>0</v>
          </cell>
          <cell r="Q180">
            <v>0</v>
          </cell>
          <cell r="R180">
            <v>-17536</v>
          </cell>
        </row>
        <row r="181">
          <cell r="C181" t="str">
            <v>TAC - Other Intercompany</v>
          </cell>
          <cell r="F181">
            <v>863.81367999999998</v>
          </cell>
          <cell r="G181">
            <v>1659.8409799999999</v>
          </cell>
          <cell r="H181">
            <v>1223.1899900000001</v>
          </cell>
          <cell r="I181">
            <v>1585.46316</v>
          </cell>
          <cell r="J181">
            <v>1261.2294099999999</v>
          </cell>
          <cell r="K181">
            <v>1416.25325</v>
          </cell>
          <cell r="L181">
            <v>1322.47164</v>
          </cell>
          <cell r="M181">
            <v>1376.7950600000001</v>
          </cell>
          <cell r="N181">
            <v>1504.4032299999999</v>
          </cell>
          <cell r="O181">
            <v>0</v>
          </cell>
          <cell r="P181">
            <v>0</v>
          </cell>
          <cell r="Q181">
            <v>0</v>
          </cell>
          <cell r="R181">
            <v>12213.4604</v>
          </cell>
        </row>
        <row r="182">
          <cell r="C182" t="str">
            <v>Total TAC</v>
          </cell>
          <cell r="F182">
            <v>-1328.18632</v>
          </cell>
          <cell r="G182">
            <v>-532.15902000000006</v>
          </cell>
          <cell r="H182">
            <v>-968.81000999999992</v>
          </cell>
          <cell r="I182">
            <v>-606.53683999999998</v>
          </cell>
          <cell r="J182">
            <v>-930.77059000000008</v>
          </cell>
          <cell r="K182">
            <v>-775.74675000000002</v>
          </cell>
          <cell r="L182">
            <v>-869.52836000000002</v>
          </cell>
          <cell r="M182">
            <v>-815.20493999999985</v>
          </cell>
          <cell r="N182">
            <v>1504.4032299999999</v>
          </cell>
          <cell r="O182">
            <v>0</v>
          </cell>
          <cell r="P182">
            <v>0</v>
          </cell>
          <cell r="Q182">
            <v>0</v>
          </cell>
          <cell r="R182">
            <v>-5322.5396000000001</v>
          </cell>
        </row>
        <row r="184">
          <cell r="C184" t="str">
            <v>TCE - Intercompany</v>
          </cell>
          <cell r="F184">
            <v>61.470269999999999</v>
          </cell>
          <cell r="G184">
            <v>72.272490000000005</v>
          </cell>
          <cell r="H184">
            <v>76.455399999999997</v>
          </cell>
          <cell r="I184">
            <v>75.952770000000001</v>
          </cell>
          <cell r="J184">
            <v>69.635620000000003</v>
          </cell>
          <cell r="K184">
            <v>496.05098000000004</v>
          </cell>
          <cell r="L184">
            <v>523.11368999999991</v>
          </cell>
          <cell r="M184">
            <v>-367.21780999999999</v>
          </cell>
          <cell r="N184">
            <v>74.267210000000006</v>
          </cell>
          <cell r="O184">
            <v>0</v>
          </cell>
          <cell r="P184">
            <v>0</v>
          </cell>
          <cell r="Q184">
            <v>0</v>
          </cell>
          <cell r="R184">
            <v>1082.00062</v>
          </cell>
        </row>
        <row r="186">
          <cell r="C186" t="str">
            <v>Other - Intercompany</v>
          </cell>
          <cell r="F186">
            <v>2389.6846299999997</v>
          </cell>
          <cell r="G186">
            <v>2289.8222599999999</v>
          </cell>
          <cell r="H186">
            <v>2682.3434700000003</v>
          </cell>
          <cell r="I186">
            <v>2437.1789900000003</v>
          </cell>
          <cell r="J186">
            <v>2499.5226200000002</v>
          </cell>
          <cell r="K186">
            <v>3159.1925899999992</v>
          </cell>
          <cell r="L186">
            <v>2472.7612300000001</v>
          </cell>
          <cell r="M186">
            <v>2610.0752599999996</v>
          </cell>
          <cell r="N186">
            <v>2516.3833300000001</v>
          </cell>
          <cell r="O186">
            <v>0</v>
          </cell>
          <cell r="P186">
            <v>0</v>
          </cell>
          <cell r="Q186">
            <v>0</v>
          </cell>
          <cell r="R186">
            <v>23056.964380000001</v>
          </cell>
        </row>
        <row r="188">
          <cell r="F188">
            <v>1804.9572799999996</v>
          </cell>
          <cell r="G188">
            <v>3350.1154799999999</v>
          </cell>
          <cell r="H188">
            <v>3688.1562300000005</v>
          </cell>
          <cell r="I188">
            <v>2611.43894</v>
          </cell>
          <cell r="J188">
            <v>3292.4788399999998</v>
          </cell>
          <cell r="K188">
            <v>4226.5859799999998</v>
          </cell>
          <cell r="L188">
            <v>3465.8157300000003</v>
          </cell>
          <cell r="M188">
            <v>1849.7453799999994</v>
          </cell>
          <cell r="N188">
            <v>5551.8966500000006</v>
          </cell>
          <cell r="O188">
            <v>0</v>
          </cell>
          <cell r="P188">
            <v>0</v>
          </cell>
          <cell r="Q188">
            <v>0</v>
          </cell>
          <cell r="R188">
            <v>29841.19051</v>
          </cell>
        </row>
        <row r="190">
          <cell r="F190">
            <v>105267.78771000002</v>
          </cell>
          <cell r="G190">
            <v>98278.655280000006</v>
          </cell>
          <cell r="H190">
            <v>104540.62888999999</v>
          </cell>
          <cell r="I190">
            <v>99290.325689999998</v>
          </cell>
          <cell r="J190">
            <v>109146.77072000001</v>
          </cell>
          <cell r="K190">
            <v>105278.92442000001</v>
          </cell>
          <cell r="L190">
            <v>104162.35479000001</v>
          </cell>
          <cell r="M190">
            <v>101603.59642999998</v>
          </cell>
          <cell r="N190">
            <v>100848.32624000001</v>
          </cell>
          <cell r="O190">
            <v>0</v>
          </cell>
          <cell r="P190">
            <v>0</v>
          </cell>
          <cell r="Q190">
            <v>0</v>
          </cell>
          <cell r="R190">
            <v>928417.37017000001</v>
          </cell>
        </row>
        <row r="195">
          <cell r="C195" t="str">
            <v>COGS - Voice</v>
          </cell>
          <cell r="F195">
            <v>-459.52572000000009</v>
          </cell>
          <cell r="G195">
            <v>-399.80402999999995</v>
          </cell>
          <cell r="H195">
            <v>14.951139999999956</v>
          </cell>
          <cell r="I195">
            <v>-240.91132999999999</v>
          </cell>
          <cell r="J195">
            <v>-237.82404000000002</v>
          </cell>
          <cell r="K195">
            <v>-360.49653000000001</v>
          </cell>
          <cell r="L195">
            <v>-484.72020000000003</v>
          </cell>
          <cell r="M195">
            <v>-279.22522999999995</v>
          </cell>
          <cell r="N195">
            <v>-488.50066999999996</v>
          </cell>
          <cell r="O195">
            <v>0</v>
          </cell>
          <cell r="P195">
            <v>0</v>
          </cell>
          <cell r="Q195">
            <v>0</v>
          </cell>
          <cell r="R195">
            <v>-2936.0566100000001</v>
          </cell>
        </row>
        <row r="196">
          <cell r="C196" t="str">
            <v>Uncollectibles</v>
          </cell>
          <cell r="F196">
            <v>-1333.6282400489999</v>
          </cell>
          <cell r="G196">
            <v>-1163.5510069889999</v>
          </cell>
          <cell r="H196">
            <v>-1096.4802348989999</v>
          </cell>
          <cell r="I196">
            <v>-1014.1081740720001</v>
          </cell>
          <cell r="J196">
            <v>-1191.033852561</v>
          </cell>
          <cell r="K196">
            <v>-1105.1465385869997</v>
          </cell>
          <cell r="L196">
            <v>-1347.8215060800003</v>
          </cell>
          <cell r="M196">
            <v>-1230.1382828699998</v>
          </cell>
          <cell r="N196">
            <v>-1501.8713002439997</v>
          </cell>
          <cell r="O196">
            <v>0</v>
          </cell>
          <cell r="P196">
            <v>0</v>
          </cell>
          <cell r="Q196">
            <v>0</v>
          </cell>
          <cell r="R196">
            <v>-10983.779136350999</v>
          </cell>
        </row>
        <row r="197">
          <cell r="C197" t="str">
            <v>Settlements - Voice</v>
          </cell>
          <cell r="F197">
            <v>-3262.6247799999996</v>
          </cell>
          <cell r="G197">
            <v>-1875.8117099999999</v>
          </cell>
          <cell r="H197">
            <v>-1160.4727200000002</v>
          </cell>
          <cell r="I197">
            <v>-1741.80646</v>
          </cell>
          <cell r="J197">
            <v>289.43733999999995</v>
          </cell>
          <cell r="K197">
            <v>1928.0400900000002</v>
          </cell>
          <cell r="L197">
            <v>-1397.0065500000001</v>
          </cell>
          <cell r="M197">
            <v>-336.55133999999998</v>
          </cell>
          <cell r="N197">
            <v>-2004.2053799999999</v>
          </cell>
          <cell r="O197">
            <v>0</v>
          </cell>
          <cell r="P197">
            <v>0</v>
          </cell>
          <cell r="Q197">
            <v>0</v>
          </cell>
          <cell r="R197">
            <v>-9561.0015099999982</v>
          </cell>
        </row>
        <row r="198">
          <cell r="C198" t="str">
            <v>TCE Settlement</v>
          </cell>
          <cell r="F198">
            <v>-2545.4524300000003</v>
          </cell>
          <cell r="G198">
            <v>-2413.0704499999997</v>
          </cell>
          <cell r="H198">
            <v>-2851.2295099999997</v>
          </cell>
          <cell r="I198">
            <v>-2575.61004</v>
          </cell>
          <cell r="J198">
            <v>-2509.7652000000003</v>
          </cell>
          <cell r="K198">
            <v>-2536.0120200000006</v>
          </cell>
          <cell r="L198">
            <v>-2444.6259300000002</v>
          </cell>
          <cell r="M198">
            <v>-2987.9251000000004</v>
          </cell>
          <cell r="N198">
            <v>-2627.2269999999994</v>
          </cell>
          <cell r="O198">
            <v>0</v>
          </cell>
          <cell r="P198">
            <v>0</v>
          </cell>
          <cell r="Q198">
            <v>0</v>
          </cell>
          <cell r="R198">
            <v>-23490.917679999999</v>
          </cell>
        </row>
        <row r="199">
          <cell r="F199">
            <v>-7601.231170049</v>
          </cell>
          <cell r="G199">
            <v>-5852.2371969889991</v>
          </cell>
          <cell r="H199">
            <v>-5093.2313248989994</v>
          </cell>
          <cell r="I199">
            <v>-5572.4360040720003</v>
          </cell>
          <cell r="J199">
            <v>-3649.1857525610003</v>
          </cell>
          <cell r="K199">
            <v>-2073.6149985869997</v>
          </cell>
          <cell r="L199">
            <v>-5674.1741860800003</v>
          </cell>
          <cell r="M199">
            <v>-4833.8399528700002</v>
          </cell>
          <cell r="N199">
            <v>-6621.8043502439996</v>
          </cell>
          <cell r="O199">
            <v>0</v>
          </cell>
          <cell r="P199">
            <v>0</v>
          </cell>
          <cell r="Q199">
            <v>0</v>
          </cell>
          <cell r="R199">
            <v>-46971.754936350997</v>
          </cell>
        </row>
        <row r="201">
          <cell r="F201">
            <v>97666.556539951023</v>
          </cell>
          <cell r="G201">
            <v>92426.418083011013</v>
          </cell>
          <cell r="H201">
            <v>99447.397565100997</v>
          </cell>
          <cell r="I201">
            <v>93717.889685927992</v>
          </cell>
          <cell r="J201">
            <v>105497.58496743902</v>
          </cell>
          <cell r="K201">
            <v>103205.30942141301</v>
          </cell>
          <cell r="L201">
            <v>98488.180603920016</v>
          </cell>
          <cell r="M201">
            <v>96769.75647712998</v>
          </cell>
          <cell r="N201">
            <v>94226.521889756012</v>
          </cell>
          <cell r="O201">
            <v>0</v>
          </cell>
          <cell r="P201">
            <v>0</v>
          </cell>
          <cell r="Q201">
            <v>0</v>
          </cell>
          <cell r="R201">
            <v>881445.61523364903</v>
          </cell>
        </row>
      </sheetData>
      <sheetData sheetId="1" refreshError="1">
        <row r="48">
          <cell r="C48" t="str">
            <v>Basic Exchange</v>
          </cell>
          <cell r="F48">
            <v>16911.517754</v>
          </cell>
          <cell r="G48">
            <v>17653.805959999998</v>
          </cell>
          <cell r="H48">
            <v>17268.906599999998</v>
          </cell>
          <cell r="I48">
            <v>17351.8338</v>
          </cell>
          <cell r="J48">
            <v>17354.893700000004</v>
          </cell>
          <cell r="K48">
            <v>17407.948</v>
          </cell>
          <cell r="L48">
            <v>17403.136210000001</v>
          </cell>
          <cell r="M48">
            <v>17470.833330000001</v>
          </cell>
          <cell r="N48">
            <v>17603.13191</v>
          </cell>
          <cell r="O48">
            <v>0</v>
          </cell>
          <cell r="P48">
            <v>0</v>
          </cell>
          <cell r="Q48">
            <v>0</v>
          </cell>
          <cell r="R48">
            <v>156426.00726400001</v>
          </cell>
        </row>
        <row r="49">
          <cell r="C49" t="str">
            <v>EFRC</v>
          </cell>
          <cell r="F49">
            <v>1403.1841140000001</v>
          </cell>
          <cell r="G49">
            <v>1409.32077</v>
          </cell>
          <cell r="H49">
            <v>1405.043852</v>
          </cell>
          <cell r="I49">
            <v>1406.9732300000001</v>
          </cell>
          <cell r="J49">
            <v>1416.3139699999999</v>
          </cell>
          <cell r="K49">
            <v>1421.1428880000001</v>
          </cell>
          <cell r="L49">
            <v>1421.737202</v>
          </cell>
          <cell r="M49">
            <v>1426.5529019999997</v>
          </cell>
          <cell r="N49">
            <v>1434.1244479999998</v>
          </cell>
          <cell r="O49">
            <v>0</v>
          </cell>
          <cell r="P49">
            <v>0</v>
          </cell>
          <cell r="Q49">
            <v>0</v>
          </cell>
          <cell r="R49">
            <v>12744.393376</v>
          </cell>
        </row>
        <row r="50">
          <cell r="F50">
            <v>18314.701868</v>
          </cell>
          <cell r="G50">
            <v>19063.126729999996</v>
          </cell>
          <cell r="H50">
            <v>18673.950451999997</v>
          </cell>
          <cell r="I50">
            <v>18758.80703</v>
          </cell>
          <cell r="J50">
            <v>18771.207670000003</v>
          </cell>
          <cell r="K50">
            <v>18829.090887999999</v>
          </cell>
          <cell r="L50">
            <v>18824.873412000001</v>
          </cell>
          <cell r="M50">
            <v>18897.386232000001</v>
          </cell>
          <cell r="N50">
            <v>19037.256357999999</v>
          </cell>
          <cell r="O50">
            <v>0</v>
          </cell>
          <cell r="P50">
            <v>0</v>
          </cell>
          <cell r="Q50">
            <v>0</v>
          </cell>
          <cell r="R50">
            <v>169170.40064000001</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769.87249400000007</v>
          </cell>
          <cell r="G55">
            <v>761.33723999999984</v>
          </cell>
          <cell r="H55">
            <v>740.92041399999994</v>
          </cell>
          <cell r="I55">
            <v>735.83709599999986</v>
          </cell>
          <cell r="J55">
            <v>738.31845599999997</v>
          </cell>
          <cell r="K55">
            <v>744.54180200000008</v>
          </cell>
          <cell r="L55">
            <v>723.47627800000009</v>
          </cell>
          <cell r="M55">
            <v>729.21030200000007</v>
          </cell>
          <cell r="N55">
            <v>706.76459</v>
          </cell>
          <cell r="O55">
            <v>0</v>
          </cell>
          <cell r="P55">
            <v>0</v>
          </cell>
          <cell r="Q55">
            <v>0</v>
          </cell>
          <cell r="R55">
            <v>6650.2786720000004</v>
          </cell>
        </row>
        <row r="56">
          <cell r="C56" t="str">
            <v>Other Local Access</v>
          </cell>
          <cell r="F56">
            <v>457.05808800000023</v>
          </cell>
          <cell r="G56">
            <v>57.593824000000112</v>
          </cell>
          <cell r="H56">
            <v>331.13692400000008</v>
          </cell>
          <cell r="I56">
            <v>274.80946799999998</v>
          </cell>
          <cell r="J56">
            <v>290.29413</v>
          </cell>
          <cell r="K56">
            <v>337.42462999999998</v>
          </cell>
          <cell r="L56">
            <v>341.85013999999995</v>
          </cell>
          <cell r="M56">
            <v>319.60744999999997</v>
          </cell>
          <cell r="N56">
            <v>318.53540199999992</v>
          </cell>
          <cell r="O56">
            <v>0</v>
          </cell>
          <cell r="P56">
            <v>0</v>
          </cell>
          <cell r="Q56">
            <v>0</v>
          </cell>
          <cell r="R56">
            <v>2728.3100560000003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-0.67492999999999992</v>
          </cell>
          <cell r="H60">
            <v>0</v>
          </cell>
          <cell r="I60">
            <v>-0.45983999999999997</v>
          </cell>
          <cell r="J60">
            <v>-1.9E-2</v>
          </cell>
          <cell r="K60">
            <v>-0.02</v>
          </cell>
          <cell r="L60">
            <v>-0.1061</v>
          </cell>
          <cell r="M60">
            <v>-8.904999999999999E-2</v>
          </cell>
          <cell r="N60">
            <v>-2.4994679999999998</v>
          </cell>
          <cell r="O60">
            <v>0</v>
          </cell>
          <cell r="P60">
            <v>0</v>
          </cell>
          <cell r="Q60">
            <v>0</v>
          </cell>
          <cell r="R60">
            <v>-3.8683879999999995</v>
          </cell>
        </row>
        <row r="61">
          <cell r="C61" t="str">
            <v>Coin</v>
          </cell>
          <cell r="F61">
            <v>812.33488</v>
          </cell>
          <cell r="G61">
            <v>657.08614999999998</v>
          </cell>
          <cell r="H61">
            <v>778.76758999999993</v>
          </cell>
          <cell r="I61">
            <v>910.78625999999997</v>
          </cell>
          <cell r="J61">
            <v>835.81843000000003</v>
          </cell>
          <cell r="K61">
            <v>836.82580999999993</v>
          </cell>
          <cell r="L61">
            <v>933.82053999999994</v>
          </cell>
          <cell r="M61">
            <v>891.02845000000002</v>
          </cell>
          <cell r="N61">
            <v>904.60917000000006</v>
          </cell>
          <cell r="O61">
            <v>0</v>
          </cell>
          <cell r="P61">
            <v>0</v>
          </cell>
          <cell r="Q61">
            <v>0</v>
          </cell>
          <cell r="R61">
            <v>7561.0772799999995</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242.48127400000004</v>
          </cell>
          <cell r="G63">
            <v>52.038527999999992</v>
          </cell>
          <cell r="H63">
            <v>-241.36216199999998</v>
          </cell>
          <cell r="I63">
            <v>57.33524000000002</v>
          </cell>
          <cell r="J63">
            <v>61.880047999999981</v>
          </cell>
          <cell r="K63">
            <v>97.239628000000025</v>
          </cell>
          <cell r="L63">
            <v>180.69566000000003</v>
          </cell>
          <cell r="M63">
            <v>184.787902</v>
          </cell>
          <cell r="N63">
            <v>245.53974199999999</v>
          </cell>
          <cell r="O63">
            <v>0</v>
          </cell>
          <cell r="P63">
            <v>0</v>
          </cell>
          <cell r="Q63">
            <v>0</v>
          </cell>
          <cell r="R63">
            <v>880.63586000000009</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712.43718000000001</v>
          </cell>
          <cell r="G68">
            <v>908.27958999999998</v>
          </cell>
          <cell r="H68">
            <v>376.56556</v>
          </cell>
          <cell r="I68">
            <v>840.76558</v>
          </cell>
          <cell r="J68">
            <v>946.17770000000007</v>
          </cell>
          <cell r="K68">
            <v>823.42534999999998</v>
          </cell>
          <cell r="L68">
            <v>1096.9186300000001</v>
          </cell>
          <cell r="M68">
            <v>971.59602000000007</v>
          </cell>
          <cell r="N68">
            <v>1089.75524</v>
          </cell>
          <cell r="O68">
            <v>0</v>
          </cell>
          <cell r="P68">
            <v>0</v>
          </cell>
          <cell r="Q68">
            <v>0</v>
          </cell>
          <cell r="R68">
            <v>7765.9208500000004</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-2.5000000000000001E-2</v>
          </cell>
          <cell r="J72">
            <v>-6.7499999999999999E-3</v>
          </cell>
          <cell r="K72">
            <v>0.01</v>
          </cell>
          <cell r="L72">
            <v>-2.1000000000000001E-2</v>
          </cell>
          <cell r="M72">
            <v>0</v>
          </cell>
          <cell r="N72">
            <v>0.01</v>
          </cell>
          <cell r="O72">
            <v>0</v>
          </cell>
          <cell r="P72">
            <v>0</v>
          </cell>
          <cell r="Q72">
            <v>0</v>
          </cell>
          <cell r="R72">
            <v>-3.2749999999999994E-2</v>
          </cell>
        </row>
        <row r="73">
          <cell r="C73" t="str">
            <v>Broadcast Radio - Local</v>
          </cell>
          <cell r="F73">
            <v>6.5159999999999996E-2</v>
          </cell>
          <cell r="G73">
            <v>0</v>
          </cell>
          <cell r="H73">
            <v>-7.1999999999999994E-4</v>
          </cell>
          <cell r="I73">
            <v>0</v>
          </cell>
          <cell r="J73">
            <v>0.13880000000000001</v>
          </cell>
          <cell r="K73">
            <v>0.18440000000000001</v>
          </cell>
          <cell r="L73">
            <v>0.16961000000000001</v>
          </cell>
          <cell r="M73">
            <v>0.21011000000000002</v>
          </cell>
          <cell r="N73">
            <v>0.40582000000000001</v>
          </cell>
          <cell r="O73">
            <v>0</v>
          </cell>
          <cell r="P73">
            <v>0</v>
          </cell>
          <cell r="Q73">
            <v>0</v>
          </cell>
          <cell r="R73">
            <v>1.1731800000000001</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6.5159999999999996E-2</v>
          </cell>
          <cell r="G75">
            <v>0</v>
          </cell>
          <cell r="H75">
            <v>-7.1999999999999994E-4</v>
          </cell>
          <cell r="I75">
            <v>-2.5000000000000001E-2</v>
          </cell>
          <cell r="J75">
            <v>0.13205</v>
          </cell>
          <cell r="K75">
            <v>0.19440000000000002</v>
          </cell>
          <cell r="L75">
            <v>0.14861000000000002</v>
          </cell>
          <cell r="M75">
            <v>0.21011000000000002</v>
          </cell>
          <cell r="N75">
            <v>0.41582000000000002</v>
          </cell>
          <cell r="O75">
            <v>0</v>
          </cell>
          <cell r="P75">
            <v>0</v>
          </cell>
          <cell r="Q75">
            <v>0</v>
          </cell>
          <cell r="R75">
            <v>1.1404300000000001</v>
          </cell>
        </row>
        <row r="77">
          <cell r="C77" t="str">
            <v>Total Basic Local - VLOB</v>
          </cell>
          <cell r="F77">
            <v>21308.950944</v>
          </cell>
          <cell r="G77">
            <v>21498.787131999998</v>
          </cell>
          <cell r="H77">
            <v>20659.978057999997</v>
          </cell>
          <cell r="I77">
            <v>21577.855834000002</v>
          </cell>
          <cell r="J77">
            <v>21643.809484000005</v>
          </cell>
          <cell r="K77">
            <v>21668.722507999999</v>
          </cell>
          <cell r="L77">
            <v>22101.677170000003</v>
          </cell>
          <cell r="M77">
            <v>21993.737416</v>
          </cell>
          <cell r="N77">
            <v>22300.376853999998</v>
          </cell>
          <cell r="O77">
            <v>0</v>
          </cell>
          <cell r="P77">
            <v>0</v>
          </cell>
          <cell r="Q77">
            <v>0</v>
          </cell>
          <cell r="R77">
            <v>194753.89540000001</v>
          </cell>
        </row>
        <row r="80">
          <cell r="C80" t="str">
            <v>TELUS PLAnet</v>
          </cell>
          <cell r="F80">
            <v>372.08559000000002</v>
          </cell>
          <cell r="G80">
            <v>420.23284200000001</v>
          </cell>
          <cell r="H80">
            <v>465.31938000000002</v>
          </cell>
          <cell r="I80">
            <v>514.23153000000002</v>
          </cell>
          <cell r="J80">
            <v>523.97425999999996</v>
          </cell>
          <cell r="K80">
            <v>555.56219999999996</v>
          </cell>
          <cell r="L80">
            <v>561.20213000000001</v>
          </cell>
          <cell r="M80">
            <v>597.53773000000001</v>
          </cell>
          <cell r="N80">
            <v>642.60762</v>
          </cell>
          <cell r="O80">
            <v>0</v>
          </cell>
          <cell r="P80">
            <v>0</v>
          </cell>
          <cell r="Q80">
            <v>0</v>
          </cell>
          <cell r="R80">
            <v>4652.7532819999997</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1.4E-2</v>
          </cell>
          <cell r="G85">
            <v>1.4E-2</v>
          </cell>
          <cell r="H85">
            <v>1.4E-2</v>
          </cell>
          <cell r="I85">
            <v>1.4E-2</v>
          </cell>
          <cell r="J85">
            <v>1.4E-2</v>
          </cell>
          <cell r="K85">
            <v>1.6570000000000001E-2</v>
          </cell>
          <cell r="L85">
            <v>2.1000000000000001E-2</v>
          </cell>
          <cell r="M85">
            <v>2.1000000000000001E-2</v>
          </cell>
          <cell r="N85">
            <v>2.1000000000000001E-2</v>
          </cell>
          <cell r="O85">
            <v>0</v>
          </cell>
          <cell r="P85">
            <v>0</v>
          </cell>
          <cell r="Q85">
            <v>0</v>
          </cell>
          <cell r="R85">
            <v>0.14957000000000001</v>
          </cell>
        </row>
        <row r="86">
          <cell r="C86" t="str">
            <v>Centrex-Features</v>
          </cell>
          <cell r="F86">
            <v>2.5749999999999999E-2</v>
          </cell>
          <cell r="G86">
            <v>2.5749999999999999E-2</v>
          </cell>
          <cell r="H86">
            <v>-3.65E-3</v>
          </cell>
          <cell r="I86">
            <v>1.975E-2</v>
          </cell>
          <cell r="J86">
            <v>2.6679999999999999E-2</v>
          </cell>
          <cell r="K86">
            <v>3.0679999999999999E-2</v>
          </cell>
          <cell r="L86">
            <v>3.5749999999999997E-2</v>
          </cell>
          <cell r="M86">
            <v>2.9350000000000001E-2</v>
          </cell>
          <cell r="N86">
            <v>2.775E-2</v>
          </cell>
          <cell r="O86">
            <v>0</v>
          </cell>
          <cell r="P86">
            <v>0</v>
          </cell>
          <cell r="Q86">
            <v>0</v>
          </cell>
          <cell r="R86">
            <v>0.21781</v>
          </cell>
        </row>
        <row r="87">
          <cell r="C87" t="str">
            <v>Centrex-Lines</v>
          </cell>
          <cell r="F87">
            <v>0.50685000000000002</v>
          </cell>
          <cell r="G87">
            <v>0.50685000000000002</v>
          </cell>
          <cell r="H87">
            <v>0.33804000000000001</v>
          </cell>
          <cell r="I87">
            <v>0.47239999999999999</v>
          </cell>
          <cell r="J87">
            <v>0.52758000000000005</v>
          </cell>
          <cell r="K87">
            <v>0.54157</v>
          </cell>
          <cell r="L87">
            <v>0.58754999999999991</v>
          </cell>
          <cell r="M87">
            <v>0.53154999999999997</v>
          </cell>
          <cell r="N87">
            <v>0.51754999999999995</v>
          </cell>
          <cell r="O87">
            <v>0</v>
          </cell>
          <cell r="P87">
            <v>0</v>
          </cell>
          <cell r="Q87">
            <v>0</v>
          </cell>
          <cell r="R87">
            <v>4.5299399999999999</v>
          </cell>
        </row>
        <row r="88">
          <cell r="C88" t="str">
            <v>Centrex-Voice Processing</v>
          </cell>
          <cell r="F88">
            <v>0</v>
          </cell>
          <cell r="G88">
            <v>8.3599999999999994E-3</v>
          </cell>
          <cell r="H88">
            <v>1.1550000000000001E-2</v>
          </cell>
          <cell r="I88">
            <v>1.1949999999999999E-2</v>
          </cell>
          <cell r="J88">
            <v>2.92E-2</v>
          </cell>
          <cell r="K88">
            <v>3.1850000000000003E-2</v>
          </cell>
          <cell r="L88">
            <v>3.1850000000000003E-2</v>
          </cell>
          <cell r="M88">
            <v>1.593E-2</v>
          </cell>
          <cell r="N88">
            <v>1.1949999999999999E-2</v>
          </cell>
          <cell r="O88">
            <v>0</v>
          </cell>
          <cell r="P88">
            <v>0</v>
          </cell>
          <cell r="Q88">
            <v>0</v>
          </cell>
          <cell r="R88">
            <v>0.15264</v>
          </cell>
        </row>
        <row r="89">
          <cell r="F89">
            <v>0.54659999999999997</v>
          </cell>
          <cell r="G89">
            <v>0.55496000000000001</v>
          </cell>
          <cell r="H89">
            <v>0.35994000000000004</v>
          </cell>
          <cell r="I89">
            <v>0.5181</v>
          </cell>
          <cell r="J89">
            <v>0.5974600000000001</v>
          </cell>
          <cell r="K89">
            <v>0.62067000000000005</v>
          </cell>
          <cell r="L89">
            <v>0.67614999999999992</v>
          </cell>
          <cell r="M89">
            <v>0.59782999999999997</v>
          </cell>
          <cell r="N89">
            <v>0.57824999999999993</v>
          </cell>
          <cell r="O89">
            <v>0</v>
          </cell>
          <cell r="P89">
            <v>0</v>
          </cell>
          <cell r="Q89">
            <v>0</v>
          </cell>
          <cell r="R89">
            <v>5.0499599999999996</v>
          </cell>
        </row>
        <row r="91">
          <cell r="C91" t="str">
            <v>Call Answer</v>
          </cell>
          <cell r="F91">
            <v>243.10202999999998</v>
          </cell>
          <cell r="G91">
            <v>251.04648</v>
          </cell>
          <cell r="H91">
            <v>252.83124270531897</v>
          </cell>
          <cell r="I91">
            <v>259.29966999999999</v>
          </cell>
          <cell r="J91">
            <v>265.888117668669</v>
          </cell>
          <cell r="K91">
            <v>275.3108188020999</v>
          </cell>
          <cell r="L91">
            <v>285.3541744008453</v>
          </cell>
          <cell r="M91">
            <v>297.63203999999996</v>
          </cell>
          <cell r="N91">
            <v>313.89112857300177</v>
          </cell>
          <cell r="O91">
            <v>0</v>
          </cell>
          <cell r="P91">
            <v>0</v>
          </cell>
          <cell r="Q91">
            <v>0</v>
          </cell>
          <cell r="R91">
            <v>2444.355702149935</v>
          </cell>
        </row>
        <row r="92">
          <cell r="C92" t="str">
            <v>Call Management</v>
          </cell>
          <cell r="F92">
            <v>1113.8370500000001</v>
          </cell>
          <cell r="G92">
            <v>1107.9648400000001</v>
          </cell>
          <cell r="H92">
            <v>1088.2023100000001</v>
          </cell>
          <cell r="I92">
            <v>1073.3147099999999</v>
          </cell>
          <cell r="J92">
            <v>1068.2218899999998</v>
          </cell>
          <cell r="K92">
            <v>1076.5804600000001</v>
          </cell>
          <cell r="L92">
            <v>1083.56882</v>
          </cell>
          <cell r="M92">
            <v>1089.0095800000001</v>
          </cell>
          <cell r="N92">
            <v>1097.5515399999999</v>
          </cell>
          <cell r="O92">
            <v>0</v>
          </cell>
          <cell r="P92">
            <v>0</v>
          </cell>
          <cell r="Q92">
            <v>0</v>
          </cell>
          <cell r="R92">
            <v>9798.2512000000006</v>
          </cell>
        </row>
        <row r="93">
          <cell r="C93" t="str">
            <v>Custom Calling</v>
          </cell>
          <cell r="F93">
            <v>831.39827000000002</v>
          </cell>
          <cell r="G93">
            <v>757.73625000000004</v>
          </cell>
          <cell r="H93">
            <v>732.41426000000001</v>
          </cell>
          <cell r="I93">
            <v>717.69679999999994</v>
          </cell>
          <cell r="J93">
            <v>705.57812999999999</v>
          </cell>
          <cell r="K93">
            <v>697.25699999999995</v>
          </cell>
          <cell r="L93">
            <v>690.25193999999999</v>
          </cell>
          <cell r="M93">
            <v>682.55158000000006</v>
          </cell>
          <cell r="N93">
            <v>678.63535000000002</v>
          </cell>
          <cell r="O93">
            <v>0</v>
          </cell>
          <cell r="P93">
            <v>0</v>
          </cell>
          <cell r="Q93">
            <v>0</v>
          </cell>
          <cell r="R93">
            <v>6493.5195800000001</v>
          </cell>
        </row>
        <row r="94">
          <cell r="C94" t="str">
            <v>SmartTouch Packaging</v>
          </cell>
          <cell r="F94">
            <v>436.68507</v>
          </cell>
          <cell r="G94">
            <v>502.07409999999999</v>
          </cell>
          <cell r="H94">
            <v>558.87092000000007</v>
          </cell>
          <cell r="I94">
            <v>639.40143999999998</v>
          </cell>
          <cell r="J94">
            <v>691.56972999999994</v>
          </cell>
          <cell r="K94">
            <v>742.91992000000005</v>
          </cell>
          <cell r="L94">
            <v>778.62081000000001</v>
          </cell>
          <cell r="M94">
            <v>828.59023999999999</v>
          </cell>
          <cell r="N94">
            <v>884.38987999999995</v>
          </cell>
          <cell r="O94">
            <v>0</v>
          </cell>
          <cell r="P94">
            <v>0</v>
          </cell>
          <cell r="Q94">
            <v>0</v>
          </cell>
          <cell r="R94">
            <v>6063.1221100000012</v>
          </cell>
        </row>
        <row r="95">
          <cell r="C95" t="str">
            <v>SmartTouch Pay-Per-Use</v>
          </cell>
          <cell r="F95">
            <v>295.70035000000001</v>
          </cell>
          <cell r="G95">
            <v>227.02313000000001</v>
          </cell>
          <cell r="H95">
            <v>685.05180999999993</v>
          </cell>
          <cell r="I95">
            <v>474.48028000000005</v>
          </cell>
          <cell r="J95">
            <v>457.16111999999998</v>
          </cell>
          <cell r="K95">
            <v>460.92920999999996</v>
          </cell>
          <cell r="L95">
            <v>443.51366000000007</v>
          </cell>
          <cell r="M95">
            <v>433.64642000000003</v>
          </cell>
          <cell r="N95">
            <v>444.99556999999999</v>
          </cell>
          <cell r="O95">
            <v>0</v>
          </cell>
          <cell r="P95">
            <v>0</v>
          </cell>
          <cell r="Q95">
            <v>0</v>
          </cell>
          <cell r="R95">
            <v>3922.50155</v>
          </cell>
        </row>
        <row r="96">
          <cell r="C96" t="str">
            <v>TalkMail</v>
          </cell>
          <cell r="F96">
            <v>5.1518100000000002</v>
          </cell>
          <cell r="G96">
            <v>4.6198699999999997</v>
          </cell>
          <cell r="H96">
            <v>6.1398172946810279</v>
          </cell>
          <cell r="I96">
            <v>6.2380399999999998</v>
          </cell>
          <cell r="J96">
            <v>6.3827223313310562</v>
          </cell>
          <cell r="K96">
            <v>5.5526711979000396</v>
          </cell>
          <cell r="L96">
            <v>3.9831015991547285</v>
          </cell>
          <cell r="M96">
            <v>3.3144200000000001</v>
          </cell>
          <cell r="N96">
            <v>2.9532334269982394</v>
          </cell>
          <cell r="O96">
            <v>0</v>
          </cell>
          <cell r="P96">
            <v>0</v>
          </cell>
          <cell r="Q96">
            <v>0</v>
          </cell>
          <cell r="R96">
            <v>44.335685850065083</v>
          </cell>
        </row>
        <row r="97">
          <cell r="F97">
            <v>2925.8745800000002</v>
          </cell>
          <cell r="G97">
            <v>2850.4646699999998</v>
          </cell>
          <cell r="H97">
            <v>3323.5103600000002</v>
          </cell>
          <cell r="I97">
            <v>3170.4309400000002</v>
          </cell>
          <cell r="J97">
            <v>3194.8017099999997</v>
          </cell>
          <cell r="K97">
            <v>3258.5500799999995</v>
          </cell>
          <cell r="L97">
            <v>3285.2925060000002</v>
          </cell>
          <cell r="M97">
            <v>3334.7442800000003</v>
          </cell>
          <cell r="N97">
            <v>3422.416702</v>
          </cell>
          <cell r="O97">
            <v>0</v>
          </cell>
          <cell r="P97">
            <v>0</v>
          </cell>
          <cell r="Q97">
            <v>0</v>
          </cell>
          <cell r="R97">
            <v>28766.085828000003</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-0.42907999999999996</v>
          </cell>
          <cell r="G100">
            <v>-1.83189</v>
          </cell>
          <cell r="H100">
            <v>-70.004539999999992</v>
          </cell>
          <cell r="I100">
            <v>-1.9550000000000001E-2</v>
          </cell>
          <cell r="J100">
            <v>0.20518</v>
          </cell>
          <cell r="K100">
            <v>2.8276500000000002</v>
          </cell>
          <cell r="L100">
            <v>-1.042E-2</v>
          </cell>
          <cell r="M100">
            <v>3.3E-3</v>
          </cell>
          <cell r="N100">
            <v>69.259350000000012</v>
          </cell>
          <cell r="O100">
            <v>0</v>
          </cell>
          <cell r="P100">
            <v>0</v>
          </cell>
          <cell r="Q100">
            <v>0</v>
          </cell>
          <cell r="R100">
            <v>2.8421709430404007E-14</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2925.9921000000004</v>
          </cell>
          <cell r="G104">
            <v>2849.1877399999998</v>
          </cell>
          <cell r="H104">
            <v>3253.8657600000001</v>
          </cell>
          <cell r="I104">
            <v>3170.92949</v>
          </cell>
          <cell r="J104">
            <v>3195.6043499999996</v>
          </cell>
          <cell r="K104">
            <v>3261.9983999999995</v>
          </cell>
          <cell r="L104">
            <v>3285.9582359999999</v>
          </cell>
          <cell r="M104">
            <v>3335.3454100000004</v>
          </cell>
          <cell r="N104">
            <v>3492.2543019999998</v>
          </cell>
          <cell r="O104">
            <v>0</v>
          </cell>
          <cell r="P104">
            <v>0</v>
          </cell>
          <cell r="Q104">
            <v>0</v>
          </cell>
          <cell r="R104">
            <v>28771.135788000003</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334.93554</v>
          </cell>
          <cell r="G109">
            <v>313.85783999999995</v>
          </cell>
          <cell r="H109">
            <v>293.79831999999999</v>
          </cell>
          <cell r="I109">
            <v>275.12713000000002</v>
          </cell>
          <cell r="J109">
            <v>257.25831999999997</v>
          </cell>
          <cell r="K109">
            <v>244.47484</v>
          </cell>
          <cell r="L109">
            <v>231.80520999999999</v>
          </cell>
          <cell r="M109">
            <v>222.28835000000001</v>
          </cell>
          <cell r="N109">
            <v>210.11824000000001</v>
          </cell>
          <cell r="O109">
            <v>0</v>
          </cell>
          <cell r="P109">
            <v>0</v>
          </cell>
          <cell r="Q109">
            <v>0</v>
          </cell>
          <cell r="R109">
            <v>2383.6637899999996</v>
          </cell>
        </row>
        <row r="110">
          <cell r="C110" t="str">
            <v>Special Needs</v>
          </cell>
          <cell r="F110">
            <v>8.7640100000000007</v>
          </cell>
          <cell r="G110">
            <v>8.854989999999999</v>
          </cell>
          <cell r="H110">
            <v>8.9468700000000005</v>
          </cell>
          <cell r="I110">
            <v>9.1035599999999999</v>
          </cell>
          <cell r="J110">
            <v>9.2111200000000011</v>
          </cell>
          <cell r="K110">
            <v>9.4602900000000005</v>
          </cell>
          <cell r="L110">
            <v>9.4544999999999995</v>
          </cell>
          <cell r="M110">
            <v>9.8995099999999994</v>
          </cell>
          <cell r="N110">
            <v>10.06019</v>
          </cell>
          <cell r="O110">
            <v>0</v>
          </cell>
          <cell r="P110">
            <v>0</v>
          </cell>
          <cell r="Q110">
            <v>0</v>
          </cell>
          <cell r="R110">
            <v>83.755040000000008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343.69954999999999</v>
          </cell>
          <cell r="G112">
            <v>322.71282999999994</v>
          </cell>
          <cell r="H112">
            <v>302.74518999999998</v>
          </cell>
          <cell r="I112">
            <v>284.23069000000004</v>
          </cell>
          <cell r="J112">
            <v>266.46943999999996</v>
          </cell>
          <cell r="K112">
            <v>253.93513000000002</v>
          </cell>
          <cell r="L112">
            <v>241.25970999999998</v>
          </cell>
          <cell r="M112">
            <v>232.18786</v>
          </cell>
          <cell r="N112">
            <v>220.17843000000002</v>
          </cell>
          <cell r="O112">
            <v>0</v>
          </cell>
          <cell r="P112">
            <v>0</v>
          </cell>
          <cell r="Q112">
            <v>0</v>
          </cell>
          <cell r="R112">
            <v>2467.4188299999996</v>
          </cell>
        </row>
        <row r="114">
          <cell r="C114" t="str">
            <v>Enhanced</v>
          </cell>
        </row>
        <row r="115">
          <cell r="C115" t="str">
            <v>Enhanced Terminal</v>
          </cell>
          <cell r="F115">
            <v>748.65270999999996</v>
          </cell>
          <cell r="G115">
            <v>762.10118999999997</v>
          </cell>
          <cell r="H115">
            <v>783.57222000000002</v>
          </cell>
          <cell r="I115">
            <v>817.72443999999996</v>
          </cell>
          <cell r="J115">
            <v>857.91356000000007</v>
          </cell>
          <cell r="K115">
            <v>903.68494999999996</v>
          </cell>
          <cell r="L115">
            <v>908.05746999999997</v>
          </cell>
          <cell r="M115">
            <v>948.01927000000001</v>
          </cell>
          <cell r="N115">
            <v>994.65705000000003</v>
          </cell>
          <cell r="O115">
            <v>0</v>
          </cell>
          <cell r="P115">
            <v>0</v>
          </cell>
          <cell r="Q115">
            <v>0</v>
          </cell>
          <cell r="R115">
            <v>7724.3828599999988</v>
          </cell>
        </row>
        <row r="117">
          <cell r="C117" t="str">
            <v>Total CPE</v>
          </cell>
          <cell r="F117">
            <v>1092.3522599999999</v>
          </cell>
          <cell r="G117">
            <v>1084.8140199999998</v>
          </cell>
          <cell r="H117">
            <v>1086.3174100000001</v>
          </cell>
          <cell r="I117">
            <v>1101.9551300000001</v>
          </cell>
          <cell r="J117">
            <v>1124.383</v>
          </cell>
          <cell r="K117">
            <v>1157.6200799999999</v>
          </cell>
          <cell r="L117">
            <v>1149.31718</v>
          </cell>
          <cell r="M117">
            <v>1180.20713</v>
          </cell>
          <cell r="N117">
            <v>1214.83548</v>
          </cell>
          <cell r="O117">
            <v>0</v>
          </cell>
          <cell r="P117">
            <v>0</v>
          </cell>
          <cell r="Q117">
            <v>0</v>
          </cell>
          <cell r="R117">
            <v>10191.801689999998</v>
          </cell>
        </row>
        <row r="119">
          <cell r="F119">
            <v>25699.380893999998</v>
          </cell>
          <cell r="G119">
            <v>25853.021734000002</v>
          </cell>
          <cell r="H119">
            <v>25465.480607999998</v>
          </cell>
          <cell r="I119">
            <v>26364.971984</v>
          </cell>
          <cell r="J119">
            <v>26487.771094000003</v>
          </cell>
          <cell r="K119">
            <v>26643.903188</v>
          </cell>
          <cell r="L119">
            <v>27098.154716000005</v>
          </cell>
          <cell r="M119">
            <v>27106.827686000001</v>
          </cell>
          <cell r="N119">
            <v>27650.074256</v>
          </cell>
          <cell r="O119">
            <v>0</v>
          </cell>
          <cell r="P119">
            <v>0</v>
          </cell>
          <cell r="Q119">
            <v>0</v>
          </cell>
          <cell r="R119">
            <v>238369.58616000001</v>
          </cell>
        </row>
        <row r="123">
          <cell r="C123" t="str">
            <v>Advantage Select</v>
          </cell>
          <cell r="F123">
            <v>2.5810483040497223</v>
          </cell>
          <cell r="G123">
            <v>2.8539861917758453</v>
          </cell>
          <cell r="H123">
            <v>3.5174561236300828</v>
          </cell>
          <cell r="I123">
            <v>2.3418836207619909</v>
          </cell>
          <cell r="J123">
            <v>1.7219235469082175</v>
          </cell>
          <cell r="K123">
            <v>0.70392656640823736</v>
          </cell>
          <cell r="L123">
            <v>3.0370404930496604</v>
          </cell>
          <cell r="M123">
            <v>3.2279963777065315</v>
          </cell>
          <cell r="N123">
            <v>3.2608398346079861</v>
          </cell>
          <cell r="O123">
            <v>0</v>
          </cell>
          <cell r="P123">
            <v>0</v>
          </cell>
          <cell r="Q123">
            <v>0</v>
          </cell>
          <cell r="R123">
            <v>23.246101058898272</v>
          </cell>
        </row>
        <row r="124">
          <cell r="C124" t="str">
            <v>Advantage Preferred</v>
          </cell>
          <cell r="F124">
            <v>226.18686114813269</v>
          </cell>
          <cell r="G124">
            <v>199.5029052551314</v>
          </cell>
          <cell r="H124">
            <v>210.80936293579305</v>
          </cell>
          <cell r="I124">
            <v>190.10460017840077</v>
          </cell>
          <cell r="J124">
            <v>209.24395084192736</v>
          </cell>
          <cell r="K124">
            <v>169.07550254182385</v>
          </cell>
          <cell r="L124">
            <v>158.79601723625092</v>
          </cell>
          <cell r="M124">
            <v>131.58204420738986</v>
          </cell>
          <cell r="N124">
            <v>111.45981883611164</v>
          </cell>
          <cell r="O124">
            <v>0</v>
          </cell>
          <cell r="P124">
            <v>0</v>
          </cell>
          <cell r="Q124">
            <v>0</v>
          </cell>
          <cell r="R124">
            <v>1606.7610631809616</v>
          </cell>
        </row>
        <row r="125">
          <cell r="C125" t="str">
            <v>Advantage Vision</v>
          </cell>
          <cell r="F125">
            <v>12.03285</v>
          </cell>
          <cell r="G125">
            <v>13.47326</v>
          </cell>
          <cell r="H125">
            <v>13.646699999999999</v>
          </cell>
          <cell r="I125">
            <v>15.754710000000001</v>
          </cell>
          <cell r="J125">
            <v>16.044540000000001</v>
          </cell>
          <cell r="K125">
            <v>18.293759999999999</v>
          </cell>
          <cell r="L125">
            <v>14.99798</v>
          </cell>
          <cell r="M125">
            <v>17.389209999999999</v>
          </cell>
          <cell r="N125">
            <v>14.502570000000002</v>
          </cell>
          <cell r="O125">
            <v>0</v>
          </cell>
          <cell r="P125">
            <v>0</v>
          </cell>
          <cell r="Q125">
            <v>0</v>
          </cell>
          <cell r="R125">
            <v>136.13558</v>
          </cell>
        </row>
        <row r="126">
          <cell r="C126" t="str">
            <v>Advantage Vnet</v>
          </cell>
          <cell r="F126">
            <v>0.11639000000000001</v>
          </cell>
          <cell r="G126">
            <v>0</v>
          </cell>
          <cell r="H126">
            <v>0</v>
          </cell>
          <cell r="I126">
            <v>0</v>
          </cell>
          <cell r="J126">
            <v>0</v>
          </cell>
          <cell r="K126">
            <v>0</v>
          </cell>
          <cell r="L126">
            <v>0</v>
          </cell>
          <cell r="M126">
            <v>3.4210000000000004E-2</v>
          </cell>
          <cell r="N126">
            <v>0</v>
          </cell>
          <cell r="O126">
            <v>0</v>
          </cell>
          <cell r="P126">
            <v>0</v>
          </cell>
          <cell r="Q126">
            <v>0</v>
          </cell>
          <cell r="R126">
            <v>0.15060000000000001</v>
          </cell>
        </row>
        <row r="127">
          <cell r="C127" t="str">
            <v>Faxcom</v>
          </cell>
          <cell r="F127">
            <v>23.53274</v>
          </cell>
          <cell r="G127">
            <v>20.41825</v>
          </cell>
          <cell r="H127">
            <v>16.021380000000001</v>
          </cell>
          <cell r="I127">
            <v>24.886419999999998</v>
          </cell>
          <cell r="J127">
            <v>20.12341</v>
          </cell>
          <cell r="K127">
            <v>17.903179999999999</v>
          </cell>
          <cell r="L127">
            <v>19.873309999999996</v>
          </cell>
          <cell r="M127">
            <v>16.70449</v>
          </cell>
          <cell r="N127">
            <v>19.088830000000002</v>
          </cell>
          <cell r="O127">
            <v>0</v>
          </cell>
          <cell r="P127">
            <v>0</v>
          </cell>
          <cell r="Q127">
            <v>0</v>
          </cell>
          <cell r="R127">
            <v>178.55201</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0.14149999999999999</v>
          </cell>
          <cell r="G129">
            <v>2.1000000000000001E-2</v>
          </cell>
          <cell r="H129">
            <v>7.1700000000000002E-3</v>
          </cell>
          <cell r="I129">
            <v>-5.5719999999999999E-2</v>
          </cell>
          <cell r="J129">
            <v>-1.1376700000000002</v>
          </cell>
          <cell r="K129">
            <v>0.43769999999999998</v>
          </cell>
          <cell r="L129">
            <v>0.37662000000000001</v>
          </cell>
          <cell r="M129">
            <v>-2.3E-3</v>
          </cell>
          <cell r="N129">
            <v>6.2079999999999996E-2</v>
          </cell>
          <cell r="O129">
            <v>0</v>
          </cell>
          <cell r="P129">
            <v>0</v>
          </cell>
          <cell r="Q129">
            <v>0</v>
          </cell>
          <cell r="R129">
            <v>-0.1496200000000002</v>
          </cell>
        </row>
        <row r="130">
          <cell r="C130" t="str">
            <v>900 Services</v>
          </cell>
          <cell r="F130">
            <v>-56.412879999999994</v>
          </cell>
          <cell r="G130">
            <v>-45.81494</v>
          </cell>
          <cell r="H130">
            <v>-70.979020000000006</v>
          </cell>
          <cell r="I130">
            <v>57.735609999999994</v>
          </cell>
          <cell r="J130">
            <v>57.73522999999998</v>
          </cell>
          <cell r="K130">
            <v>57.735610000000001</v>
          </cell>
          <cell r="L130">
            <v>-0.11476999999999681</v>
          </cell>
          <cell r="M130">
            <v>0</v>
          </cell>
          <cell r="N130">
            <v>-0.41499999999999998</v>
          </cell>
          <cell r="O130">
            <v>0</v>
          </cell>
          <cell r="P130">
            <v>0</v>
          </cell>
          <cell r="Q130">
            <v>0</v>
          </cell>
          <cell r="R130">
            <v>-0.53016000000002106</v>
          </cell>
        </row>
        <row r="131">
          <cell r="F131">
            <v>208.1785094521824</v>
          </cell>
          <cell r="G131">
            <v>190.45446144690723</v>
          </cell>
          <cell r="H131">
            <v>173.0230490594231</v>
          </cell>
          <cell r="I131">
            <v>290.76750379916274</v>
          </cell>
          <cell r="J131">
            <v>303.73138438883558</v>
          </cell>
          <cell r="K131">
            <v>264.14967910823208</v>
          </cell>
          <cell r="L131">
            <v>196.9661977293006</v>
          </cell>
          <cell r="M131">
            <v>168.93565058509637</v>
          </cell>
          <cell r="N131">
            <v>147.95913867071965</v>
          </cell>
          <cell r="O131">
            <v>0</v>
          </cell>
          <cell r="P131">
            <v>0</v>
          </cell>
          <cell r="Q131">
            <v>0</v>
          </cell>
          <cell r="R131">
            <v>1944.1655742398598</v>
          </cell>
        </row>
        <row r="133">
          <cell r="C133" t="str">
            <v>TELUS Your Way Plus</v>
          </cell>
          <cell r="F133">
            <v>12101.466741038539</v>
          </cell>
          <cell r="G133">
            <v>12304.830183229073</v>
          </cell>
          <cell r="H133">
            <v>15566.109142829157</v>
          </cell>
          <cell r="I133">
            <v>16355.914308175606</v>
          </cell>
          <cell r="J133">
            <v>20629.978327769917</v>
          </cell>
          <cell r="K133">
            <v>16643.715924233646</v>
          </cell>
          <cell r="L133">
            <v>18459.406810294022</v>
          </cell>
          <cell r="M133">
            <v>16548.473982692016</v>
          </cell>
          <cell r="N133">
            <v>14962.641902297968</v>
          </cell>
          <cell r="O133">
            <v>0</v>
          </cell>
          <cell r="P133">
            <v>0</v>
          </cell>
          <cell r="Q133">
            <v>0</v>
          </cell>
          <cell r="R133">
            <v>143572.53732255995</v>
          </cell>
        </row>
        <row r="134">
          <cell r="C134" t="str">
            <v>TELUS Your Way Straight</v>
          </cell>
          <cell r="F134">
            <v>0</v>
          </cell>
          <cell r="G134">
            <v>0</v>
          </cell>
          <cell r="H134">
            <v>0</v>
          </cell>
          <cell r="I134">
            <v>0</v>
          </cell>
          <cell r="J134">
            <v>0</v>
          </cell>
          <cell r="K134">
            <v>0</v>
          </cell>
          <cell r="L134">
            <v>294.85181997705723</v>
          </cell>
          <cell r="M134">
            <v>1555.2252502559786</v>
          </cell>
          <cell r="N134">
            <v>2721.432016691831</v>
          </cell>
          <cell r="O134">
            <v>0</v>
          </cell>
          <cell r="P134">
            <v>0</v>
          </cell>
          <cell r="Q134">
            <v>0</v>
          </cell>
          <cell r="R134">
            <v>4571.509086924867</v>
          </cell>
        </row>
        <row r="135">
          <cell r="C135" t="str">
            <v>Realplus</v>
          </cell>
          <cell r="F135">
            <v>9928.4588074731419</v>
          </cell>
          <cell r="G135">
            <v>6241.1573624118691</v>
          </cell>
          <cell r="H135">
            <v>5317.50440512775</v>
          </cell>
          <cell r="I135">
            <v>3322.9114835390506</v>
          </cell>
          <cell r="J135">
            <v>2868.0246354791898</v>
          </cell>
          <cell r="K135">
            <v>1824.1706869028778</v>
          </cell>
          <cell r="L135">
            <v>1591.7808781165456</v>
          </cell>
          <cell r="M135">
            <v>1161.3421021510055</v>
          </cell>
          <cell r="N135">
            <v>818.91760577253262</v>
          </cell>
          <cell r="O135">
            <v>0</v>
          </cell>
          <cell r="P135">
            <v>0</v>
          </cell>
          <cell r="Q135">
            <v>0</v>
          </cell>
          <cell r="R135">
            <v>33074.267966973959</v>
          </cell>
        </row>
        <row r="136">
          <cell r="C136" t="str">
            <v>Teleplus Overseas</v>
          </cell>
          <cell r="F136">
            <v>41.55275772566921</v>
          </cell>
          <cell r="G136">
            <v>26.940312226630919</v>
          </cell>
          <cell r="H136">
            <v>31.425795644217683</v>
          </cell>
          <cell r="I136">
            <v>21.914145523890348</v>
          </cell>
          <cell r="J136">
            <v>23.589579126618716</v>
          </cell>
          <cell r="K136">
            <v>16.086796326614412</v>
          </cell>
          <cell r="L136">
            <v>14.697489524710152</v>
          </cell>
          <cell r="M136">
            <v>8.5339097764706509</v>
          </cell>
          <cell r="N136">
            <v>5.1466697937676598</v>
          </cell>
          <cell r="O136">
            <v>0</v>
          </cell>
          <cell r="P136">
            <v>0</v>
          </cell>
          <cell r="Q136">
            <v>0</v>
          </cell>
          <cell r="R136">
            <v>189.88745566858978</v>
          </cell>
        </row>
        <row r="137">
          <cell r="C137" t="str">
            <v>Between Friends</v>
          </cell>
          <cell r="F137">
            <v>668.48528516342253</v>
          </cell>
          <cell r="G137">
            <v>421.40851331848722</v>
          </cell>
          <cell r="H137">
            <v>351.26791339556172</v>
          </cell>
          <cell r="I137">
            <v>200.87267963274056</v>
          </cell>
          <cell r="J137">
            <v>170.57154902767772</v>
          </cell>
          <cell r="K137">
            <v>107.62942524513818</v>
          </cell>
          <cell r="L137">
            <v>87.572511587223218</v>
          </cell>
          <cell r="M137">
            <v>52.458226596480955</v>
          </cell>
          <cell r="N137">
            <v>34.622946115070434</v>
          </cell>
          <cell r="O137">
            <v>0</v>
          </cell>
          <cell r="P137">
            <v>0</v>
          </cell>
          <cell r="Q137">
            <v>0</v>
          </cell>
          <cell r="R137">
            <v>2094.8890500818029</v>
          </cell>
        </row>
        <row r="138">
          <cell r="C138" t="str">
            <v>Community Calling</v>
          </cell>
          <cell r="F138">
            <v>3.3842773108282782</v>
          </cell>
          <cell r="G138">
            <v>2.5551730057477933</v>
          </cell>
          <cell r="H138">
            <v>2.4248169107929378</v>
          </cell>
          <cell r="I138">
            <v>1.4187687835783431</v>
          </cell>
          <cell r="J138">
            <v>1.1946245003331675</v>
          </cell>
          <cell r="K138">
            <v>0.77863948967526431</v>
          </cell>
          <cell r="L138">
            <v>0.77320989394120065</v>
          </cell>
          <cell r="M138">
            <v>0.66885911781711527</v>
          </cell>
          <cell r="N138">
            <v>0.57223424105993248</v>
          </cell>
          <cell r="O138">
            <v>0</v>
          </cell>
          <cell r="P138">
            <v>0</v>
          </cell>
          <cell r="Q138">
            <v>0</v>
          </cell>
          <cell r="R138">
            <v>13.770603253774034</v>
          </cell>
        </row>
        <row r="139">
          <cell r="C139" t="str">
            <v>SelectRoute</v>
          </cell>
          <cell r="F139">
            <v>423.45386884791128</v>
          </cell>
          <cell r="G139">
            <v>356.37779034349478</v>
          </cell>
          <cell r="H139">
            <v>389.81232845656524</v>
          </cell>
          <cell r="I139">
            <v>351.82255291985751</v>
          </cell>
          <cell r="J139">
            <v>414.90729362080924</v>
          </cell>
          <cell r="K139">
            <v>355.53980619702264</v>
          </cell>
          <cell r="L139">
            <v>372.05555890345602</v>
          </cell>
          <cell r="M139">
            <v>310.09728261315973</v>
          </cell>
          <cell r="N139">
            <v>287.69291793315392</v>
          </cell>
          <cell r="O139">
            <v>0</v>
          </cell>
          <cell r="P139">
            <v>0</v>
          </cell>
          <cell r="Q139">
            <v>0</v>
          </cell>
          <cell r="R139">
            <v>3261.7593998354305</v>
          </cell>
        </row>
        <row r="140">
          <cell r="C140" t="str">
            <v>Rewards</v>
          </cell>
          <cell r="F140">
            <v>-1100</v>
          </cell>
          <cell r="G140">
            <v>-1100</v>
          </cell>
          <cell r="H140">
            <v>-80</v>
          </cell>
          <cell r="I140">
            <v>-760</v>
          </cell>
          <cell r="J140">
            <v>-1140</v>
          </cell>
          <cell r="K140">
            <v>-1520</v>
          </cell>
          <cell r="L140">
            <v>-380</v>
          </cell>
          <cell r="M140">
            <v>-760</v>
          </cell>
          <cell r="N140">
            <v>1479.75071</v>
          </cell>
          <cell r="O140">
            <v>0</v>
          </cell>
          <cell r="P140">
            <v>0</v>
          </cell>
          <cell r="Q140">
            <v>0</v>
          </cell>
          <cell r="R140">
            <v>-5360.2492899999997</v>
          </cell>
        </row>
        <row r="141">
          <cell r="F141">
            <v>22066.801737559515</v>
          </cell>
          <cell r="G141">
            <v>18253.269334535304</v>
          </cell>
          <cell r="H141">
            <v>21578.544402364041</v>
          </cell>
          <cell r="I141">
            <v>19494.853938574724</v>
          </cell>
          <cell r="J141">
            <v>22968.266009524548</v>
          </cell>
          <cell r="K141">
            <v>17427.921278394973</v>
          </cell>
          <cell r="L141">
            <v>20441.138278296956</v>
          </cell>
          <cell r="M141">
            <v>18876.799613202926</v>
          </cell>
          <cell r="N141">
            <v>20310.777002845378</v>
          </cell>
          <cell r="O141">
            <v>0</v>
          </cell>
          <cell r="P141">
            <v>0</v>
          </cell>
          <cell r="Q141">
            <v>0</v>
          </cell>
          <cell r="R141">
            <v>181418.37159529835</v>
          </cell>
        </row>
        <row r="143">
          <cell r="C143" t="str">
            <v>Rebiller Elite</v>
          </cell>
          <cell r="F143">
            <v>-2.66E-3</v>
          </cell>
          <cell r="G143">
            <v>0</v>
          </cell>
          <cell r="H143">
            <v>0</v>
          </cell>
          <cell r="I143">
            <v>0</v>
          </cell>
          <cell r="J143">
            <v>0</v>
          </cell>
          <cell r="K143">
            <v>0</v>
          </cell>
          <cell r="L143">
            <v>0</v>
          </cell>
          <cell r="M143">
            <v>0</v>
          </cell>
          <cell r="N143">
            <v>0</v>
          </cell>
          <cell r="O143">
            <v>0</v>
          </cell>
          <cell r="P143">
            <v>0</v>
          </cell>
          <cell r="Q143">
            <v>0</v>
          </cell>
          <cell r="R143">
            <v>-2.66E-3</v>
          </cell>
        </row>
        <row r="144">
          <cell r="C144" t="str">
            <v>Switched Call Completion</v>
          </cell>
          <cell r="F144">
            <v>0</v>
          </cell>
          <cell r="G144">
            <v>0</v>
          </cell>
          <cell r="H144">
            <v>5.8175999999999997</v>
          </cell>
          <cell r="I144">
            <v>-5.8176000000000005</v>
          </cell>
          <cell r="J144">
            <v>0</v>
          </cell>
          <cell r="K144">
            <v>0</v>
          </cell>
          <cell r="L144">
            <v>0</v>
          </cell>
          <cell r="M144">
            <v>0</v>
          </cell>
          <cell r="N144">
            <v>0</v>
          </cell>
          <cell r="O144">
            <v>0</v>
          </cell>
          <cell r="P144">
            <v>0</v>
          </cell>
          <cell r="Q144">
            <v>0</v>
          </cell>
          <cell r="R144">
            <v>-8.8817841970012523E-16</v>
          </cell>
        </row>
        <row r="145">
          <cell r="F145">
            <v>-2.66E-3</v>
          </cell>
          <cell r="G145">
            <v>0</v>
          </cell>
          <cell r="H145">
            <v>5.8175999999999997</v>
          </cell>
          <cell r="I145">
            <v>-5.8176000000000005</v>
          </cell>
          <cell r="J145">
            <v>0</v>
          </cell>
          <cell r="K145">
            <v>0</v>
          </cell>
          <cell r="L145">
            <v>0</v>
          </cell>
          <cell r="M145">
            <v>0</v>
          </cell>
          <cell r="N145">
            <v>0</v>
          </cell>
          <cell r="O145">
            <v>0</v>
          </cell>
          <cell r="P145">
            <v>0</v>
          </cell>
          <cell r="Q145">
            <v>0</v>
          </cell>
          <cell r="R145">
            <v>-2.6600000000008882E-3</v>
          </cell>
        </row>
        <row r="147">
          <cell r="C147" t="str">
            <v>Hello Phone Pass</v>
          </cell>
          <cell r="F147">
            <v>56.822099999999999</v>
          </cell>
          <cell r="G147">
            <v>29.148330000000001</v>
          </cell>
          <cell r="H147">
            <v>23.939490000000003</v>
          </cell>
          <cell r="I147">
            <v>27.38775</v>
          </cell>
          <cell r="J147">
            <v>30.197159999999997</v>
          </cell>
          <cell r="K147">
            <v>35.118180000000002</v>
          </cell>
          <cell r="L147">
            <v>52.616099999999996</v>
          </cell>
          <cell r="M147">
            <v>100.76656199999999</v>
          </cell>
          <cell r="N147">
            <v>84.432419999999993</v>
          </cell>
          <cell r="O147">
            <v>0</v>
          </cell>
          <cell r="P147">
            <v>0</v>
          </cell>
          <cell r="Q147">
            <v>0</v>
          </cell>
          <cell r="R147">
            <v>440.42809199999999</v>
          </cell>
        </row>
        <row r="148">
          <cell r="C148" t="str">
            <v>Directory Assistance</v>
          </cell>
          <cell r="F148">
            <v>515.92759999999998</v>
          </cell>
          <cell r="G148">
            <v>466.49153999999999</v>
          </cell>
          <cell r="H148">
            <v>445.42126999999999</v>
          </cell>
          <cell r="I148">
            <v>466.79677399999997</v>
          </cell>
          <cell r="J148">
            <v>457.88569399999994</v>
          </cell>
          <cell r="K148">
            <v>533.70451200000002</v>
          </cell>
          <cell r="L148">
            <v>435.31063</v>
          </cell>
          <cell r="M148">
            <v>526.54465000000005</v>
          </cell>
          <cell r="N148">
            <v>518.19851400000005</v>
          </cell>
          <cell r="O148">
            <v>0</v>
          </cell>
          <cell r="P148">
            <v>0</v>
          </cell>
          <cell r="Q148">
            <v>0</v>
          </cell>
          <cell r="R148">
            <v>4366.2811839999995</v>
          </cell>
        </row>
        <row r="149">
          <cell r="F149">
            <v>572.74969999999996</v>
          </cell>
          <cell r="G149">
            <v>495.63986999999997</v>
          </cell>
          <cell r="H149">
            <v>469.36075999999997</v>
          </cell>
          <cell r="I149">
            <v>494.18452399999995</v>
          </cell>
          <cell r="J149">
            <v>488.08285399999994</v>
          </cell>
          <cell r="K149">
            <v>568.82269200000007</v>
          </cell>
          <cell r="L149">
            <v>487.92673000000002</v>
          </cell>
          <cell r="M149">
            <v>627.31121200000007</v>
          </cell>
          <cell r="N149">
            <v>602.63093400000002</v>
          </cell>
          <cell r="O149">
            <v>0</v>
          </cell>
          <cell r="P149">
            <v>0</v>
          </cell>
          <cell r="Q149">
            <v>0</v>
          </cell>
          <cell r="R149">
            <v>4806.7092759999996</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4321.7127349883003</v>
          </cell>
          <cell r="G158">
            <v>3540.8536960177967</v>
          </cell>
          <cell r="H158">
            <v>3688.7689105765353</v>
          </cell>
          <cell r="I158">
            <v>3355.3964076261109</v>
          </cell>
          <cell r="J158">
            <v>3745.1232900866216</v>
          </cell>
          <cell r="K158">
            <v>3217.7458644967969</v>
          </cell>
          <cell r="L158">
            <v>3504.566945973751</v>
          </cell>
          <cell r="M158">
            <v>3673.5237182119781</v>
          </cell>
          <cell r="N158">
            <v>3250.2899104839007</v>
          </cell>
          <cell r="O158">
            <v>0</v>
          </cell>
          <cell r="P158">
            <v>0</v>
          </cell>
          <cell r="Q158">
            <v>0</v>
          </cell>
          <cell r="R158">
            <v>32297.981478461788</v>
          </cell>
        </row>
        <row r="160">
          <cell r="F160">
            <v>27169.440022000003</v>
          </cell>
          <cell r="G160">
            <v>22480.217362000007</v>
          </cell>
          <cell r="H160">
            <v>25915.514721999996</v>
          </cell>
          <cell r="I160">
            <v>23629.384773999998</v>
          </cell>
          <cell r="J160">
            <v>27505.203538000009</v>
          </cell>
          <cell r="K160">
            <v>21478.639514000002</v>
          </cell>
          <cell r="L160">
            <v>24630.598152000006</v>
          </cell>
          <cell r="M160">
            <v>23346.570194</v>
          </cell>
          <cell r="N160">
            <v>24311.656985999998</v>
          </cell>
          <cell r="O160">
            <v>0</v>
          </cell>
          <cell r="P160">
            <v>0</v>
          </cell>
          <cell r="Q160">
            <v>0</v>
          </cell>
          <cell r="R160">
            <v>220467.22526400001</v>
          </cell>
        </row>
        <row r="163">
          <cell r="C163" t="str">
            <v>Other Revenue</v>
          </cell>
          <cell r="F163">
            <v>331.46107999999998</v>
          </cell>
          <cell r="G163">
            <v>357.53550999999999</v>
          </cell>
          <cell r="H163">
            <v>361.36710999999997</v>
          </cell>
          <cell r="I163">
            <v>353.94713000000002</v>
          </cell>
          <cell r="J163">
            <v>367.61674000000005</v>
          </cell>
          <cell r="K163">
            <v>377.74020999999988</v>
          </cell>
          <cell r="L163">
            <v>373.72929000000005</v>
          </cell>
          <cell r="M163">
            <v>360.92036999999993</v>
          </cell>
          <cell r="N163">
            <v>345.54988000000003</v>
          </cell>
          <cell r="O163">
            <v>0</v>
          </cell>
          <cell r="P163">
            <v>0</v>
          </cell>
          <cell r="Q163">
            <v>0</v>
          </cell>
          <cell r="R163">
            <v>3229.8673199999998</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331.46107999999998</v>
          </cell>
          <cell r="G168">
            <v>357.53550999999999</v>
          </cell>
          <cell r="H168">
            <v>361.36710999999997</v>
          </cell>
          <cell r="I168">
            <v>353.94713000000002</v>
          </cell>
          <cell r="J168">
            <v>367.61674000000005</v>
          </cell>
          <cell r="K168">
            <v>377.74020999999988</v>
          </cell>
          <cell r="L168">
            <v>373.72929000000005</v>
          </cell>
          <cell r="M168">
            <v>360.92036999999993</v>
          </cell>
          <cell r="N168">
            <v>345.54988000000003</v>
          </cell>
          <cell r="O168">
            <v>0</v>
          </cell>
          <cell r="P168">
            <v>0</v>
          </cell>
          <cell r="Q168">
            <v>0</v>
          </cell>
          <cell r="R168">
            <v>3229.8673199999998</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-1E-3</v>
          </cell>
          <cell r="G184">
            <v>0</v>
          </cell>
          <cell r="H184">
            <v>0</v>
          </cell>
          <cell r="I184">
            <v>0</v>
          </cell>
          <cell r="J184">
            <v>0</v>
          </cell>
          <cell r="K184">
            <v>0</v>
          </cell>
          <cell r="L184">
            <v>0</v>
          </cell>
          <cell r="M184">
            <v>0</v>
          </cell>
          <cell r="N184">
            <v>0</v>
          </cell>
          <cell r="O184">
            <v>0</v>
          </cell>
          <cell r="P184">
            <v>0</v>
          </cell>
          <cell r="Q184">
            <v>0</v>
          </cell>
          <cell r="R184">
            <v>-1E-3</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-1E-3</v>
          </cell>
          <cell r="G188">
            <v>0</v>
          </cell>
          <cell r="H188">
            <v>0</v>
          </cell>
          <cell r="I188">
            <v>0</v>
          </cell>
          <cell r="J188">
            <v>0</v>
          </cell>
          <cell r="K188">
            <v>0</v>
          </cell>
          <cell r="L188">
            <v>0</v>
          </cell>
          <cell r="M188">
            <v>0</v>
          </cell>
          <cell r="N188">
            <v>0</v>
          </cell>
          <cell r="O188">
            <v>0</v>
          </cell>
          <cell r="P188">
            <v>0</v>
          </cell>
          <cell r="Q188">
            <v>0</v>
          </cell>
          <cell r="R188">
            <v>-1E-3</v>
          </cell>
        </row>
        <row r="190">
          <cell r="F190">
            <v>53200.280996000001</v>
          </cell>
          <cell r="G190">
            <v>48690.774606000006</v>
          </cell>
          <cell r="H190">
            <v>51742.36243999999</v>
          </cell>
          <cell r="I190">
            <v>50348.303887999995</v>
          </cell>
          <cell r="J190">
            <v>54360.59137200001</v>
          </cell>
          <cell r="K190">
            <v>48500.282912000002</v>
          </cell>
          <cell r="L190">
            <v>52102.482158000013</v>
          </cell>
          <cell r="M190">
            <v>50814.318250000004</v>
          </cell>
          <cell r="N190">
            <v>52307.281121999993</v>
          </cell>
          <cell r="O190">
            <v>0</v>
          </cell>
          <cell r="P190">
            <v>0</v>
          </cell>
          <cell r="Q190">
            <v>0</v>
          </cell>
          <cell r="R190">
            <v>462066.67774400004</v>
          </cell>
        </row>
        <row r="195">
          <cell r="C195" t="str">
            <v>COGS - Voice</v>
          </cell>
          <cell r="F195">
            <v>-137.56448999999998</v>
          </cell>
          <cell r="G195">
            <v>-116.62075</v>
          </cell>
          <cell r="H195">
            <v>-103.78962</v>
          </cell>
          <cell r="I195">
            <v>-117.36703</v>
          </cell>
          <cell r="J195">
            <v>-56.72992</v>
          </cell>
          <cell r="K195">
            <v>-156.60074</v>
          </cell>
          <cell r="L195">
            <v>-147.59979999999999</v>
          </cell>
          <cell r="M195">
            <v>-146.08127999999999</v>
          </cell>
          <cell r="N195">
            <v>-162.15537</v>
          </cell>
          <cell r="O195">
            <v>0</v>
          </cell>
          <cell r="P195">
            <v>0</v>
          </cell>
          <cell r="Q195">
            <v>0</v>
          </cell>
          <cell r="R195">
            <v>-1144.509</v>
          </cell>
        </row>
        <row r="196">
          <cell r="C196" t="str">
            <v>Uncollectibles</v>
          </cell>
          <cell r="F196">
            <v>-805.5114569895959</v>
          </cell>
          <cell r="G196">
            <v>-702.78480822135589</v>
          </cell>
          <cell r="H196">
            <v>-662.27406187899589</v>
          </cell>
          <cell r="I196">
            <v>-612.52133713948808</v>
          </cell>
          <cell r="J196">
            <v>-719.38444694684404</v>
          </cell>
          <cell r="K196">
            <v>-667.50850930654781</v>
          </cell>
          <cell r="L196">
            <v>-814.08418967232012</v>
          </cell>
          <cell r="M196">
            <v>-743.00352285347981</v>
          </cell>
          <cell r="N196">
            <v>-907.13026534737583</v>
          </cell>
          <cell r="O196">
            <v>0</v>
          </cell>
          <cell r="P196">
            <v>0</v>
          </cell>
          <cell r="Q196">
            <v>0</v>
          </cell>
          <cell r="R196">
            <v>-6634.2025983560034</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-943.07594698959588</v>
          </cell>
          <cell r="G199">
            <v>-819.40555822135593</v>
          </cell>
          <cell r="H199">
            <v>-766.06368187899591</v>
          </cell>
          <cell r="I199">
            <v>-729.88836713948808</v>
          </cell>
          <cell r="J199">
            <v>-776.11436694684403</v>
          </cell>
          <cell r="K199">
            <v>-824.10924930654778</v>
          </cell>
          <cell r="L199">
            <v>-961.68398967232008</v>
          </cell>
          <cell r="M199">
            <v>-889.0848028534798</v>
          </cell>
          <cell r="N199">
            <v>-1069.2856353473758</v>
          </cell>
          <cell r="O199">
            <v>0</v>
          </cell>
          <cell r="P199">
            <v>0</v>
          </cell>
          <cell r="Q199">
            <v>0</v>
          </cell>
          <cell r="R199">
            <v>-7778.7115983560034</v>
          </cell>
        </row>
        <row r="201">
          <cell r="F201">
            <v>52257.205049010408</v>
          </cell>
          <cell r="G201">
            <v>47871.369047778651</v>
          </cell>
          <cell r="H201">
            <v>50976.298758120996</v>
          </cell>
          <cell r="I201">
            <v>49618.415520860508</v>
          </cell>
          <cell r="J201">
            <v>53584.477005053166</v>
          </cell>
          <cell r="K201">
            <v>47676.173662693458</v>
          </cell>
          <cell r="L201">
            <v>51140.798168327696</v>
          </cell>
          <cell r="M201">
            <v>49925.233447146522</v>
          </cell>
          <cell r="N201">
            <v>51237.995486652617</v>
          </cell>
          <cell r="O201">
            <v>0</v>
          </cell>
          <cell r="P201">
            <v>0</v>
          </cell>
          <cell r="Q201">
            <v>0</v>
          </cell>
          <cell r="R201">
            <v>454287.96614564402</v>
          </cell>
        </row>
      </sheetData>
      <sheetData sheetId="2" refreshError="1">
        <row r="48">
          <cell r="C48" t="str">
            <v>Basic Exchange</v>
          </cell>
          <cell r="F48">
            <v>13535.672296000002</v>
          </cell>
          <cell r="G48">
            <v>13060.891689999999</v>
          </cell>
          <cell r="H48">
            <v>13236.61924</v>
          </cell>
          <cell r="I48">
            <v>14599.901029999999</v>
          </cell>
          <cell r="J48">
            <v>13609.576059999999</v>
          </cell>
          <cell r="K48">
            <v>15005.017639999998</v>
          </cell>
          <cell r="L48">
            <v>13639.440200000003</v>
          </cell>
          <cell r="M48">
            <v>13584.04953</v>
          </cell>
          <cell r="N48">
            <v>14030.395189999997</v>
          </cell>
          <cell r="O48">
            <v>0</v>
          </cell>
          <cell r="P48">
            <v>0</v>
          </cell>
          <cell r="Q48">
            <v>0</v>
          </cell>
          <cell r="R48">
            <v>124301.562876</v>
          </cell>
        </row>
        <row r="49">
          <cell r="C49" t="str">
            <v>EFRC</v>
          </cell>
          <cell r="F49">
            <v>1031.9028760000001</v>
          </cell>
          <cell r="G49">
            <v>1041.7269599999997</v>
          </cell>
          <cell r="H49">
            <v>1039.320968</v>
          </cell>
          <cell r="I49">
            <v>1043.16022</v>
          </cell>
          <cell r="J49">
            <v>1049.4466199999999</v>
          </cell>
          <cell r="K49">
            <v>1054.7954319999999</v>
          </cell>
          <cell r="L49">
            <v>1056.7605279999998</v>
          </cell>
          <cell r="M49">
            <v>1061.2168980000001</v>
          </cell>
          <cell r="N49">
            <v>1068.4933119999998</v>
          </cell>
          <cell r="O49">
            <v>0</v>
          </cell>
          <cell r="P49">
            <v>0</v>
          </cell>
          <cell r="Q49">
            <v>0</v>
          </cell>
          <cell r="R49">
            <v>9446.8238139999994</v>
          </cell>
        </row>
        <row r="50">
          <cell r="F50">
            <v>14567.575172000003</v>
          </cell>
          <cell r="G50">
            <v>14102.618649999999</v>
          </cell>
          <cell r="H50">
            <v>14275.940208</v>
          </cell>
          <cell r="I50">
            <v>15643.061249999999</v>
          </cell>
          <cell r="J50">
            <v>14659.02268</v>
          </cell>
          <cell r="K50">
            <v>16059.813071999997</v>
          </cell>
          <cell r="L50">
            <v>14696.200728000003</v>
          </cell>
          <cell r="M50">
            <v>14645.266428000001</v>
          </cell>
          <cell r="N50">
            <v>15098.888501999998</v>
          </cell>
          <cell r="O50">
            <v>0</v>
          </cell>
          <cell r="P50">
            <v>0</v>
          </cell>
          <cell r="Q50">
            <v>0</v>
          </cell>
          <cell r="R50">
            <v>133748.38668999998</v>
          </cell>
        </row>
        <row r="52">
          <cell r="C52" t="str">
            <v>DID</v>
          </cell>
          <cell r="F52">
            <v>630.39724000000001</v>
          </cell>
          <cell r="G52">
            <v>672.22168000000011</v>
          </cell>
          <cell r="H52">
            <v>686.36000999999999</v>
          </cell>
          <cell r="I52">
            <v>649.34591</v>
          </cell>
          <cell r="J52">
            <v>678.74818000000005</v>
          </cell>
          <cell r="K52">
            <v>678.68130000000008</v>
          </cell>
          <cell r="L52">
            <v>685.59551999999996</v>
          </cell>
          <cell r="M52">
            <v>692.76073999999994</v>
          </cell>
          <cell r="N52">
            <v>693.44689000000005</v>
          </cell>
          <cell r="O52">
            <v>0</v>
          </cell>
          <cell r="P52">
            <v>0</v>
          </cell>
          <cell r="Q52">
            <v>0</v>
          </cell>
          <cell r="R52">
            <v>6067.5574700000006</v>
          </cell>
        </row>
        <row r="53">
          <cell r="C53" t="str">
            <v>Directory Database</v>
          </cell>
          <cell r="F53">
            <v>0</v>
          </cell>
          <cell r="G53">
            <v>0</v>
          </cell>
          <cell r="H53">
            <v>0</v>
          </cell>
          <cell r="I53">
            <v>0</v>
          </cell>
          <cell r="J53">
            <v>0</v>
          </cell>
          <cell r="K53">
            <v>0</v>
          </cell>
          <cell r="L53">
            <v>0</v>
          </cell>
          <cell r="M53">
            <v>0</v>
          </cell>
          <cell r="N53">
            <v>-54</v>
          </cell>
          <cell r="O53">
            <v>0</v>
          </cell>
          <cell r="P53">
            <v>0</v>
          </cell>
          <cell r="Q53">
            <v>0</v>
          </cell>
          <cell r="R53">
            <v>-54</v>
          </cell>
        </row>
        <row r="54">
          <cell r="C54" t="str">
            <v>Other Access</v>
          </cell>
          <cell r="F54">
            <v>0</v>
          </cell>
          <cell r="G54">
            <v>0</v>
          </cell>
          <cell r="H54">
            <v>0</v>
          </cell>
          <cell r="I54">
            <v>0</v>
          </cell>
          <cell r="J54">
            <v>0</v>
          </cell>
          <cell r="K54">
            <v>-31.080299999999998</v>
          </cell>
          <cell r="L54">
            <v>0</v>
          </cell>
          <cell r="M54">
            <v>0</v>
          </cell>
          <cell r="N54">
            <v>0</v>
          </cell>
          <cell r="O54">
            <v>0</v>
          </cell>
          <cell r="P54">
            <v>0</v>
          </cell>
          <cell r="Q54">
            <v>0</v>
          </cell>
          <cell r="R54">
            <v>-31.080299999999998</v>
          </cell>
        </row>
        <row r="55">
          <cell r="C55" t="str">
            <v>Other Charges</v>
          </cell>
          <cell r="F55">
            <v>252.02359600000003</v>
          </cell>
          <cell r="G55">
            <v>232.84249</v>
          </cell>
          <cell r="H55">
            <v>248.72174600000002</v>
          </cell>
          <cell r="I55">
            <v>258.27525400000002</v>
          </cell>
          <cell r="J55">
            <v>236.85428399999998</v>
          </cell>
          <cell r="K55">
            <v>256.99226799999997</v>
          </cell>
          <cell r="L55">
            <v>247.30728200000001</v>
          </cell>
          <cell r="M55">
            <v>252.35492799999997</v>
          </cell>
          <cell r="N55">
            <v>251.43852000000001</v>
          </cell>
          <cell r="O55">
            <v>0</v>
          </cell>
          <cell r="P55">
            <v>0</v>
          </cell>
          <cell r="Q55">
            <v>0</v>
          </cell>
          <cell r="R55">
            <v>2236.8103679999999</v>
          </cell>
        </row>
        <row r="56">
          <cell r="C56" t="str">
            <v>Other Local Access</v>
          </cell>
          <cell r="F56">
            <v>464.45657200000016</v>
          </cell>
          <cell r="G56">
            <v>169.84385599999996</v>
          </cell>
          <cell r="H56">
            <v>320.99712600000004</v>
          </cell>
          <cell r="I56">
            <v>341.39928199999986</v>
          </cell>
          <cell r="J56">
            <v>352.98548000000005</v>
          </cell>
          <cell r="K56">
            <v>461.46711999999991</v>
          </cell>
          <cell r="L56">
            <v>450.95788999999996</v>
          </cell>
          <cell r="M56">
            <v>458.73487999999998</v>
          </cell>
          <cell r="N56">
            <v>157.00413800000001</v>
          </cell>
          <cell r="O56">
            <v>0</v>
          </cell>
          <cell r="P56">
            <v>0</v>
          </cell>
          <cell r="Q56">
            <v>0</v>
          </cell>
          <cell r="R56">
            <v>3177.8463440000005</v>
          </cell>
        </row>
        <row r="57">
          <cell r="C57" t="str">
            <v>Digital Exchange Access</v>
          </cell>
          <cell r="F57">
            <v>27.5976</v>
          </cell>
          <cell r="G57">
            <v>27.630400000000002</v>
          </cell>
          <cell r="H57">
            <v>27.880800000000001</v>
          </cell>
          <cell r="I57">
            <v>23.9864</v>
          </cell>
          <cell r="J57">
            <v>12.5824</v>
          </cell>
          <cell r="K57">
            <v>30.7456</v>
          </cell>
          <cell r="L57">
            <v>13.554400000000001</v>
          </cell>
          <cell r="M57">
            <v>13.804799999999998</v>
          </cell>
          <cell r="N57">
            <v>30.102400000000003</v>
          </cell>
          <cell r="O57">
            <v>0</v>
          </cell>
          <cell r="P57">
            <v>0</v>
          </cell>
          <cell r="Q57">
            <v>0</v>
          </cell>
          <cell r="R57">
            <v>207.88479999999998</v>
          </cell>
        </row>
        <row r="58">
          <cell r="C58" t="str">
            <v>C800/Paging</v>
          </cell>
          <cell r="F58">
            <v>111.06627999999999</v>
          </cell>
          <cell r="G58">
            <v>101.06952999999999</v>
          </cell>
          <cell r="H58">
            <v>101.54953999999999</v>
          </cell>
          <cell r="I58">
            <v>98.932030000000012</v>
          </cell>
          <cell r="J58">
            <v>113.25241000000001</v>
          </cell>
          <cell r="K58">
            <v>112.56049000000002</v>
          </cell>
          <cell r="L58">
            <v>110.6267</v>
          </cell>
          <cell r="M58">
            <v>110.62568999999999</v>
          </cell>
          <cell r="N58">
            <v>49.212650000000011</v>
          </cell>
          <cell r="O58">
            <v>0</v>
          </cell>
          <cell r="P58">
            <v>0</v>
          </cell>
          <cell r="Q58">
            <v>0</v>
          </cell>
          <cell r="R58">
            <v>908.89532000000008</v>
          </cell>
        </row>
        <row r="59">
          <cell r="C59" t="str">
            <v>M150 (General Mobile)</v>
          </cell>
          <cell r="F59">
            <v>204.76002000000003</v>
          </cell>
          <cell r="G59">
            <v>201.23321000000001</v>
          </cell>
          <cell r="H59">
            <v>194.67012999999997</v>
          </cell>
          <cell r="I59">
            <v>188.37744999999998</v>
          </cell>
          <cell r="J59">
            <v>181.63876000000002</v>
          </cell>
          <cell r="K59">
            <v>175.91811999999999</v>
          </cell>
          <cell r="L59">
            <v>170.79837999999998</v>
          </cell>
          <cell r="M59">
            <v>168.37055999999998</v>
          </cell>
          <cell r="N59">
            <v>165.29837999999998</v>
          </cell>
          <cell r="O59">
            <v>0</v>
          </cell>
          <cell r="P59">
            <v>0</v>
          </cell>
          <cell r="Q59">
            <v>0</v>
          </cell>
          <cell r="R59">
            <v>1651.06501</v>
          </cell>
        </row>
        <row r="60">
          <cell r="C60" t="str">
            <v>C400</v>
          </cell>
          <cell r="F60">
            <v>674.92970000000003</v>
          </cell>
          <cell r="G60">
            <v>633.53616</v>
          </cell>
          <cell r="H60">
            <v>589.35619999999983</v>
          </cell>
          <cell r="I60">
            <v>599.05280000000016</v>
          </cell>
          <cell r="J60">
            <v>552.83528999999987</v>
          </cell>
          <cell r="K60">
            <v>522.60514000000001</v>
          </cell>
          <cell r="L60">
            <v>520.18807000000004</v>
          </cell>
          <cell r="M60">
            <v>501.07481000000001</v>
          </cell>
          <cell r="N60">
            <v>473.47779800000001</v>
          </cell>
          <cell r="O60">
            <v>0</v>
          </cell>
          <cell r="P60">
            <v>0</v>
          </cell>
          <cell r="Q60">
            <v>0</v>
          </cell>
          <cell r="R60">
            <v>5067.0559679999997</v>
          </cell>
        </row>
        <row r="61">
          <cell r="C61" t="str">
            <v>Coin</v>
          </cell>
          <cell r="F61">
            <v>3.0469400000000002</v>
          </cell>
          <cell r="G61">
            <v>3.0414299999999996</v>
          </cell>
          <cell r="H61">
            <v>2.99377</v>
          </cell>
          <cell r="I61">
            <v>3.0135399999999999</v>
          </cell>
          <cell r="J61">
            <v>3.008</v>
          </cell>
          <cell r="K61">
            <v>3.11781</v>
          </cell>
          <cell r="L61">
            <v>3.1473599999999999</v>
          </cell>
          <cell r="M61">
            <v>3.12975</v>
          </cell>
          <cell r="N61">
            <v>3.21285</v>
          </cell>
          <cell r="O61">
            <v>0</v>
          </cell>
          <cell r="P61">
            <v>0</v>
          </cell>
          <cell r="Q61">
            <v>0</v>
          </cell>
          <cell r="R61">
            <v>27.711449999999996</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107.39011600000003</v>
          </cell>
          <cell r="G63">
            <v>-213.44858799999997</v>
          </cell>
          <cell r="H63">
            <v>411.04922199999999</v>
          </cell>
          <cell r="I63">
            <v>244.90918000000002</v>
          </cell>
          <cell r="J63">
            <v>173.02817200000001</v>
          </cell>
          <cell r="K63">
            <v>208.90456200000003</v>
          </cell>
          <cell r="L63">
            <v>162.70616000000001</v>
          </cell>
          <cell r="M63">
            <v>223.55477800000003</v>
          </cell>
          <cell r="N63">
            <v>268.59867799999995</v>
          </cell>
          <cell r="O63">
            <v>0</v>
          </cell>
          <cell r="P63">
            <v>0</v>
          </cell>
          <cell r="Q63">
            <v>0</v>
          </cell>
          <cell r="R63">
            <v>1586.6922800000002</v>
          </cell>
        </row>
        <row r="64">
          <cell r="C64" t="str">
            <v>Teleroute</v>
          </cell>
          <cell r="F64">
            <v>1.974</v>
          </cell>
          <cell r="G64">
            <v>1.974</v>
          </cell>
          <cell r="H64">
            <v>1.974</v>
          </cell>
          <cell r="I64">
            <v>1.974</v>
          </cell>
          <cell r="J64">
            <v>1.974</v>
          </cell>
          <cell r="K64">
            <v>1.974</v>
          </cell>
          <cell r="L64">
            <v>1.974</v>
          </cell>
          <cell r="M64">
            <v>1.974</v>
          </cell>
          <cell r="N64">
            <v>1.974</v>
          </cell>
          <cell r="O64">
            <v>0</v>
          </cell>
          <cell r="P64">
            <v>0</v>
          </cell>
          <cell r="Q64">
            <v>0</v>
          </cell>
          <cell r="R64">
            <v>17.765999999999998</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1135.8257799999999</v>
          </cell>
          <cell r="G68">
            <v>451.18057999999991</v>
          </cell>
          <cell r="H68">
            <v>1607.3929499999999</v>
          </cell>
          <cell r="I68">
            <v>-241.61815000000001</v>
          </cell>
          <cell r="J68">
            <v>861.76206000000013</v>
          </cell>
          <cell r="K68">
            <v>533.38807999999995</v>
          </cell>
          <cell r="L68">
            <v>732.37702999999999</v>
          </cell>
          <cell r="M68">
            <v>620.52182999999991</v>
          </cell>
          <cell r="N68">
            <v>572.15922</v>
          </cell>
          <cell r="O68">
            <v>0</v>
          </cell>
          <cell r="P68">
            <v>0</v>
          </cell>
          <cell r="Q68">
            <v>0</v>
          </cell>
          <cell r="R68">
            <v>6272.9893799999991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79.794869999999989</v>
          </cell>
          <cell r="G72">
            <v>24.917349999999999</v>
          </cell>
          <cell r="H72">
            <v>43.117339999999999</v>
          </cell>
          <cell r="I72">
            <v>81.793369999999996</v>
          </cell>
          <cell r="J72">
            <v>32.141869999999997</v>
          </cell>
          <cell r="K72">
            <v>31.92887</v>
          </cell>
          <cell r="L72">
            <v>35.604869999999998</v>
          </cell>
          <cell r="M72">
            <v>36.528869999999998</v>
          </cell>
          <cell r="N72">
            <v>31.788869999999999</v>
          </cell>
          <cell r="O72">
            <v>0</v>
          </cell>
          <cell r="P72">
            <v>0</v>
          </cell>
          <cell r="Q72">
            <v>0</v>
          </cell>
          <cell r="R72">
            <v>397.61627999999996</v>
          </cell>
        </row>
        <row r="73">
          <cell r="C73" t="str">
            <v>Broadcast Radio - Local</v>
          </cell>
          <cell r="F73">
            <v>16.876950000000001</v>
          </cell>
          <cell r="G73">
            <v>9.3314600000000016</v>
          </cell>
          <cell r="H73">
            <v>13.866389999999999</v>
          </cell>
          <cell r="I73">
            <v>13.518319999999999</v>
          </cell>
          <cell r="J73">
            <v>9.2384400000000007</v>
          </cell>
          <cell r="K73">
            <v>23.916780000000003</v>
          </cell>
          <cell r="L73">
            <v>8.4035599999999988</v>
          </cell>
          <cell r="M73">
            <v>13.976040000000001</v>
          </cell>
          <cell r="N73">
            <v>17.28932</v>
          </cell>
          <cell r="O73">
            <v>0</v>
          </cell>
          <cell r="P73">
            <v>0</v>
          </cell>
          <cell r="Q73">
            <v>0</v>
          </cell>
          <cell r="R73">
            <v>126.41726</v>
          </cell>
        </row>
        <row r="74">
          <cell r="C74" t="str">
            <v>Other Broadcast - Local</v>
          </cell>
          <cell r="F74">
            <v>-15.416729999999999</v>
          </cell>
          <cell r="G74">
            <v>-12.68572</v>
          </cell>
          <cell r="H74">
            <v>-14.18317</v>
          </cell>
          <cell r="I74">
            <v>-21.482419999999998</v>
          </cell>
          <cell r="J74">
            <v>-24.283300000000001</v>
          </cell>
          <cell r="K74">
            <v>-19.557689999999997</v>
          </cell>
          <cell r="L74">
            <v>-12.42718</v>
          </cell>
          <cell r="M74">
            <v>-12.43623</v>
          </cell>
          <cell r="N74">
            <v>-27.195529999999998</v>
          </cell>
          <cell r="O74">
            <v>0</v>
          </cell>
          <cell r="P74">
            <v>0</v>
          </cell>
          <cell r="Q74">
            <v>0</v>
          </cell>
          <cell r="R74">
            <v>-159.66796999999997</v>
          </cell>
        </row>
        <row r="75">
          <cell r="C75" t="str">
            <v>Sub-Total Broadcast</v>
          </cell>
          <cell r="F75">
            <v>81.255089999999996</v>
          </cell>
          <cell r="G75">
            <v>21.563089999999999</v>
          </cell>
          <cell r="H75">
            <v>42.80055999999999</v>
          </cell>
          <cell r="I75">
            <v>73.829270000000008</v>
          </cell>
          <cell r="J75">
            <v>17.097009999999994</v>
          </cell>
          <cell r="K75">
            <v>36.287960000000012</v>
          </cell>
          <cell r="L75">
            <v>31.581249999999997</v>
          </cell>
          <cell r="M75">
            <v>38.068679999999993</v>
          </cell>
          <cell r="N75">
            <v>21.882660000000001</v>
          </cell>
          <cell r="O75">
            <v>0</v>
          </cell>
          <cell r="P75">
            <v>0</v>
          </cell>
          <cell r="Q75">
            <v>0</v>
          </cell>
          <cell r="R75">
            <v>364.36556999999993</v>
          </cell>
        </row>
        <row r="77">
          <cell r="C77" t="str">
            <v>Total Basic Local - VLOB</v>
          </cell>
          <cell r="F77">
            <v>18262.298106000002</v>
          </cell>
          <cell r="G77">
            <v>16405.306487999998</v>
          </cell>
          <cell r="H77">
            <v>18511.686261999999</v>
          </cell>
          <cell r="I77">
            <v>17884.538216000001</v>
          </cell>
          <cell r="J77">
            <v>17844.788725999999</v>
          </cell>
          <cell r="K77">
            <v>19051.375221999999</v>
          </cell>
          <cell r="L77">
            <v>17827.014770000005</v>
          </cell>
          <cell r="M77">
            <v>17730.241873999999</v>
          </cell>
          <cell r="N77">
            <v>17732.696685999996</v>
          </cell>
          <cell r="O77">
            <v>0</v>
          </cell>
          <cell r="P77">
            <v>0</v>
          </cell>
          <cell r="Q77">
            <v>0</v>
          </cell>
          <cell r="R77">
            <v>161249.94634999998</v>
          </cell>
        </row>
        <row r="80">
          <cell r="C80" t="str">
            <v>TELUS PLAnet</v>
          </cell>
          <cell r="F80">
            <v>142.54392999999999</v>
          </cell>
          <cell r="G80">
            <v>182.91181800000001</v>
          </cell>
          <cell r="H80">
            <v>203.66801000000001</v>
          </cell>
          <cell r="I80">
            <v>216.95281000000003</v>
          </cell>
          <cell r="J80">
            <v>216.04715999999999</v>
          </cell>
          <cell r="K80">
            <v>255.03810999999999</v>
          </cell>
          <cell r="L80">
            <v>242.75272000000001</v>
          </cell>
          <cell r="M80">
            <v>239.41259999999997</v>
          </cell>
          <cell r="N80">
            <v>266.67322999999999</v>
          </cell>
          <cell r="O80">
            <v>0</v>
          </cell>
          <cell r="P80">
            <v>0</v>
          </cell>
          <cell r="Q80">
            <v>0</v>
          </cell>
          <cell r="R80">
            <v>1966.0003879999999</v>
          </cell>
        </row>
        <row r="84">
          <cell r="C84" t="str">
            <v>Centrex-ACD</v>
          </cell>
          <cell r="F84">
            <v>39.809010000000001</v>
          </cell>
          <cell r="G84">
            <v>39.550820000000002</v>
          </cell>
          <cell r="H84">
            <v>37.779839999999993</v>
          </cell>
          <cell r="I84">
            <v>40.066980000000001</v>
          </cell>
          <cell r="J84">
            <v>40.414490000000001</v>
          </cell>
          <cell r="K84">
            <v>39.754660000000001</v>
          </cell>
          <cell r="L84">
            <v>40.054839999999999</v>
          </cell>
          <cell r="M84">
            <v>40.196839999999995</v>
          </cell>
          <cell r="N84">
            <v>41.291319999999999</v>
          </cell>
          <cell r="O84">
            <v>0</v>
          </cell>
          <cell r="P84">
            <v>0</v>
          </cell>
          <cell r="Q84">
            <v>0</v>
          </cell>
          <cell r="R84">
            <v>358.91879999999998</v>
          </cell>
        </row>
        <row r="85">
          <cell r="C85" t="str">
            <v>Centrex-CMS</v>
          </cell>
          <cell r="F85">
            <v>45.805199999999999</v>
          </cell>
          <cell r="G85">
            <v>46.586260000000003</v>
          </cell>
          <cell r="H85">
            <v>47.02102</v>
          </cell>
          <cell r="I85">
            <v>48.581510000000002</v>
          </cell>
          <cell r="J85">
            <v>49.034860000000002</v>
          </cell>
          <cell r="K85">
            <v>49.86741</v>
          </cell>
          <cell r="L85">
            <v>51.442140000000002</v>
          </cell>
          <cell r="M85">
            <v>51.735619999999997</v>
          </cell>
          <cell r="N85">
            <v>53.916620000000002</v>
          </cell>
          <cell r="O85">
            <v>0</v>
          </cell>
          <cell r="P85">
            <v>0</v>
          </cell>
          <cell r="Q85">
            <v>0</v>
          </cell>
          <cell r="R85">
            <v>443.99063999999998</v>
          </cell>
        </row>
        <row r="86">
          <cell r="C86" t="str">
            <v>Centrex-Features</v>
          </cell>
          <cell r="F86">
            <v>157.90024</v>
          </cell>
          <cell r="G86">
            <v>161.82821999999999</v>
          </cell>
          <cell r="H86">
            <v>175.28135999999998</v>
          </cell>
          <cell r="I86">
            <v>193.63359</v>
          </cell>
          <cell r="J86">
            <v>165.55175999999997</v>
          </cell>
          <cell r="K86">
            <v>168.92627000000002</v>
          </cell>
          <cell r="L86">
            <v>173.70381</v>
          </cell>
          <cell r="M86">
            <v>174.59666999999999</v>
          </cell>
          <cell r="N86">
            <v>187.66958000000002</v>
          </cell>
          <cell r="O86">
            <v>0</v>
          </cell>
          <cell r="P86">
            <v>0</v>
          </cell>
          <cell r="Q86">
            <v>0</v>
          </cell>
          <cell r="R86">
            <v>1559.0915</v>
          </cell>
        </row>
        <row r="87">
          <cell r="C87" t="str">
            <v>Centrex-Lines</v>
          </cell>
          <cell r="F87">
            <v>2256.9374900000003</v>
          </cell>
          <cell r="G87">
            <v>2210.6878400000005</v>
          </cell>
          <cell r="H87">
            <v>2188.5647299999996</v>
          </cell>
          <cell r="I87">
            <v>1929.7114699999995</v>
          </cell>
          <cell r="J87">
            <v>2204.9189799999995</v>
          </cell>
          <cell r="K87">
            <v>2914.5961699999998</v>
          </cell>
          <cell r="L87">
            <v>2290.9531200000006</v>
          </cell>
          <cell r="M87">
            <v>2318.4015599999998</v>
          </cell>
          <cell r="N87">
            <v>2407.5771100000002</v>
          </cell>
          <cell r="O87">
            <v>0</v>
          </cell>
          <cell r="P87">
            <v>0</v>
          </cell>
          <cell r="Q87">
            <v>0</v>
          </cell>
          <cell r="R87">
            <v>20722.348470000004</v>
          </cell>
        </row>
        <row r="88">
          <cell r="C88" t="str">
            <v>Centrex-Voice Processing</v>
          </cell>
          <cell r="F88">
            <v>196.43297000000001</v>
          </cell>
          <cell r="G88">
            <v>198.42332000000002</v>
          </cell>
          <cell r="H88">
            <v>202.96600000000001</v>
          </cell>
          <cell r="I88">
            <v>208.43823999999998</v>
          </cell>
          <cell r="J88">
            <v>218.12586999999999</v>
          </cell>
          <cell r="K88">
            <v>219.33202000000003</v>
          </cell>
          <cell r="L88">
            <v>221.66163000000003</v>
          </cell>
          <cell r="M88">
            <v>230.9853</v>
          </cell>
          <cell r="N88">
            <v>234.41728000000001</v>
          </cell>
          <cell r="O88">
            <v>0</v>
          </cell>
          <cell r="P88">
            <v>0</v>
          </cell>
          <cell r="Q88">
            <v>0</v>
          </cell>
          <cell r="R88">
            <v>1930.7826300000002</v>
          </cell>
        </row>
        <row r="89">
          <cell r="F89">
            <v>2696.8849100000002</v>
          </cell>
          <cell r="G89">
            <v>2657.0764600000002</v>
          </cell>
          <cell r="H89">
            <v>2651.6129499999993</v>
          </cell>
          <cell r="I89">
            <v>2420.4317899999996</v>
          </cell>
          <cell r="J89">
            <v>2678.0459599999995</v>
          </cell>
          <cell r="K89">
            <v>3392.4765299999999</v>
          </cell>
          <cell r="L89">
            <v>2777.8155400000005</v>
          </cell>
          <cell r="M89">
            <v>2815.9159899999995</v>
          </cell>
          <cell r="N89">
            <v>2924.8719100000003</v>
          </cell>
          <cell r="O89">
            <v>0</v>
          </cell>
          <cell r="P89">
            <v>0</v>
          </cell>
          <cell r="Q89">
            <v>0</v>
          </cell>
          <cell r="R89">
            <v>25015.132040000004</v>
          </cell>
        </row>
        <row r="91">
          <cell r="C91" t="str">
            <v>Call Answer</v>
          </cell>
          <cell r="F91">
            <v>113.20119</v>
          </cell>
          <cell r="G91">
            <v>118.09979</v>
          </cell>
          <cell r="H91">
            <v>119.82088503601298</v>
          </cell>
          <cell r="I91">
            <v>122.8951</v>
          </cell>
          <cell r="J91">
            <v>126.84823345820645</v>
          </cell>
          <cell r="K91">
            <v>128.91402462228234</v>
          </cell>
          <cell r="L91">
            <v>134.23541686350327</v>
          </cell>
          <cell r="M91">
            <v>140.29293000000001</v>
          </cell>
          <cell r="N91">
            <v>144.64192169700524</v>
          </cell>
          <cell r="O91">
            <v>0</v>
          </cell>
          <cell r="P91">
            <v>0</v>
          </cell>
          <cell r="Q91">
            <v>0</v>
          </cell>
          <cell r="R91">
            <v>1148.9494916770104</v>
          </cell>
        </row>
        <row r="92">
          <cell r="C92" t="str">
            <v>Call Management</v>
          </cell>
          <cell r="F92">
            <v>99.772999999999996</v>
          </cell>
          <cell r="G92">
            <v>100.51322</v>
          </cell>
          <cell r="H92">
            <v>99.540229999999994</v>
          </cell>
          <cell r="I92">
            <v>100.20898</v>
          </cell>
          <cell r="J92">
            <v>99.593400000000003</v>
          </cell>
          <cell r="K92">
            <v>102.83735</v>
          </cell>
          <cell r="L92">
            <v>103.42927999999999</v>
          </cell>
          <cell r="M92">
            <v>106.02523000000001</v>
          </cell>
          <cell r="N92">
            <v>105.99993999999998</v>
          </cell>
          <cell r="O92">
            <v>0</v>
          </cell>
          <cell r="P92">
            <v>0</v>
          </cell>
          <cell r="Q92">
            <v>0</v>
          </cell>
          <cell r="R92">
            <v>917.92062999999985</v>
          </cell>
        </row>
        <row r="93">
          <cell r="C93" t="str">
            <v>Custom Calling</v>
          </cell>
          <cell r="F93">
            <v>276.64559000000003</v>
          </cell>
          <cell r="G93">
            <v>275.25825000000003</v>
          </cell>
          <cell r="H93">
            <v>271.25502999999998</v>
          </cell>
          <cell r="I93">
            <v>271.19585000000001</v>
          </cell>
          <cell r="J93">
            <v>272.32171</v>
          </cell>
          <cell r="K93">
            <v>274.61165</v>
          </cell>
          <cell r="L93">
            <v>276.28071</v>
          </cell>
          <cell r="M93">
            <v>276.82846000000001</v>
          </cell>
          <cell r="N93">
            <v>279.61316000000005</v>
          </cell>
          <cell r="O93">
            <v>0</v>
          </cell>
          <cell r="P93">
            <v>0</v>
          </cell>
          <cell r="Q93">
            <v>0</v>
          </cell>
          <cell r="R93">
            <v>2474.0104099999999</v>
          </cell>
        </row>
        <row r="94">
          <cell r="C94" t="str">
            <v>SmartTouch Packaging</v>
          </cell>
          <cell r="F94">
            <v>50.147860000000001</v>
          </cell>
          <cell r="G94">
            <v>54.460800000000006</v>
          </cell>
          <cell r="H94">
            <v>58.125540000000001</v>
          </cell>
          <cell r="I94">
            <v>63.205529999999996</v>
          </cell>
          <cell r="J94">
            <v>66.696980000000011</v>
          </cell>
          <cell r="K94">
            <v>69.725369999999998</v>
          </cell>
          <cell r="L94">
            <v>71.569019999999995</v>
          </cell>
          <cell r="M94">
            <v>73.12460999999999</v>
          </cell>
          <cell r="N94">
            <v>74.845579999999998</v>
          </cell>
          <cell r="O94">
            <v>0</v>
          </cell>
          <cell r="P94">
            <v>0</v>
          </cell>
          <cell r="Q94">
            <v>0</v>
          </cell>
          <cell r="R94">
            <v>581.90129000000002</v>
          </cell>
        </row>
        <row r="95">
          <cell r="C95" t="str">
            <v>SmartTouch Pay-Per-Use</v>
          </cell>
          <cell r="F95">
            <v>14.976229999999999</v>
          </cell>
          <cell r="G95">
            <v>28.325710000000001</v>
          </cell>
          <cell r="H95">
            <v>38.530799999999992</v>
          </cell>
          <cell r="I95">
            <v>32.585230000000003</v>
          </cell>
          <cell r="J95">
            <v>31.86356</v>
          </cell>
          <cell r="K95">
            <v>32.293749999999996</v>
          </cell>
          <cell r="L95">
            <v>30.974030000000003</v>
          </cell>
          <cell r="M95">
            <v>31.043409999999998</v>
          </cell>
          <cell r="N95">
            <v>33.734349999999999</v>
          </cell>
          <cell r="O95">
            <v>0</v>
          </cell>
          <cell r="P95">
            <v>0</v>
          </cell>
          <cell r="Q95">
            <v>0</v>
          </cell>
          <cell r="R95">
            <v>274.32706999999999</v>
          </cell>
        </row>
        <row r="96">
          <cell r="C96" t="str">
            <v>TalkMail</v>
          </cell>
          <cell r="F96">
            <v>9.659060000000002</v>
          </cell>
          <cell r="G96">
            <v>12.138369999999998</v>
          </cell>
          <cell r="H96">
            <v>11.924074963987</v>
          </cell>
          <cell r="I96">
            <v>10.069650000000001</v>
          </cell>
          <cell r="J96">
            <v>11.248296541793557</v>
          </cell>
          <cell r="K96">
            <v>10.239895377717648</v>
          </cell>
          <cell r="L96">
            <v>8.2972971364967361</v>
          </cell>
          <cell r="M96">
            <v>9.0458999999999996</v>
          </cell>
          <cell r="N96">
            <v>9.1266363029947541</v>
          </cell>
          <cell r="O96">
            <v>0</v>
          </cell>
          <cell r="P96">
            <v>0</v>
          </cell>
          <cell r="Q96">
            <v>0</v>
          </cell>
          <cell r="R96">
            <v>91.749180322989702</v>
          </cell>
        </row>
        <row r="97">
          <cell r="F97">
            <v>564.40292999999997</v>
          </cell>
          <cell r="G97">
            <v>588.79613999999992</v>
          </cell>
          <cell r="H97">
            <v>599.19655999999998</v>
          </cell>
          <cell r="I97">
            <v>600.16034000000002</v>
          </cell>
          <cell r="J97">
            <v>608.57218000000012</v>
          </cell>
          <cell r="K97">
            <v>618.62203999999997</v>
          </cell>
          <cell r="L97">
            <v>624.78575399999988</v>
          </cell>
          <cell r="M97">
            <v>636.3605399999999</v>
          </cell>
          <cell r="N97">
            <v>647.96158800000001</v>
          </cell>
          <cell r="O97">
            <v>0</v>
          </cell>
          <cell r="P97">
            <v>0</v>
          </cell>
          <cell r="Q97">
            <v>0</v>
          </cell>
          <cell r="R97">
            <v>5488.858072</v>
          </cell>
        </row>
        <row r="99">
          <cell r="C99" t="str">
            <v>Megalink</v>
          </cell>
          <cell r="F99">
            <v>687.95804999999996</v>
          </cell>
          <cell r="G99">
            <v>644.50953000000015</v>
          </cell>
          <cell r="H99">
            <v>848.62667999999985</v>
          </cell>
          <cell r="I99">
            <v>670.94027000000006</v>
          </cell>
          <cell r="J99">
            <v>802.40928000000008</v>
          </cell>
          <cell r="K99">
            <v>821.05276000000003</v>
          </cell>
          <cell r="L99">
            <v>857.88654999999994</v>
          </cell>
          <cell r="M99">
            <v>874.45795999999996</v>
          </cell>
          <cell r="N99">
            <v>1108.72442</v>
          </cell>
          <cell r="O99">
            <v>0</v>
          </cell>
          <cell r="P99">
            <v>0</v>
          </cell>
          <cell r="Q99">
            <v>0</v>
          </cell>
          <cell r="R99">
            <v>7316.5654999999988</v>
          </cell>
        </row>
        <row r="100">
          <cell r="C100" t="str">
            <v>AIN</v>
          </cell>
          <cell r="F100">
            <v>49.64105</v>
          </cell>
          <cell r="G100">
            <v>47.040099999999995</v>
          </cell>
          <cell r="H100">
            <v>41.41977</v>
          </cell>
          <cell r="I100">
            <v>51.484139999999996</v>
          </cell>
          <cell r="J100">
            <v>56.256560000000007</v>
          </cell>
          <cell r="K100">
            <v>36.692639999999997</v>
          </cell>
          <cell r="L100">
            <v>54.826830000000001</v>
          </cell>
          <cell r="M100">
            <v>58.69697</v>
          </cell>
          <cell r="N100">
            <v>-83.891540000000006</v>
          </cell>
          <cell r="O100">
            <v>0</v>
          </cell>
          <cell r="P100">
            <v>0</v>
          </cell>
          <cell r="Q100">
            <v>0</v>
          </cell>
          <cell r="R100">
            <v>312.16651999999999</v>
          </cell>
        </row>
        <row r="101">
          <cell r="C101" t="str">
            <v>E911</v>
          </cell>
          <cell r="F101">
            <v>65.314440000000005</v>
          </cell>
          <cell r="G101">
            <v>31.026199999999992</v>
          </cell>
          <cell r="H101">
            <v>269.08904999999999</v>
          </cell>
          <cell r="I101">
            <v>152.77452</v>
          </cell>
          <cell r="J101">
            <v>156.41433999999998</v>
          </cell>
          <cell r="K101">
            <v>157.46633999999997</v>
          </cell>
          <cell r="L101">
            <v>165.23164</v>
          </cell>
          <cell r="M101">
            <v>171.60468999999998</v>
          </cell>
          <cell r="N101">
            <v>176.40214000000003</v>
          </cell>
          <cell r="O101">
            <v>0</v>
          </cell>
          <cell r="P101">
            <v>0</v>
          </cell>
          <cell r="Q101">
            <v>0</v>
          </cell>
          <cell r="R101">
            <v>1345.3233599999999</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4064.2013800000004</v>
          </cell>
          <cell r="G104">
            <v>3968.4484300000004</v>
          </cell>
          <cell r="H104">
            <v>4409.9450099999995</v>
          </cell>
          <cell r="I104">
            <v>3895.7910599999996</v>
          </cell>
          <cell r="J104">
            <v>4301.6983199999995</v>
          </cell>
          <cell r="K104">
            <v>5026.3103099999998</v>
          </cell>
          <cell r="L104">
            <v>4480.5463140000002</v>
          </cell>
          <cell r="M104">
            <v>4557.036149999999</v>
          </cell>
          <cell r="N104">
            <v>4774.068518</v>
          </cell>
          <cell r="O104">
            <v>0</v>
          </cell>
          <cell r="P104">
            <v>0</v>
          </cell>
          <cell r="Q104">
            <v>0</v>
          </cell>
          <cell r="R104">
            <v>39478.045491999997</v>
          </cell>
        </row>
        <row r="107">
          <cell r="C107" t="str">
            <v>Basic</v>
          </cell>
        </row>
        <row r="108">
          <cell r="C108" t="str">
            <v>Centrex Terminal</v>
          </cell>
          <cell r="F108">
            <v>1.3707499999999999</v>
          </cell>
          <cell r="G108">
            <v>3.0845100000000003</v>
          </cell>
          <cell r="H108">
            <v>3.2147899999999998</v>
          </cell>
          <cell r="I108">
            <v>2.9151599999999998</v>
          </cell>
          <cell r="J108">
            <v>2.1640600000000001</v>
          </cell>
          <cell r="K108">
            <v>1.9211500000000001</v>
          </cell>
          <cell r="L108">
            <v>1.9443699999999999</v>
          </cell>
          <cell r="M108">
            <v>1.9008699999999998</v>
          </cell>
          <cell r="N108">
            <v>1.8588900000000002</v>
          </cell>
          <cell r="O108">
            <v>0</v>
          </cell>
          <cell r="P108">
            <v>0</v>
          </cell>
          <cell r="Q108">
            <v>0</v>
          </cell>
          <cell r="R108">
            <v>20.374549999999999</v>
          </cell>
        </row>
        <row r="109">
          <cell r="C109" t="str">
            <v>Single Line Sets</v>
          </cell>
          <cell r="F109">
            <v>106.10965000000002</v>
          </cell>
          <cell r="G109">
            <v>103.4191</v>
          </cell>
          <cell r="H109">
            <v>100.75050999999999</v>
          </cell>
          <cell r="I109">
            <v>97.520990000000012</v>
          </cell>
          <cell r="J109">
            <v>94.942890000000006</v>
          </cell>
          <cell r="K109">
            <v>93.116730000000004</v>
          </cell>
          <cell r="L109">
            <v>91.40849</v>
          </cell>
          <cell r="M109">
            <v>89.78952000000001</v>
          </cell>
          <cell r="N109">
            <v>88.085809999999995</v>
          </cell>
          <cell r="O109">
            <v>0</v>
          </cell>
          <cell r="P109">
            <v>0</v>
          </cell>
          <cell r="Q109">
            <v>0</v>
          </cell>
          <cell r="R109">
            <v>865.14369000000011</v>
          </cell>
        </row>
        <row r="110">
          <cell r="C110" t="str">
            <v>Special Needs</v>
          </cell>
          <cell r="F110">
            <v>4.9500000000000004E-3</v>
          </cell>
          <cell r="G110">
            <v>5.6100000000000004E-3</v>
          </cell>
          <cell r="H110">
            <v>1.319E-2</v>
          </cell>
          <cell r="I110">
            <v>1.3859999999999999E-2</v>
          </cell>
          <cell r="J110">
            <v>9.9000000000000008E-3</v>
          </cell>
          <cell r="K110">
            <v>9.9000000000000008E-3</v>
          </cell>
          <cell r="L110">
            <v>9.9000000000000008E-3</v>
          </cell>
          <cell r="M110">
            <v>9.9000000000000008E-3</v>
          </cell>
          <cell r="N110">
            <v>8.6999999999999994E-3</v>
          </cell>
          <cell r="O110">
            <v>0</v>
          </cell>
          <cell r="P110">
            <v>0</v>
          </cell>
          <cell r="Q110">
            <v>0</v>
          </cell>
          <cell r="R110">
            <v>8.591E-2</v>
          </cell>
        </row>
        <row r="111">
          <cell r="C111" t="str">
            <v>Miscellaneous Equipment</v>
          </cell>
          <cell r="F111">
            <v>-2.4023000000000003</v>
          </cell>
          <cell r="G111">
            <v>-1.5045500000000001</v>
          </cell>
          <cell r="H111">
            <v>-1.5045500000000001</v>
          </cell>
          <cell r="I111">
            <v>-1.48675</v>
          </cell>
          <cell r="J111">
            <v>-1.1004</v>
          </cell>
          <cell r="K111">
            <v>0</v>
          </cell>
          <cell r="L111">
            <v>0</v>
          </cell>
          <cell r="M111">
            <v>0</v>
          </cell>
          <cell r="N111">
            <v>0</v>
          </cell>
          <cell r="O111">
            <v>0</v>
          </cell>
          <cell r="P111">
            <v>0</v>
          </cell>
          <cell r="Q111">
            <v>0</v>
          </cell>
          <cell r="R111">
            <v>-7.9985499999999998</v>
          </cell>
        </row>
        <row r="112">
          <cell r="F112">
            <v>105.08305000000001</v>
          </cell>
          <cell r="G112">
            <v>105.00467</v>
          </cell>
          <cell r="H112">
            <v>102.47393999999998</v>
          </cell>
          <cell r="I112">
            <v>98.963260000000005</v>
          </cell>
          <cell r="J112">
            <v>96.01645000000002</v>
          </cell>
          <cell r="K112">
            <v>95.047780000000003</v>
          </cell>
          <cell r="L112">
            <v>93.362760000000009</v>
          </cell>
          <cell r="M112">
            <v>91.70029000000001</v>
          </cell>
          <cell r="N112">
            <v>89.953400000000002</v>
          </cell>
          <cell r="O112">
            <v>0</v>
          </cell>
          <cell r="P112">
            <v>0</v>
          </cell>
          <cell r="Q112">
            <v>0</v>
          </cell>
          <cell r="R112">
            <v>877.60560000000009</v>
          </cell>
        </row>
        <row r="114">
          <cell r="C114" t="str">
            <v>Enhanced</v>
          </cell>
        </row>
        <row r="115">
          <cell r="C115" t="str">
            <v>Enhanced Terminal</v>
          </cell>
          <cell r="F115">
            <v>45.884599999999999</v>
          </cell>
          <cell r="G115">
            <v>46.643129999999999</v>
          </cell>
          <cell r="H115">
            <v>47.187599999999996</v>
          </cell>
          <cell r="I115">
            <v>48.46461</v>
          </cell>
          <cell r="J115">
            <v>49.737230000000004</v>
          </cell>
          <cell r="K115">
            <v>51.576339999999995</v>
          </cell>
          <cell r="L115">
            <v>52.040280000000003</v>
          </cell>
          <cell r="M115">
            <v>53.618989999999997</v>
          </cell>
          <cell r="N115">
            <v>55.560879999999997</v>
          </cell>
          <cell r="O115">
            <v>0</v>
          </cell>
          <cell r="P115">
            <v>0</v>
          </cell>
          <cell r="Q115">
            <v>0</v>
          </cell>
          <cell r="R115">
            <v>450.71366</v>
          </cell>
        </row>
        <row r="117">
          <cell r="C117" t="str">
            <v>Total CPE</v>
          </cell>
          <cell r="F117">
            <v>150.96765000000002</v>
          </cell>
          <cell r="G117">
            <v>151.64780000000002</v>
          </cell>
          <cell r="H117">
            <v>149.66153999999997</v>
          </cell>
          <cell r="I117">
            <v>147.42787000000001</v>
          </cell>
          <cell r="J117">
            <v>145.75368000000003</v>
          </cell>
          <cell r="K117">
            <v>146.62412</v>
          </cell>
          <cell r="L117">
            <v>145.40304</v>
          </cell>
          <cell r="M117">
            <v>145.31927999999999</v>
          </cell>
          <cell r="N117">
            <v>145.51427999999999</v>
          </cell>
          <cell r="O117">
            <v>0</v>
          </cell>
          <cell r="P117">
            <v>0</v>
          </cell>
          <cell r="Q117">
            <v>0</v>
          </cell>
          <cell r="R117">
            <v>1328.3192600000002</v>
          </cell>
        </row>
        <row r="119">
          <cell r="F119">
            <v>22620.011065999999</v>
          </cell>
          <cell r="G119">
            <v>20708.314535999998</v>
          </cell>
          <cell r="H119">
            <v>23274.960822000001</v>
          </cell>
          <cell r="I119">
            <v>22144.709955999999</v>
          </cell>
          <cell r="J119">
            <v>22508.287885999998</v>
          </cell>
          <cell r="K119">
            <v>24479.347762000001</v>
          </cell>
          <cell r="L119">
            <v>22695.716844000006</v>
          </cell>
          <cell r="M119">
            <v>22672.009903999999</v>
          </cell>
          <cell r="N119">
            <v>22918.952713999995</v>
          </cell>
          <cell r="O119">
            <v>0</v>
          </cell>
          <cell r="P119">
            <v>0</v>
          </cell>
          <cell r="Q119">
            <v>0</v>
          </cell>
          <cell r="R119">
            <v>204022.31148999996</v>
          </cell>
        </row>
        <row r="123">
          <cell r="C123" t="str">
            <v>Advantage Select</v>
          </cell>
          <cell r="F123">
            <v>1345.1658526903079</v>
          </cell>
          <cell r="G123">
            <v>1140.5406081589679</v>
          </cell>
          <cell r="H123">
            <v>1183.1323461496224</v>
          </cell>
          <cell r="I123">
            <v>1243.4122994847812</v>
          </cell>
          <cell r="J123">
            <v>1819.3819435192577</v>
          </cell>
          <cell r="K123">
            <v>1609.6611130542119</v>
          </cell>
          <cell r="L123">
            <v>1332.0608320175845</v>
          </cell>
          <cell r="M123">
            <v>1769.8779456485431</v>
          </cell>
          <cell r="N123">
            <v>1560.3584424875801</v>
          </cell>
          <cell r="O123">
            <v>0</v>
          </cell>
          <cell r="P123">
            <v>0</v>
          </cell>
          <cell r="Q123">
            <v>0</v>
          </cell>
          <cell r="R123">
            <v>13003.591383210856</v>
          </cell>
        </row>
        <row r="124">
          <cell r="C124" t="str">
            <v>Advantage Preferred</v>
          </cell>
          <cell r="F124">
            <v>4820.7549792711789</v>
          </cell>
          <cell r="G124">
            <v>4427.7715349261707</v>
          </cell>
          <cell r="H124">
            <v>3753.0058283486746</v>
          </cell>
          <cell r="I124">
            <v>3509.4597260831806</v>
          </cell>
          <cell r="J124">
            <v>4860.5877363736927</v>
          </cell>
          <cell r="K124">
            <v>4026.1928255988009</v>
          </cell>
          <cell r="L124">
            <v>2993.1178710804011</v>
          </cell>
          <cell r="M124">
            <v>3494.9049039864612</v>
          </cell>
          <cell r="N124">
            <v>2733.4698369222347</v>
          </cell>
          <cell r="O124">
            <v>0</v>
          </cell>
          <cell r="P124">
            <v>0</v>
          </cell>
          <cell r="Q124">
            <v>0</v>
          </cell>
          <cell r="R124">
            <v>34619.265242590795</v>
          </cell>
        </row>
        <row r="125">
          <cell r="C125" t="str">
            <v>Advantage Vision</v>
          </cell>
          <cell r="F125">
            <v>749.58205000000009</v>
          </cell>
          <cell r="G125">
            <v>597.84343999999999</v>
          </cell>
          <cell r="H125">
            <v>638.43859999999995</v>
          </cell>
          <cell r="I125">
            <v>662.61365000000001</v>
          </cell>
          <cell r="J125">
            <v>883.1416200000001</v>
          </cell>
          <cell r="K125">
            <v>1052.8926600000002</v>
          </cell>
          <cell r="L125">
            <v>964.38034999999991</v>
          </cell>
          <cell r="M125">
            <v>768.52735999999993</v>
          </cell>
          <cell r="N125">
            <v>954.59866999999997</v>
          </cell>
          <cell r="O125">
            <v>0</v>
          </cell>
          <cell r="P125">
            <v>0</v>
          </cell>
          <cell r="Q125">
            <v>0</v>
          </cell>
          <cell r="R125">
            <v>7272.0184000000017</v>
          </cell>
        </row>
        <row r="126">
          <cell r="C126" t="str">
            <v>Advantage Vnet</v>
          </cell>
          <cell r="F126">
            <v>3077.1226000000006</v>
          </cell>
          <cell r="G126">
            <v>2064.6637999999998</v>
          </cell>
          <cell r="H126">
            <v>2258.7064699999996</v>
          </cell>
          <cell r="I126">
            <v>2118.83401</v>
          </cell>
          <cell r="J126">
            <v>1939.0097599999999</v>
          </cell>
          <cell r="K126">
            <v>2391.4293699999998</v>
          </cell>
          <cell r="L126">
            <v>2840.3254899999997</v>
          </cell>
          <cell r="M126">
            <v>2211.0552799999996</v>
          </cell>
          <cell r="N126">
            <v>2434.4326599999999</v>
          </cell>
          <cell r="O126">
            <v>0</v>
          </cell>
          <cell r="P126">
            <v>0</v>
          </cell>
          <cell r="Q126">
            <v>0</v>
          </cell>
          <cell r="R126">
            <v>21335.579440000001</v>
          </cell>
        </row>
        <row r="127">
          <cell r="C127" t="str">
            <v>Faxcom</v>
          </cell>
          <cell r="F127">
            <v>100.26936000000001</v>
          </cell>
          <cell r="G127">
            <v>92.729959999999991</v>
          </cell>
          <cell r="H127">
            <v>64.8626</v>
          </cell>
          <cell r="I127">
            <v>133.65289000000001</v>
          </cell>
          <cell r="J127">
            <v>105.17429000000001</v>
          </cell>
          <cell r="K127">
            <v>87.802459999999996</v>
          </cell>
          <cell r="L127">
            <v>88.736230000000006</v>
          </cell>
          <cell r="M127">
            <v>73.226389999999995</v>
          </cell>
          <cell r="N127">
            <v>77.485389999999995</v>
          </cell>
          <cell r="O127">
            <v>0</v>
          </cell>
          <cell r="P127">
            <v>0</v>
          </cell>
          <cell r="Q127">
            <v>0</v>
          </cell>
          <cell r="R127">
            <v>823.93957</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2711.1281599999998</v>
          </cell>
          <cell r="G129">
            <v>2292.2321400000001</v>
          </cell>
          <cell r="H129">
            <v>2994.3660099999997</v>
          </cell>
          <cell r="I129">
            <v>3204.1701699999999</v>
          </cell>
          <cell r="J129">
            <v>1872.6090099999999</v>
          </cell>
          <cell r="K129">
            <v>2295.4949100000003</v>
          </cell>
          <cell r="L129">
            <v>2374.6930200000006</v>
          </cell>
          <cell r="M129">
            <v>2187.4211299999993</v>
          </cell>
          <cell r="N129">
            <v>1392.1201599999999</v>
          </cell>
          <cell r="O129">
            <v>0</v>
          </cell>
          <cell r="P129">
            <v>0</v>
          </cell>
          <cell r="Q129">
            <v>0</v>
          </cell>
          <cell r="R129">
            <v>21324.234710000001</v>
          </cell>
        </row>
        <row r="130">
          <cell r="C130" t="str">
            <v>900 Services</v>
          </cell>
          <cell r="F130">
            <v>326.45675999999997</v>
          </cell>
          <cell r="G130">
            <v>271.89435000000003</v>
          </cell>
          <cell r="H130">
            <v>281.34722999999997</v>
          </cell>
          <cell r="I130">
            <v>175.70848000000004</v>
          </cell>
          <cell r="J130">
            <v>144.87877000000003</v>
          </cell>
          <cell r="K130">
            <v>349.39228000000003</v>
          </cell>
          <cell r="L130">
            <v>311.60659999999996</v>
          </cell>
          <cell r="M130">
            <v>98.8643</v>
          </cell>
          <cell r="N130">
            <v>473.53667999999999</v>
          </cell>
          <cell r="O130">
            <v>0</v>
          </cell>
          <cell r="P130">
            <v>0</v>
          </cell>
          <cell r="Q130">
            <v>0</v>
          </cell>
          <cell r="R130">
            <v>2433.6854499999999</v>
          </cell>
        </row>
        <row r="131">
          <cell r="F131">
            <v>13130.479761961487</v>
          </cell>
          <cell r="G131">
            <v>10887.675833085139</v>
          </cell>
          <cell r="H131">
            <v>11173.859084498295</v>
          </cell>
          <cell r="I131">
            <v>11047.851225567962</v>
          </cell>
          <cell r="J131">
            <v>11624.78312989295</v>
          </cell>
          <cell r="K131">
            <v>11812.865618653013</v>
          </cell>
          <cell r="L131">
            <v>10904.920393097986</v>
          </cell>
          <cell r="M131">
            <v>10603.877309635003</v>
          </cell>
          <cell r="N131">
            <v>9626.0018394098151</v>
          </cell>
          <cell r="O131">
            <v>0</v>
          </cell>
          <cell r="P131">
            <v>0</v>
          </cell>
          <cell r="Q131">
            <v>0</v>
          </cell>
          <cell r="R131">
            <v>100812.31419580166</v>
          </cell>
        </row>
        <row r="133">
          <cell r="C133" t="str">
            <v>TELUS Your Way Plus</v>
          </cell>
          <cell r="F133">
            <v>2.7357900385884699</v>
          </cell>
          <cell r="G133">
            <v>5.8535711380185376</v>
          </cell>
          <cell r="H133">
            <v>6.4110418048412132</v>
          </cell>
          <cell r="I133">
            <v>7.1825350052049775</v>
          </cell>
          <cell r="J133">
            <v>9.1244318699258198</v>
          </cell>
          <cell r="K133">
            <v>6.1734321994047088</v>
          </cell>
          <cell r="L133">
            <v>4.4157353410201754</v>
          </cell>
          <cell r="M133">
            <v>5.8404186847004578</v>
          </cell>
          <cell r="N133">
            <v>4.8090131205266617</v>
          </cell>
          <cell r="O133">
            <v>0</v>
          </cell>
          <cell r="P133">
            <v>0</v>
          </cell>
          <cell r="Q133">
            <v>0</v>
          </cell>
          <cell r="R133">
            <v>52.545969202231021</v>
          </cell>
        </row>
        <row r="134">
          <cell r="C134" t="str">
            <v>TELUS Your Way Straight</v>
          </cell>
          <cell r="F134">
            <v>0</v>
          </cell>
          <cell r="G134">
            <v>0</v>
          </cell>
          <cell r="H134">
            <v>0</v>
          </cell>
          <cell r="I134">
            <v>0</v>
          </cell>
          <cell r="J134">
            <v>0</v>
          </cell>
          <cell r="K134">
            <v>0</v>
          </cell>
          <cell r="L134">
            <v>0</v>
          </cell>
          <cell r="M134">
            <v>0.26976757527911244</v>
          </cell>
          <cell r="N134">
            <v>0.42639035514149592</v>
          </cell>
          <cell r="O134">
            <v>0</v>
          </cell>
          <cell r="P134">
            <v>0</v>
          </cell>
          <cell r="Q134">
            <v>0</v>
          </cell>
          <cell r="R134">
            <v>0.69615793042060836</v>
          </cell>
        </row>
        <row r="135">
          <cell r="C135" t="str">
            <v>Realplus</v>
          </cell>
          <cell r="F135">
            <v>1506.3240867461184</v>
          </cell>
          <cell r="G135">
            <v>1205.2350025534615</v>
          </cell>
          <cell r="H135">
            <v>1058.5787861664876</v>
          </cell>
          <cell r="I135">
            <v>981.59146714558869</v>
          </cell>
          <cell r="J135">
            <v>1392.6500574429779</v>
          </cell>
          <cell r="K135">
            <v>1214.1649495217193</v>
          </cell>
          <cell r="L135">
            <v>924.6764966368371</v>
          </cell>
          <cell r="M135">
            <v>1064.8750874510079</v>
          </cell>
          <cell r="N135">
            <v>849.06746276857143</v>
          </cell>
          <cell r="O135">
            <v>0</v>
          </cell>
          <cell r="P135">
            <v>0</v>
          </cell>
          <cell r="Q135">
            <v>0</v>
          </cell>
          <cell r="R135">
            <v>10197.163396432768</v>
          </cell>
        </row>
        <row r="136">
          <cell r="C136" t="str">
            <v>Teleplus Overseas</v>
          </cell>
          <cell r="F136">
            <v>14.762596889096931</v>
          </cell>
          <cell r="G136">
            <v>8.7639794161213374</v>
          </cell>
          <cell r="H136">
            <v>8.9698179703956402</v>
          </cell>
          <cell r="I136">
            <v>7.4226824407868079</v>
          </cell>
          <cell r="J136">
            <v>9.8394939121324025</v>
          </cell>
          <cell r="K136">
            <v>7.4890114382994009</v>
          </cell>
          <cell r="L136">
            <v>5.6633793171043951</v>
          </cell>
          <cell r="M136">
            <v>8.2270979309772532</v>
          </cell>
          <cell r="N136">
            <v>7.0597968432913936</v>
          </cell>
          <cell r="O136">
            <v>0</v>
          </cell>
          <cell r="P136">
            <v>0</v>
          </cell>
          <cell r="Q136">
            <v>0</v>
          </cell>
          <cell r="R136">
            <v>78.197856158205568</v>
          </cell>
        </row>
        <row r="137">
          <cell r="C137" t="str">
            <v>Between Friends</v>
          </cell>
          <cell r="F137">
            <v>11.145374175751888</v>
          </cell>
          <cell r="G137">
            <v>6.56487246152665</v>
          </cell>
          <cell r="H137">
            <v>5.4080477300980769</v>
          </cell>
          <cell r="I137">
            <v>4.2891786219777108</v>
          </cell>
          <cell r="J137">
            <v>5.439853445215034</v>
          </cell>
          <cell r="K137">
            <v>4.0257440413120742</v>
          </cell>
          <cell r="L137">
            <v>2.8628966856107407</v>
          </cell>
          <cell r="M137">
            <v>2.6405087432910177</v>
          </cell>
          <cell r="N137">
            <v>2.112843517452851</v>
          </cell>
          <cell r="O137">
            <v>0</v>
          </cell>
          <cell r="P137">
            <v>0</v>
          </cell>
          <cell r="Q137">
            <v>0</v>
          </cell>
          <cell r="R137">
            <v>44.489319422236044</v>
          </cell>
        </row>
        <row r="138">
          <cell r="C138" t="str">
            <v>Community Calling</v>
          </cell>
          <cell r="F138">
            <v>0.45822706173475258</v>
          </cell>
          <cell r="G138">
            <v>0.30908794653110033</v>
          </cell>
          <cell r="H138">
            <v>0.27224442508664276</v>
          </cell>
          <cell r="I138">
            <v>0.24886724942286881</v>
          </cell>
          <cell r="J138">
            <v>0.34047870278004594</v>
          </cell>
          <cell r="K138">
            <v>0.28128392231617094</v>
          </cell>
          <cell r="L138">
            <v>0.20610904308255174</v>
          </cell>
          <cell r="M138">
            <v>0.22274020075669382</v>
          </cell>
          <cell r="N138">
            <v>0.18507390900663456</v>
          </cell>
          <cell r="O138">
            <v>0</v>
          </cell>
          <cell r="P138">
            <v>0</v>
          </cell>
          <cell r="Q138">
            <v>0</v>
          </cell>
          <cell r="R138">
            <v>2.5241124607174612</v>
          </cell>
        </row>
        <row r="139">
          <cell r="C139" t="str">
            <v>SelectRoute</v>
          </cell>
          <cell r="F139">
            <v>63.604271499575802</v>
          </cell>
          <cell r="G139">
            <v>47.472731336895933</v>
          </cell>
          <cell r="H139">
            <v>42.35807666533313</v>
          </cell>
          <cell r="I139">
            <v>41.304871465845444</v>
          </cell>
          <cell r="J139">
            <v>53.491202980456684</v>
          </cell>
          <cell r="K139">
            <v>49.525596013430679</v>
          </cell>
          <cell r="L139">
            <v>41.004767453939465</v>
          </cell>
          <cell r="M139">
            <v>45.108769611843321</v>
          </cell>
          <cell r="N139">
            <v>37.788390064576127</v>
          </cell>
          <cell r="O139">
            <v>0</v>
          </cell>
          <cell r="P139">
            <v>0</v>
          </cell>
          <cell r="Q139">
            <v>0</v>
          </cell>
          <cell r="R139">
            <v>421.65867709189655</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1599.0303464108663</v>
          </cell>
          <cell r="G141">
            <v>1274.1992448525552</v>
          </cell>
          <cell r="H141">
            <v>1121.9980147622425</v>
          </cell>
          <cell r="I141">
            <v>1042.0396019288266</v>
          </cell>
          <cell r="J141">
            <v>1470.8855183534877</v>
          </cell>
          <cell r="K141">
            <v>1281.6600171364823</v>
          </cell>
          <cell r="L141">
            <v>978.82938447759443</v>
          </cell>
          <cell r="M141">
            <v>1127.1843901978559</v>
          </cell>
          <cell r="N141">
            <v>901.44897057856645</v>
          </cell>
          <cell r="O141">
            <v>0</v>
          </cell>
          <cell r="P141">
            <v>0</v>
          </cell>
          <cell r="Q141">
            <v>0</v>
          </cell>
          <cell r="R141">
            <v>10797.275488698477</v>
          </cell>
        </row>
        <row r="143">
          <cell r="C143" t="str">
            <v>Rebiller Elite</v>
          </cell>
          <cell r="F143">
            <v>0.35298999999997704</v>
          </cell>
          <cell r="G143">
            <v>-0.29111000000000331</v>
          </cell>
          <cell r="H143">
            <v>-0.36564999999995962</v>
          </cell>
          <cell r="I143">
            <v>0.24369000000001506</v>
          </cell>
          <cell r="J143">
            <v>0.21061000000003105</v>
          </cell>
          <cell r="K143">
            <v>-0.33130999999997357</v>
          </cell>
          <cell r="L143">
            <v>0.21120000000001937</v>
          </cell>
          <cell r="M143">
            <v>-4.8400000000015098E-2</v>
          </cell>
          <cell r="N143">
            <v>-507.73193999999995</v>
          </cell>
          <cell r="O143">
            <v>0</v>
          </cell>
          <cell r="P143">
            <v>0</v>
          </cell>
          <cell r="Q143">
            <v>0</v>
          </cell>
          <cell r="R143">
            <v>-507.74991999999986</v>
          </cell>
        </row>
        <row r="144">
          <cell r="C144" t="str">
            <v>Switched Call Completion</v>
          </cell>
          <cell r="F144">
            <v>26.400850000000013</v>
          </cell>
          <cell r="G144">
            <v>-4.466920000000016</v>
          </cell>
          <cell r="H144">
            <v>5.93459</v>
          </cell>
          <cell r="I144">
            <v>-17.934410000000042</v>
          </cell>
          <cell r="J144">
            <v>-4.8609999999999998</v>
          </cell>
          <cell r="K144">
            <v>26.820929999999993</v>
          </cell>
          <cell r="L144">
            <v>47.867239999999988</v>
          </cell>
          <cell r="M144">
            <v>60.162350000000004</v>
          </cell>
          <cell r="N144">
            <v>85.294609999999992</v>
          </cell>
          <cell r="O144">
            <v>0</v>
          </cell>
          <cell r="P144">
            <v>0</v>
          </cell>
          <cell r="Q144">
            <v>0</v>
          </cell>
          <cell r="R144">
            <v>225.21823999999992</v>
          </cell>
        </row>
        <row r="145">
          <cell r="F145">
            <v>26.75383999999999</v>
          </cell>
          <cell r="G145">
            <v>-4.7580300000000193</v>
          </cell>
          <cell r="H145">
            <v>5.5689400000000404</v>
          </cell>
          <cell r="I145">
            <v>-17.690720000000027</v>
          </cell>
          <cell r="J145">
            <v>-4.6503899999999687</v>
          </cell>
          <cell r="K145">
            <v>26.48962000000002</v>
          </cell>
          <cell r="L145">
            <v>48.078440000000008</v>
          </cell>
          <cell r="M145">
            <v>60.113949999999988</v>
          </cell>
          <cell r="N145">
            <v>-422.43732999999997</v>
          </cell>
          <cell r="O145">
            <v>0</v>
          </cell>
          <cell r="P145">
            <v>0</v>
          </cell>
          <cell r="Q145">
            <v>0</v>
          </cell>
          <cell r="R145">
            <v>-282.53167999999994</v>
          </cell>
        </row>
        <row r="147">
          <cell r="C147" t="str">
            <v>Hello Phone Pass</v>
          </cell>
          <cell r="F147">
            <v>37.881399999999999</v>
          </cell>
          <cell r="G147">
            <v>19.432220000000001</v>
          </cell>
          <cell r="H147">
            <v>15.959660000000001</v>
          </cell>
          <cell r="I147">
            <v>18.258500000000002</v>
          </cell>
          <cell r="J147">
            <v>20.131440000000001</v>
          </cell>
          <cell r="K147">
            <v>23.412120000000002</v>
          </cell>
          <cell r="L147">
            <v>35.077400000000004</v>
          </cell>
          <cell r="M147">
            <v>67.177707999999996</v>
          </cell>
          <cell r="N147">
            <v>56.288280000000007</v>
          </cell>
          <cell r="O147">
            <v>0</v>
          </cell>
          <cell r="P147">
            <v>0</v>
          </cell>
          <cell r="Q147">
            <v>0</v>
          </cell>
          <cell r="R147">
            <v>293.61872799999998</v>
          </cell>
        </row>
        <row r="148">
          <cell r="C148" t="str">
            <v>Directory Assistance</v>
          </cell>
          <cell r="F148">
            <v>381.49958999999996</v>
          </cell>
          <cell r="G148">
            <v>431.30604</v>
          </cell>
          <cell r="H148">
            <v>396.62786</v>
          </cell>
          <cell r="I148">
            <v>421.33029600000003</v>
          </cell>
          <cell r="J148">
            <v>434.58366599999999</v>
          </cell>
          <cell r="K148">
            <v>525.57574799999998</v>
          </cell>
          <cell r="L148">
            <v>445.40724</v>
          </cell>
          <cell r="M148">
            <v>378.85633000000007</v>
          </cell>
          <cell r="N148">
            <v>501.143146</v>
          </cell>
          <cell r="O148">
            <v>0</v>
          </cell>
          <cell r="P148">
            <v>0</v>
          </cell>
          <cell r="Q148">
            <v>0</v>
          </cell>
          <cell r="R148">
            <v>3916.3299160000001</v>
          </cell>
        </row>
        <row r="149">
          <cell r="F149">
            <v>419.38098999999994</v>
          </cell>
          <cell r="G149">
            <v>450.73825999999997</v>
          </cell>
          <cell r="H149">
            <v>412.58751999999998</v>
          </cell>
          <cell r="I149">
            <v>439.58879600000006</v>
          </cell>
          <cell r="J149">
            <v>454.71510599999999</v>
          </cell>
          <cell r="K149">
            <v>548.98786799999993</v>
          </cell>
          <cell r="L149">
            <v>480.48464000000001</v>
          </cell>
          <cell r="M149">
            <v>446.03403800000007</v>
          </cell>
          <cell r="N149">
            <v>557.43142599999999</v>
          </cell>
          <cell r="O149">
            <v>0</v>
          </cell>
          <cell r="P149">
            <v>0</v>
          </cell>
          <cell r="Q149">
            <v>0</v>
          </cell>
          <cell r="R149">
            <v>4209.9486440000001</v>
          </cell>
        </row>
        <row r="151">
          <cell r="C151" t="str">
            <v>Broadcast Cable TV</v>
          </cell>
          <cell r="F151">
            <v>233.0224</v>
          </cell>
          <cell r="G151">
            <v>78.616520000000008</v>
          </cell>
          <cell r="H151">
            <v>69.648710000000008</v>
          </cell>
          <cell r="I151">
            <v>70.424530000000004</v>
          </cell>
          <cell r="J151">
            <v>72.64134</v>
          </cell>
          <cell r="K151">
            <v>84.888210000000001</v>
          </cell>
          <cell r="L151">
            <v>73.992449999999991</v>
          </cell>
          <cell r="M151">
            <v>78.360119999999995</v>
          </cell>
          <cell r="N151">
            <v>74.663570000000007</v>
          </cell>
          <cell r="O151">
            <v>0</v>
          </cell>
          <cell r="P151">
            <v>0</v>
          </cell>
          <cell r="Q151">
            <v>0</v>
          </cell>
          <cell r="R151">
            <v>836.25784999999985</v>
          </cell>
        </row>
        <row r="152">
          <cell r="C152" t="str">
            <v>Broadcast TV Dedicated - Toll</v>
          </cell>
          <cell r="F152">
            <v>39.965849999999996</v>
          </cell>
          <cell r="G152">
            <v>46.054649999999995</v>
          </cell>
          <cell r="H152">
            <v>40.652099999999997</v>
          </cell>
          <cell r="I152">
            <v>42.029899999999991</v>
          </cell>
          <cell r="J152">
            <v>68.254899999999992</v>
          </cell>
          <cell r="K152">
            <v>39.006250000000001</v>
          </cell>
          <cell r="L152">
            <v>67.03</v>
          </cell>
          <cell r="M152">
            <v>54.1783</v>
          </cell>
          <cell r="N152">
            <v>79.639449999999997</v>
          </cell>
          <cell r="O152">
            <v>0</v>
          </cell>
          <cell r="P152">
            <v>0</v>
          </cell>
          <cell r="Q152">
            <v>0</v>
          </cell>
          <cell r="R152">
            <v>476.81139999999999</v>
          </cell>
        </row>
        <row r="153">
          <cell r="C153" t="str">
            <v>Broadcast Radio - Toll</v>
          </cell>
          <cell r="F153">
            <v>18.750349999999997</v>
          </cell>
          <cell r="G153">
            <v>14.92981</v>
          </cell>
          <cell r="H153">
            <v>13.274239999999999</v>
          </cell>
          <cell r="I153">
            <v>21.062750000000001</v>
          </cell>
          <cell r="J153">
            <v>11.261700000000001</v>
          </cell>
          <cell r="K153">
            <v>23.81072</v>
          </cell>
          <cell r="L153">
            <v>31.564550000000001</v>
          </cell>
          <cell r="M153">
            <v>20.978470000000002</v>
          </cell>
          <cell r="N153">
            <v>16.51023</v>
          </cell>
          <cell r="O153">
            <v>0</v>
          </cell>
          <cell r="P153">
            <v>0</v>
          </cell>
          <cell r="Q153">
            <v>0</v>
          </cell>
          <cell r="R153">
            <v>172.14282</v>
          </cell>
        </row>
        <row r="154">
          <cell r="C154" t="str">
            <v>Other Broadcast - Toll</v>
          </cell>
          <cell r="F154">
            <v>-15.07926</v>
          </cell>
          <cell r="G154">
            <v>-0.16644</v>
          </cell>
          <cell r="H154">
            <v>-5.7200000000000001E-2</v>
          </cell>
          <cell r="I154">
            <v>0</v>
          </cell>
          <cell r="J154">
            <v>-0.55180999999999991</v>
          </cell>
          <cell r="K154">
            <v>-14.993379999999998</v>
          </cell>
          <cell r="L154">
            <v>0</v>
          </cell>
          <cell r="M154">
            <v>-2.562E-2</v>
          </cell>
          <cell r="N154">
            <v>0</v>
          </cell>
          <cell r="O154">
            <v>0</v>
          </cell>
          <cell r="P154">
            <v>0</v>
          </cell>
          <cell r="Q154">
            <v>0</v>
          </cell>
          <cell r="R154">
            <v>-30.873709999999999</v>
          </cell>
        </row>
        <row r="155">
          <cell r="C155" t="str">
            <v>VideoRoute</v>
          </cell>
          <cell r="F155">
            <v>9.2899999999999991</v>
          </cell>
          <cell r="G155">
            <v>7</v>
          </cell>
          <cell r="H155">
            <v>9.5524000000000004</v>
          </cell>
          <cell r="I155">
            <v>9.6</v>
          </cell>
          <cell r="J155">
            <v>25.123999999999999</v>
          </cell>
          <cell r="K155">
            <v>3.55</v>
          </cell>
          <cell r="L155">
            <v>9.7249999999999996</v>
          </cell>
          <cell r="M155">
            <v>17.7438</v>
          </cell>
          <cell r="N155">
            <v>5.2649999999999997</v>
          </cell>
          <cell r="O155">
            <v>0</v>
          </cell>
          <cell r="P155">
            <v>0</v>
          </cell>
          <cell r="Q155">
            <v>0</v>
          </cell>
          <cell r="R155">
            <v>96.850199999999987</v>
          </cell>
        </row>
        <row r="156">
          <cell r="F156">
            <v>285.94934000000006</v>
          </cell>
          <cell r="G156">
            <v>146.43454</v>
          </cell>
          <cell r="H156">
            <v>133.07025000000002</v>
          </cell>
          <cell r="I156">
            <v>143.11717999999999</v>
          </cell>
          <cell r="J156">
            <v>176.73012999999997</v>
          </cell>
          <cell r="K156">
            <v>136.26180000000002</v>
          </cell>
          <cell r="L156">
            <v>182.31199999999998</v>
          </cell>
          <cell r="M156">
            <v>171.23506999999998</v>
          </cell>
          <cell r="N156">
            <v>176.07825</v>
          </cell>
          <cell r="O156">
            <v>0</v>
          </cell>
          <cell r="P156">
            <v>0</v>
          </cell>
          <cell r="Q156">
            <v>0</v>
          </cell>
          <cell r="R156">
            <v>1551.1885599999998</v>
          </cell>
        </row>
        <row r="158">
          <cell r="C158" t="str">
            <v>Regular Toll</v>
          </cell>
          <cell r="F158">
            <v>5981.835019627646</v>
          </cell>
          <cell r="G158">
            <v>5598.6743900623051</v>
          </cell>
          <cell r="H158">
            <v>5878.252788739459</v>
          </cell>
          <cell r="I158">
            <v>4767.1112425032134</v>
          </cell>
          <cell r="J158">
            <v>5700.0889477535629</v>
          </cell>
          <cell r="K158">
            <v>5888.0122622105082</v>
          </cell>
          <cell r="L158">
            <v>4914.7883404244221</v>
          </cell>
          <cell r="M158">
            <v>5439.3100381671411</v>
          </cell>
          <cell r="N158">
            <v>4565.0060180116216</v>
          </cell>
          <cell r="O158">
            <v>0</v>
          </cell>
          <cell r="P158">
            <v>0</v>
          </cell>
          <cell r="Q158">
            <v>0</v>
          </cell>
          <cell r="R158">
            <v>48733.079047499872</v>
          </cell>
        </row>
        <row r="160">
          <cell r="F160">
            <v>21443.429297999995</v>
          </cell>
          <cell r="G160">
            <v>18352.964237999997</v>
          </cell>
          <cell r="H160">
            <v>18725.336597999994</v>
          </cell>
          <cell r="I160">
            <v>17422.017326000001</v>
          </cell>
          <cell r="J160">
            <v>19422.552442</v>
          </cell>
          <cell r="K160">
            <v>19694.277186000007</v>
          </cell>
          <cell r="L160">
            <v>17509.413198000002</v>
          </cell>
          <cell r="M160">
            <v>17847.754796000001</v>
          </cell>
          <cell r="N160">
            <v>15403.529174000003</v>
          </cell>
          <cell r="O160">
            <v>0</v>
          </cell>
          <cell r="P160">
            <v>0</v>
          </cell>
          <cell r="Q160">
            <v>0</v>
          </cell>
          <cell r="R160">
            <v>165821.274256</v>
          </cell>
        </row>
        <row r="163">
          <cell r="C163" t="str">
            <v>Other Revenue</v>
          </cell>
          <cell r="F163">
            <v>245.66128999999998</v>
          </cell>
          <cell r="G163">
            <v>173.75051999999999</v>
          </cell>
          <cell r="H163">
            <v>235.62548999999996</v>
          </cell>
          <cell r="I163">
            <v>319.08765</v>
          </cell>
          <cell r="J163">
            <v>265.00410999999997</v>
          </cell>
          <cell r="K163">
            <v>247.72483</v>
          </cell>
          <cell r="L163">
            <v>104.4616</v>
          </cell>
          <cell r="M163">
            <v>119.35456999999998</v>
          </cell>
          <cell r="N163">
            <v>238.68754999999999</v>
          </cell>
          <cell r="O163">
            <v>0</v>
          </cell>
          <cell r="P163">
            <v>0</v>
          </cell>
          <cell r="Q163">
            <v>0</v>
          </cell>
          <cell r="R163">
            <v>1949.35761</v>
          </cell>
        </row>
        <row r="164">
          <cell r="C164" t="str">
            <v>Co-Location</v>
          </cell>
          <cell r="F164">
            <v>254.19132999999999</v>
          </cell>
          <cell r="G164">
            <v>252.13667000000004</v>
          </cell>
          <cell r="H164">
            <v>254.88866000000002</v>
          </cell>
          <cell r="I164">
            <v>259.74533000000002</v>
          </cell>
          <cell r="J164">
            <v>267.95999999999998</v>
          </cell>
          <cell r="K164">
            <v>266.98667</v>
          </cell>
          <cell r="L164">
            <v>255.53400000000002</v>
          </cell>
          <cell r="M164">
            <v>258.976</v>
          </cell>
          <cell r="N164">
            <v>266.60134000000005</v>
          </cell>
          <cell r="O164">
            <v>0</v>
          </cell>
          <cell r="P164">
            <v>0</v>
          </cell>
          <cell r="Q164">
            <v>0</v>
          </cell>
          <cell r="R164">
            <v>2337.0200000000004</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499.85262</v>
          </cell>
          <cell r="G168">
            <v>425.88719000000003</v>
          </cell>
          <cell r="H168">
            <v>490.51414999999997</v>
          </cell>
          <cell r="I168">
            <v>578.83298000000002</v>
          </cell>
          <cell r="J168">
            <v>532.96410999999989</v>
          </cell>
          <cell r="K168">
            <v>514.7115</v>
          </cell>
          <cell r="L168">
            <v>359.99560000000002</v>
          </cell>
          <cell r="M168">
            <v>378.33056999999997</v>
          </cell>
          <cell r="N168">
            <v>505.28889000000004</v>
          </cell>
          <cell r="O168">
            <v>0</v>
          </cell>
          <cell r="P168">
            <v>0</v>
          </cell>
          <cell r="Q168">
            <v>0</v>
          </cell>
          <cell r="R168">
            <v>4286.3776100000005</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23.945990000000002</v>
          </cell>
          <cell r="G174">
            <v>16.908909999999999</v>
          </cell>
          <cell r="H174">
            <v>97.191410000000005</v>
          </cell>
          <cell r="I174">
            <v>28.051310000000001</v>
          </cell>
          <cell r="J174">
            <v>62.697559999999996</v>
          </cell>
          <cell r="K174">
            <v>41.192370000000004</v>
          </cell>
          <cell r="L174">
            <v>4.1613500000000005</v>
          </cell>
          <cell r="M174">
            <v>42.076160000000002</v>
          </cell>
          <cell r="N174">
            <v>35.251260000000002</v>
          </cell>
          <cell r="O174">
            <v>0</v>
          </cell>
          <cell r="P174">
            <v>0</v>
          </cell>
          <cell r="Q174">
            <v>0</v>
          </cell>
          <cell r="R174">
            <v>351.47632000000004</v>
          </cell>
        </row>
        <row r="175">
          <cell r="C175" t="str">
            <v>Total TMI</v>
          </cell>
          <cell r="F175">
            <v>23.945990000000002</v>
          </cell>
          <cell r="G175">
            <v>16.908909999999999</v>
          </cell>
          <cell r="H175">
            <v>97.191410000000005</v>
          </cell>
          <cell r="I175">
            <v>28.051310000000001</v>
          </cell>
          <cell r="J175">
            <v>62.697559999999996</v>
          </cell>
          <cell r="K175">
            <v>41.192370000000004</v>
          </cell>
          <cell r="L175">
            <v>4.1613500000000005</v>
          </cell>
          <cell r="M175">
            <v>42.076160000000002</v>
          </cell>
          <cell r="N175">
            <v>35.251260000000002</v>
          </cell>
          <cell r="O175">
            <v>0</v>
          </cell>
          <cell r="P175">
            <v>0</v>
          </cell>
          <cell r="Q175">
            <v>0</v>
          </cell>
          <cell r="R175">
            <v>351.47632000000004</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1.8447</v>
          </cell>
          <cell r="I184">
            <v>0.78045000000000009</v>
          </cell>
          <cell r="J184">
            <v>2.1087699999999998</v>
          </cell>
          <cell r="K184">
            <v>1.7528900000000001</v>
          </cell>
          <cell r="L184">
            <v>1.72722</v>
          </cell>
          <cell r="M184">
            <v>1.68102</v>
          </cell>
          <cell r="N184">
            <v>0</v>
          </cell>
          <cell r="O184">
            <v>0</v>
          </cell>
          <cell r="P184">
            <v>0</v>
          </cell>
          <cell r="Q184">
            <v>0</v>
          </cell>
          <cell r="R184">
            <v>9.8950499999999995</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23.945990000000002</v>
          </cell>
          <cell r="G188">
            <v>16.908909999999999</v>
          </cell>
          <cell r="H188">
            <v>99.036110000000008</v>
          </cell>
          <cell r="I188">
            <v>28.831760000000003</v>
          </cell>
          <cell r="J188">
            <v>64.806330000000003</v>
          </cell>
          <cell r="K188">
            <v>42.945260000000005</v>
          </cell>
          <cell r="L188">
            <v>5.8885700000000005</v>
          </cell>
          <cell r="M188">
            <v>43.757179999999998</v>
          </cell>
          <cell r="N188">
            <v>35.251260000000002</v>
          </cell>
          <cell r="O188">
            <v>0</v>
          </cell>
          <cell r="P188">
            <v>0</v>
          </cell>
          <cell r="Q188">
            <v>0</v>
          </cell>
          <cell r="R188">
            <v>361.37137000000007</v>
          </cell>
        </row>
        <row r="190">
          <cell r="F190">
            <v>44587.238973999993</v>
          </cell>
          <cell r="G190">
            <v>39504.074873999991</v>
          </cell>
          <cell r="H190">
            <v>42589.847679999999</v>
          </cell>
          <cell r="I190">
            <v>40174.392022</v>
          </cell>
          <cell r="J190">
            <v>42528.610767999999</v>
          </cell>
          <cell r="K190">
            <v>44731.28170800001</v>
          </cell>
          <cell r="L190">
            <v>40571.014212000009</v>
          </cell>
          <cell r="M190">
            <v>40941.852449999998</v>
          </cell>
          <cell r="N190">
            <v>38863.022037999996</v>
          </cell>
          <cell r="O190">
            <v>0</v>
          </cell>
          <cell r="P190">
            <v>0</v>
          </cell>
          <cell r="Q190">
            <v>0</v>
          </cell>
          <cell r="R190">
            <v>374491.33472599997</v>
          </cell>
        </row>
        <row r="195">
          <cell r="C195" t="str">
            <v>COGS - Voice</v>
          </cell>
          <cell r="F195">
            <v>-321.96123000000011</v>
          </cell>
          <cell r="G195">
            <v>-283.18327999999997</v>
          </cell>
          <cell r="H195">
            <v>118.74075999999995</v>
          </cell>
          <cell r="I195">
            <v>-123.54429999999999</v>
          </cell>
          <cell r="J195">
            <v>-181.09412000000006</v>
          </cell>
          <cell r="K195">
            <v>-203.89579000000003</v>
          </cell>
          <cell r="L195">
            <v>-337.12040000000002</v>
          </cell>
          <cell r="M195">
            <v>-133.14394999999999</v>
          </cell>
          <cell r="N195">
            <v>-326.34530000000001</v>
          </cell>
          <cell r="O195">
            <v>0</v>
          </cell>
          <cell r="P195">
            <v>0</v>
          </cell>
          <cell r="Q195">
            <v>0</v>
          </cell>
          <cell r="R195">
            <v>-1791.5476100000001</v>
          </cell>
        </row>
        <row r="196">
          <cell r="C196" t="str">
            <v>Uncollectibles</v>
          </cell>
          <cell r="F196">
            <v>-528.11678305940404</v>
          </cell>
          <cell r="G196">
            <v>-460.76619876764397</v>
          </cell>
          <cell r="H196">
            <v>-434.20617302000397</v>
          </cell>
          <cell r="I196">
            <v>-401.58683693251209</v>
          </cell>
          <cell r="J196">
            <v>-471.64940561415602</v>
          </cell>
          <cell r="K196">
            <v>-437.63802928045192</v>
          </cell>
          <cell r="L196">
            <v>-533.73731640768017</v>
          </cell>
          <cell r="M196">
            <v>-487.13476001651992</v>
          </cell>
          <cell r="N196">
            <v>-594.74103489662389</v>
          </cell>
          <cell r="O196">
            <v>0</v>
          </cell>
          <cell r="P196">
            <v>0</v>
          </cell>
          <cell r="Q196">
            <v>0</v>
          </cell>
          <cell r="R196">
            <v>-4349.5765379949962</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-850.07801305940416</v>
          </cell>
          <cell r="G199">
            <v>-743.949478767644</v>
          </cell>
          <cell r="H199">
            <v>-315.46541302000401</v>
          </cell>
          <cell r="I199">
            <v>-525.13113693251205</v>
          </cell>
          <cell r="J199">
            <v>-652.74352561415606</v>
          </cell>
          <cell r="K199">
            <v>-641.53381928045201</v>
          </cell>
          <cell r="L199">
            <v>-870.85771640768019</v>
          </cell>
          <cell r="M199">
            <v>-620.27871001651988</v>
          </cell>
          <cell r="N199">
            <v>-921.08633489662384</v>
          </cell>
          <cell r="O199">
            <v>0</v>
          </cell>
          <cell r="P199">
            <v>0</v>
          </cell>
          <cell r="Q199">
            <v>0</v>
          </cell>
          <cell r="R199">
            <v>-6141.1241479949967</v>
          </cell>
        </row>
        <row r="201">
          <cell r="F201">
            <v>43737.160960940586</v>
          </cell>
          <cell r="G201">
            <v>38760.125395232346</v>
          </cell>
          <cell r="H201">
            <v>42274.382266979992</v>
          </cell>
          <cell r="I201">
            <v>39649.260885067488</v>
          </cell>
          <cell r="J201">
            <v>41875.867242385844</v>
          </cell>
          <cell r="K201">
            <v>44089.747888719561</v>
          </cell>
          <cell r="L201">
            <v>39700.156495592331</v>
          </cell>
          <cell r="M201">
            <v>40321.573739983476</v>
          </cell>
          <cell r="N201">
            <v>37941.935703103372</v>
          </cell>
          <cell r="O201">
            <v>0</v>
          </cell>
          <cell r="P201">
            <v>0</v>
          </cell>
          <cell r="Q201">
            <v>0</v>
          </cell>
          <cell r="R201">
            <v>368350.21057800495</v>
          </cell>
        </row>
      </sheetData>
      <sheetData sheetId="3" refreshError="1">
        <row r="48">
          <cell r="C48" t="str">
            <v>Basic Exchange</v>
          </cell>
          <cell r="F48">
            <v>229.27262999999999</v>
          </cell>
          <cell r="G48">
            <v>229.08733999999998</v>
          </cell>
          <cell r="H48">
            <v>230.00968</v>
          </cell>
          <cell r="I48">
            <v>233.48517999999999</v>
          </cell>
          <cell r="J48">
            <v>232.01301000000001</v>
          </cell>
          <cell r="K48">
            <v>315.23674999999997</v>
          </cell>
          <cell r="L48">
            <v>311.11048</v>
          </cell>
          <cell r="M48">
            <v>296.46262000000002</v>
          </cell>
          <cell r="N48">
            <v>218.41900000000001</v>
          </cell>
          <cell r="O48">
            <v>0</v>
          </cell>
          <cell r="P48">
            <v>0</v>
          </cell>
          <cell r="Q48">
            <v>0</v>
          </cell>
          <cell r="R48">
            <v>2295.0966899999999</v>
          </cell>
        </row>
        <row r="49">
          <cell r="C49" t="str">
            <v>EFRC</v>
          </cell>
          <cell r="F49">
            <v>11.937989999999999</v>
          </cell>
          <cell r="G49">
            <v>12.773190000000001</v>
          </cell>
          <cell r="H49">
            <v>13.37814</v>
          </cell>
          <cell r="I49">
            <v>13.606249999999999</v>
          </cell>
          <cell r="J49">
            <v>13.2034</v>
          </cell>
          <cell r="K49">
            <v>13.9786</v>
          </cell>
          <cell r="L49">
            <v>13.84741</v>
          </cell>
          <cell r="M49">
            <v>13.49127</v>
          </cell>
          <cell r="N49">
            <v>10.582000000000001</v>
          </cell>
          <cell r="O49">
            <v>0</v>
          </cell>
          <cell r="P49">
            <v>0</v>
          </cell>
          <cell r="Q49">
            <v>0</v>
          </cell>
          <cell r="R49">
            <v>116.79825</v>
          </cell>
        </row>
        <row r="50">
          <cell r="F50">
            <v>241.21062000000001</v>
          </cell>
          <cell r="G50">
            <v>241.86052999999998</v>
          </cell>
          <cell r="H50">
            <v>243.38782</v>
          </cell>
          <cell r="I50">
            <v>247.09142999999997</v>
          </cell>
          <cell r="J50">
            <v>245.21641</v>
          </cell>
          <cell r="K50">
            <v>329.21534999999994</v>
          </cell>
          <cell r="L50">
            <v>324.95789000000002</v>
          </cell>
          <cell r="M50">
            <v>309.95389</v>
          </cell>
          <cell r="N50">
            <v>229.001</v>
          </cell>
          <cell r="O50">
            <v>0</v>
          </cell>
          <cell r="P50">
            <v>0</v>
          </cell>
          <cell r="Q50">
            <v>0</v>
          </cell>
          <cell r="R50">
            <v>2411.8949399999997</v>
          </cell>
        </row>
        <row r="52">
          <cell r="C52" t="str">
            <v>DID</v>
          </cell>
          <cell r="F52">
            <v>0</v>
          </cell>
          <cell r="G52">
            <v>0</v>
          </cell>
          <cell r="H52">
            <v>0</v>
          </cell>
          <cell r="I52">
            <v>0.87787999999999999</v>
          </cell>
          <cell r="J52">
            <v>2.61374</v>
          </cell>
          <cell r="K52">
            <v>3.40022</v>
          </cell>
          <cell r="L52">
            <v>2.3844000000000003</v>
          </cell>
          <cell r="M52">
            <v>2.3844000000000003</v>
          </cell>
          <cell r="N52">
            <v>8.0210000000000008</v>
          </cell>
          <cell r="O52">
            <v>0</v>
          </cell>
          <cell r="P52">
            <v>0</v>
          </cell>
          <cell r="Q52">
            <v>0</v>
          </cell>
          <cell r="R52">
            <v>19.681640000000002</v>
          </cell>
        </row>
        <row r="53">
          <cell r="C53" t="str">
            <v>Directory Database</v>
          </cell>
          <cell r="F53">
            <v>0</v>
          </cell>
          <cell r="G53">
            <v>0</v>
          </cell>
          <cell r="H53">
            <v>0</v>
          </cell>
          <cell r="I53">
            <v>0</v>
          </cell>
          <cell r="J53">
            <v>0</v>
          </cell>
          <cell r="K53">
            <v>0</v>
          </cell>
          <cell r="L53">
            <v>0</v>
          </cell>
          <cell r="M53">
            <v>0</v>
          </cell>
          <cell r="N53">
            <v>54</v>
          </cell>
          <cell r="O53">
            <v>0</v>
          </cell>
          <cell r="P53">
            <v>0</v>
          </cell>
          <cell r="Q53">
            <v>0</v>
          </cell>
          <cell r="R53">
            <v>54</v>
          </cell>
        </row>
        <row r="54">
          <cell r="C54" t="str">
            <v>Other Access</v>
          </cell>
          <cell r="F54">
            <v>0</v>
          </cell>
          <cell r="G54">
            <v>0</v>
          </cell>
          <cell r="H54">
            <v>0</v>
          </cell>
          <cell r="I54">
            <v>0</v>
          </cell>
          <cell r="J54">
            <v>0</v>
          </cell>
          <cell r="K54">
            <v>31.080299999999998</v>
          </cell>
          <cell r="L54">
            <v>0</v>
          </cell>
          <cell r="M54">
            <v>0</v>
          </cell>
          <cell r="N54">
            <v>0</v>
          </cell>
          <cell r="O54">
            <v>0</v>
          </cell>
          <cell r="P54">
            <v>0</v>
          </cell>
          <cell r="Q54">
            <v>0</v>
          </cell>
          <cell r="R54">
            <v>31.080299999999998</v>
          </cell>
        </row>
        <row r="55">
          <cell r="C55" t="str">
            <v>Other Charges</v>
          </cell>
          <cell r="F55">
            <v>0</v>
          </cell>
          <cell r="G55">
            <v>0</v>
          </cell>
          <cell r="H55">
            <v>0</v>
          </cell>
          <cell r="I55">
            <v>0</v>
          </cell>
          <cell r="J55">
            <v>0</v>
          </cell>
          <cell r="K55">
            <v>0.105</v>
          </cell>
          <cell r="L55">
            <v>2.4036</v>
          </cell>
          <cell r="M55">
            <v>0.84260000000000002</v>
          </cell>
          <cell r="N55">
            <v>0</v>
          </cell>
          <cell r="O55">
            <v>0</v>
          </cell>
          <cell r="P55">
            <v>0</v>
          </cell>
          <cell r="Q55">
            <v>0</v>
          </cell>
          <cell r="R55">
            <v>3.3512</v>
          </cell>
        </row>
        <row r="56">
          <cell r="C56" t="str">
            <v>Other Local Access</v>
          </cell>
          <cell r="F56">
            <v>108.86136999999999</v>
          </cell>
          <cell r="G56">
            <v>110.33045</v>
          </cell>
          <cell r="H56">
            <v>108.01635</v>
          </cell>
          <cell r="I56">
            <v>105.46419</v>
          </cell>
          <cell r="J56">
            <v>99.624740000000003</v>
          </cell>
          <cell r="K56">
            <v>0</v>
          </cell>
          <cell r="L56">
            <v>15.711200000000002</v>
          </cell>
          <cell r="M56">
            <v>15.417899999999999</v>
          </cell>
          <cell r="N56">
            <v>307.99799999999999</v>
          </cell>
          <cell r="O56">
            <v>0</v>
          </cell>
          <cell r="P56">
            <v>0</v>
          </cell>
          <cell r="Q56">
            <v>0</v>
          </cell>
          <cell r="R56">
            <v>871.42419999999993</v>
          </cell>
        </row>
        <row r="57">
          <cell r="C57" t="str">
            <v>Digital Exchange Access</v>
          </cell>
          <cell r="F57">
            <v>0</v>
          </cell>
          <cell r="G57">
            <v>0</v>
          </cell>
          <cell r="H57">
            <v>0</v>
          </cell>
          <cell r="I57">
            <v>4.992</v>
          </cell>
          <cell r="J57">
            <v>16.512</v>
          </cell>
          <cell r="K57">
            <v>0</v>
          </cell>
          <cell r="L57">
            <v>15.167999999999999</v>
          </cell>
          <cell r="M57">
            <v>15.215999999999999</v>
          </cell>
          <cell r="N57">
            <v>0</v>
          </cell>
          <cell r="O57">
            <v>0</v>
          </cell>
          <cell r="P57">
            <v>0</v>
          </cell>
          <cell r="Q57">
            <v>0</v>
          </cell>
          <cell r="R57">
            <v>51.887999999999998</v>
          </cell>
        </row>
        <row r="58">
          <cell r="C58" t="str">
            <v>C800/Paging</v>
          </cell>
          <cell r="F58">
            <v>0</v>
          </cell>
          <cell r="G58">
            <v>6.6857600000000001</v>
          </cell>
          <cell r="H58">
            <v>7.1837399999999993</v>
          </cell>
          <cell r="I58">
            <v>13.460719999999998</v>
          </cell>
          <cell r="J58">
            <v>11.53027</v>
          </cell>
          <cell r="K58">
            <v>12.33663</v>
          </cell>
          <cell r="L58">
            <v>11.50694</v>
          </cell>
          <cell r="M58">
            <v>12.22064</v>
          </cell>
          <cell r="N58">
            <v>75.069000000000003</v>
          </cell>
          <cell r="O58">
            <v>0</v>
          </cell>
          <cell r="P58">
            <v>0</v>
          </cell>
          <cell r="Q58">
            <v>0</v>
          </cell>
          <cell r="R58">
            <v>149.99369999999999</v>
          </cell>
        </row>
        <row r="59">
          <cell r="C59" t="str">
            <v>M150 (General Mobile)</v>
          </cell>
          <cell r="F59">
            <v>0</v>
          </cell>
          <cell r="G59">
            <v>1.43E-2</v>
          </cell>
          <cell r="H59">
            <v>0</v>
          </cell>
          <cell r="I59">
            <v>0</v>
          </cell>
          <cell r="J59">
            <v>0</v>
          </cell>
          <cell r="K59">
            <v>0</v>
          </cell>
          <cell r="L59">
            <v>0</v>
          </cell>
          <cell r="M59">
            <v>1.43E-2</v>
          </cell>
          <cell r="N59">
            <v>0</v>
          </cell>
          <cell r="O59">
            <v>0</v>
          </cell>
          <cell r="P59">
            <v>0</v>
          </cell>
          <cell r="Q59">
            <v>0</v>
          </cell>
          <cell r="R59">
            <v>2.86E-2</v>
          </cell>
        </row>
        <row r="60">
          <cell r="C60" t="str">
            <v>C400</v>
          </cell>
          <cell r="F60">
            <v>1.43E-2</v>
          </cell>
          <cell r="G60">
            <v>1.43E-2</v>
          </cell>
          <cell r="H60">
            <v>1.43E-2</v>
          </cell>
          <cell r="I60">
            <v>1.43E-2</v>
          </cell>
          <cell r="J60">
            <v>1.43E-2</v>
          </cell>
          <cell r="K60">
            <v>5.2343000000000002</v>
          </cell>
          <cell r="L60">
            <v>2.86E-2</v>
          </cell>
          <cell r="M60">
            <v>1.43E-2</v>
          </cell>
          <cell r="N60">
            <v>0</v>
          </cell>
          <cell r="O60">
            <v>0</v>
          </cell>
          <cell r="P60">
            <v>0</v>
          </cell>
          <cell r="Q60">
            <v>0</v>
          </cell>
          <cell r="R60">
            <v>5.3487000000000009</v>
          </cell>
        </row>
        <row r="61">
          <cell r="C61" t="str">
            <v>Coin</v>
          </cell>
          <cell r="F61">
            <v>0.06</v>
          </cell>
          <cell r="G61">
            <v>7.0999999999999994E-2</v>
          </cell>
          <cell r="H61">
            <v>6.3250000000000001E-2</v>
          </cell>
          <cell r="I61">
            <v>6.3250000000000001E-2</v>
          </cell>
          <cell r="J61">
            <v>9.0749999999999997E-2</v>
          </cell>
          <cell r="K61">
            <v>7.9250000000000001E-2</v>
          </cell>
          <cell r="L61">
            <v>7.825E-2</v>
          </cell>
          <cell r="M61">
            <v>0.105</v>
          </cell>
          <cell r="N61">
            <v>0</v>
          </cell>
          <cell r="O61">
            <v>0</v>
          </cell>
          <cell r="P61">
            <v>0</v>
          </cell>
          <cell r="Q61">
            <v>0</v>
          </cell>
          <cell r="R61">
            <v>0.61075000000000002</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0.45</v>
          </cell>
          <cell r="I63">
            <v>0.45</v>
          </cell>
          <cell r="J63">
            <v>40.798999999999999</v>
          </cell>
          <cell r="K63">
            <v>3.0415999999999999</v>
          </cell>
          <cell r="L63">
            <v>17.1906</v>
          </cell>
          <cell r="M63">
            <v>2.4236</v>
          </cell>
          <cell r="N63">
            <v>0</v>
          </cell>
          <cell r="O63">
            <v>0</v>
          </cell>
          <cell r="P63">
            <v>0</v>
          </cell>
          <cell r="Q63">
            <v>0</v>
          </cell>
          <cell r="R63">
            <v>64.354799999999997</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-497.58875</v>
          </cell>
          <cell r="G68">
            <v>202.10214000000002</v>
          </cell>
          <cell r="H68">
            <v>78.653369999999995</v>
          </cell>
          <cell r="I68">
            <v>66.483809999999991</v>
          </cell>
          <cell r="J68">
            <v>233.21610000000001</v>
          </cell>
          <cell r="K68">
            <v>167.62192000000002</v>
          </cell>
          <cell r="L68">
            <v>135.80202</v>
          </cell>
          <cell r="M68">
            <v>-161.12450000000001</v>
          </cell>
          <cell r="N68">
            <v>33.1</v>
          </cell>
          <cell r="O68">
            <v>0</v>
          </cell>
          <cell r="P68">
            <v>0</v>
          </cell>
          <cell r="Q68">
            <v>0</v>
          </cell>
          <cell r="R68">
            <v>258.26611000000003</v>
          </cell>
        </row>
        <row r="70">
          <cell r="C70" t="str">
            <v>Contribution Payments</v>
          </cell>
          <cell r="F70">
            <v>3302.5775899999999</v>
          </cell>
          <cell r="G70">
            <v>3438.2931100000001</v>
          </cell>
          <cell r="H70">
            <v>2922.1893300000002</v>
          </cell>
          <cell r="I70">
            <v>3781.8611099999998</v>
          </cell>
          <cell r="J70">
            <v>5658.6565499999997</v>
          </cell>
          <cell r="K70">
            <v>6233.9117999999999</v>
          </cell>
          <cell r="L70">
            <v>4988.29396</v>
          </cell>
          <cell r="M70">
            <v>5386.6647599999997</v>
          </cell>
          <cell r="N70">
            <v>937.13138000000015</v>
          </cell>
          <cell r="O70">
            <v>0</v>
          </cell>
          <cell r="P70">
            <v>0</v>
          </cell>
          <cell r="Q70">
            <v>0</v>
          </cell>
          <cell r="R70">
            <v>36649.579590000001</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1.6875899999999999</v>
          </cell>
          <cell r="G73">
            <v>1.6875899999999999</v>
          </cell>
          <cell r="H73">
            <v>1.6875899999999999</v>
          </cell>
          <cell r="I73">
            <v>1.6875899999999999</v>
          </cell>
          <cell r="J73">
            <v>1.6875899999999999</v>
          </cell>
          <cell r="K73">
            <v>1.6875899999999999</v>
          </cell>
          <cell r="L73">
            <v>1.6875899999999999</v>
          </cell>
          <cell r="M73">
            <v>1.6875899999999999</v>
          </cell>
          <cell r="N73">
            <v>0.89648000000000005</v>
          </cell>
          <cell r="O73">
            <v>0</v>
          </cell>
          <cell r="P73">
            <v>0</v>
          </cell>
          <cell r="Q73">
            <v>0</v>
          </cell>
          <cell r="R73">
            <v>14.3972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1.6875899999999999</v>
          </cell>
          <cell r="G75">
            <v>1.6875899999999999</v>
          </cell>
          <cell r="H75">
            <v>1.6875899999999999</v>
          </cell>
          <cell r="I75">
            <v>1.6875899999999999</v>
          </cell>
          <cell r="J75">
            <v>1.6875899999999999</v>
          </cell>
          <cell r="K75">
            <v>1.6875899999999999</v>
          </cell>
          <cell r="L75">
            <v>1.6875899999999999</v>
          </cell>
          <cell r="M75">
            <v>1.6875899999999999</v>
          </cell>
          <cell r="N75">
            <v>0.89648000000000005</v>
          </cell>
          <cell r="O75">
            <v>0</v>
          </cell>
          <cell r="P75">
            <v>0</v>
          </cell>
          <cell r="Q75">
            <v>0</v>
          </cell>
          <cell r="R75">
            <v>14.3972</v>
          </cell>
        </row>
        <row r="77">
          <cell r="C77" t="str">
            <v>Total Basic Local - VLOB</v>
          </cell>
          <cell r="F77">
            <v>3156.8227199999997</v>
          </cell>
          <cell r="G77">
            <v>4001.0591800000002</v>
          </cell>
          <cell r="H77">
            <v>3361.6457500000001</v>
          </cell>
          <cell r="I77">
            <v>4222.4462800000001</v>
          </cell>
          <cell r="J77">
            <v>6309.9614499999998</v>
          </cell>
          <cell r="K77">
            <v>6787.713960000001</v>
          </cell>
          <cell r="L77">
            <v>5515.2130500000003</v>
          </cell>
          <cell r="M77">
            <v>5585.8204799999994</v>
          </cell>
          <cell r="N77">
            <v>1645.2168600000002</v>
          </cell>
          <cell r="O77">
            <v>0</v>
          </cell>
          <cell r="P77">
            <v>0</v>
          </cell>
          <cell r="Q77">
            <v>0</v>
          </cell>
          <cell r="R77">
            <v>40585.899729999997</v>
          </cell>
        </row>
        <row r="80">
          <cell r="C80" t="str">
            <v>TELUS PLAnet</v>
          </cell>
          <cell r="F80">
            <v>4.3713999999999995</v>
          </cell>
          <cell r="G80">
            <v>5.2598000000000003</v>
          </cell>
          <cell r="H80">
            <v>6.2738000000000005</v>
          </cell>
          <cell r="I80">
            <v>6.2738000000000005</v>
          </cell>
          <cell r="J80">
            <v>3.8494999999999999</v>
          </cell>
          <cell r="K80">
            <v>3.9237800000000003</v>
          </cell>
          <cell r="L80">
            <v>3.2050399999999999</v>
          </cell>
          <cell r="M80">
            <v>2.9648099999999999</v>
          </cell>
          <cell r="N80">
            <v>10.029999999999999</v>
          </cell>
          <cell r="O80">
            <v>0</v>
          </cell>
          <cell r="P80">
            <v>0</v>
          </cell>
          <cell r="Q80">
            <v>0</v>
          </cell>
          <cell r="R80">
            <v>46.15193</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0.93700000000000006</v>
          </cell>
          <cell r="K85">
            <v>1.2310000000000001</v>
          </cell>
          <cell r="L85">
            <v>1.4219000000000002</v>
          </cell>
          <cell r="M85">
            <v>1.6029</v>
          </cell>
          <cell r="N85">
            <v>0</v>
          </cell>
          <cell r="O85">
            <v>0</v>
          </cell>
          <cell r="P85">
            <v>0</v>
          </cell>
          <cell r="Q85">
            <v>0</v>
          </cell>
          <cell r="R85">
            <v>5.1928000000000001</v>
          </cell>
        </row>
        <row r="86">
          <cell r="C86" t="str">
            <v>Centrex-Features</v>
          </cell>
          <cell r="F86">
            <v>0</v>
          </cell>
          <cell r="G86">
            <v>0</v>
          </cell>
          <cell r="H86">
            <v>0</v>
          </cell>
          <cell r="I86">
            <v>0</v>
          </cell>
          <cell r="J86">
            <v>19.60941</v>
          </cell>
          <cell r="K86">
            <v>11.926830000000001</v>
          </cell>
          <cell r="L86">
            <v>12.01769</v>
          </cell>
          <cell r="M86">
            <v>12.046719999999999</v>
          </cell>
          <cell r="N86">
            <v>0</v>
          </cell>
          <cell r="O86">
            <v>0</v>
          </cell>
          <cell r="P86">
            <v>0</v>
          </cell>
          <cell r="Q86">
            <v>0</v>
          </cell>
          <cell r="R86">
            <v>55.600650000000002</v>
          </cell>
        </row>
        <row r="87">
          <cell r="C87" t="str">
            <v>Centrex-Lines</v>
          </cell>
          <cell r="F87">
            <v>201.58589999999998</v>
          </cell>
          <cell r="G87">
            <v>214.52</v>
          </cell>
          <cell r="H87">
            <v>233.29679999999999</v>
          </cell>
          <cell r="I87">
            <v>235.97675000000001</v>
          </cell>
          <cell r="J87">
            <v>225.07264999999998</v>
          </cell>
          <cell r="K87">
            <v>231.2671</v>
          </cell>
          <cell r="L87">
            <v>231.97989999999999</v>
          </cell>
          <cell r="M87">
            <v>222.78200000000001</v>
          </cell>
          <cell r="N87">
            <v>169.16399999999999</v>
          </cell>
          <cell r="O87">
            <v>0</v>
          </cell>
          <cell r="P87">
            <v>0</v>
          </cell>
          <cell r="Q87">
            <v>0</v>
          </cell>
          <cell r="R87">
            <v>1965.6451</v>
          </cell>
        </row>
        <row r="88">
          <cell r="C88" t="str">
            <v>Centrex-Voice Processing</v>
          </cell>
          <cell r="F88">
            <v>0</v>
          </cell>
          <cell r="G88">
            <v>0</v>
          </cell>
          <cell r="H88">
            <v>0</v>
          </cell>
          <cell r="I88">
            <v>0</v>
          </cell>
          <cell r="J88">
            <v>0.36675000000000002</v>
          </cell>
          <cell r="K88">
            <v>0.40864999999999996</v>
          </cell>
          <cell r="L88">
            <v>0.42360000000000003</v>
          </cell>
          <cell r="M88">
            <v>0.55225000000000002</v>
          </cell>
          <cell r="N88">
            <v>0</v>
          </cell>
          <cell r="O88">
            <v>0</v>
          </cell>
          <cell r="P88">
            <v>0</v>
          </cell>
          <cell r="Q88">
            <v>0</v>
          </cell>
          <cell r="R88">
            <v>1.7512500000000002</v>
          </cell>
        </row>
        <row r="89">
          <cell r="F89">
            <v>201.58589999999998</v>
          </cell>
          <cell r="G89">
            <v>214.52</v>
          </cell>
          <cell r="H89">
            <v>233.29679999999999</v>
          </cell>
          <cell r="I89">
            <v>235.97675000000001</v>
          </cell>
          <cell r="J89">
            <v>245.98580999999999</v>
          </cell>
          <cell r="K89">
            <v>244.83357999999998</v>
          </cell>
          <cell r="L89">
            <v>245.84308999999999</v>
          </cell>
          <cell r="M89">
            <v>236.98387</v>
          </cell>
          <cell r="N89">
            <v>169.16399999999999</v>
          </cell>
          <cell r="O89">
            <v>0</v>
          </cell>
          <cell r="P89">
            <v>0</v>
          </cell>
          <cell r="Q89">
            <v>0</v>
          </cell>
          <cell r="R89">
            <v>2028.1897999999999</v>
          </cell>
        </row>
        <row r="91">
          <cell r="C91" t="str">
            <v>Call Answer</v>
          </cell>
          <cell r="F91">
            <v>0.14884999999999998</v>
          </cell>
          <cell r="G91">
            <v>0.44335000000000002</v>
          </cell>
          <cell r="H91">
            <v>0.48649999999999999</v>
          </cell>
          <cell r="I91">
            <v>0.5181</v>
          </cell>
          <cell r="J91">
            <v>0.13144999999999998</v>
          </cell>
          <cell r="K91">
            <v>0.1414</v>
          </cell>
          <cell r="L91">
            <v>0.1434</v>
          </cell>
          <cell r="M91">
            <v>7.9650000000000012E-2</v>
          </cell>
          <cell r="N91">
            <v>0</v>
          </cell>
          <cell r="O91">
            <v>0</v>
          </cell>
          <cell r="P91">
            <v>0</v>
          </cell>
          <cell r="Q91">
            <v>0</v>
          </cell>
          <cell r="R91">
            <v>2.0927000000000002</v>
          </cell>
        </row>
        <row r="92">
          <cell r="C92" t="str">
            <v>Call Management</v>
          </cell>
          <cell r="F92">
            <v>0</v>
          </cell>
          <cell r="G92">
            <v>0</v>
          </cell>
          <cell r="H92">
            <v>0</v>
          </cell>
          <cell r="I92">
            <v>0</v>
          </cell>
          <cell r="J92">
            <v>7.3599999999999999E-2</v>
          </cell>
          <cell r="K92">
            <v>0.1014</v>
          </cell>
          <cell r="L92">
            <v>0.11034999999999999</v>
          </cell>
          <cell r="M92">
            <v>0.11034999999999999</v>
          </cell>
          <cell r="N92">
            <v>1.2E-2</v>
          </cell>
          <cell r="O92">
            <v>0</v>
          </cell>
          <cell r="P92">
            <v>0</v>
          </cell>
          <cell r="Q92">
            <v>0</v>
          </cell>
          <cell r="R92">
            <v>0.40770000000000001</v>
          </cell>
        </row>
        <row r="93">
          <cell r="C93" t="str">
            <v>Custom Calling</v>
          </cell>
          <cell r="F93">
            <v>0.75679999999999992</v>
          </cell>
          <cell r="G93">
            <v>1.7061500000000001</v>
          </cell>
          <cell r="H93">
            <v>1.6942000000000002</v>
          </cell>
          <cell r="I93">
            <v>1.8587</v>
          </cell>
          <cell r="J93">
            <v>1.3089000000000002</v>
          </cell>
          <cell r="K93">
            <v>1.55105</v>
          </cell>
          <cell r="L93">
            <v>1.3545499999999999</v>
          </cell>
          <cell r="M93">
            <v>1.3180499999999999</v>
          </cell>
          <cell r="N93">
            <v>0.34699999999999998</v>
          </cell>
          <cell r="O93">
            <v>0</v>
          </cell>
          <cell r="P93">
            <v>0</v>
          </cell>
          <cell r="Q93">
            <v>0</v>
          </cell>
          <cell r="R93">
            <v>11.8954</v>
          </cell>
        </row>
        <row r="94">
          <cell r="C94" t="str">
            <v>SmartTouch Packaging</v>
          </cell>
          <cell r="F94">
            <v>0</v>
          </cell>
          <cell r="G94">
            <v>0</v>
          </cell>
          <cell r="H94">
            <v>0</v>
          </cell>
          <cell r="I94">
            <v>4.5249999999999999E-2</v>
          </cell>
          <cell r="J94">
            <v>5.3999999999999999E-2</v>
          </cell>
          <cell r="K94">
            <v>3.8799999999999994E-2</v>
          </cell>
          <cell r="L94">
            <v>2.7350000000000003E-2</v>
          </cell>
          <cell r="M94">
            <v>2.29E-2</v>
          </cell>
          <cell r="N94">
            <v>0</v>
          </cell>
          <cell r="O94">
            <v>0</v>
          </cell>
          <cell r="P94">
            <v>0</v>
          </cell>
          <cell r="Q94">
            <v>0</v>
          </cell>
          <cell r="R94">
            <v>0.18830000000000002</v>
          </cell>
        </row>
        <row r="95">
          <cell r="C95" t="str">
            <v>SmartTouch Pay-Per-Use</v>
          </cell>
          <cell r="F95">
            <v>0</v>
          </cell>
          <cell r="G95">
            <v>0</v>
          </cell>
          <cell r="H95">
            <v>0</v>
          </cell>
          <cell r="I95">
            <v>0</v>
          </cell>
          <cell r="J95">
            <v>6.3E-3</v>
          </cell>
          <cell r="K95">
            <v>2.0649999999999998E-2</v>
          </cell>
          <cell r="L95">
            <v>3.1800000000000002E-2</v>
          </cell>
          <cell r="M95">
            <v>9.3700000000000006E-2</v>
          </cell>
          <cell r="N95">
            <v>0</v>
          </cell>
          <cell r="O95">
            <v>0</v>
          </cell>
          <cell r="P95">
            <v>0</v>
          </cell>
          <cell r="Q95">
            <v>0</v>
          </cell>
          <cell r="R95">
            <v>0.15245</v>
          </cell>
        </row>
        <row r="96">
          <cell r="C96" t="str">
            <v>TalkMail</v>
          </cell>
          <cell r="F96">
            <v>0</v>
          </cell>
          <cell r="G96">
            <v>1.5E-3</v>
          </cell>
          <cell r="H96">
            <v>5.9999999999999995E-4</v>
          </cell>
          <cell r="I96">
            <v>-6.9999999999999999E-4</v>
          </cell>
          <cell r="J96">
            <v>2.9999999999999997E-4</v>
          </cell>
          <cell r="K96">
            <v>0</v>
          </cell>
          <cell r="L96">
            <v>0</v>
          </cell>
          <cell r="M96">
            <v>0</v>
          </cell>
          <cell r="N96">
            <v>0</v>
          </cell>
          <cell r="O96">
            <v>0</v>
          </cell>
          <cell r="P96">
            <v>0</v>
          </cell>
          <cell r="Q96">
            <v>0</v>
          </cell>
          <cell r="R96">
            <v>1.6999999999999997E-3</v>
          </cell>
        </row>
        <row r="97">
          <cell r="F97">
            <v>0.90564999999999984</v>
          </cell>
          <cell r="G97">
            <v>2.1510000000000002</v>
          </cell>
          <cell r="H97">
            <v>2.1813000000000002</v>
          </cell>
          <cell r="I97">
            <v>2.4213499999999999</v>
          </cell>
          <cell r="J97">
            <v>1.5745500000000001</v>
          </cell>
          <cell r="K97">
            <v>1.8532999999999999</v>
          </cell>
          <cell r="L97">
            <v>1.6674499999999999</v>
          </cell>
          <cell r="M97">
            <v>1.6246499999999999</v>
          </cell>
          <cell r="N97">
            <v>0.35899999999999999</v>
          </cell>
          <cell r="O97">
            <v>0</v>
          </cell>
          <cell r="P97">
            <v>0</v>
          </cell>
          <cell r="Q97">
            <v>0</v>
          </cell>
          <cell r="R97">
            <v>14.738250000000001</v>
          </cell>
        </row>
        <row r="99">
          <cell r="C99" t="str">
            <v>Megalink</v>
          </cell>
          <cell r="F99">
            <v>107.974</v>
          </cell>
          <cell r="G99">
            <v>126.4213</v>
          </cell>
          <cell r="H99">
            <v>140.79599999999999</v>
          </cell>
          <cell r="I99">
            <v>146.71700000000001</v>
          </cell>
          <cell r="J99">
            <v>162.11099999999999</v>
          </cell>
          <cell r="K99">
            <v>173.98599999999999</v>
          </cell>
          <cell r="L99">
            <v>178.238</v>
          </cell>
          <cell r="M99">
            <v>180.31899999999999</v>
          </cell>
          <cell r="N99">
            <v>0</v>
          </cell>
          <cell r="O99">
            <v>0</v>
          </cell>
          <cell r="P99">
            <v>0</v>
          </cell>
          <cell r="Q99">
            <v>0</v>
          </cell>
          <cell r="R99">
            <v>1216.5623000000001</v>
          </cell>
        </row>
        <row r="100">
          <cell r="C100" t="str">
            <v>AIN</v>
          </cell>
          <cell r="F100">
            <v>0</v>
          </cell>
          <cell r="G100">
            <v>0</v>
          </cell>
          <cell r="H100">
            <v>7.2370000000000004E-2</v>
          </cell>
          <cell r="I100">
            <v>5.2659999999999998E-2</v>
          </cell>
          <cell r="J100">
            <v>0.54857</v>
          </cell>
          <cell r="K100">
            <v>0.55200000000000005</v>
          </cell>
          <cell r="L100">
            <v>0.55200000000000005</v>
          </cell>
          <cell r="M100">
            <v>0.55200000000000005</v>
          </cell>
          <cell r="N100">
            <v>0</v>
          </cell>
          <cell r="O100">
            <v>0</v>
          </cell>
          <cell r="P100">
            <v>0</v>
          </cell>
          <cell r="Q100">
            <v>0</v>
          </cell>
          <cell r="R100">
            <v>2.3296000000000001</v>
          </cell>
        </row>
        <row r="101">
          <cell r="C101" t="str">
            <v>E911</v>
          </cell>
          <cell r="F101">
            <v>0.88836999999999999</v>
          </cell>
          <cell r="G101">
            <v>0.21392</v>
          </cell>
          <cell r="H101">
            <v>0.40376000000000001</v>
          </cell>
          <cell r="I101">
            <v>0.44442999999999999</v>
          </cell>
          <cell r="J101">
            <v>0.48827999999999999</v>
          </cell>
          <cell r="K101">
            <v>0.56599999999999995</v>
          </cell>
          <cell r="L101">
            <v>0.56877999999999995</v>
          </cell>
          <cell r="M101">
            <v>0.48705000000000004</v>
          </cell>
          <cell r="N101">
            <v>7.0999999999999994E-2</v>
          </cell>
          <cell r="O101">
            <v>0</v>
          </cell>
          <cell r="P101">
            <v>0</v>
          </cell>
          <cell r="Q101">
            <v>0</v>
          </cell>
          <cell r="R101">
            <v>4.1315900000000001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311.35391999999996</v>
          </cell>
          <cell r="G104">
            <v>343.30622000000005</v>
          </cell>
          <cell r="H104">
            <v>376.75022999999999</v>
          </cell>
          <cell r="I104">
            <v>385.61219000000006</v>
          </cell>
          <cell r="J104">
            <v>410.70821000000001</v>
          </cell>
          <cell r="K104">
            <v>421.79087999999996</v>
          </cell>
          <cell r="L104">
            <v>426.86932000000002</v>
          </cell>
          <cell r="M104">
            <v>419.96656999999999</v>
          </cell>
          <cell r="N104">
            <v>169.59399999999999</v>
          </cell>
          <cell r="O104">
            <v>0</v>
          </cell>
          <cell r="P104">
            <v>0</v>
          </cell>
          <cell r="Q104">
            <v>0</v>
          </cell>
          <cell r="R104">
            <v>3265.9515400000005</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4.9500000000000004E-3</v>
          </cell>
          <cell r="G109">
            <v>0</v>
          </cell>
          <cell r="H109">
            <v>0</v>
          </cell>
          <cell r="I109">
            <v>0</v>
          </cell>
          <cell r="J109">
            <v>0</v>
          </cell>
          <cell r="K109">
            <v>4.8899999999999999E-2</v>
          </cell>
          <cell r="L109">
            <v>6.0350000000000001E-2</v>
          </cell>
          <cell r="M109">
            <v>4.0049999999999995E-2</v>
          </cell>
          <cell r="N109">
            <v>0</v>
          </cell>
          <cell r="O109">
            <v>0</v>
          </cell>
          <cell r="P109">
            <v>0</v>
          </cell>
          <cell r="Q109">
            <v>0</v>
          </cell>
          <cell r="R109">
            <v>0.15425</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2.4023000000000003</v>
          </cell>
          <cell r="G111">
            <v>1.5045500000000001</v>
          </cell>
          <cell r="H111">
            <v>1.5045500000000001</v>
          </cell>
          <cell r="I111">
            <v>1.48675</v>
          </cell>
          <cell r="J111">
            <v>1.1004</v>
          </cell>
          <cell r="K111">
            <v>0</v>
          </cell>
          <cell r="L111">
            <v>0</v>
          </cell>
          <cell r="M111">
            <v>0</v>
          </cell>
          <cell r="N111">
            <v>0</v>
          </cell>
          <cell r="O111">
            <v>0</v>
          </cell>
          <cell r="P111">
            <v>0</v>
          </cell>
          <cell r="Q111">
            <v>0</v>
          </cell>
          <cell r="R111">
            <v>7.9985499999999998</v>
          </cell>
        </row>
        <row r="112">
          <cell r="F112">
            <v>2.4072500000000003</v>
          </cell>
          <cell r="G112">
            <v>1.5045500000000001</v>
          </cell>
          <cell r="H112">
            <v>1.5045500000000001</v>
          </cell>
          <cell r="I112">
            <v>1.48675</v>
          </cell>
          <cell r="J112">
            <v>1.1004</v>
          </cell>
          <cell r="K112">
            <v>4.8899999999999999E-2</v>
          </cell>
          <cell r="L112">
            <v>6.0350000000000001E-2</v>
          </cell>
          <cell r="M112">
            <v>4.0049999999999995E-2</v>
          </cell>
          <cell r="N112">
            <v>0</v>
          </cell>
          <cell r="O112">
            <v>0</v>
          </cell>
          <cell r="P112">
            <v>0</v>
          </cell>
          <cell r="Q112">
            <v>0</v>
          </cell>
          <cell r="R112">
            <v>8.1527999999999992</v>
          </cell>
        </row>
        <row r="114">
          <cell r="C114" t="str">
            <v>Enhanced</v>
          </cell>
        </row>
        <row r="115">
          <cell r="C115" t="str">
            <v>Enhanced Terminal</v>
          </cell>
          <cell r="F115">
            <v>0</v>
          </cell>
          <cell r="G115">
            <v>0</v>
          </cell>
          <cell r="H115">
            <v>0</v>
          </cell>
          <cell r="I115">
            <v>0</v>
          </cell>
          <cell r="J115">
            <v>0</v>
          </cell>
          <cell r="K115">
            <v>6.9500000000000004E-3</v>
          </cell>
          <cell r="L115">
            <v>6.9500000000000004E-3</v>
          </cell>
          <cell r="M115">
            <v>6.9500000000000004E-3</v>
          </cell>
          <cell r="N115">
            <v>0</v>
          </cell>
          <cell r="O115">
            <v>0</v>
          </cell>
          <cell r="P115">
            <v>0</v>
          </cell>
          <cell r="Q115">
            <v>0</v>
          </cell>
          <cell r="R115">
            <v>2.085E-2</v>
          </cell>
        </row>
        <row r="117">
          <cell r="C117" t="str">
            <v>Total CPE</v>
          </cell>
          <cell r="F117">
            <v>2.4072500000000003</v>
          </cell>
          <cell r="G117">
            <v>1.5045500000000001</v>
          </cell>
          <cell r="H117">
            <v>1.5045500000000001</v>
          </cell>
          <cell r="I117">
            <v>1.48675</v>
          </cell>
          <cell r="J117">
            <v>1.1004</v>
          </cell>
          <cell r="K117">
            <v>5.5849999999999997E-2</v>
          </cell>
          <cell r="L117">
            <v>6.7299999999999999E-2</v>
          </cell>
          <cell r="M117">
            <v>4.6999999999999993E-2</v>
          </cell>
          <cell r="N117">
            <v>0</v>
          </cell>
          <cell r="O117">
            <v>0</v>
          </cell>
          <cell r="P117">
            <v>0</v>
          </cell>
          <cell r="Q117">
            <v>0</v>
          </cell>
          <cell r="R117">
            <v>8.1736499999999985</v>
          </cell>
        </row>
        <row r="119">
          <cell r="F119">
            <v>3474.9552899999999</v>
          </cell>
          <cell r="G119">
            <v>4351.1297500000001</v>
          </cell>
          <cell r="H119">
            <v>3746.1743300000003</v>
          </cell>
          <cell r="I119">
            <v>4615.8190199999999</v>
          </cell>
          <cell r="J119">
            <v>6725.6195600000001</v>
          </cell>
          <cell r="K119">
            <v>7213.4844700000003</v>
          </cell>
          <cell r="L119">
            <v>5945.3547099999996</v>
          </cell>
          <cell r="M119">
            <v>6008.798859999999</v>
          </cell>
          <cell r="N119">
            <v>1824.8408600000002</v>
          </cell>
          <cell r="O119">
            <v>0</v>
          </cell>
          <cell r="P119">
            <v>0</v>
          </cell>
          <cell r="Q119">
            <v>0</v>
          </cell>
          <cell r="R119">
            <v>43906.176849999996</v>
          </cell>
        </row>
        <row r="123">
          <cell r="C123" t="str">
            <v>Advantage Select</v>
          </cell>
          <cell r="F123">
            <v>0</v>
          </cell>
          <cell r="G123">
            <v>0</v>
          </cell>
          <cell r="H123">
            <v>1.03535</v>
          </cell>
          <cell r="I123">
            <v>1.0987</v>
          </cell>
          <cell r="J123">
            <v>0.97065000000000001</v>
          </cell>
          <cell r="K123">
            <v>1.34416</v>
          </cell>
          <cell r="L123">
            <v>1.0403399999999998</v>
          </cell>
          <cell r="M123">
            <v>1.05701</v>
          </cell>
          <cell r="N123">
            <v>0</v>
          </cell>
          <cell r="O123">
            <v>0</v>
          </cell>
          <cell r="P123">
            <v>0</v>
          </cell>
          <cell r="Q123">
            <v>0</v>
          </cell>
          <cell r="R123">
            <v>6.5462099999999994</v>
          </cell>
        </row>
        <row r="124">
          <cell r="C124" t="str">
            <v>Advantage Preferred</v>
          </cell>
          <cell r="F124">
            <v>43.660160000000005</v>
          </cell>
          <cell r="G124">
            <v>240.22298000000001</v>
          </cell>
          <cell r="H124">
            <v>181.16154</v>
          </cell>
          <cell r="I124">
            <v>179.36324999999999</v>
          </cell>
          <cell r="J124">
            <v>29.233259999999998</v>
          </cell>
          <cell r="K124">
            <v>43.49042</v>
          </cell>
          <cell r="L124">
            <v>44.988750000000003</v>
          </cell>
          <cell r="M124">
            <v>24.643439999999998</v>
          </cell>
          <cell r="N124">
            <v>92.5</v>
          </cell>
          <cell r="O124">
            <v>0</v>
          </cell>
          <cell r="P124">
            <v>0</v>
          </cell>
          <cell r="Q124">
            <v>0</v>
          </cell>
          <cell r="R124">
            <v>879.26379999999995</v>
          </cell>
        </row>
        <row r="125">
          <cell r="C125" t="str">
            <v>Advantage Vision</v>
          </cell>
          <cell r="F125">
            <v>0</v>
          </cell>
          <cell r="G125">
            <v>0</v>
          </cell>
          <cell r="H125">
            <v>0</v>
          </cell>
          <cell r="I125">
            <v>0</v>
          </cell>
          <cell r="J125">
            <v>0</v>
          </cell>
          <cell r="K125">
            <v>0.43801999999999996</v>
          </cell>
          <cell r="L125">
            <v>0.68952000000000002</v>
          </cell>
          <cell r="M125">
            <v>0.40287000000000001</v>
          </cell>
          <cell r="N125">
            <v>0</v>
          </cell>
          <cell r="O125">
            <v>0</v>
          </cell>
          <cell r="P125">
            <v>0</v>
          </cell>
          <cell r="Q125">
            <v>0</v>
          </cell>
          <cell r="R125">
            <v>1.53041</v>
          </cell>
        </row>
        <row r="126">
          <cell r="C126" t="str">
            <v>Advantage Vnet</v>
          </cell>
          <cell r="F126">
            <v>81.50076</v>
          </cell>
          <cell r="G126">
            <v>74.522639999999996</v>
          </cell>
          <cell r="H126">
            <v>106.03225</v>
          </cell>
          <cell r="I126">
            <v>111.00642999999999</v>
          </cell>
          <cell r="J126">
            <v>109.67977999999999</v>
          </cell>
          <cell r="K126">
            <v>108.31142999999999</v>
          </cell>
          <cell r="L126">
            <v>4.992</v>
          </cell>
          <cell r="M126">
            <v>116.43774999999999</v>
          </cell>
          <cell r="N126">
            <v>0</v>
          </cell>
          <cell r="O126">
            <v>0</v>
          </cell>
          <cell r="P126">
            <v>0</v>
          </cell>
          <cell r="Q126">
            <v>0</v>
          </cell>
          <cell r="R126">
            <v>712.48304000000007</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2.2338899999999997</v>
          </cell>
          <cell r="G129">
            <v>3.09456</v>
          </cell>
          <cell r="H129">
            <v>2.7900399999999999</v>
          </cell>
          <cell r="I129">
            <v>0.31412000000000001</v>
          </cell>
          <cell r="J129">
            <v>0.86421999999999999</v>
          </cell>
          <cell r="K129">
            <v>0.29881999999999997</v>
          </cell>
          <cell r="L129">
            <v>44.862940000000002</v>
          </cell>
          <cell r="M129">
            <v>36.819800000000001</v>
          </cell>
          <cell r="N129">
            <v>23.890999999999998</v>
          </cell>
          <cell r="O129">
            <v>0</v>
          </cell>
          <cell r="P129">
            <v>0</v>
          </cell>
          <cell r="Q129">
            <v>0</v>
          </cell>
          <cell r="R129">
            <v>115.16938999999999</v>
          </cell>
        </row>
        <row r="130">
          <cell r="C130" t="str">
            <v>900 Services</v>
          </cell>
          <cell r="F130">
            <v>2.4170000000000001E-2</v>
          </cell>
          <cell r="G130">
            <v>2.392E-2</v>
          </cell>
          <cell r="H130">
            <v>2.2620000000000001E-2</v>
          </cell>
          <cell r="I130">
            <v>2.2620000000000001E-2</v>
          </cell>
          <cell r="J130">
            <v>6.4999999999999997E-3</v>
          </cell>
          <cell r="K130">
            <v>8.4940000000000002E-2</v>
          </cell>
          <cell r="L130">
            <v>6.0249999999999998E-2</v>
          </cell>
          <cell r="M130">
            <v>0</v>
          </cell>
          <cell r="N130">
            <v>0</v>
          </cell>
          <cell r="O130">
            <v>0</v>
          </cell>
          <cell r="P130">
            <v>0</v>
          </cell>
          <cell r="Q130">
            <v>0</v>
          </cell>
          <cell r="R130">
            <v>0.24501999999999999</v>
          </cell>
        </row>
        <row r="131">
          <cell r="F131">
            <v>127.41898</v>
          </cell>
          <cell r="G131">
            <v>317.86410000000001</v>
          </cell>
          <cell r="H131">
            <v>291.04180000000002</v>
          </cell>
          <cell r="I131">
            <v>291.80512000000004</v>
          </cell>
          <cell r="J131">
            <v>140.75440999999998</v>
          </cell>
          <cell r="K131">
            <v>153.96778999999998</v>
          </cell>
          <cell r="L131">
            <v>96.633800000000008</v>
          </cell>
          <cell r="M131">
            <v>179.36086999999998</v>
          </cell>
          <cell r="N131">
            <v>116.39099999999999</v>
          </cell>
          <cell r="O131">
            <v>0</v>
          </cell>
          <cell r="P131">
            <v>0</v>
          </cell>
          <cell r="Q131">
            <v>0</v>
          </cell>
          <cell r="R131">
            <v>1715.2378700000002</v>
          </cell>
        </row>
        <row r="133">
          <cell r="C133" t="str">
            <v>TELUS Your Way Plus</v>
          </cell>
          <cell r="F133">
            <v>0</v>
          </cell>
          <cell r="G133">
            <v>1.184E-2</v>
          </cell>
          <cell r="H133">
            <v>1.8149999999999999E-2</v>
          </cell>
          <cell r="I133">
            <v>2.1389999999999999E-2</v>
          </cell>
          <cell r="J133">
            <v>0</v>
          </cell>
          <cell r="K133">
            <v>1.9190000000000002E-2</v>
          </cell>
          <cell r="L133">
            <v>0</v>
          </cell>
          <cell r="M133">
            <v>0</v>
          </cell>
          <cell r="N133">
            <v>0</v>
          </cell>
          <cell r="O133">
            <v>0</v>
          </cell>
          <cell r="P133">
            <v>0</v>
          </cell>
          <cell r="Q133">
            <v>0</v>
          </cell>
          <cell r="R133">
            <v>7.0569999999999994E-2</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0.97553999999999996</v>
          </cell>
          <cell r="G135">
            <v>1.4539600000000001</v>
          </cell>
          <cell r="H135">
            <v>1.6801900000000001</v>
          </cell>
          <cell r="I135">
            <v>1.70695</v>
          </cell>
          <cell r="J135">
            <v>1.44876</v>
          </cell>
          <cell r="K135">
            <v>0.49980999999999998</v>
          </cell>
          <cell r="L135">
            <v>0.44027999999999995</v>
          </cell>
          <cell r="M135">
            <v>0.26569999999999999</v>
          </cell>
          <cell r="N135">
            <v>0</v>
          </cell>
          <cell r="O135">
            <v>0</v>
          </cell>
          <cell r="P135">
            <v>0</v>
          </cell>
          <cell r="Q135">
            <v>0</v>
          </cell>
          <cell r="R135">
            <v>8.4711900000000018</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8.0000000000000002E-3</v>
          </cell>
          <cell r="G137">
            <v>8.0000000000000002E-3</v>
          </cell>
          <cell r="H137">
            <v>0</v>
          </cell>
          <cell r="I137">
            <v>8.0000000000000002E-3</v>
          </cell>
          <cell r="J137">
            <v>8.0000000000000002E-3</v>
          </cell>
          <cell r="K137">
            <v>8.0000000000000002E-3</v>
          </cell>
          <cell r="L137">
            <v>8.0000000000000002E-3</v>
          </cell>
          <cell r="M137">
            <v>8.7799999999999996E-3</v>
          </cell>
          <cell r="N137">
            <v>0</v>
          </cell>
          <cell r="O137">
            <v>0</v>
          </cell>
          <cell r="P137">
            <v>0</v>
          </cell>
          <cell r="Q137">
            <v>0</v>
          </cell>
          <cell r="R137">
            <v>5.6779999999999997E-2</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0.98353999999999997</v>
          </cell>
          <cell r="G141">
            <v>1.4738000000000002</v>
          </cell>
          <cell r="H141">
            <v>1.69834</v>
          </cell>
          <cell r="I141">
            <v>1.73634</v>
          </cell>
          <cell r="J141">
            <v>1.4567600000000001</v>
          </cell>
          <cell r="K141">
            <v>0.52700000000000002</v>
          </cell>
          <cell r="L141">
            <v>0.44827999999999996</v>
          </cell>
          <cell r="M141">
            <v>0.27448</v>
          </cell>
          <cell r="N141">
            <v>0</v>
          </cell>
          <cell r="O141">
            <v>0</v>
          </cell>
          <cell r="P141">
            <v>0</v>
          </cell>
          <cell r="Q141">
            <v>0</v>
          </cell>
          <cell r="R141">
            <v>8.5985400000000016</v>
          </cell>
        </row>
        <row r="143">
          <cell r="C143" t="str">
            <v>Rebiller Elite</v>
          </cell>
          <cell r="F143">
            <v>450.68228000000005</v>
          </cell>
          <cell r="G143">
            <v>492.71368999999999</v>
          </cell>
          <cell r="H143">
            <v>390.28120000000001</v>
          </cell>
          <cell r="I143">
            <v>424.64208000000002</v>
          </cell>
          <cell r="J143">
            <v>365.91303999999997</v>
          </cell>
          <cell r="K143">
            <v>393.80047999999999</v>
          </cell>
          <cell r="L143">
            <v>330.05223999999998</v>
          </cell>
          <cell r="M143">
            <v>362.97734000000003</v>
          </cell>
          <cell r="N143">
            <v>846.38149999999996</v>
          </cell>
          <cell r="O143">
            <v>0</v>
          </cell>
          <cell r="P143">
            <v>0</v>
          </cell>
          <cell r="Q143">
            <v>0</v>
          </cell>
          <cell r="R143">
            <v>4057.4438499999997</v>
          </cell>
        </row>
        <row r="144">
          <cell r="C144" t="str">
            <v>Switched Call Completion</v>
          </cell>
          <cell r="F144">
            <v>48.6265</v>
          </cell>
          <cell r="G144">
            <v>75.027350000000013</v>
          </cell>
          <cell r="H144">
            <v>72.000429999999994</v>
          </cell>
          <cell r="I144">
            <v>-195.65442999999999</v>
          </cell>
          <cell r="J144">
            <v>0</v>
          </cell>
          <cell r="K144">
            <v>0</v>
          </cell>
          <cell r="L144">
            <v>0</v>
          </cell>
          <cell r="M144">
            <v>0</v>
          </cell>
          <cell r="N144">
            <v>0</v>
          </cell>
          <cell r="O144">
            <v>0</v>
          </cell>
          <cell r="P144">
            <v>0</v>
          </cell>
          <cell r="Q144">
            <v>0</v>
          </cell>
          <cell r="R144">
            <v>-1.4999999999076863E-4</v>
          </cell>
        </row>
        <row r="145">
          <cell r="F145">
            <v>499.30878000000007</v>
          </cell>
          <cell r="G145">
            <v>567.74104</v>
          </cell>
          <cell r="H145">
            <v>462.28163000000001</v>
          </cell>
          <cell r="I145">
            <v>228.98765000000003</v>
          </cell>
          <cell r="J145">
            <v>365.91303999999997</v>
          </cell>
          <cell r="K145">
            <v>393.80047999999999</v>
          </cell>
          <cell r="L145">
            <v>330.05223999999998</v>
          </cell>
          <cell r="M145">
            <v>362.97734000000003</v>
          </cell>
          <cell r="N145">
            <v>846.38149999999996</v>
          </cell>
          <cell r="O145">
            <v>0</v>
          </cell>
          <cell r="P145">
            <v>0</v>
          </cell>
          <cell r="Q145">
            <v>0</v>
          </cell>
          <cell r="R145">
            <v>4057.4436999999998</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36.605820000000001</v>
          </cell>
          <cell r="G148">
            <v>29.880650000000003</v>
          </cell>
          <cell r="H148">
            <v>35.60915</v>
          </cell>
          <cell r="I148">
            <v>35.61215</v>
          </cell>
          <cell r="J148">
            <v>32.269130000000004</v>
          </cell>
          <cell r="K148">
            <v>21.503689999999999</v>
          </cell>
          <cell r="L148">
            <v>20.95177</v>
          </cell>
          <cell r="M148">
            <v>148.82223999999999</v>
          </cell>
          <cell r="N148">
            <v>29.297999999999998</v>
          </cell>
          <cell r="O148">
            <v>0</v>
          </cell>
          <cell r="P148">
            <v>0</v>
          </cell>
          <cell r="Q148">
            <v>0</v>
          </cell>
          <cell r="R148">
            <v>390.55259999999998</v>
          </cell>
        </row>
        <row r="149">
          <cell r="F149">
            <v>36.605820000000001</v>
          </cell>
          <cell r="G149">
            <v>29.880650000000003</v>
          </cell>
          <cell r="H149">
            <v>35.60915</v>
          </cell>
          <cell r="I149">
            <v>35.61215</v>
          </cell>
          <cell r="J149">
            <v>32.269130000000004</v>
          </cell>
          <cell r="K149">
            <v>21.503689999999999</v>
          </cell>
          <cell r="L149">
            <v>20.95177</v>
          </cell>
          <cell r="M149">
            <v>148.82223999999999</v>
          </cell>
          <cell r="N149">
            <v>29.297999999999998</v>
          </cell>
          <cell r="O149">
            <v>0</v>
          </cell>
          <cell r="P149">
            <v>0</v>
          </cell>
          <cell r="Q149">
            <v>0</v>
          </cell>
          <cell r="R149">
            <v>390.55259999999998</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0.82752000000000003</v>
          </cell>
          <cell r="O153">
            <v>0</v>
          </cell>
          <cell r="P153">
            <v>0</v>
          </cell>
          <cell r="Q153">
            <v>0</v>
          </cell>
          <cell r="R153">
            <v>0.82752000000000003</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0.82752000000000003</v>
          </cell>
          <cell r="O156">
            <v>0</v>
          </cell>
          <cell r="P156">
            <v>0</v>
          </cell>
          <cell r="Q156">
            <v>0</v>
          </cell>
          <cell r="R156">
            <v>0.82752000000000003</v>
          </cell>
        </row>
        <row r="158">
          <cell r="C158" t="str">
            <v>Regular Toll</v>
          </cell>
          <cell r="F158">
            <v>92.52649000000001</v>
          </cell>
          <cell r="G158">
            <v>104.52922</v>
          </cell>
          <cell r="H158">
            <v>57.638760000000005</v>
          </cell>
          <cell r="I158">
            <v>17.652060000000002</v>
          </cell>
          <cell r="J158">
            <v>8.2289999999999992</v>
          </cell>
          <cell r="K158">
            <v>8.150409999999999</v>
          </cell>
          <cell r="L158">
            <v>7.1587899999999998</v>
          </cell>
          <cell r="M158">
            <v>0.90861000000000003</v>
          </cell>
          <cell r="N158">
            <v>49.347000000000001</v>
          </cell>
          <cell r="O158">
            <v>0</v>
          </cell>
          <cell r="P158">
            <v>0</v>
          </cell>
          <cell r="Q158">
            <v>0</v>
          </cell>
          <cell r="R158">
            <v>346.14034000000004</v>
          </cell>
        </row>
        <row r="160">
          <cell r="F160">
            <v>756.84361000000001</v>
          </cell>
          <cell r="G160">
            <v>1021.4888099999999</v>
          </cell>
          <cell r="H160">
            <v>848.26968000000011</v>
          </cell>
          <cell r="I160">
            <v>575.79332000000011</v>
          </cell>
          <cell r="J160">
            <v>548.62234000000001</v>
          </cell>
          <cell r="K160">
            <v>577.94936999999993</v>
          </cell>
          <cell r="L160">
            <v>455.24488000000002</v>
          </cell>
          <cell r="M160">
            <v>692.34353999999996</v>
          </cell>
          <cell r="N160">
            <v>1042.2450200000001</v>
          </cell>
          <cell r="O160">
            <v>0</v>
          </cell>
          <cell r="P160">
            <v>0</v>
          </cell>
          <cell r="Q160">
            <v>0</v>
          </cell>
          <cell r="R160">
            <v>6518.8005699999994</v>
          </cell>
        </row>
        <row r="163">
          <cell r="C163" t="str">
            <v>Other Revenue</v>
          </cell>
          <cell r="F163">
            <v>2.51546</v>
          </cell>
          <cell r="G163">
            <v>7.3941699999999999</v>
          </cell>
          <cell r="H163">
            <v>2.8250100000000002</v>
          </cell>
          <cell r="I163">
            <v>2.0019200000000001</v>
          </cell>
          <cell r="J163">
            <v>-6.3547900000000004</v>
          </cell>
          <cell r="K163">
            <v>2.1401399999999997</v>
          </cell>
          <cell r="L163">
            <v>101.03910999999999</v>
          </cell>
          <cell r="M163">
            <v>115.45242</v>
          </cell>
          <cell r="N163">
            <v>33.892000000000003</v>
          </cell>
          <cell r="O163">
            <v>0</v>
          </cell>
          <cell r="P163">
            <v>0</v>
          </cell>
          <cell r="Q163">
            <v>0</v>
          </cell>
          <cell r="R163">
            <v>260.90544</v>
          </cell>
        </row>
        <row r="164">
          <cell r="C164" t="str">
            <v>Co-Location</v>
          </cell>
          <cell r="F164">
            <v>4.76</v>
          </cell>
          <cell r="G164">
            <v>4.76</v>
          </cell>
          <cell r="H164">
            <v>4.76</v>
          </cell>
          <cell r="I164">
            <v>4.76</v>
          </cell>
          <cell r="J164">
            <v>0</v>
          </cell>
          <cell r="K164">
            <v>0</v>
          </cell>
          <cell r="L164">
            <v>5.22</v>
          </cell>
          <cell r="M164">
            <v>5.0599999999999996</v>
          </cell>
          <cell r="N164">
            <v>0</v>
          </cell>
          <cell r="O164">
            <v>0</v>
          </cell>
          <cell r="P164">
            <v>0</v>
          </cell>
          <cell r="Q164">
            <v>0</v>
          </cell>
          <cell r="R164">
            <v>29.319999999999997</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7.2754599999999998</v>
          </cell>
          <cell r="G168">
            <v>12.154170000000001</v>
          </cell>
          <cell r="H168">
            <v>7.5850100000000005</v>
          </cell>
          <cell r="I168">
            <v>6.7619199999999999</v>
          </cell>
          <cell r="J168">
            <v>-6.3547900000000004</v>
          </cell>
          <cell r="K168">
            <v>2.1401399999999997</v>
          </cell>
          <cell r="L168">
            <v>106.25910999999999</v>
          </cell>
          <cell r="M168">
            <v>120.51242000000001</v>
          </cell>
          <cell r="N168">
            <v>33.892000000000003</v>
          </cell>
          <cell r="O168">
            <v>0</v>
          </cell>
          <cell r="P168">
            <v>0</v>
          </cell>
          <cell r="Q168">
            <v>0</v>
          </cell>
          <cell r="R168">
            <v>290.22543999999999</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2312.3781200000003</v>
          </cell>
          <cell r="G186">
            <v>2469.5905299999999</v>
          </cell>
          <cell r="H186">
            <v>3121.14671</v>
          </cell>
          <cell r="I186">
            <v>2930.4562099999998</v>
          </cell>
          <cell r="J186">
            <v>2227.2912200000001</v>
          </cell>
          <cell r="K186">
            <v>2305.3682699999999</v>
          </cell>
          <cell r="L186">
            <v>2554.4740400000001</v>
          </cell>
          <cell r="M186">
            <v>2927.3437899999999</v>
          </cell>
          <cell r="N186">
            <v>1923.0050000000001</v>
          </cell>
          <cell r="O186">
            <v>0</v>
          </cell>
          <cell r="P186">
            <v>0</v>
          </cell>
          <cell r="Q186">
            <v>0</v>
          </cell>
          <cell r="R186">
            <v>22771.053889999999</v>
          </cell>
        </row>
        <row r="188">
          <cell r="F188">
            <v>2312.3781200000003</v>
          </cell>
          <cell r="G188">
            <v>2469.5905299999999</v>
          </cell>
          <cell r="H188">
            <v>3121.14671</v>
          </cell>
          <cell r="I188">
            <v>2930.4562099999998</v>
          </cell>
          <cell r="J188">
            <v>2227.2912200000001</v>
          </cell>
          <cell r="K188">
            <v>2305.3682699999999</v>
          </cell>
          <cell r="L188">
            <v>2554.4740400000001</v>
          </cell>
          <cell r="M188">
            <v>2927.3437899999999</v>
          </cell>
          <cell r="N188">
            <v>1923.0050000000001</v>
          </cell>
          <cell r="O188">
            <v>0</v>
          </cell>
          <cell r="P188">
            <v>0</v>
          </cell>
          <cell r="Q188">
            <v>0</v>
          </cell>
          <cell r="R188">
            <v>22771.053889999999</v>
          </cell>
        </row>
        <row r="190">
          <cell r="F190">
            <v>6551.4524799999999</v>
          </cell>
          <cell r="G190">
            <v>7854.3632600000001</v>
          </cell>
          <cell r="H190">
            <v>7723.1757299999999</v>
          </cell>
          <cell r="I190">
            <v>8128.830469999999</v>
          </cell>
          <cell r="J190">
            <v>9495.1783299999988</v>
          </cell>
          <cell r="K190">
            <v>10098.94225</v>
          </cell>
          <cell r="L190">
            <v>9061.3327399999998</v>
          </cell>
          <cell r="M190">
            <v>9748.9986099999987</v>
          </cell>
          <cell r="N190">
            <v>4823.9828800000005</v>
          </cell>
          <cell r="O190">
            <v>0</v>
          </cell>
          <cell r="P190">
            <v>0</v>
          </cell>
          <cell r="Q190">
            <v>0</v>
          </cell>
          <cell r="R190">
            <v>73486.25675</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-2545.4524300000003</v>
          </cell>
          <cell r="G198">
            <v>-2413.0704500000002</v>
          </cell>
          <cell r="H198">
            <v>-2851.2295099999997</v>
          </cell>
          <cell r="I198">
            <v>-2575.61004</v>
          </cell>
          <cell r="J198">
            <v>-2509.7652000000003</v>
          </cell>
          <cell r="K198">
            <v>-2536.0120000000002</v>
          </cell>
          <cell r="L198">
            <v>-2444.6260000000002</v>
          </cell>
          <cell r="M198">
            <v>-2987.9250000000002</v>
          </cell>
          <cell r="N198">
            <v>-2233.3029999999999</v>
          </cell>
          <cell r="O198">
            <v>0</v>
          </cell>
          <cell r="P198">
            <v>0</v>
          </cell>
          <cell r="Q198">
            <v>0</v>
          </cell>
          <cell r="R198">
            <v>-23096.993630000001</v>
          </cell>
        </row>
        <row r="199">
          <cell r="F199">
            <v>-2545.4524300000003</v>
          </cell>
          <cell r="G199">
            <v>-2413.0704500000002</v>
          </cell>
          <cell r="H199">
            <v>-2851.2295099999997</v>
          </cell>
          <cell r="I199">
            <v>-2575.61004</v>
          </cell>
          <cell r="J199">
            <v>-2509.7652000000003</v>
          </cell>
          <cell r="K199">
            <v>-2536.0120000000002</v>
          </cell>
          <cell r="L199">
            <v>-2444.6260000000002</v>
          </cell>
          <cell r="M199">
            <v>-2987.9250000000002</v>
          </cell>
          <cell r="N199">
            <v>-2233.3029999999999</v>
          </cell>
          <cell r="O199">
            <v>0</v>
          </cell>
          <cell r="P199">
            <v>0</v>
          </cell>
          <cell r="Q199">
            <v>0</v>
          </cell>
          <cell r="R199">
            <v>-23096.993630000001</v>
          </cell>
        </row>
        <row r="201">
          <cell r="F201">
            <v>4006.0000499999996</v>
          </cell>
          <cell r="G201">
            <v>5441.2928099999999</v>
          </cell>
          <cell r="H201">
            <v>4871.9462199999998</v>
          </cell>
          <cell r="I201">
            <v>5553.2204299999994</v>
          </cell>
          <cell r="J201">
            <v>6985.413129999999</v>
          </cell>
          <cell r="K201">
            <v>7562.9302499999994</v>
          </cell>
          <cell r="L201">
            <v>6616.7067399999996</v>
          </cell>
          <cell r="M201">
            <v>6761.0736099999986</v>
          </cell>
          <cell r="N201">
            <v>2590.6798800000006</v>
          </cell>
          <cell r="O201">
            <v>0</v>
          </cell>
          <cell r="P201">
            <v>0</v>
          </cell>
          <cell r="Q201">
            <v>0</v>
          </cell>
          <cell r="R201">
            <v>50389.263120000003</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0</v>
          </cell>
          <cell r="G77">
            <v>0</v>
          </cell>
          <cell r="H77">
            <v>0</v>
          </cell>
          <cell r="I77">
            <v>0</v>
          </cell>
          <cell r="J77">
            <v>0</v>
          </cell>
          <cell r="K77">
            <v>0</v>
          </cell>
          <cell r="L77">
            <v>0</v>
          </cell>
          <cell r="M77">
            <v>0</v>
          </cell>
          <cell r="N77">
            <v>0</v>
          </cell>
          <cell r="O77">
            <v>0</v>
          </cell>
          <cell r="P77">
            <v>0</v>
          </cell>
          <cell r="Q77">
            <v>0</v>
          </cell>
          <cell r="R77">
            <v>0</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0</v>
          </cell>
          <cell r="G119">
            <v>0</v>
          </cell>
          <cell r="H119">
            <v>0</v>
          </cell>
          <cell r="I119">
            <v>0</v>
          </cell>
          <cell r="J119">
            <v>0</v>
          </cell>
          <cell r="K119">
            <v>0</v>
          </cell>
          <cell r="L119">
            <v>0</v>
          </cell>
          <cell r="M119">
            <v>0</v>
          </cell>
          <cell r="N119">
            <v>0</v>
          </cell>
          <cell r="O119">
            <v>0</v>
          </cell>
          <cell r="P119">
            <v>0</v>
          </cell>
          <cell r="Q119">
            <v>0</v>
          </cell>
          <cell r="R119">
            <v>0</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0</v>
          </cell>
          <cell r="N148">
            <v>0</v>
          </cell>
          <cell r="O148">
            <v>0</v>
          </cell>
          <cell r="P148">
            <v>0</v>
          </cell>
          <cell r="Q148">
            <v>0</v>
          </cell>
          <cell r="R148">
            <v>0</v>
          </cell>
        </row>
        <row r="149">
          <cell r="F149">
            <v>0</v>
          </cell>
          <cell r="G149">
            <v>0</v>
          </cell>
          <cell r="H149">
            <v>0</v>
          </cell>
          <cell r="I149">
            <v>0</v>
          </cell>
          <cell r="J149">
            <v>0</v>
          </cell>
          <cell r="K149">
            <v>0</v>
          </cell>
          <cell r="L149">
            <v>0</v>
          </cell>
          <cell r="M149">
            <v>0</v>
          </cell>
          <cell r="N149">
            <v>0</v>
          </cell>
          <cell r="O149">
            <v>0</v>
          </cell>
          <cell r="P149">
            <v>0</v>
          </cell>
          <cell r="Q149">
            <v>0</v>
          </cell>
          <cell r="R149">
            <v>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row>
        <row r="163">
          <cell r="C163" t="str">
            <v>Other Revenue</v>
          </cell>
          <cell r="F163">
            <v>412.05543000000006</v>
          </cell>
          <cell r="G163">
            <v>418.78378000000009</v>
          </cell>
          <cell r="H163">
            <v>810.17130999999995</v>
          </cell>
          <cell r="I163">
            <v>-131.79406000000003</v>
          </cell>
          <cell r="J163">
            <v>659.26306000000011</v>
          </cell>
          <cell r="K163">
            <v>-79.104950000000017</v>
          </cell>
          <cell r="L163">
            <v>359.08049999999992</v>
          </cell>
          <cell r="M163">
            <v>58.535140000000006</v>
          </cell>
          <cell r="N163">
            <v>293.31997999999999</v>
          </cell>
          <cell r="O163">
            <v>0</v>
          </cell>
          <cell r="P163">
            <v>0</v>
          </cell>
          <cell r="Q163">
            <v>0</v>
          </cell>
          <cell r="R163">
            <v>2800.3101900000001</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1369.3340000000001</v>
          </cell>
          <cell r="G165">
            <v>1369.3340000000001</v>
          </cell>
          <cell r="H165">
            <v>1369.3340000000001</v>
          </cell>
          <cell r="I165">
            <v>1369.3340000000001</v>
          </cell>
          <cell r="J165">
            <v>1369.3340000000001</v>
          </cell>
          <cell r="K165">
            <v>1369.3340000000001</v>
          </cell>
          <cell r="L165">
            <v>1369.3340000000001</v>
          </cell>
          <cell r="M165">
            <v>1369.3340000000001</v>
          </cell>
          <cell r="N165">
            <v>1369.3340000000001</v>
          </cell>
          <cell r="O165">
            <v>0</v>
          </cell>
          <cell r="P165">
            <v>0</v>
          </cell>
          <cell r="Q165">
            <v>0</v>
          </cell>
          <cell r="R165">
            <v>12324.006000000003</v>
          </cell>
        </row>
        <row r="166">
          <cell r="C166" t="str">
            <v>COGS - Intercompany Assistance Given</v>
          </cell>
          <cell r="F166">
            <v>-321.20833999999996</v>
          </cell>
          <cell r="G166">
            <v>-422.29128000000009</v>
          </cell>
          <cell r="H166">
            <v>-162.23568</v>
          </cell>
          <cell r="I166">
            <v>-250.89160000000001</v>
          </cell>
          <cell r="J166">
            <v>-266.58749999999998</v>
          </cell>
          <cell r="K166">
            <v>-1220.08395</v>
          </cell>
          <cell r="L166">
            <v>-206.34193999999999</v>
          </cell>
          <cell r="M166">
            <v>-208.08637999999996</v>
          </cell>
          <cell r="N166">
            <v>-402.25416999999999</v>
          </cell>
          <cell r="O166">
            <v>0</v>
          </cell>
          <cell r="P166">
            <v>0</v>
          </cell>
          <cell r="Q166">
            <v>0</v>
          </cell>
          <cell r="R166">
            <v>-3459.9808400000002</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1460.1810900000003</v>
          </cell>
          <cell r="G168">
            <v>1365.8264999999999</v>
          </cell>
          <cell r="H168">
            <v>2017.26963</v>
          </cell>
          <cell r="I168">
            <v>986.64834000000008</v>
          </cell>
          <cell r="J168">
            <v>1762.00956</v>
          </cell>
          <cell r="K168">
            <v>70.145100000000184</v>
          </cell>
          <cell r="L168">
            <v>1522.0725599999998</v>
          </cell>
          <cell r="M168">
            <v>1219.7827600000001</v>
          </cell>
          <cell r="N168">
            <v>1260.3998100000001</v>
          </cell>
          <cell r="O168">
            <v>0</v>
          </cell>
          <cell r="P168">
            <v>0</v>
          </cell>
          <cell r="Q168">
            <v>0</v>
          </cell>
          <cell r="R168">
            <v>11664.335350000003</v>
          </cell>
        </row>
        <row r="172">
          <cell r="C172" t="str">
            <v>TMI - Intercompany</v>
          </cell>
        </row>
        <row r="173">
          <cell r="C173" t="str">
            <v>C800 Toll - Intercompany</v>
          </cell>
          <cell r="F173">
            <v>-38.835099999999997</v>
          </cell>
          <cell r="G173">
            <v>533.60403000000008</v>
          </cell>
          <cell r="H173">
            <v>1070.06906</v>
          </cell>
          <cell r="I173">
            <v>527.03713000000005</v>
          </cell>
          <cell r="J173">
            <v>199.35747000000001</v>
          </cell>
          <cell r="K173">
            <v>462.47535999999997</v>
          </cell>
          <cell r="L173">
            <v>513.73451</v>
          </cell>
          <cell r="M173">
            <v>588.87608999999998</v>
          </cell>
          <cell r="N173">
            <v>543.26940999999999</v>
          </cell>
          <cell r="O173">
            <v>0</v>
          </cell>
          <cell r="P173">
            <v>0</v>
          </cell>
          <cell r="Q173">
            <v>0</v>
          </cell>
          <cell r="R173">
            <v>4399.5879599999998</v>
          </cell>
        </row>
        <row r="174">
          <cell r="C174" t="str">
            <v>TMI - Other Intercompany</v>
          </cell>
          <cell r="F174">
            <v>638.43116999999995</v>
          </cell>
          <cell r="G174">
            <v>894.35465999999997</v>
          </cell>
          <cell r="H174">
            <v>662.63673000000006</v>
          </cell>
          <cell r="I174">
            <v>282.77577999999988</v>
          </cell>
          <cell r="J174">
            <v>1126.7707199999998</v>
          </cell>
          <cell r="K174">
            <v>780.47407000000021</v>
          </cell>
          <cell r="L174">
            <v>755.43209000000024</v>
          </cell>
          <cell r="M174">
            <v>-270.16773000000023</v>
          </cell>
          <cell r="N174">
            <v>808.8103900000001</v>
          </cell>
          <cell r="O174">
            <v>0</v>
          </cell>
          <cell r="P174">
            <v>0</v>
          </cell>
          <cell r="Q174">
            <v>0</v>
          </cell>
          <cell r="R174">
            <v>5679.5178799999994</v>
          </cell>
        </row>
        <row r="175">
          <cell r="C175" t="str">
            <v>Total TMI</v>
          </cell>
          <cell r="F175">
            <v>599.59606999999994</v>
          </cell>
          <cell r="G175">
            <v>1427.9586899999999</v>
          </cell>
          <cell r="H175">
            <v>1732.70579</v>
          </cell>
          <cell r="I175">
            <v>809.81290999999987</v>
          </cell>
          <cell r="J175">
            <v>1326.1281899999997</v>
          </cell>
          <cell r="K175">
            <v>1242.9494300000001</v>
          </cell>
          <cell r="L175">
            <v>1269.1666000000002</v>
          </cell>
          <cell r="M175">
            <v>318.70835999999974</v>
          </cell>
          <cell r="N175">
            <v>1352.0798</v>
          </cell>
          <cell r="O175">
            <v>0</v>
          </cell>
          <cell r="P175">
            <v>0</v>
          </cell>
          <cell r="Q175">
            <v>0</v>
          </cell>
          <cell r="R175">
            <v>10079.10584</v>
          </cell>
        </row>
        <row r="177">
          <cell r="C177" t="str">
            <v>TAS - Intercompany</v>
          </cell>
          <cell r="F177">
            <v>58.446640000000002</v>
          </cell>
          <cell r="G177">
            <v>75.312149999999988</v>
          </cell>
          <cell r="H177">
            <v>68.270169999999993</v>
          </cell>
          <cell r="I177">
            <v>-133.02020000000002</v>
          </cell>
          <cell r="J177">
            <v>265.26544000000001</v>
          </cell>
          <cell r="K177">
            <v>62.947360000000003</v>
          </cell>
          <cell r="L177">
            <v>66.141220000000004</v>
          </cell>
          <cell r="M177">
            <v>61.308349999999997</v>
          </cell>
          <cell r="N177">
            <v>69.51182</v>
          </cell>
          <cell r="O177">
            <v>0</v>
          </cell>
          <cell r="P177">
            <v>0</v>
          </cell>
          <cell r="Q177">
            <v>0</v>
          </cell>
          <cell r="R177">
            <v>594.18294999999989</v>
          </cell>
        </row>
        <row r="179">
          <cell r="C179" t="str">
            <v>TAC  - Intercompany</v>
          </cell>
        </row>
        <row r="180">
          <cell r="C180" t="str">
            <v>TELUS Official Revenue (VLOB to DLOB)</v>
          </cell>
          <cell r="F180">
            <v>-2192</v>
          </cell>
          <cell r="G180">
            <v>-2192</v>
          </cell>
          <cell r="H180">
            <v>-2192</v>
          </cell>
          <cell r="I180">
            <v>-2192</v>
          </cell>
          <cell r="J180">
            <v>-2192</v>
          </cell>
          <cell r="K180">
            <v>-2192</v>
          </cell>
          <cell r="L180">
            <v>-2192</v>
          </cell>
          <cell r="M180">
            <v>-2192</v>
          </cell>
          <cell r="N180">
            <v>0</v>
          </cell>
          <cell r="O180">
            <v>0</v>
          </cell>
          <cell r="P180">
            <v>0</v>
          </cell>
          <cell r="Q180">
            <v>0</v>
          </cell>
          <cell r="R180">
            <v>-17536</v>
          </cell>
        </row>
        <row r="181">
          <cell r="C181" t="str">
            <v>TAC - Other Intercompany</v>
          </cell>
          <cell r="F181">
            <v>863.81367999999998</v>
          </cell>
          <cell r="G181">
            <v>1659.8409799999999</v>
          </cell>
          <cell r="H181">
            <v>1223.1899900000001</v>
          </cell>
          <cell r="I181">
            <v>1585.46316</v>
          </cell>
          <cell r="J181">
            <v>1261.2294099999999</v>
          </cell>
          <cell r="K181">
            <v>1416.25325</v>
          </cell>
          <cell r="L181">
            <v>1322.47164</v>
          </cell>
          <cell r="M181">
            <v>1376.7950600000001</v>
          </cell>
          <cell r="N181">
            <v>1504.4032299999999</v>
          </cell>
          <cell r="O181">
            <v>0</v>
          </cell>
          <cell r="P181">
            <v>0</v>
          </cell>
          <cell r="Q181">
            <v>0</v>
          </cell>
          <cell r="R181">
            <v>12213.4604</v>
          </cell>
        </row>
        <row r="182">
          <cell r="C182" t="str">
            <v>Total TAC</v>
          </cell>
          <cell r="F182">
            <v>-1328.18632</v>
          </cell>
          <cell r="G182">
            <v>-532.15902000000006</v>
          </cell>
          <cell r="H182">
            <v>-968.81000999999992</v>
          </cell>
          <cell r="I182">
            <v>-606.53683999999998</v>
          </cell>
          <cell r="J182">
            <v>-930.77059000000008</v>
          </cell>
          <cell r="K182">
            <v>-775.74675000000002</v>
          </cell>
          <cell r="L182">
            <v>-869.52836000000002</v>
          </cell>
          <cell r="M182">
            <v>-815.20493999999985</v>
          </cell>
          <cell r="N182">
            <v>1504.4032299999999</v>
          </cell>
          <cell r="O182">
            <v>0</v>
          </cell>
          <cell r="P182">
            <v>0</v>
          </cell>
          <cell r="Q182">
            <v>0</v>
          </cell>
          <cell r="R182">
            <v>-5322.5396000000001</v>
          </cell>
        </row>
        <row r="184">
          <cell r="C184" t="str">
            <v>TCE - Intercompany</v>
          </cell>
          <cell r="F184">
            <v>61.471269999999997</v>
          </cell>
          <cell r="G184">
            <v>72.272490000000005</v>
          </cell>
          <cell r="H184">
            <v>74.610699999999994</v>
          </cell>
          <cell r="I184">
            <v>75.172320000000013</v>
          </cell>
          <cell r="J184">
            <v>67.52685000000001</v>
          </cell>
          <cell r="K184">
            <v>494.29809</v>
          </cell>
          <cell r="L184">
            <v>521.38646999999992</v>
          </cell>
          <cell r="M184">
            <v>-368.89883000000003</v>
          </cell>
          <cell r="N184">
            <v>74.267210000000006</v>
          </cell>
          <cell r="O184">
            <v>0</v>
          </cell>
          <cell r="P184">
            <v>0</v>
          </cell>
          <cell r="Q184">
            <v>0</v>
          </cell>
          <cell r="R184">
            <v>1072.1065699999999</v>
          </cell>
        </row>
        <row r="186">
          <cell r="C186" t="str">
            <v>Other - Intercompany</v>
          </cell>
          <cell r="F186">
            <v>77.306509999999435</v>
          </cell>
          <cell r="G186">
            <v>-179.76827000000003</v>
          </cell>
          <cell r="H186">
            <v>-438.80323999999973</v>
          </cell>
          <cell r="I186">
            <v>-493.27721999999949</v>
          </cell>
          <cell r="J186">
            <v>272.23140000000012</v>
          </cell>
          <cell r="K186">
            <v>853.82431999999926</v>
          </cell>
          <cell r="L186">
            <v>-81.71280999999999</v>
          </cell>
          <cell r="M186">
            <v>-317.26853000000028</v>
          </cell>
          <cell r="N186">
            <v>593.37833000000001</v>
          </cell>
          <cell r="O186">
            <v>0</v>
          </cell>
          <cell r="P186">
            <v>0</v>
          </cell>
          <cell r="Q186">
            <v>0</v>
          </cell>
          <cell r="R186">
            <v>285.9104899999993</v>
          </cell>
        </row>
        <row r="188">
          <cell r="F188">
            <v>-531.36583000000064</v>
          </cell>
          <cell r="G188">
            <v>863.61603999999988</v>
          </cell>
          <cell r="H188">
            <v>467.97341000000029</v>
          </cell>
          <cell r="I188">
            <v>-347.84902999999963</v>
          </cell>
          <cell r="J188">
            <v>1000.3812899999996</v>
          </cell>
          <cell r="K188">
            <v>1878.2724499999995</v>
          </cell>
          <cell r="L188">
            <v>905.45312000000013</v>
          </cell>
          <cell r="M188">
            <v>-1121.3555900000003</v>
          </cell>
          <cell r="N188">
            <v>3593.64039</v>
          </cell>
          <cell r="O188">
            <v>0</v>
          </cell>
          <cell r="P188">
            <v>0</v>
          </cell>
          <cell r="Q188">
            <v>0</v>
          </cell>
          <cell r="R188">
            <v>6708.7662499999997</v>
          </cell>
        </row>
        <row r="190">
          <cell r="F190">
            <v>928.81525999999963</v>
          </cell>
          <cell r="G190">
            <v>2229.44254</v>
          </cell>
          <cell r="H190">
            <v>2485.2430400000003</v>
          </cell>
          <cell r="I190">
            <v>638.79931000000045</v>
          </cell>
          <cell r="J190">
            <v>2762.3908499999998</v>
          </cell>
          <cell r="K190">
            <v>1948.4175499999997</v>
          </cell>
          <cell r="L190">
            <v>2427.5256799999997</v>
          </cell>
          <cell r="M190">
            <v>98.427169999999705</v>
          </cell>
          <cell r="N190">
            <v>4854.0402000000004</v>
          </cell>
          <cell r="O190">
            <v>0</v>
          </cell>
          <cell r="P190">
            <v>0</v>
          </cell>
          <cell r="Q190">
            <v>0</v>
          </cell>
          <cell r="R190">
            <v>18373.101600000002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-3262.6247799999996</v>
          </cell>
          <cell r="G197">
            <v>-1875.8117099999999</v>
          </cell>
          <cell r="H197">
            <v>-1160.4727200000002</v>
          </cell>
          <cell r="I197">
            <v>-1741.80646</v>
          </cell>
          <cell r="J197">
            <v>289.43733999999995</v>
          </cell>
          <cell r="K197">
            <v>1928.0400900000002</v>
          </cell>
          <cell r="L197">
            <v>-1397.0065500000001</v>
          </cell>
          <cell r="M197">
            <v>-336.55133999999998</v>
          </cell>
          <cell r="N197">
            <v>-2004.2053799999999</v>
          </cell>
          <cell r="O197">
            <v>0</v>
          </cell>
          <cell r="P197">
            <v>0</v>
          </cell>
          <cell r="Q197">
            <v>0</v>
          </cell>
          <cell r="R197">
            <v>-9561.0015099999982</v>
          </cell>
        </row>
        <row r="198">
          <cell r="C198" t="str">
            <v>TCE Settlement</v>
          </cell>
          <cell r="F198">
            <v>0</v>
          </cell>
          <cell r="G198">
            <v>0</v>
          </cell>
          <cell r="H198">
            <v>0</v>
          </cell>
          <cell r="I198">
            <v>0</v>
          </cell>
          <cell r="J198">
            <v>0</v>
          </cell>
          <cell r="K198">
            <v>-2.0000000404252205E-5</v>
          </cell>
          <cell r="L198">
            <v>7.0000000050640665E-5</v>
          </cell>
          <cell r="M198">
            <v>-1.0000000020227162E-4</v>
          </cell>
          <cell r="N198">
            <v>-393.92399999999952</v>
          </cell>
          <cell r="O198">
            <v>0</v>
          </cell>
          <cell r="P198">
            <v>0</v>
          </cell>
          <cell r="Q198">
            <v>0</v>
          </cell>
          <cell r="R198">
            <v>-393.92405000000008</v>
          </cell>
        </row>
        <row r="199">
          <cell r="F199">
            <v>-3262.6247799999996</v>
          </cell>
          <cell r="G199">
            <v>-1875.8117099999999</v>
          </cell>
          <cell r="H199">
            <v>-1160.4727200000002</v>
          </cell>
          <cell r="I199">
            <v>-1741.80646</v>
          </cell>
          <cell r="J199">
            <v>289.43733999999995</v>
          </cell>
          <cell r="K199">
            <v>1928.0400699999998</v>
          </cell>
          <cell r="L199">
            <v>-1397.00648</v>
          </cell>
          <cell r="M199">
            <v>-336.55144000000018</v>
          </cell>
          <cell r="N199">
            <v>-2398.1293799999994</v>
          </cell>
          <cell r="O199">
            <v>0</v>
          </cell>
          <cell r="P199">
            <v>0</v>
          </cell>
          <cell r="Q199">
            <v>0</v>
          </cell>
          <cell r="R199">
            <v>-9954.9255599999979</v>
          </cell>
        </row>
        <row r="201">
          <cell r="F201">
            <v>-2333.8095199999998</v>
          </cell>
          <cell r="G201">
            <v>353.63083000000006</v>
          </cell>
          <cell r="H201">
            <v>1324.7703200000001</v>
          </cell>
          <cell r="I201">
            <v>-1103.0071499999995</v>
          </cell>
          <cell r="J201">
            <v>3051.8281899999997</v>
          </cell>
          <cell r="K201">
            <v>3876.4576199999992</v>
          </cell>
          <cell r="L201">
            <v>1030.5191999999997</v>
          </cell>
          <cell r="M201">
            <v>-238.12427000000048</v>
          </cell>
          <cell r="N201">
            <v>2455.910820000001</v>
          </cell>
          <cell r="O201">
            <v>0</v>
          </cell>
          <cell r="P201">
            <v>0</v>
          </cell>
          <cell r="Q201">
            <v>0</v>
          </cell>
          <cell r="R201">
            <v>8418.1760400000039</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815.44182000000012</v>
          </cell>
          <cell r="G61">
            <v>660.19858000000011</v>
          </cell>
          <cell r="H61">
            <v>781.82461000000001</v>
          </cell>
          <cell r="I61">
            <v>913.86305000000004</v>
          </cell>
          <cell r="J61">
            <v>838.91718000000003</v>
          </cell>
          <cell r="K61">
            <v>840.02287000000001</v>
          </cell>
          <cell r="L61">
            <v>937.04615000000001</v>
          </cell>
          <cell r="M61">
            <v>894.2632000000001</v>
          </cell>
          <cell r="N61">
            <v>907.82202000000007</v>
          </cell>
          <cell r="O61">
            <v>0</v>
          </cell>
          <cell r="P61">
            <v>0</v>
          </cell>
          <cell r="Q61">
            <v>0</v>
          </cell>
          <cell r="R61">
            <v>7589.39948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815.44182000000012</v>
          </cell>
          <cell r="G77">
            <v>660.19858000000011</v>
          </cell>
          <cell r="H77">
            <v>781.82461000000001</v>
          </cell>
          <cell r="I77">
            <v>913.86305000000004</v>
          </cell>
          <cell r="J77">
            <v>838.91718000000003</v>
          </cell>
          <cell r="K77">
            <v>840.02287000000001</v>
          </cell>
          <cell r="L77">
            <v>937.04615000000001</v>
          </cell>
          <cell r="M77">
            <v>894.2632000000001</v>
          </cell>
          <cell r="N77">
            <v>907.82202000000007</v>
          </cell>
          <cell r="O77">
            <v>0</v>
          </cell>
          <cell r="P77">
            <v>0</v>
          </cell>
          <cell r="Q77">
            <v>0</v>
          </cell>
          <cell r="R77">
            <v>7589.39948</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815.44182000000012</v>
          </cell>
          <cell r="G119">
            <v>660.19858000000011</v>
          </cell>
          <cell r="H119">
            <v>781.82461000000001</v>
          </cell>
          <cell r="I119">
            <v>913.86305000000004</v>
          </cell>
          <cell r="J119">
            <v>838.91718000000003</v>
          </cell>
          <cell r="K119">
            <v>840.02287000000001</v>
          </cell>
          <cell r="L119">
            <v>937.04615000000001</v>
          </cell>
          <cell r="M119">
            <v>894.2632000000001</v>
          </cell>
          <cell r="N119">
            <v>907.82202000000007</v>
          </cell>
          <cell r="O119">
            <v>0</v>
          </cell>
          <cell r="P119">
            <v>0</v>
          </cell>
          <cell r="Q119">
            <v>0</v>
          </cell>
          <cell r="R119">
            <v>7589.39948</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94.703500000000005</v>
          </cell>
          <cell r="G147">
            <v>48.580550000000002</v>
          </cell>
          <cell r="H147">
            <v>39.899149999999999</v>
          </cell>
          <cell r="I147">
            <v>45.646250000000002</v>
          </cell>
          <cell r="J147">
            <v>50.328600000000002</v>
          </cell>
          <cell r="K147">
            <v>58.530300000000004</v>
          </cell>
          <cell r="L147">
            <v>87.6935</v>
          </cell>
          <cell r="M147">
            <v>167.94426999999999</v>
          </cell>
          <cell r="N147">
            <v>140.72070000000002</v>
          </cell>
          <cell r="O147">
            <v>0</v>
          </cell>
          <cell r="P147">
            <v>0</v>
          </cell>
          <cell r="Q147">
            <v>0</v>
          </cell>
          <cell r="R147">
            <v>734.04682000000003</v>
          </cell>
        </row>
        <row r="148">
          <cell r="C148" t="str">
            <v>Directory Assistance</v>
          </cell>
          <cell r="F148">
            <v>934.03300999999999</v>
          </cell>
          <cell r="G148">
            <v>927.67822999999999</v>
          </cell>
          <cell r="H148">
            <v>877.65827999999999</v>
          </cell>
          <cell r="I148">
            <v>923.73921999999993</v>
          </cell>
          <cell r="J148">
            <v>924.73848999999996</v>
          </cell>
          <cell r="K148">
            <v>1080.78395</v>
          </cell>
          <cell r="L148">
            <v>901.66963999999996</v>
          </cell>
          <cell r="M148">
            <v>1054.2232200000001</v>
          </cell>
          <cell r="N148">
            <v>1048.6396599999998</v>
          </cell>
          <cell r="O148">
            <v>0</v>
          </cell>
          <cell r="P148">
            <v>0</v>
          </cell>
          <cell r="Q148">
            <v>0</v>
          </cell>
          <cell r="R148">
            <v>8673.163700000001</v>
          </cell>
        </row>
        <row r="149">
          <cell r="F149">
            <v>1028.73651</v>
          </cell>
          <cell r="G149">
            <v>976.25878</v>
          </cell>
          <cell r="H149">
            <v>917.55742999999995</v>
          </cell>
          <cell r="I149">
            <v>969.38546999999994</v>
          </cell>
          <cell r="J149">
            <v>975.06709000000001</v>
          </cell>
          <cell r="K149">
            <v>1139.3142499999999</v>
          </cell>
          <cell r="L149">
            <v>989.36313999999993</v>
          </cell>
          <cell r="M149">
            <v>1222.16749</v>
          </cell>
          <cell r="N149">
            <v>1189.3603599999999</v>
          </cell>
          <cell r="O149">
            <v>0</v>
          </cell>
          <cell r="P149">
            <v>0</v>
          </cell>
          <cell r="Q149">
            <v>0</v>
          </cell>
          <cell r="R149">
            <v>9407.2105200000005</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1028.73651</v>
          </cell>
          <cell r="G160">
            <v>976.25878</v>
          </cell>
          <cell r="H160">
            <v>917.55742999999995</v>
          </cell>
          <cell r="I160">
            <v>969.38546999999994</v>
          </cell>
          <cell r="J160">
            <v>975.06709000000001</v>
          </cell>
          <cell r="K160">
            <v>1139.3142499999999</v>
          </cell>
          <cell r="L160">
            <v>989.36313999999993</v>
          </cell>
          <cell r="M160">
            <v>1222.16749</v>
          </cell>
          <cell r="N160">
            <v>1189.3603599999999</v>
          </cell>
          <cell r="O160">
            <v>0</v>
          </cell>
          <cell r="P160">
            <v>0</v>
          </cell>
          <cell r="Q160">
            <v>0</v>
          </cell>
          <cell r="R160">
            <v>9407.2105200000005</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1844.1783300000002</v>
          </cell>
          <cell r="G190">
            <v>1636.4573600000001</v>
          </cell>
          <cell r="H190">
            <v>1699.38204</v>
          </cell>
          <cell r="I190">
            <v>1883.2485200000001</v>
          </cell>
          <cell r="J190">
            <v>1813.9842699999999</v>
          </cell>
          <cell r="K190">
            <v>1979.3371199999999</v>
          </cell>
          <cell r="L190">
            <v>1926.4092900000001</v>
          </cell>
          <cell r="M190">
            <v>2116.4306900000001</v>
          </cell>
          <cell r="N190">
            <v>2097.1823800000002</v>
          </cell>
          <cell r="O190">
            <v>0</v>
          </cell>
          <cell r="P190">
            <v>0</v>
          </cell>
          <cell r="Q190">
            <v>0</v>
          </cell>
          <cell r="R190">
            <v>16996.61</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1844.1783300000002</v>
          </cell>
          <cell r="G201">
            <v>1636.4573600000001</v>
          </cell>
          <cell r="H201">
            <v>1699.38204</v>
          </cell>
          <cell r="I201">
            <v>1883.2485200000001</v>
          </cell>
          <cell r="J201">
            <v>1813.9842699999999</v>
          </cell>
          <cell r="K201">
            <v>1979.3371199999999</v>
          </cell>
          <cell r="L201">
            <v>1926.4092900000001</v>
          </cell>
          <cell r="M201">
            <v>2116.4306900000001</v>
          </cell>
          <cell r="N201">
            <v>2097.1823800000002</v>
          </cell>
          <cell r="O201">
            <v>0</v>
          </cell>
          <cell r="P201">
            <v>0</v>
          </cell>
          <cell r="Q201">
            <v>0</v>
          </cell>
          <cell r="R201">
            <v>16996.61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otal TCI-VLOB Calc"/>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DT_TBS"/>
      <sheetName val="DT_TPS"/>
    </sheetNames>
    <sheetDataSet>
      <sheetData sheetId="0" refreshError="1">
        <row r="48">
          <cell r="C48" t="str">
            <v>Basic Exchange</v>
          </cell>
          <cell r="F48">
            <v>31163.855108338943</v>
          </cell>
          <cell r="G48">
            <v>31224.365450105197</v>
          </cell>
          <cell r="H48">
            <v>31299.043834610209</v>
          </cell>
          <cell r="I48">
            <v>31319.703578465222</v>
          </cell>
          <cell r="J48">
            <v>31372.537578608986</v>
          </cell>
          <cell r="K48">
            <v>31418.879877636493</v>
          </cell>
          <cell r="L48">
            <v>31497.396432952748</v>
          </cell>
          <cell r="M48">
            <v>31561.744945530252</v>
          </cell>
          <cell r="N48">
            <v>31762.466824885261</v>
          </cell>
          <cell r="O48">
            <v>31636.772724928673</v>
          </cell>
          <cell r="P48">
            <v>31559.22318009019</v>
          </cell>
          <cell r="Q48">
            <v>31438.070310758387</v>
          </cell>
          <cell r="R48">
            <v>377254.05984691059</v>
          </cell>
        </row>
        <row r="49">
          <cell r="C49" t="str">
            <v>EFRC</v>
          </cell>
          <cell r="F49">
            <v>2432.016986195023</v>
          </cell>
          <cell r="G49">
            <v>2439.5718497745233</v>
          </cell>
          <cell r="H49">
            <v>2447.2852556769899</v>
          </cell>
          <cell r="I49">
            <v>2455.1704956344374</v>
          </cell>
          <cell r="J49">
            <v>2463.2422447290273</v>
          </cell>
          <cell r="K49">
            <v>2471.5167100886965</v>
          </cell>
          <cell r="L49">
            <v>2480.011795665549</v>
          </cell>
          <cell r="M49">
            <v>2488.7472848387115</v>
          </cell>
          <cell r="N49">
            <v>2497.745042772036</v>
          </cell>
          <cell r="O49">
            <v>2472.0354340245867</v>
          </cell>
          <cell r="P49">
            <v>2489.3328744729997</v>
          </cell>
          <cell r="Q49">
            <v>2495.5115365053757</v>
          </cell>
          <cell r="R49">
            <v>29632.187510377953</v>
          </cell>
        </row>
        <row r="50">
          <cell r="F50">
            <v>33595.872094533966</v>
          </cell>
          <cell r="G50">
            <v>33663.937299879719</v>
          </cell>
          <cell r="H50">
            <v>33746.329090287196</v>
          </cell>
          <cell r="I50">
            <v>33774.874074099658</v>
          </cell>
          <cell r="J50">
            <v>33835.779823338016</v>
          </cell>
          <cell r="K50">
            <v>33890.39658772519</v>
          </cell>
          <cell r="L50">
            <v>33977.408228618297</v>
          </cell>
          <cell r="M50">
            <v>34050.492230368967</v>
          </cell>
          <cell r="N50">
            <v>34260.211867657301</v>
          </cell>
          <cell r="O50">
            <v>34108.808158953259</v>
          </cell>
          <cell r="P50">
            <v>34048.556054563189</v>
          </cell>
          <cell r="Q50">
            <v>33933.581847263762</v>
          </cell>
          <cell r="R50">
            <v>406886.24735728855</v>
          </cell>
        </row>
        <row r="52">
          <cell r="C52" t="str">
            <v>DID</v>
          </cell>
          <cell r="F52">
            <v>611.76214626444448</v>
          </cell>
          <cell r="G52">
            <v>616.0708543188839</v>
          </cell>
          <cell r="H52">
            <v>609.56616277919181</v>
          </cell>
          <cell r="I52">
            <v>628.93933603966593</v>
          </cell>
          <cell r="J52">
            <v>629.59136239991858</v>
          </cell>
          <cell r="K52">
            <v>645.17540539861784</v>
          </cell>
          <cell r="L52">
            <v>660.37126526191082</v>
          </cell>
          <cell r="M52">
            <v>654.23005927409099</v>
          </cell>
          <cell r="N52">
            <v>640.17471369984833</v>
          </cell>
          <cell r="O52">
            <v>657.98443705720592</v>
          </cell>
          <cell r="P52">
            <v>657.89942354095933</v>
          </cell>
          <cell r="Q52">
            <v>649.48774753143334</v>
          </cell>
          <cell r="R52">
            <v>7661.2529135661716</v>
          </cell>
        </row>
        <row r="53">
          <cell r="C53" t="str">
            <v>Directory Database</v>
          </cell>
          <cell r="F53">
            <v>0</v>
          </cell>
          <cell r="G53">
            <v>0</v>
          </cell>
          <cell r="H53">
            <v>54</v>
          </cell>
          <cell r="I53">
            <v>0</v>
          </cell>
          <cell r="J53">
            <v>0</v>
          </cell>
          <cell r="K53">
            <v>54</v>
          </cell>
          <cell r="L53">
            <v>0</v>
          </cell>
          <cell r="M53">
            <v>0</v>
          </cell>
          <cell r="N53">
            <v>54</v>
          </cell>
          <cell r="O53">
            <v>0</v>
          </cell>
          <cell r="P53">
            <v>0</v>
          </cell>
          <cell r="Q53">
            <v>54</v>
          </cell>
          <cell r="R53">
            <v>216</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1057.6734985714286</v>
          </cell>
          <cell r="G55">
            <v>1057.6734985714286</v>
          </cell>
          <cell r="H55">
            <v>1057.6734985714286</v>
          </cell>
          <cell r="I55">
            <v>1057.6734985714286</v>
          </cell>
          <cell r="J55">
            <v>1057.6734985714286</v>
          </cell>
          <cell r="K55">
            <v>1057.6734985714286</v>
          </cell>
          <cell r="L55">
            <v>1057.6734985714286</v>
          </cell>
          <cell r="M55">
            <v>1057.6734985714286</v>
          </cell>
          <cell r="N55">
            <v>1057.6734985714286</v>
          </cell>
          <cell r="O55">
            <v>1057.6734985714286</v>
          </cell>
          <cell r="P55">
            <v>1057.6734985714286</v>
          </cell>
          <cell r="Q55">
            <v>1057.6734985714286</v>
          </cell>
          <cell r="R55">
            <v>12692.081982857142</v>
          </cell>
        </row>
        <row r="56">
          <cell r="C56" t="str">
            <v>Other Local Access</v>
          </cell>
          <cell r="F56">
            <v>821.924447198189</v>
          </cell>
          <cell r="G56">
            <v>787.17614267017086</v>
          </cell>
          <cell r="H56">
            <v>787.08450609687247</v>
          </cell>
          <cell r="I56">
            <v>858.4246755864126</v>
          </cell>
          <cell r="J56">
            <v>858.33954062799103</v>
          </cell>
          <cell r="K56">
            <v>858.21770531998527</v>
          </cell>
          <cell r="L56">
            <v>858.09920265889934</v>
          </cell>
          <cell r="M56">
            <v>857.98406597120265</v>
          </cell>
          <cell r="N56">
            <v>857.87517891662901</v>
          </cell>
          <cell r="O56">
            <v>849.90631395088019</v>
          </cell>
          <cell r="P56">
            <v>770.51438523149614</v>
          </cell>
          <cell r="Q56">
            <v>762.59526521591511</v>
          </cell>
          <cell r="R56">
            <v>9928.1414294446422</v>
          </cell>
        </row>
        <row r="57">
          <cell r="C57" t="str">
            <v>Digital Exchange Access</v>
          </cell>
          <cell r="F57">
            <v>0</v>
          </cell>
          <cell r="G57">
            <v>145</v>
          </cell>
          <cell r="H57">
            <v>152.25</v>
          </cell>
          <cell r="I57">
            <v>159.5</v>
          </cell>
          <cell r="J57">
            <v>166.75</v>
          </cell>
          <cell r="K57">
            <v>174</v>
          </cell>
          <cell r="L57">
            <v>181.25</v>
          </cell>
          <cell r="M57">
            <v>188.5</v>
          </cell>
          <cell r="N57">
            <v>195.75</v>
          </cell>
          <cell r="O57">
            <v>203</v>
          </cell>
          <cell r="P57">
            <v>210.25</v>
          </cell>
          <cell r="Q57">
            <v>217.5</v>
          </cell>
          <cell r="R57">
            <v>1993.75</v>
          </cell>
        </row>
        <row r="58">
          <cell r="C58" t="str">
            <v>C800/Paging</v>
          </cell>
          <cell r="F58">
            <v>96.999499999999998</v>
          </cell>
          <cell r="G58">
            <v>97</v>
          </cell>
          <cell r="H58">
            <v>96.822999999999993</v>
          </cell>
          <cell r="I58">
            <v>96.721500000000006</v>
          </cell>
          <cell r="J58">
            <v>96.582499999999996</v>
          </cell>
          <cell r="K58">
            <v>96.406000000000006</v>
          </cell>
          <cell r="L58">
            <v>96.266999999999996</v>
          </cell>
          <cell r="M58">
            <v>96.140500000000003</v>
          </cell>
          <cell r="N58">
            <v>96.100999999999999</v>
          </cell>
          <cell r="O58">
            <v>95.963999999999999</v>
          </cell>
          <cell r="P58">
            <v>95.8</v>
          </cell>
          <cell r="Q58">
            <v>95.811000000000007</v>
          </cell>
          <cell r="R58">
            <v>1156.616</v>
          </cell>
        </row>
        <row r="59">
          <cell r="C59" t="str">
            <v>M150 (General Mobile)</v>
          </cell>
          <cell r="F59">
            <v>199.49919438478747</v>
          </cell>
          <cell r="G59">
            <v>190.71182396505807</v>
          </cell>
          <cell r="H59">
            <v>182.17693397784168</v>
          </cell>
          <cell r="I59">
            <v>175.84720808458505</v>
          </cell>
          <cell r="J59">
            <v>169.33182491317783</v>
          </cell>
          <cell r="K59">
            <v>163.00209901992119</v>
          </cell>
          <cell r="L59">
            <v>153.68317775753701</v>
          </cell>
          <cell r="M59">
            <v>144.08801753914992</v>
          </cell>
          <cell r="N59">
            <v>134.76909627676577</v>
          </cell>
          <cell r="O59">
            <v>124.64131302333018</v>
          </cell>
          <cell r="P59">
            <v>114.21277984446579</v>
          </cell>
          <cell r="Q59">
            <v>104.08499659103016</v>
          </cell>
          <cell r="R59">
            <v>1856.0484653776502</v>
          </cell>
        </row>
        <row r="60">
          <cell r="C60" t="str">
            <v>C400</v>
          </cell>
          <cell r="F60">
            <v>1030.6372267303332</v>
          </cell>
          <cell r="G60">
            <v>637.59152958747609</v>
          </cell>
          <cell r="H60">
            <v>574.9554638731903</v>
          </cell>
          <cell r="I60">
            <v>535.62925315890448</v>
          </cell>
          <cell r="J60">
            <v>502.48791744461886</v>
          </cell>
          <cell r="K60">
            <v>470.28670673033304</v>
          </cell>
          <cell r="L60">
            <v>443.82512101604732</v>
          </cell>
          <cell r="M60">
            <v>415.26703530176161</v>
          </cell>
          <cell r="N60">
            <v>388.80544958747583</v>
          </cell>
          <cell r="O60">
            <v>357.21318887319029</v>
          </cell>
          <cell r="P60">
            <v>324.46895315890458</v>
          </cell>
          <cell r="Q60">
            <v>292.87669244461881</v>
          </cell>
          <cell r="R60">
            <v>5974.0445379068542</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1037.4715123000001</v>
          </cell>
          <cell r="G63">
            <v>1037.4715123000001</v>
          </cell>
          <cell r="H63">
            <v>1037.4715123000001</v>
          </cell>
          <cell r="I63">
            <v>1037.4715123000001</v>
          </cell>
          <cell r="J63">
            <v>1037.4715123000001</v>
          </cell>
          <cell r="K63">
            <v>1037.4715123000001</v>
          </cell>
          <cell r="L63">
            <v>1037.4715123000001</v>
          </cell>
          <cell r="M63">
            <v>1037.4715123000001</v>
          </cell>
          <cell r="N63">
            <v>1037.4715123000001</v>
          </cell>
          <cell r="O63">
            <v>1037.4715123000001</v>
          </cell>
          <cell r="P63">
            <v>1037.4715123000001</v>
          </cell>
          <cell r="Q63">
            <v>1037.4715123000001</v>
          </cell>
          <cell r="R63">
            <v>12449.658147600005</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1505.268</v>
          </cell>
          <cell r="G68">
            <v>1809.69</v>
          </cell>
          <cell r="H68">
            <v>1586.326</v>
          </cell>
          <cell r="I68">
            <v>1605.046</v>
          </cell>
          <cell r="J68">
            <v>1679.7739999999999</v>
          </cell>
          <cell r="K68">
            <v>1709.79</v>
          </cell>
          <cell r="L68">
            <v>1934.4269999999999</v>
          </cell>
          <cell r="M68">
            <v>2016.279</v>
          </cell>
          <cell r="N68">
            <v>2295.087</v>
          </cell>
          <cell r="O68">
            <v>2083.4699999999998</v>
          </cell>
          <cell r="P68">
            <v>2073.7640000000001</v>
          </cell>
          <cell r="Q68">
            <v>1786.8679999999999</v>
          </cell>
          <cell r="R68">
            <v>22085.788999999997</v>
          </cell>
        </row>
        <row r="70">
          <cell r="C70" t="str">
            <v>Contribution Payments</v>
          </cell>
          <cell r="F70">
            <v>3215.4252237055034</v>
          </cell>
          <cell r="G70">
            <v>3156.0521772748202</v>
          </cell>
          <cell r="H70">
            <v>3524.6068302863218</v>
          </cell>
          <cell r="I70">
            <v>3491.9537901926369</v>
          </cell>
          <cell r="J70">
            <v>3725.102731801298</v>
          </cell>
          <cell r="K70">
            <v>3732.9917820865144</v>
          </cell>
          <cell r="L70">
            <v>4426.1137937799258</v>
          </cell>
          <cell r="M70">
            <v>4417.6629054872456</v>
          </cell>
          <cell r="N70">
            <v>4472.4703303511033</v>
          </cell>
          <cell r="O70">
            <v>4611.2770868547041</v>
          </cell>
          <cell r="P70">
            <v>4698.8231052216615</v>
          </cell>
          <cell r="Q70">
            <v>4793.9861112569579</v>
          </cell>
          <cell r="R70">
            <v>48266.465868298685</v>
          </cell>
        </row>
        <row r="72">
          <cell r="C72" t="str">
            <v>Broadcast TV Dedicated - Local</v>
          </cell>
          <cell r="F72">
            <v>79.945800000000006</v>
          </cell>
          <cell r="G72">
            <v>75.933000000000007</v>
          </cell>
          <cell r="H72">
            <v>75.933000000000007</v>
          </cell>
          <cell r="I72">
            <v>75.933000000000007</v>
          </cell>
          <cell r="J72">
            <v>75.933000000000007</v>
          </cell>
          <cell r="K72">
            <v>75.933000000000007</v>
          </cell>
          <cell r="L72">
            <v>75.933000000000007</v>
          </cell>
          <cell r="M72">
            <v>75.933000000000007</v>
          </cell>
          <cell r="N72">
            <v>75.933000000000007</v>
          </cell>
          <cell r="O72">
            <v>75.933000000000007</v>
          </cell>
          <cell r="P72">
            <v>75.933000000000007</v>
          </cell>
          <cell r="Q72">
            <v>75.933000000000007</v>
          </cell>
          <cell r="R72">
            <v>915.2088</v>
          </cell>
        </row>
        <row r="73">
          <cell r="C73" t="str">
            <v>Broadcast Radio - Local</v>
          </cell>
          <cell r="F73">
            <v>24.89292</v>
          </cell>
          <cell r="G73">
            <v>24.893960000000003</v>
          </cell>
          <cell r="H73">
            <v>24.894480000000001</v>
          </cell>
          <cell r="I73">
            <v>24.895520000000001</v>
          </cell>
          <cell r="J73">
            <v>24.896039999999999</v>
          </cell>
          <cell r="K73">
            <v>24.896039999999999</v>
          </cell>
          <cell r="L73">
            <v>24.896039999999999</v>
          </cell>
          <cell r="M73">
            <v>24.896560000000001</v>
          </cell>
          <cell r="N73">
            <v>24.896560000000001</v>
          </cell>
          <cell r="O73">
            <v>24.897080000000003</v>
          </cell>
          <cell r="P73">
            <v>24.897080000000003</v>
          </cell>
          <cell r="Q73">
            <v>24.897600000000001</v>
          </cell>
          <cell r="R73">
            <v>298.74988000000002</v>
          </cell>
        </row>
        <row r="74">
          <cell r="C74" t="str">
            <v>Other Broadcast - Local</v>
          </cell>
          <cell r="F74">
            <v>3</v>
          </cell>
          <cell r="G74">
            <v>3</v>
          </cell>
          <cell r="H74">
            <v>3</v>
          </cell>
          <cell r="I74">
            <v>3.09</v>
          </cell>
          <cell r="J74">
            <v>3.1826999999999996</v>
          </cell>
          <cell r="K74">
            <v>3.2781810000000005</v>
          </cell>
          <cell r="L74">
            <v>3.3765264300000006</v>
          </cell>
          <cell r="M74">
            <v>3.4778222229000009</v>
          </cell>
          <cell r="N74">
            <v>3.5821568895870008</v>
          </cell>
          <cell r="O74">
            <v>3.6896215962746108</v>
          </cell>
          <cell r="P74">
            <v>3.8003102441628496</v>
          </cell>
          <cell r="Q74">
            <v>3.9143195514877349</v>
          </cell>
          <cell r="R74">
            <v>40.391637934412202</v>
          </cell>
        </row>
        <row r="75">
          <cell r="C75" t="str">
            <v>Sub-Total Broadcast</v>
          </cell>
          <cell r="F75">
            <v>107.83872000000001</v>
          </cell>
          <cell r="G75">
            <v>103.82696000000001</v>
          </cell>
          <cell r="H75">
            <v>103.82748000000001</v>
          </cell>
          <cell r="I75">
            <v>103.91852000000002</v>
          </cell>
          <cell r="J75">
            <v>104.01174</v>
          </cell>
          <cell r="K75">
            <v>104.10722100000001</v>
          </cell>
          <cell r="L75">
            <v>104.20556643</v>
          </cell>
          <cell r="M75">
            <v>104.30738222290002</v>
          </cell>
          <cell r="N75">
            <v>104.41171688958701</v>
          </cell>
          <cell r="O75">
            <v>104.51970159627461</v>
          </cell>
          <cell r="P75">
            <v>104.63039024416285</v>
          </cell>
          <cell r="Q75">
            <v>104.74491955148774</v>
          </cell>
          <cell r="R75">
            <v>1254.3503179344123</v>
          </cell>
        </row>
        <row r="77">
          <cell r="C77" t="str">
            <v>Total Basic Local - VLOB</v>
          </cell>
          <cell r="F77">
            <v>43999.601103246969</v>
          </cell>
          <cell r="G77">
            <v>43958.06013489468</v>
          </cell>
          <cell r="H77">
            <v>44167.992676453054</v>
          </cell>
          <cell r="I77">
            <v>44266.8508135503</v>
          </cell>
          <cell r="J77">
            <v>44612.881756447379</v>
          </cell>
          <cell r="K77">
            <v>44760.78076295463</v>
          </cell>
          <cell r="L77">
            <v>45749.6546861561</v>
          </cell>
          <cell r="M77">
            <v>45755.363697989887</v>
          </cell>
          <cell r="N77">
            <v>46283.077353565888</v>
          </cell>
          <cell r="O77">
            <v>46022.20871254566</v>
          </cell>
          <cell r="P77">
            <v>45931.655735395849</v>
          </cell>
          <cell r="Q77">
            <v>45602.645865678744</v>
          </cell>
          <cell r="R77">
            <v>541110.77329887915</v>
          </cell>
        </row>
        <row r="80">
          <cell r="C80" t="str">
            <v>TELUS PLAnet</v>
          </cell>
          <cell r="F80">
            <v>438.77860499999997</v>
          </cell>
          <cell r="G80">
            <v>499.64</v>
          </cell>
          <cell r="H80">
            <v>559.96238999999991</v>
          </cell>
          <cell r="I80">
            <v>576.84572000000003</v>
          </cell>
          <cell r="J80">
            <v>640.16088000000002</v>
          </cell>
          <cell r="K80">
            <v>675.89202999999986</v>
          </cell>
          <cell r="L80">
            <v>913.49887666666666</v>
          </cell>
          <cell r="M80">
            <v>935.1073366666667</v>
          </cell>
          <cell r="N80">
            <v>977.39063666666664</v>
          </cell>
          <cell r="O80">
            <v>1013.5345066666666</v>
          </cell>
          <cell r="P80">
            <v>1045.8733616666666</v>
          </cell>
          <cell r="Q80">
            <v>827.31879666666669</v>
          </cell>
          <cell r="R80">
            <v>9104.0031400000007</v>
          </cell>
        </row>
        <row r="84">
          <cell r="C84" t="str">
            <v>Centrex-ACD</v>
          </cell>
          <cell r="F84">
            <v>48.889301312608652</v>
          </cell>
          <cell r="G84">
            <v>49.907740254382183</v>
          </cell>
          <cell r="H84">
            <v>50.926179196155701</v>
          </cell>
          <cell r="I84">
            <v>51.944618137929233</v>
          </cell>
          <cell r="J84">
            <v>52.963057079702757</v>
          </cell>
          <cell r="K84">
            <v>53.981496021476282</v>
          </cell>
          <cell r="L84">
            <v>54.999934963249807</v>
          </cell>
          <cell r="M84">
            <v>56.018373905023331</v>
          </cell>
          <cell r="N84">
            <v>57.036812846796856</v>
          </cell>
          <cell r="O84">
            <v>58.055251788570388</v>
          </cell>
          <cell r="P84">
            <v>59.073690730343905</v>
          </cell>
          <cell r="Q84">
            <v>60.092129672117437</v>
          </cell>
          <cell r="R84">
            <v>653.88858590835662</v>
          </cell>
        </row>
        <row r="85">
          <cell r="C85" t="str">
            <v>Centrex-CMS</v>
          </cell>
          <cell r="F85">
            <v>51.975274337244109</v>
          </cell>
          <cell r="G85">
            <v>53.252637554378786</v>
          </cell>
          <cell r="H85">
            <v>54.530000771513464</v>
          </cell>
          <cell r="I85">
            <v>55.807363988648135</v>
          </cell>
          <cell r="J85">
            <v>57.084727205782812</v>
          </cell>
          <cell r="K85">
            <v>58.362090422917483</v>
          </cell>
          <cell r="L85">
            <v>59.63945364005216</v>
          </cell>
          <cell r="M85">
            <v>60.916816857186838</v>
          </cell>
          <cell r="N85">
            <v>62.194180074321515</v>
          </cell>
          <cell r="O85">
            <v>63.471543291456193</v>
          </cell>
          <cell r="P85">
            <v>64.748906508590863</v>
          </cell>
          <cell r="Q85">
            <v>66.026269725725555</v>
          </cell>
          <cell r="R85">
            <v>708.009264377818</v>
          </cell>
        </row>
        <row r="86">
          <cell r="C86" t="str">
            <v>Centrex-Features</v>
          </cell>
          <cell r="F86">
            <v>213.69136967108344</v>
          </cell>
          <cell r="G86">
            <v>217.79879391726769</v>
          </cell>
          <cell r="H86">
            <v>221.90621816345197</v>
          </cell>
          <cell r="I86">
            <v>226.01364240963622</v>
          </cell>
          <cell r="J86">
            <v>230.1210666558205</v>
          </cell>
          <cell r="K86">
            <v>234.22849090200475</v>
          </cell>
          <cell r="L86">
            <v>238.33591514818903</v>
          </cell>
          <cell r="M86">
            <v>242.44333939437328</v>
          </cell>
          <cell r="N86">
            <v>246.55076364055756</v>
          </cell>
          <cell r="O86">
            <v>250.65818788674181</v>
          </cell>
          <cell r="P86">
            <v>254.76561213292609</v>
          </cell>
          <cell r="Q86">
            <v>258.87303637911037</v>
          </cell>
          <cell r="R86">
            <v>2835.386436301163</v>
          </cell>
        </row>
        <row r="87">
          <cell r="C87" t="str">
            <v>Centrex-Lines</v>
          </cell>
          <cell r="F87">
            <v>2455.4726587115351</v>
          </cell>
          <cell r="G87">
            <v>2515.7201388516414</v>
          </cell>
          <cell r="H87">
            <v>2575.9676189917463</v>
          </cell>
          <cell r="I87">
            <v>2636.2150991318531</v>
          </cell>
          <cell r="J87">
            <v>2620.862579271959</v>
          </cell>
          <cell r="K87">
            <v>2722.2175594120654</v>
          </cell>
          <cell r="L87">
            <v>2786.5980795521709</v>
          </cell>
          <cell r="M87">
            <v>2850.9785996922783</v>
          </cell>
          <cell r="N87">
            <v>2915.3591198323838</v>
          </cell>
          <cell r="O87">
            <v>2979.7396399724898</v>
          </cell>
          <cell r="P87">
            <v>3044.1201601125958</v>
          </cell>
          <cell r="Q87">
            <v>3108.5006802527018</v>
          </cell>
          <cell r="R87">
            <v>33211.751933785417</v>
          </cell>
        </row>
        <row r="88">
          <cell r="C88" t="str">
            <v>Centrex-Voice Processing</v>
          </cell>
          <cell r="F88">
            <v>208.779</v>
          </cell>
          <cell r="G88">
            <v>212.197</v>
          </cell>
          <cell r="H88">
            <v>215.67500000000001</v>
          </cell>
          <cell r="I88">
            <v>219.21700000000001</v>
          </cell>
          <cell r="J88">
            <v>222.822</v>
          </cell>
          <cell r="K88">
            <v>226.49299999999999</v>
          </cell>
          <cell r="L88">
            <v>230.23099999999999</v>
          </cell>
          <cell r="M88">
            <v>234.03800000000001</v>
          </cell>
          <cell r="N88">
            <v>237.91499999999999</v>
          </cell>
          <cell r="O88">
            <v>241.86600000000001</v>
          </cell>
          <cell r="P88">
            <v>245.89099999999999</v>
          </cell>
          <cell r="Q88">
            <v>249.99199999999999</v>
          </cell>
          <cell r="R88">
            <v>2745.1160000000004</v>
          </cell>
        </row>
        <row r="89">
          <cell r="F89">
            <v>2978.8076040324713</v>
          </cell>
          <cell r="G89">
            <v>3048.8763105776702</v>
          </cell>
          <cell r="H89">
            <v>3119.0050171228677</v>
          </cell>
          <cell r="I89">
            <v>3189.1977236680668</v>
          </cell>
          <cell r="J89">
            <v>3183.8534302132653</v>
          </cell>
          <cell r="K89">
            <v>3295.2826367584639</v>
          </cell>
          <cell r="L89">
            <v>3369.8043833036618</v>
          </cell>
          <cell r="M89">
            <v>3444.3951298488619</v>
          </cell>
          <cell r="N89">
            <v>3519.0558763940599</v>
          </cell>
          <cell r="O89">
            <v>3593.7906229392584</v>
          </cell>
          <cell r="P89">
            <v>3668.5993694844569</v>
          </cell>
          <cell r="Q89">
            <v>3743.4841160296555</v>
          </cell>
          <cell r="R89">
            <v>40154.152220372758</v>
          </cell>
        </row>
        <row r="91">
          <cell r="C91" t="str">
            <v>Call Answer</v>
          </cell>
          <cell r="F91">
            <v>377.6</v>
          </cell>
          <cell r="G91">
            <v>387.33</v>
          </cell>
          <cell r="H91">
            <v>400.61</v>
          </cell>
          <cell r="I91">
            <v>417.02</v>
          </cell>
          <cell r="J91">
            <v>439.38</v>
          </cell>
          <cell r="K91">
            <v>465.73</v>
          </cell>
          <cell r="L91">
            <v>489.24900000000002</v>
          </cell>
          <cell r="M91">
            <v>512.78399999999999</v>
          </cell>
          <cell r="N91">
            <v>543.274</v>
          </cell>
          <cell r="O91">
            <v>571.78399999999999</v>
          </cell>
          <cell r="P91">
            <v>588.38400000000001</v>
          </cell>
          <cell r="Q91">
            <v>610.93399999999997</v>
          </cell>
          <cell r="R91">
            <v>5804.0789999999997</v>
          </cell>
        </row>
        <row r="92">
          <cell r="C92" t="str">
            <v>Call Management</v>
          </cell>
          <cell r="F92">
            <v>1406.9463333333333</v>
          </cell>
          <cell r="G92">
            <v>1412.3366533333331</v>
          </cell>
          <cell r="H92">
            <v>1419.1169733333331</v>
          </cell>
          <cell r="I92">
            <v>1427.3887933333333</v>
          </cell>
          <cell r="J92">
            <v>1437.5981133333332</v>
          </cell>
          <cell r="K92">
            <v>1448.7974333333334</v>
          </cell>
          <cell r="L92">
            <v>1459.9967533333331</v>
          </cell>
          <cell r="M92">
            <v>1471.7925733333332</v>
          </cell>
          <cell r="N92">
            <v>1483.6086933333333</v>
          </cell>
          <cell r="O92">
            <v>1494.9298133333332</v>
          </cell>
          <cell r="P92">
            <v>1506.2509333333333</v>
          </cell>
          <cell r="Q92">
            <v>1517.5720533333333</v>
          </cell>
          <cell r="R92">
            <v>17486.33512</v>
          </cell>
        </row>
        <row r="93">
          <cell r="C93" t="str">
            <v>Custom Calling</v>
          </cell>
          <cell r="F93">
            <v>1077.9141970000001</v>
          </cell>
          <cell r="G93">
            <v>1066.817722</v>
          </cell>
          <cell r="H93">
            <v>1056.1786710000001</v>
          </cell>
          <cell r="I93">
            <v>1046.106395</v>
          </cell>
          <cell r="J93">
            <v>1038.32429</v>
          </cell>
          <cell r="K93">
            <v>1030.6937950000001</v>
          </cell>
          <cell r="L93">
            <v>1023.2876</v>
          </cell>
          <cell r="M93">
            <v>1016.081105</v>
          </cell>
          <cell r="N93">
            <v>1010.94411</v>
          </cell>
          <cell r="O93">
            <v>1005.946115</v>
          </cell>
          <cell r="P93">
            <v>1001.0871200000001</v>
          </cell>
          <cell r="Q93">
            <v>991.39023500000008</v>
          </cell>
          <cell r="R93">
            <v>12364.771355000003</v>
          </cell>
        </row>
        <row r="94">
          <cell r="C94" t="str">
            <v>SmartTouch Packaging</v>
          </cell>
          <cell r="F94">
            <v>263.60209999999995</v>
          </cell>
          <cell r="G94">
            <v>289.9796</v>
          </cell>
          <cell r="H94">
            <v>316.3571</v>
          </cell>
          <cell r="I94">
            <v>342.7346</v>
          </cell>
          <cell r="J94">
            <v>369.1121</v>
          </cell>
          <cell r="K94">
            <v>395.4896</v>
          </cell>
          <cell r="L94">
            <v>421.86709999999999</v>
          </cell>
          <cell r="M94">
            <v>448.24459999999999</v>
          </cell>
          <cell r="N94">
            <v>474.62209999999999</v>
          </cell>
          <cell r="O94">
            <v>500.99959999999999</v>
          </cell>
          <cell r="P94">
            <v>527.37709999999993</v>
          </cell>
          <cell r="Q94">
            <v>553.75459999999998</v>
          </cell>
          <cell r="R94">
            <v>4904.1401999999998</v>
          </cell>
        </row>
        <row r="95">
          <cell r="C95" t="str">
            <v>SmartTouch Pay-Per-Use</v>
          </cell>
          <cell r="F95">
            <v>454.23333333333329</v>
          </cell>
          <cell r="G95">
            <v>454.23333333333329</v>
          </cell>
          <cell r="H95">
            <v>454.23333333333329</v>
          </cell>
          <cell r="I95">
            <v>448.88333333333333</v>
          </cell>
          <cell r="J95">
            <v>448.88333333333333</v>
          </cell>
          <cell r="K95">
            <v>448.88333333333333</v>
          </cell>
          <cell r="L95">
            <v>448.88333333333333</v>
          </cell>
          <cell r="M95">
            <v>448.88333333333333</v>
          </cell>
          <cell r="N95">
            <v>448.88333333333333</v>
          </cell>
          <cell r="O95">
            <v>448.88333333333333</v>
          </cell>
          <cell r="P95">
            <v>448.88333333333333</v>
          </cell>
          <cell r="Q95">
            <v>448.88333333333333</v>
          </cell>
          <cell r="R95">
            <v>5402.6499999999987</v>
          </cell>
        </row>
        <row r="96">
          <cell r="C96" t="str">
            <v>TalkMail</v>
          </cell>
          <cell r="F96">
            <v>20.911999999999999</v>
          </cell>
          <cell r="G96">
            <v>21.192</v>
          </cell>
          <cell r="H96">
            <v>21.472000000000001</v>
          </cell>
          <cell r="I96">
            <v>21.751999999999999</v>
          </cell>
          <cell r="J96">
            <v>22.032</v>
          </cell>
          <cell r="K96">
            <v>22.312999999999999</v>
          </cell>
          <cell r="L96">
            <v>26.565999999999995</v>
          </cell>
          <cell r="M96">
            <v>56.121000000000002</v>
          </cell>
          <cell r="N96">
            <v>56.636000000000003</v>
          </cell>
          <cell r="O96">
            <v>57.151999999999994</v>
          </cell>
          <cell r="P96">
            <v>57.666999999999994</v>
          </cell>
          <cell r="Q96">
            <v>58.181999999999995</v>
          </cell>
          <cell r="R96">
            <v>441.99700000000001</v>
          </cell>
        </row>
        <row r="97">
          <cell r="F97">
            <v>3601.2079636666663</v>
          </cell>
          <cell r="G97">
            <v>3631.8893086666662</v>
          </cell>
          <cell r="H97">
            <v>3667.9680776666669</v>
          </cell>
          <cell r="I97">
            <v>3703.8851216666667</v>
          </cell>
          <cell r="J97">
            <v>3755.3298366666663</v>
          </cell>
          <cell r="K97">
            <v>3811.907161666667</v>
          </cell>
          <cell r="L97">
            <v>3869.8497866666662</v>
          </cell>
          <cell r="M97">
            <v>3953.9066116666663</v>
          </cell>
          <cell r="N97">
            <v>4017.9682366666666</v>
          </cell>
          <cell r="O97">
            <v>4079.6948616666668</v>
          </cell>
          <cell r="P97">
            <v>4129.6494866666671</v>
          </cell>
          <cell r="Q97">
            <v>4180.7162216666666</v>
          </cell>
          <cell r="R97">
            <v>46403.972675000012</v>
          </cell>
        </row>
        <row r="99">
          <cell r="C99" t="str">
            <v>Megalink</v>
          </cell>
          <cell r="F99">
            <v>678.77599999999995</v>
          </cell>
          <cell r="G99">
            <v>694.41600000000005</v>
          </cell>
          <cell r="H99">
            <v>710.05600000000004</v>
          </cell>
          <cell r="I99">
            <v>725.69600000000003</v>
          </cell>
          <cell r="J99">
            <v>741.33600000000001</v>
          </cell>
          <cell r="K99">
            <v>756.976</v>
          </cell>
          <cell r="L99">
            <v>772.61599999999999</v>
          </cell>
          <cell r="M99">
            <v>788.25599999999997</v>
          </cell>
          <cell r="N99">
            <v>803.89599999999996</v>
          </cell>
          <cell r="O99">
            <v>819.53599999999994</v>
          </cell>
          <cell r="P99">
            <v>835.17600000000004</v>
          </cell>
          <cell r="Q99">
            <v>850.81600000000003</v>
          </cell>
          <cell r="R99">
            <v>9177.5519999999997</v>
          </cell>
        </row>
        <row r="100">
          <cell r="C100" t="str">
            <v>AIN</v>
          </cell>
          <cell r="F100">
            <v>74</v>
          </cell>
          <cell r="G100">
            <v>86</v>
          </cell>
          <cell r="H100">
            <v>98</v>
          </cell>
          <cell r="I100">
            <v>110</v>
          </cell>
          <cell r="J100">
            <v>123</v>
          </cell>
          <cell r="K100">
            <v>145</v>
          </cell>
          <cell r="L100">
            <v>157</v>
          </cell>
          <cell r="M100">
            <v>169</v>
          </cell>
          <cell r="N100">
            <v>184</v>
          </cell>
          <cell r="O100">
            <v>186</v>
          </cell>
          <cell r="P100">
            <v>200</v>
          </cell>
          <cell r="Q100">
            <v>210</v>
          </cell>
          <cell r="R100">
            <v>1742</v>
          </cell>
        </row>
        <row r="101">
          <cell r="C101" t="str">
            <v>E911</v>
          </cell>
          <cell r="F101">
            <v>213.178</v>
          </cell>
          <cell r="G101">
            <v>240.93899999999999</v>
          </cell>
          <cell r="H101">
            <v>241.92500000000001</v>
          </cell>
          <cell r="I101">
            <v>288.91800000000001</v>
          </cell>
          <cell r="J101">
            <v>288.91800000000001</v>
          </cell>
          <cell r="K101">
            <v>288.91800000000001</v>
          </cell>
          <cell r="L101">
            <v>389.88799999999998</v>
          </cell>
          <cell r="M101">
            <v>389.88799999999998</v>
          </cell>
          <cell r="N101">
            <v>399.62599999999998</v>
          </cell>
          <cell r="O101">
            <v>448.221</v>
          </cell>
          <cell r="P101">
            <v>448.221</v>
          </cell>
          <cell r="Q101">
            <v>461.92500000000001</v>
          </cell>
          <cell r="R101">
            <v>4100.5649999999996</v>
          </cell>
        </row>
        <row r="102">
          <cell r="C102" t="str">
            <v>Universal Messaging</v>
          </cell>
          <cell r="F102">
            <v>0</v>
          </cell>
          <cell r="G102">
            <v>0</v>
          </cell>
          <cell r="H102">
            <v>37</v>
          </cell>
          <cell r="I102">
            <v>43</v>
          </cell>
          <cell r="J102">
            <v>47</v>
          </cell>
          <cell r="K102">
            <v>52</v>
          </cell>
          <cell r="L102">
            <v>59</v>
          </cell>
          <cell r="M102">
            <v>65</v>
          </cell>
          <cell r="N102">
            <v>74</v>
          </cell>
          <cell r="O102">
            <v>80</v>
          </cell>
          <cell r="P102">
            <v>87</v>
          </cell>
          <cell r="Q102">
            <v>93</v>
          </cell>
          <cell r="R102">
            <v>637</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7545.9695676991378</v>
          </cell>
          <cell r="G104">
            <v>7702.1206192443369</v>
          </cell>
          <cell r="H104">
            <v>7873.9540947895348</v>
          </cell>
          <cell r="I104">
            <v>8060.6968453347336</v>
          </cell>
          <cell r="J104">
            <v>8139.4372668799315</v>
          </cell>
          <cell r="K104">
            <v>8350.0837984251302</v>
          </cell>
          <cell r="L104">
            <v>8618.1581699703274</v>
          </cell>
          <cell r="M104">
            <v>8810.4457415155284</v>
          </cell>
          <cell r="N104">
            <v>8998.5461130607255</v>
          </cell>
          <cell r="O104">
            <v>9207.2424846059257</v>
          </cell>
          <cell r="P104">
            <v>9368.6458561511245</v>
          </cell>
          <cell r="Q104">
            <v>9539.9413376963221</v>
          </cell>
          <cell r="R104">
            <v>102215.24189537278</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299.54399999999998</v>
          </cell>
          <cell r="G109">
            <v>285.911</v>
          </cell>
          <cell r="H109">
            <v>274.49900000000002</v>
          </cell>
          <cell r="I109">
            <v>266.84100000000001</v>
          </cell>
          <cell r="J109">
            <v>260.16300000000001</v>
          </cell>
          <cell r="K109">
            <v>254.559</v>
          </cell>
          <cell r="L109">
            <v>248.98199999999997</v>
          </cell>
          <cell r="M109">
            <v>243.42699999999996</v>
          </cell>
          <cell r="N109">
            <v>237.87299999999999</v>
          </cell>
          <cell r="O109">
            <v>232.31800000000001</v>
          </cell>
          <cell r="P109">
            <v>226.76400000000001</v>
          </cell>
          <cell r="Q109">
            <v>221.209</v>
          </cell>
          <cell r="R109">
            <v>3052.09</v>
          </cell>
        </row>
        <row r="110">
          <cell r="C110" t="str">
            <v>Special Needs</v>
          </cell>
          <cell r="F110">
            <v>3.1339999999999999</v>
          </cell>
          <cell r="G110">
            <v>2.984</v>
          </cell>
          <cell r="H110">
            <v>2.8340000000000001</v>
          </cell>
          <cell r="I110">
            <v>2.6840000000000002</v>
          </cell>
          <cell r="J110">
            <v>2.5339999999999998</v>
          </cell>
          <cell r="K110">
            <v>2.3839999999999999</v>
          </cell>
          <cell r="L110">
            <v>2.234</v>
          </cell>
          <cell r="M110">
            <v>2.0840000000000001</v>
          </cell>
          <cell r="N110">
            <v>1.9339999999999999</v>
          </cell>
          <cell r="O110">
            <v>1.784</v>
          </cell>
          <cell r="P110">
            <v>1.6339999999999999</v>
          </cell>
          <cell r="Q110">
            <v>1.484</v>
          </cell>
          <cell r="R110">
            <v>27.707999999999998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302.678</v>
          </cell>
          <cell r="G112">
            <v>288.89499999999998</v>
          </cell>
          <cell r="H112">
            <v>277.33300000000003</v>
          </cell>
          <cell r="I112">
            <v>269.52500000000003</v>
          </cell>
          <cell r="J112">
            <v>262.697</v>
          </cell>
          <cell r="K112">
            <v>256.94299999999998</v>
          </cell>
          <cell r="L112">
            <v>251.21599999999998</v>
          </cell>
          <cell r="M112">
            <v>245.51099999999997</v>
          </cell>
          <cell r="N112">
            <v>239.80699999999999</v>
          </cell>
          <cell r="O112">
            <v>234.102</v>
          </cell>
          <cell r="P112">
            <v>228.398</v>
          </cell>
          <cell r="Q112">
            <v>222.69300000000001</v>
          </cell>
          <cell r="R112">
            <v>3079.7980000000002</v>
          </cell>
        </row>
        <row r="114">
          <cell r="C114" t="str">
            <v>Enhanced</v>
          </cell>
        </row>
        <row r="115">
          <cell r="C115" t="str">
            <v>Enhanced Terminal</v>
          </cell>
          <cell r="F115">
            <v>843.48699999999985</v>
          </cell>
          <cell r="G115">
            <v>847.12099999999998</v>
          </cell>
          <cell r="H115">
            <v>870</v>
          </cell>
          <cell r="I115">
            <v>895.40499999999997</v>
          </cell>
          <cell r="J115">
            <v>921.29399999999987</v>
          </cell>
          <cell r="K115">
            <v>850.95540000000005</v>
          </cell>
          <cell r="L115">
            <v>966.72899999999993</v>
          </cell>
          <cell r="M115">
            <v>995.69299999999998</v>
          </cell>
          <cell r="N115">
            <v>1024.6579999999999</v>
          </cell>
          <cell r="O115">
            <v>1053.258</v>
          </cell>
          <cell r="P115">
            <v>1078.3510000000001</v>
          </cell>
          <cell r="Q115">
            <v>1103.443</v>
          </cell>
          <cell r="R115">
            <v>11450.394399999999</v>
          </cell>
        </row>
        <row r="117">
          <cell r="C117" t="str">
            <v>Total CPE</v>
          </cell>
          <cell r="F117">
            <v>1146.165</v>
          </cell>
          <cell r="G117">
            <v>1136.0160000000001</v>
          </cell>
          <cell r="H117">
            <v>1147.3330000000001</v>
          </cell>
          <cell r="I117">
            <v>1164.93</v>
          </cell>
          <cell r="J117">
            <v>1183.991</v>
          </cell>
          <cell r="K117">
            <v>1107.8984</v>
          </cell>
          <cell r="L117">
            <v>1217.9449999999999</v>
          </cell>
          <cell r="M117">
            <v>1241.204</v>
          </cell>
          <cell r="N117">
            <v>1264.4649999999999</v>
          </cell>
          <cell r="O117">
            <v>1287.3600000000001</v>
          </cell>
          <cell r="P117">
            <v>1306.749</v>
          </cell>
          <cell r="Q117">
            <v>1326.136</v>
          </cell>
          <cell r="R117">
            <v>14530.1924</v>
          </cell>
        </row>
        <row r="119">
          <cell r="F119">
            <v>53130.514275946109</v>
          </cell>
          <cell r="G119">
            <v>53295.836754139018</v>
          </cell>
          <cell r="H119">
            <v>53749.24216124259</v>
          </cell>
          <cell r="I119">
            <v>54069.323378885034</v>
          </cell>
          <cell r="J119">
            <v>54576.470903327318</v>
          </cell>
          <cell r="K119">
            <v>54894.654991379757</v>
          </cell>
          <cell r="L119">
            <v>56499.256732793096</v>
          </cell>
          <cell r="M119">
            <v>56742.12077617208</v>
          </cell>
          <cell r="N119">
            <v>57523.47910329327</v>
          </cell>
          <cell r="O119">
            <v>57530.345703818253</v>
          </cell>
          <cell r="P119">
            <v>57652.923953213642</v>
          </cell>
          <cell r="Q119">
            <v>57296.042000041729</v>
          </cell>
          <cell r="R119">
            <v>666960.21073425189</v>
          </cell>
        </row>
        <row r="123">
          <cell r="C123" t="str">
            <v>Advantage Select</v>
          </cell>
          <cell r="F123">
            <v>452.7423501676023</v>
          </cell>
          <cell r="G123">
            <v>548.79436296214044</v>
          </cell>
          <cell r="H123">
            <v>654.45157703613256</v>
          </cell>
          <cell r="I123">
            <v>1054.0965920879119</v>
          </cell>
          <cell r="J123">
            <v>1154.5132083438339</v>
          </cell>
          <cell r="K123">
            <v>1262.9631539002296</v>
          </cell>
          <cell r="L123">
            <v>1628.4557674959219</v>
          </cell>
          <cell r="M123">
            <v>1807.2192352538068</v>
          </cell>
          <cell r="N123">
            <v>2005.646684465059</v>
          </cell>
          <cell r="O123">
            <v>2328.1233753117708</v>
          </cell>
          <cell r="P123">
            <v>2572.6058354849552</v>
          </cell>
          <cell r="Q123">
            <v>2843.9813662771894</v>
          </cell>
          <cell r="R123">
            <v>18313.593508786555</v>
          </cell>
        </row>
        <row r="124">
          <cell r="C124" t="str">
            <v>Advantage Preferred</v>
          </cell>
          <cell r="F124">
            <v>6167.0060922218408</v>
          </cell>
          <cell r="G124">
            <v>5963.693699087099</v>
          </cell>
          <cell r="H124">
            <v>6061.8324963151072</v>
          </cell>
          <cell r="I124">
            <v>6115.6629215025696</v>
          </cell>
          <cell r="J124">
            <v>5991.0261091023676</v>
          </cell>
          <cell r="K124">
            <v>5873.6711480407566</v>
          </cell>
          <cell r="L124">
            <v>5759.316974572559</v>
          </cell>
          <cell r="M124">
            <v>5647.3267666509873</v>
          </cell>
          <cell r="N124">
            <v>5538.0579779161708</v>
          </cell>
          <cell r="O124">
            <v>5435.4476316911814</v>
          </cell>
          <cell r="P124">
            <v>5334.9894923906913</v>
          </cell>
          <cell r="Q124">
            <v>5236.6405158762091</v>
          </cell>
          <cell r="R124">
            <v>69124.671825367535</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2373.8608497533714</v>
          </cell>
          <cell r="G126">
            <v>2280.5360197657028</v>
          </cell>
          <cell r="H126">
            <v>2315.9994551610171</v>
          </cell>
          <cell r="I126">
            <v>2334.0858072126275</v>
          </cell>
          <cell r="J126">
            <v>2352.3530227847536</v>
          </cell>
          <cell r="K126">
            <v>2280.8029105126011</v>
          </cell>
          <cell r="L126">
            <v>2299.4372971177268</v>
          </cell>
          <cell r="M126">
            <v>2318.2580275889045</v>
          </cell>
          <cell r="N126">
            <v>2337.2669653647931</v>
          </cell>
          <cell r="O126">
            <v>2356.4659925184415</v>
          </cell>
          <cell r="P126">
            <v>2375.8570099436261</v>
          </cell>
          <cell r="Q126">
            <v>2395.4419375430621</v>
          </cell>
          <cell r="R126">
            <v>28020.365295266627</v>
          </cell>
        </row>
        <row r="127">
          <cell r="C127" t="str">
            <v>Faxcom</v>
          </cell>
          <cell r="F127">
            <v>165.11775701996726</v>
          </cell>
          <cell r="G127">
            <v>157.30353583563556</v>
          </cell>
          <cell r="H127">
            <v>149.88002571052044</v>
          </cell>
          <cell r="I127">
            <v>128.72302185394236</v>
          </cell>
          <cell r="J127">
            <v>110.739568575851</v>
          </cell>
          <cell r="K127">
            <v>95.453633289473345</v>
          </cell>
          <cell r="L127">
            <v>82.460588296052336</v>
          </cell>
          <cell r="M127">
            <v>71.416500051644491</v>
          </cell>
          <cell r="N127">
            <v>62.029025043897818</v>
          </cell>
          <cell r="O127">
            <v>54.049671287313146</v>
          </cell>
          <cell r="P127">
            <v>47.267220594216177</v>
          </cell>
          <cell r="Q127">
            <v>41.502137505083752</v>
          </cell>
          <cell r="R127">
            <v>1165.9426850635978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2920.7669545886633</v>
          </cell>
          <cell r="G129">
            <v>2795.0419735258929</v>
          </cell>
          <cell r="H129">
            <v>2851.5311863297429</v>
          </cell>
          <cell r="I129">
            <v>2829.5883277997827</v>
          </cell>
          <cell r="J129">
            <v>2808.3315778551132</v>
          </cell>
          <cell r="K129">
            <v>2784.4723954099027</v>
          </cell>
          <cell r="L129">
            <v>2759.070264789133</v>
          </cell>
          <cell r="M129">
            <v>2735.0106954745729</v>
          </cell>
          <cell r="N129">
            <v>2709.6062218531633</v>
          </cell>
          <cell r="O129">
            <v>2687.828402967963</v>
          </cell>
          <cell r="P129">
            <v>2665.3528222716232</v>
          </cell>
          <cell r="Q129">
            <v>2645.3030873822327</v>
          </cell>
          <cell r="R129">
            <v>33191.903910247784</v>
          </cell>
        </row>
        <row r="130">
          <cell r="C130" t="str">
            <v>900 Services</v>
          </cell>
          <cell r="F130">
            <v>398.77496779722026</v>
          </cell>
          <cell r="G130">
            <v>378.83621940735924</v>
          </cell>
          <cell r="H130">
            <v>386.41294379550641</v>
          </cell>
          <cell r="I130">
            <v>382.54881435755135</v>
          </cell>
          <cell r="J130">
            <v>378.72332621397584</v>
          </cell>
          <cell r="K130">
            <v>374.93609295183609</v>
          </cell>
          <cell r="L130">
            <v>371.1867320223177</v>
          </cell>
          <cell r="M130">
            <v>367.47486470209452</v>
          </cell>
          <cell r="N130">
            <v>363.80011605507354</v>
          </cell>
          <cell r="O130">
            <v>360.1621148945228</v>
          </cell>
          <cell r="P130">
            <v>356.56049374557756</v>
          </cell>
          <cell r="Q130">
            <v>352.9948888081218</v>
          </cell>
          <cell r="R130">
            <v>4472.4115747511569</v>
          </cell>
        </row>
        <row r="131">
          <cell r="F131">
            <v>12478.268971548665</v>
          </cell>
          <cell r="G131">
            <v>12124.205810583831</v>
          </cell>
          <cell r="H131">
            <v>12420.107684348028</v>
          </cell>
          <cell r="I131">
            <v>12844.705484814387</v>
          </cell>
          <cell r="J131">
            <v>12795.686812875896</v>
          </cell>
          <cell r="K131">
            <v>12672.299334104799</v>
          </cell>
          <cell r="L131">
            <v>12899.927624293712</v>
          </cell>
          <cell r="M131">
            <v>12946.706089722011</v>
          </cell>
          <cell r="N131">
            <v>13016.406990698157</v>
          </cell>
          <cell r="O131">
            <v>13222.077188671195</v>
          </cell>
          <cell r="P131">
            <v>13352.632874430688</v>
          </cell>
          <cell r="Q131">
            <v>13515.8639333919</v>
          </cell>
          <cell r="R131">
            <v>154288.88879948328</v>
          </cell>
        </row>
        <row r="133">
          <cell r="C133" t="str">
            <v>TELUS Your Way Plus</v>
          </cell>
          <cell r="F133">
            <v>15927.070189842123</v>
          </cell>
          <cell r="G133">
            <v>17767.206379954507</v>
          </cell>
          <cell r="H133">
            <v>18996.748569592146</v>
          </cell>
          <cell r="I133">
            <v>19301.398622038425</v>
          </cell>
          <cell r="J133">
            <v>19695.235287487478</v>
          </cell>
          <cell r="K133">
            <v>19793.694453849741</v>
          </cell>
          <cell r="L133">
            <v>19887.060937122613</v>
          </cell>
          <cell r="M133">
            <v>19980.427420395492</v>
          </cell>
          <cell r="N133">
            <v>20073.793903668367</v>
          </cell>
          <cell r="O133">
            <v>20167.160386941247</v>
          </cell>
          <cell r="P133">
            <v>20407.010571038081</v>
          </cell>
          <cell r="Q133">
            <v>21282.832905544015</v>
          </cell>
          <cell r="R133">
            <v>233279.63962747424</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5966.4816977410273</v>
          </cell>
          <cell r="G135">
            <v>3810.7069843444547</v>
          </cell>
          <cell r="H135">
            <v>2695.2154576811199</v>
          </cell>
          <cell r="I135">
            <v>2061.1634835478817</v>
          </cell>
          <cell r="J135">
            <v>1787.8077100601809</v>
          </cell>
          <cell r="K135">
            <v>1472.2657859635713</v>
          </cell>
          <cell r="L135">
            <v>1206.1808208210216</v>
          </cell>
          <cell r="M135">
            <v>975.85175530473191</v>
          </cell>
          <cell r="N135">
            <v>964.9986825063728</v>
          </cell>
          <cell r="O135">
            <v>786.15811245189377</v>
          </cell>
          <cell r="P135">
            <v>627.63112001032107</v>
          </cell>
          <cell r="Q135">
            <v>689.19843334129848</v>
          </cell>
          <cell r="R135">
            <v>23043.660043773871</v>
          </cell>
        </row>
        <row r="136">
          <cell r="C136" t="str">
            <v>Teleplus Overseas</v>
          </cell>
          <cell r="F136">
            <v>22.360725382485516</v>
          </cell>
          <cell r="G136">
            <v>21.242689113361237</v>
          </cell>
          <cell r="H136">
            <v>21.667542895628461</v>
          </cell>
          <cell r="I136">
            <v>18.417411461284193</v>
          </cell>
          <cell r="J136">
            <v>15.654799742091564</v>
          </cell>
          <cell r="K136">
            <v>13.306579780777829</v>
          </cell>
          <cell r="L136">
            <v>11.310592813661154</v>
          </cell>
          <cell r="M136">
            <v>9.614003891611981</v>
          </cell>
          <cell r="N136">
            <v>8.171903307870183</v>
          </cell>
          <cell r="O136">
            <v>6.9461178116896551</v>
          </cell>
          <cell r="P136">
            <v>5.904200139936207</v>
          </cell>
          <cell r="Q136">
            <v>5.0185701189457754</v>
          </cell>
          <cell r="R136">
            <v>159.61513645934374</v>
          </cell>
        </row>
        <row r="137">
          <cell r="C137" t="str">
            <v>Between Friends</v>
          </cell>
          <cell r="F137">
            <v>673.45189604342715</v>
          </cell>
          <cell r="G137">
            <v>385.96842045155148</v>
          </cell>
          <cell r="H137">
            <v>385.991965990148</v>
          </cell>
          <cell r="I137">
            <v>273.88161160422897</v>
          </cell>
          <cell r="J137">
            <v>293.99074133248376</v>
          </cell>
          <cell r="K137">
            <v>250.45339083331606</v>
          </cell>
          <cell r="L137">
            <v>249.06245596157515</v>
          </cell>
          <cell r="M137">
            <v>225.23427739253162</v>
          </cell>
          <cell r="N137">
            <v>222.4704935003428</v>
          </cell>
          <cell r="O137">
            <v>227.35654179392654</v>
          </cell>
          <cell r="P137">
            <v>218.03942207865106</v>
          </cell>
          <cell r="Q137">
            <v>226.19204394823382</v>
          </cell>
          <cell r="R137">
            <v>3632.0932609304168</v>
          </cell>
        </row>
        <row r="138">
          <cell r="C138" t="str">
            <v>Community Calling</v>
          </cell>
          <cell r="F138">
            <v>2.1898888752039665</v>
          </cell>
          <cell r="G138">
            <v>1.6325054176163449</v>
          </cell>
          <cell r="H138">
            <v>1.4750035299494015</v>
          </cell>
          <cell r="I138">
            <v>1.3218261457643414</v>
          </cell>
          <cell r="J138">
            <v>1.2452850617343536</v>
          </cell>
          <cell r="K138">
            <v>1.1444516427697975</v>
          </cell>
          <cell r="L138">
            <v>1.0699004935089933</v>
          </cell>
          <cell r="M138">
            <v>0.96594511399042116</v>
          </cell>
          <cell r="N138">
            <v>0.87257259046995983</v>
          </cell>
          <cell r="O138">
            <v>0.80856108070589305</v>
          </cell>
          <cell r="P138">
            <v>0.687889840595724</v>
          </cell>
          <cell r="Q138">
            <v>0.68101094218976677</v>
          </cell>
          <cell r="R138">
            <v>14.094840734498964</v>
          </cell>
        </row>
        <row r="139">
          <cell r="C139" t="str">
            <v>SelectRoute</v>
          </cell>
          <cell r="F139">
            <v>592.71245075115962</v>
          </cell>
          <cell r="G139">
            <v>528.71818153061906</v>
          </cell>
          <cell r="H139">
            <v>580.16702380659478</v>
          </cell>
          <cell r="I139">
            <v>519.40809696985923</v>
          </cell>
          <cell r="J139">
            <v>559.28750466149529</v>
          </cell>
          <cell r="K139">
            <v>514.07168733590913</v>
          </cell>
          <cell r="L139">
            <v>476.12373989112365</v>
          </cell>
          <cell r="M139">
            <v>485.07938661204651</v>
          </cell>
          <cell r="N139">
            <v>532.50474262199873</v>
          </cell>
          <cell r="O139">
            <v>477.068352545533</v>
          </cell>
          <cell r="P139">
            <v>521.85405725143391</v>
          </cell>
          <cell r="Q139">
            <v>497.60025439885874</v>
          </cell>
          <cell r="R139">
            <v>6284.5954783766329</v>
          </cell>
        </row>
        <row r="140">
          <cell r="C140" t="str">
            <v>Rewards</v>
          </cell>
          <cell r="F140">
            <v>-760</v>
          </cell>
          <cell r="G140">
            <v>-760</v>
          </cell>
          <cell r="H140">
            <v>-760</v>
          </cell>
          <cell r="I140">
            <v>-760</v>
          </cell>
          <cell r="J140">
            <v>-760</v>
          </cell>
          <cell r="K140">
            <v>-760</v>
          </cell>
          <cell r="L140">
            <v>-760</v>
          </cell>
          <cell r="M140">
            <v>-760</v>
          </cell>
          <cell r="N140">
            <v>-760</v>
          </cell>
          <cell r="O140">
            <v>-760</v>
          </cell>
          <cell r="P140">
            <v>-760</v>
          </cell>
          <cell r="Q140">
            <v>-760</v>
          </cell>
          <cell r="R140">
            <v>-9120</v>
          </cell>
        </row>
        <row r="141">
          <cell r="F141">
            <v>22424.266848635427</v>
          </cell>
          <cell r="G141">
            <v>21755.475160812108</v>
          </cell>
          <cell r="H141">
            <v>21921.265563495592</v>
          </cell>
          <cell r="I141">
            <v>21415.591051767446</v>
          </cell>
          <cell r="J141">
            <v>21593.221328345462</v>
          </cell>
          <cell r="K141">
            <v>21284.936349406089</v>
          </cell>
          <cell r="L141">
            <v>21070.808447103504</v>
          </cell>
          <cell r="M141">
            <v>20917.172788710403</v>
          </cell>
          <cell r="N141">
            <v>21042.812298195418</v>
          </cell>
          <cell r="O141">
            <v>20905.498072624996</v>
          </cell>
          <cell r="P141">
            <v>21021.127260359019</v>
          </cell>
          <cell r="Q141">
            <v>21941.523218293543</v>
          </cell>
          <cell r="R141">
            <v>257293.69838774903</v>
          </cell>
        </row>
        <row r="143">
          <cell r="C143" t="str">
            <v>Rebiller Elite</v>
          </cell>
          <cell r="F143">
            <v>627.00549999999998</v>
          </cell>
          <cell r="G143">
            <v>643.9425</v>
          </cell>
          <cell r="H143">
            <v>661.97050000000002</v>
          </cell>
          <cell r="I143">
            <v>688.05849999999998</v>
          </cell>
          <cell r="J143">
            <v>721.17449999999997</v>
          </cell>
          <cell r="K143">
            <v>842.07749999999999</v>
          </cell>
          <cell r="L143">
            <v>808.17150000000004</v>
          </cell>
          <cell r="M143">
            <v>821.16549999999995</v>
          </cell>
          <cell r="N143">
            <v>846.38149999999996</v>
          </cell>
          <cell r="O143">
            <v>904.29949999999997</v>
          </cell>
          <cell r="P143">
            <v>941.49149999999997</v>
          </cell>
          <cell r="Q143">
            <v>999.4425</v>
          </cell>
          <cell r="R143">
            <v>9505.1809999999987</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627.00549999999998</v>
          </cell>
          <cell r="G145">
            <v>643.9425</v>
          </cell>
          <cell r="H145">
            <v>661.97050000000002</v>
          </cell>
          <cell r="I145">
            <v>688.05849999999998</v>
          </cell>
          <cell r="J145">
            <v>721.17449999999997</v>
          </cell>
          <cell r="K145">
            <v>842.07749999999999</v>
          </cell>
          <cell r="L145">
            <v>808.17150000000004</v>
          </cell>
          <cell r="M145">
            <v>821.16549999999995</v>
          </cell>
          <cell r="N145">
            <v>846.38149999999996</v>
          </cell>
          <cell r="O145">
            <v>904.29949999999997</v>
          </cell>
          <cell r="P145">
            <v>941.49149999999997</v>
          </cell>
          <cell r="Q145">
            <v>999.4425</v>
          </cell>
          <cell r="R145">
            <v>9505.1809999999987</v>
          </cell>
        </row>
        <row r="147">
          <cell r="C147" t="str">
            <v>Hello Phone Pass</v>
          </cell>
          <cell r="F147">
            <v>229.64769445490609</v>
          </cell>
          <cell r="G147">
            <v>230.90363898966078</v>
          </cell>
          <cell r="H147">
            <v>236.39216426871647</v>
          </cell>
          <cell r="I147">
            <v>240.27373930823771</v>
          </cell>
          <cell r="J147">
            <v>244.27263601441896</v>
          </cell>
          <cell r="K147">
            <v>248.39158460602002</v>
          </cell>
          <cell r="L147">
            <v>252.63338558549864</v>
          </cell>
          <cell r="M147">
            <v>257.000911475821</v>
          </cell>
          <cell r="N147">
            <v>261.49710860089453</v>
          </cell>
          <cell r="O147">
            <v>266.12499891071315</v>
          </cell>
          <cell r="P147">
            <v>270.88768185232925</v>
          </cell>
          <cell r="Q147">
            <v>275.78833628779722</v>
          </cell>
          <cell r="R147">
            <v>3013.8138803550137</v>
          </cell>
        </row>
        <row r="148">
          <cell r="C148" t="str">
            <v>Directory Assistance</v>
          </cell>
          <cell r="F148">
            <v>1254.0284961773782</v>
          </cell>
          <cell r="G148">
            <v>1231.4104713685094</v>
          </cell>
          <cell r="H148">
            <v>1209.7189478000835</v>
          </cell>
          <cell r="I148">
            <v>1189.1657704100794</v>
          </cell>
          <cell r="J148">
            <v>1169.1491818895754</v>
          </cell>
          <cell r="K148">
            <v>1149.8886727950969</v>
          </cell>
          <cell r="L148">
            <v>1131.3322391553418</v>
          </cell>
          <cell r="M148">
            <v>1113.9758471975747</v>
          </cell>
          <cell r="N148">
            <v>1097.5013048376961</v>
          </cell>
          <cell r="O148">
            <v>1082.1361395958113</v>
          </cell>
          <cell r="P148">
            <v>1067.2948826160205</v>
          </cell>
          <cell r="Q148">
            <v>1053.2085584852198</v>
          </cell>
          <cell r="R148">
            <v>13748.810512328389</v>
          </cell>
        </row>
        <row r="149">
          <cell r="F149">
            <v>1483.6761906322843</v>
          </cell>
          <cell r="G149">
            <v>1462.3141103581702</v>
          </cell>
          <cell r="H149">
            <v>1446.1111120687999</v>
          </cell>
          <cell r="I149">
            <v>1429.4395097183171</v>
          </cell>
          <cell r="J149">
            <v>1413.4218179039945</v>
          </cell>
          <cell r="K149">
            <v>1398.2802574011168</v>
          </cell>
          <cell r="L149">
            <v>1383.9656247408404</v>
          </cell>
          <cell r="M149">
            <v>1370.9767586733956</v>
          </cell>
          <cell r="N149">
            <v>1358.9984134385907</v>
          </cell>
          <cell r="O149">
            <v>1348.2611385065245</v>
          </cell>
          <cell r="P149">
            <v>1338.1825644683497</v>
          </cell>
          <cell r="Q149">
            <v>1328.9968947730169</v>
          </cell>
          <cell r="R149">
            <v>16762.624392683403</v>
          </cell>
        </row>
        <row r="151">
          <cell r="C151" t="str">
            <v>Broadcast Cable TV</v>
          </cell>
          <cell r="F151">
            <v>230</v>
          </cell>
          <cell r="G151">
            <v>230</v>
          </cell>
          <cell r="H151">
            <v>230</v>
          </cell>
          <cell r="I151">
            <v>230</v>
          </cell>
          <cell r="J151">
            <v>230</v>
          </cell>
          <cell r="K151">
            <v>230</v>
          </cell>
          <cell r="L151">
            <v>310</v>
          </cell>
          <cell r="M151">
            <v>310</v>
          </cell>
          <cell r="N151">
            <v>310</v>
          </cell>
          <cell r="O151">
            <v>310</v>
          </cell>
          <cell r="P151">
            <v>310</v>
          </cell>
          <cell r="Q151">
            <v>310</v>
          </cell>
          <cell r="R151">
            <v>3240</v>
          </cell>
        </row>
        <row r="152">
          <cell r="C152" t="str">
            <v>Broadcast TV Dedicated - Toll</v>
          </cell>
          <cell r="F152">
            <v>53.297200000000004</v>
          </cell>
          <cell r="G152">
            <v>50.622</v>
          </cell>
          <cell r="H152">
            <v>50.622</v>
          </cell>
          <cell r="I152">
            <v>50.622</v>
          </cell>
          <cell r="J152">
            <v>50.622</v>
          </cell>
          <cell r="K152">
            <v>50.622</v>
          </cell>
          <cell r="L152">
            <v>50.622</v>
          </cell>
          <cell r="M152">
            <v>50.622</v>
          </cell>
          <cell r="N152">
            <v>50.622</v>
          </cell>
          <cell r="O152">
            <v>50.622</v>
          </cell>
          <cell r="P152">
            <v>50.622</v>
          </cell>
          <cell r="Q152">
            <v>50.622</v>
          </cell>
          <cell r="R152">
            <v>610.13920000000007</v>
          </cell>
        </row>
        <row r="153">
          <cell r="C153" t="str">
            <v>Broadcast Radio - Toll</v>
          </cell>
          <cell r="F153">
            <v>22.978079999999999</v>
          </cell>
          <cell r="G153">
            <v>22.979039999999998</v>
          </cell>
          <cell r="H153">
            <v>22.979519999999997</v>
          </cell>
          <cell r="I153">
            <v>22.98048</v>
          </cell>
          <cell r="J153">
            <v>22.98096</v>
          </cell>
          <cell r="K153">
            <v>22.98096</v>
          </cell>
          <cell r="L153">
            <v>22.98096</v>
          </cell>
          <cell r="M153">
            <v>22.981439999999999</v>
          </cell>
          <cell r="N153">
            <v>22.981439999999999</v>
          </cell>
          <cell r="O153">
            <v>22.981919999999999</v>
          </cell>
          <cell r="P153">
            <v>22.981919999999999</v>
          </cell>
          <cell r="Q153">
            <v>22.982399999999998</v>
          </cell>
          <cell r="R153">
            <v>275.76911999999999</v>
          </cell>
        </row>
        <row r="154">
          <cell r="C154" t="str">
            <v>Other Broadcast - Toll</v>
          </cell>
          <cell r="F154">
            <v>3</v>
          </cell>
          <cell r="G154">
            <v>3</v>
          </cell>
          <cell r="H154">
            <v>3</v>
          </cell>
          <cell r="I154">
            <v>3.09</v>
          </cell>
          <cell r="J154">
            <v>3.1826999999999996</v>
          </cell>
          <cell r="K154">
            <v>3.2781810000000005</v>
          </cell>
          <cell r="L154">
            <v>3.3765264300000006</v>
          </cell>
          <cell r="M154">
            <v>3.4778222229000009</v>
          </cell>
          <cell r="N154">
            <v>3.5821568895870008</v>
          </cell>
          <cell r="O154">
            <v>3.6896215962746108</v>
          </cell>
          <cell r="P154">
            <v>3.8003102441628496</v>
          </cell>
          <cell r="Q154">
            <v>3.9143195514877349</v>
          </cell>
          <cell r="R154">
            <v>40.391637934412202</v>
          </cell>
        </row>
        <row r="155">
          <cell r="C155" t="str">
            <v>VideoRoute</v>
          </cell>
          <cell r="F155">
            <v>5.3</v>
          </cell>
          <cell r="G155">
            <v>5.3</v>
          </cell>
          <cell r="H155">
            <v>10.8</v>
          </cell>
          <cell r="I155">
            <v>10.8</v>
          </cell>
          <cell r="J155">
            <v>20.8</v>
          </cell>
          <cell r="K155">
            <v>20.8</v>
          </cell>
          <cell r="L155">
            <v>20.8</v>
          </cell>
          <cell r="M155">
            <v>20.8</v>
          </cell>
          <cell r="N155">
            <v>20.8</v>
          </cell>
          <cell r="O155">
            <v>35.799999999999997</v>
          </cell>
          <cell r="P155">
            <v>35.799999999999997</v>
          </cell>
          <cell r="Q155">
            <v>35.799999999999997</v>
          </cell>
          <cell r="R155">
            <v>243.60000000000002</v>
          </cell>
        </row>
        <row r="156">
          <cell r="F156">
            <v>314.57527999999996</v>
          </cell>
          <cell r="G156">
            <v>311.90104000000002</v>
          </cell>
          <cell r="H156">
            <v>317.40152</v>
          </cell>
          <cell r="I156">
            <v>317.49248</v>
          </cell>
          <cell r="J156">
            <v>327.58566000000002</v>
          </cell>
          <cell r="K156">
            <v>327.68114100000003</v>
          </cell>
          <cell r="L156">
            <v>407.77948643000002</v>
          </cell>
          <cell r="M156">
            <v>407.88126222290003</v>
          </cell>
          <cell r="N156">
            <v>407.98559688958704</v>
          </cell>
          <cell r="O156">
            <v>423.09354159627463</v>
          </cell>
          <cell r="P156">
            <v>423.20423024416289</v>
          </cell>
          <cell r="Q156">
            <v>423.31871955148773</v>
          </cell>
          <cell r="R156">
            <v>4409.8999579344127</v>
          </cell>
        </row>
        <row r="158">
          <cell r="C158" t="str">
            <v>Regular Toll</v>
          </cell>
          <cell r="F158">
            <v>9532.0356268192791</v>
          </cell>
          <cell r="G158">
            <v>8913.0920217042367</v>
          </cell>
          <cell r="H158">
            <v>8864.853925110845</v>
          </cell>
          <cell r="I158">
            <v>8341.0776687427788</v>
          </cell>
          <cell r="J158">
            <v>8468.1746160566472</v>
          </cell>
          <cell r="K158">
            <v>8250.9417262340994</v>
          </cell>
          <cell r="L158">
            <v>7461.4829355633628</v>
          </cell>
          <cell r="M158">
            <v>7295.6905636588644</v>
          </cell>
          <cell r="N158">
            <v>7218.6684868036155</v>
          </cell>
          <cell r="O158">
            <v>7294.2257737826367</v>
          </cell>
          <cell r="P158">
            <v>7225.8144210059627</v>
          </cell>
          <cell r="Q158">
            <v>6912.9032343496719</v>
          </cell>
          <cell r="R158">
            <v>95778.960999831994</v>
          </cell>
        </row>
        <row r="160">
          <cell r="F160">
            <v>46859.828417635654</v>
          </cell>
          <cell r="G160">
            <v>45210.930643458341</v>
          </cell>
          <cell r="H160">
            <v>45631.710305023262</v>
          </cell>
          <cell r="I160">
            <v>45036.364695042932</v>
          </cell>
          <cell r="J160">
            <v>45319.264735181998</v>
          </cell>
          <cell r="K160">
            <v>44776.216308146104</v>
          </cell>
          <cell r="L160">
            <v>44032.135618131419</v>
          </cell>
          <cell r="M160">
            <v>43759.592962987575</v>
          </cell>
          <cell r="N160">
            <v>43891.25328602537</v>
          </cell>
          <cell r="O160">
            <v>44097.455215181624</v>
          </cell>
          <cell r="P160">
            <v>44302.452850508183</v>
          </cell>
          <cell r="Q160">
            <v>45122.048500359619</v>
          </cell>
          <cell r="R160">
            <v>538039.25353768212</v>
          </cell>
        </row>
        <row r="163">
          <cell r="C163" t="str">
            <v>Other Revenue</v>
          </cell>
          <cell r="F163">
            <v>1440.1935576190474</v>
          </cell>
          <cell r="G163">
            <v>1440.1945576190474</v>
          </cell>
          <cell r="H163">
            <v>1440.1955576190473</v>
          </cell>
          <cell r="I163">
            <v>1440.1965576190473</v>
          </cell>
          <cell r="J163">
            <v>1440.1975576190473</v>
          </cell>
          <cell r="K163">
            <v>1440.1985576190473</v>
          </cell>
          <cell r="L163">
            <v>1440.1995576190473</v>
          </cell>
          <cell r="M163">
            <v>1440.2005576190475</v>
          </cell>
          <cell r="N163">
            <v>1440.2015576190474</v>
          </cell>
          <cell r="O163">
            <v>1440.2025576190474</v>
          </cell>
          <cell r="P163">
            <v>1440.2035576190474</v>
          </cell>
          <cell r="Q163">
            <v>1440.2045576190474</v>
          </cell>
          <cell r="R163">
            <v>17282.388691428569</v>
          </cell>
        </row>
        <row r="164">
          <cell r="C164" t="str">
            <v>Co-Location</v>
          </cell>
          <cell r="F164">
            <v>268.52880279347636</v>
          </cell>
          <cell r="G164">
            <v>273.52880279347636</v>
          </cell>
          <cell r="H164">
            <v>278.52880279347636</v>
          </cell>
          <cell r="I164">
            <v>283.52880279347636</v>
          </cell>
          <cell r="J164">
            <v>288.52880279347636</v>
          </cell>
          <cell r="K164">
            <v>273.52880279347636</v>
          </cell>
          <cell r="L164">
            <v>233.52880279347639</v>
          </cell>
          <cell r="M164">
            <v>213.52880279347639</v>
          </cell>
          <cell r="N164">
            <v>208.52880279347639</v>
          </cell>
          <cell r="O164">
            <v>193.52880279347639</v>
          </cell>
          <cell r="P164">
            <v>183.52880279347639</v>
          </cell>
          <cell r="Q164">
            <v>173.52880279347639</v>
          </cell>
          <cell r="R164">
            <v>2872.3456335217156</v>
          </cell>
        </row>
        <row r="165">
          <cell r="C165" t="str">
            <v>ILS Grant</v>
          </cell>
          <cell r="F165">
            <v>1369.3333333333333</v>
          </cell>
          <cell r="G165">
            <v>1369.3333333333333</v>
          </cell>
          <cell r="H165">
            <v>1369.3333333333333</v>
          </cell>
          <cell r="I165">
            <v>1369.3333333333333</v>
          </cell>
          <cell r="J165">
            <v>1369.3333333333333</v>
          </cell>
          <cell r="K165">
            <v>1369.3333333333333</v>
          </cell>
          <cell r="L165">
            <v>1369.3333333333333</v>
          </cell>
          <cell r="M165">
            <v>1369.3333333333333</v>
          </cell>
          <cell r="N165">
            <v>1369.3333333333333</v>
          </cell>
          <cell r="O165">
            <v>1369.3333333333333</v>
          </cell>
          <cell r="P165">
            <v>1369.3333333333333</v>
          </cell>
          <cell r="Q165">
            <v>1369.3333333333333</v>
          </cell>
          <cell r="R165">
            <v>16432.000000000004</v>
          </cell>
        </row>
        <row r="166">
          <cell r="C166" t="str">
            <v>COGS - Intercompany Assistance Given</v>
          </cell>
          <cell r="F166">
            <v>-229.28333174999995</v>
          </cell>
          <cell r="G166">
            <v>-229.28333174999995</v>
          </cell>
          <cell r="H166">
            <v>-229.28333174999995</v>
          </cell>
          <cell r="I166">
            <v>-229.28333174999995</v>
          </cell>
          <cell r="J166">
            <v>-229.28333174999995</v>
          </cell>
          <cell r="K166">
            <v>-229.28333174999995</v>
          </cell>
          <cell r="L166">
            <v>-229.28333174999995</v>
          </cell>
          <cell r="M166">
            <v>-229.28333174999995</v>
          </cell>
          <cell r="N166">
            <v>-229.28333174999995</v>
          </cell>
          <cell r="O166">
            <v>-229.28333174999995</v>
          </cell>
          <cell r="P166">
            <v>-229.28333174999995</v>
          </cell>
          <cell r="Q166">
            <v>-229.28333174999995</v>
          </cell>
          <cell r="R166">
            <v>-2751.3999809999991</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2848.772361995857</v>
          </cell>
          <cell r="G168">
            <v>2853.7733619958572</v>
          </cell>
          <cell r="H168">
            <v>2858.7743619958574</v>
          </cell>
          <cell r="I168">
            <v>2863.7753619958571</v>
          </cell>
          <cell r="J168">
            <v>2868.7763619958569</v>
          </cell>
          <cell r="K168">
            <v>2853.7773619958571</v>
          </cell>
          <cell r="L168">
            <v>2813.7783619958573</v>
          </cell>
          <cell r="M168">
            <v>2793.7793619958575</v>
          </cell>
          <cell r="N168">
            <v>2788.7803619958572</v>
          </cell>
          <cell r="O168">
            <v>2773.781361995857</v>
          </cell>
          <cell r="P168">
            <v>2763.7823619958572</v>
          </cell>
          <cell r="Q168">
            <v>2753.7833619958574</v>
          </cell>
          <cell r="R168">
            <v>33835.334343950286</v>
          </cell>
        </row>
        <row r="172">
          <cell r="C172" t="str">
            <v>TMI - Intercompany</v>
          </cell>
        </row>
        <row r="173">
          <cell r="C173" t="str">
            <v>C800 Toll - Intercompany</v>
          </cell>
          <cell r="F173">
            <v>559.60199999999998</v>
          </cell>
          <cell r="G173">
            <v>568.79300000000001</v>
          </cell>
          <cell r="H173">
            <v>541.65499999999997</v>
          </cell>
          <cell r="I173">
            <v>519.75800000000004</v>
          </cell>
          <cell r="J173">
            <v>512.60299999999995</v>
          </cell>
          <cell r="K173">
            <v>535.57100000000003</v>
          </cell>
          <cell r="L173">
            <v>457.47</v>
          </cell>
          <cell r="M173">
            <v>446.39100000000002</v>
          </cell>
          <cell r="N173">
            <v>436.947</v>
          </cell>
          <cell r="O173">
            <v>452.62900000000002</v>
          </cell>
          <cell r="P173">
            <v>445.25700000000001</v>
          </cell>
          <cell r="Q173">
            <v>458.46300000000002</v>
          </cell>
          <cell r="R173">
            <v>5935.1389999999992</v>
          </cell>
        </row>
        <row r="174">
          <cell r="C174" t="str">
            <v>TMI - Other Intercompany</v>
          </cell>
          <cell r="F174">
            <v>1661.2528945139725</v>
          </cell>
          <cell r="G174">
            <v>1584.7658945139724</v>
          </cell>
          <cell r="H174">
            <v>1651.437894513972</v>
          </cell>
          <cell r="I174">
            <v>1682.2408945139719</v>
          </cell>
          <cell r="J174">
            <v>1723.4308945139719</v>
          </cell>
          <cell r="K174">
            <v>1784.1338945139719</v>
          </cell>
          <cell r="L174">
            <v>1779.5888945139723</v>
          </cell>
          <cell r="M174">
            <v>1804.2698945139718</v>
          </cell>
          <cell r="N174">
            <v>1882.2758945139722</v>
          </cell>
          <cell r="O174">
            <v>1919.8598945139724</v>
          </cell>
          <cell r="P174">
            <v>1932.4138945139725</v>
          </cell>
          <cell r="Q174">
            <v>1998.7978945139726</v>
          </cell>
          <cell r="R174">
            <v>21404.468734167665</v>
          </cell>
        </row>
        <row r="175">
          <cell r="C175" t="str">
            <v>Total TMI</v>
          </cell>
          <cell r="F175">
            <v>2220.8548945139723</v>
          </cell>
          <cell r="G175">
            <v>2153.5588945139725</v>
          </cell>
          <cell r="H175">
            <v>2193.0928945139722</v>
          </cell>
          <cell r="I175">
            <v>2201.9988945139721</v>
          </cell>
          <cell r="J175">
            <v>2236.033894513972</v>
          </cell>
          <cell r="K175">
            <v>2319.7048945139718</v>
          </cell>
          <cell r="L175">
            <v>2237.0588945139725</v>
          </cell>
          <cell r="M175">
            <v>2250.6608945139719</v>
          </cell>
          <cell r="N175">
            <v>2319.2228945139723</v>
          </cell>
          <cell r="O175">
            <v>2372.4888945139724</v>
          </cell>
          <cell r="P175">
            <v>2377.6708945139726</v>
          </cell>
          <cell r="Q175">
            <v>2457.2608945139727</v>
          </cell>
          <cell r="R175">
            <v>27339.607734167665</v>
          </cell>
        </row>
        <row r="177">
          <cell r="C177" t="str">
            <v>TAS - Intercompany</v>
          </cell>
          <cell r="F177">
            <v>66.251000000000005</v>
          </cell>
          <cell r="G177">
            <v>66.251000000000005</v>
          </cell>
          <cell r="H177">
            <v>66.251000000000005</v>
          </cell>
          <cell r="I177">
            <v>66.251000000000005</v>
          </cell>
          <cell r="J177">
            <v>66.251000000000005</v>
          </cell>
          <cell r="K177">
            <v>66.251000000000005</v>
          </cell>
          <cell r="L177">
            <v>66.251000000000005</v>
          </cell>
          <cell r="M177">
            <v>66.251000000000005</v>
          </cell>
          <cell r="N177">
            <v>66.251000000000005</v>
          </cell>
          <cell r="O177">
            <v>66.251000000000005</v>
          </cell>
          <cell r="P177">
            <v>66.251000000000005</v>
          </cell>
          <cell r="Q177">
            <v>66.251000000000005</v>
          </cell>
          <cell r="R177">
            <v>795.01199999999983</v>
          </cell>
        </row>
        <row r="179">
          <cell r="C179" t="str">
            <v>TAC  - Intercompany</v>
          </cell>
        </row>
        <row r="180">
          <cell r="C180" t="str">
            <v>TELUS Official Revenue (VLOB to DLOB)</v>
          </cell>
          <cell r="F180">
            <v>-2191.6666666666665</v>
          </cell>
          <cell r="G180">
            <v>-2191.6666666666665</v>
          </cell>
          <cell r="H180">
            <v>-2191.6666666666665</v>
          </cell>
          <cell r="I180">
            <v>-2191.6666666666665</v>
          </cell>
          <cell r="J180">
            <v>-2191.6666666666665</v>
          </cell>
          <cell r="K180">
            <v>-2191.6666666666665</v>
          </cell>
          <cell r="L180">
            <v>-2191.6666666666665</v>
          </cell>
          <cell r="M180">
            <v>-2191.6666666666665</v>
          </cell>
          <cell r="N180">
            <v>-2191.6666666666665</v>
          </cell>
          <cell r="O180">
            <v>-2191.6666666666665</v>
          </cell>
          <cell r="P180">
            <v>-2191.6666666666665</v>
          </cell>
          <cell r="Q180">
            <v>-2191.6666666666665</v>
          </cell>
          <cell r="R180">
            <v>-26300.000000000004</v>
          </cell>
        </row>
        <row r="181">
          <cell r="C181" t="str">
            <v>TAC - Other Intercompany</v>
          </cell>
          <cell r="F181">
            <v>1250.672</v>
          </cell>
          <cell r="G181">
            <v>1252.672</v>
          </cell>
          <cell r="H181">
            <v>1254.172</v>
          </cell>
          <cell r="I181">
            <v>1255.672</v>
          </cell>
          <cell r="J181">
            <v>1258.172</v>
          </cell>
          <cell r="K181">
            <v>1260.672</v>
          </cell>
          <cell r="L181">
            <v>1263.672</v>
          </cell>
          <cell r="M181">
            <v>1266.672</v>
          </cell>
          <cell r="N181">
            <v>1269.672</v>
          </cell>
          <cell r="O181">
            <v>1273.172</v>
          </cell>
          <cell r="P181">
            <v>1276.172</v>
          </cell>
          <cell r="Q181">
            <v>1279.672</v>
          </cell>
          <cell r="R181">
            <v>15161.064000000004</v>
          </cell>
        </row>
        <row r="182">
          <cell r="C182" t="str">
            <v>Total TAC</v>
          </cell>
          <cell r="F182">
            <v>-940.99466666666649</v>
          </cell>
          <cell r="G182">
            <v>-938.99466666666649</v>
          </cell>
          <cell r="H182">
            <v>-937.49466666666649</v>
          </cell>
          <cell r="I182">
            <v>-935.99466666666649</v>
          </cell>
          <cell r="J182">
            <v>-933.49466666666649</v>
          </cell>
          <cell r="K182">
            <v>-930.99466666666649</v>
          </cell>
          <cell r="L182">
            <v>-927.99466666666649</v>
          </cell>
          <cell r="M182">
            <v>-924.99466666666649</v>
          </cell>
          <cell r="N182">
            <v>-921.99466666666649</v>
          </cell>
          <cell r="O182">
            <v>-918.49466666666649</v>
          </cell>
          <cell r="P182">
            <v>-915.49466666666649</v>
          </cell>
          <cell r="Q182">
            <v>-911.99466666666649</v>
          </cell>
          <cell r="R182">
            <v>-11138.936</v>
          </cell>
        </row>
        <row r="184">
          <cell r="C184" t="str">
            <v>TCE - Intercompany</v>
          </cell>
          <cell r="F184">
            <v>89.105000000000004</v>
          </cell>
          <cell r="G184">
            <v>89.105000000000004</v>
          </cell>
          <cell r="H184">
            <v>89.105000000000004</v>
          </cell>
          <cell r="I184">
            <v>89.105000000000004</v>
          </cell>
          <cell r="J184">
            <v>89.105000000000004</v>
          </cell>
          <cell r="K184">
            <v>89.105000000000004</v>
          </cell>
          <cell r="L184">
            <v>89.105000000000004</v>
          </cell>
          <cell r="M184">
            <v>89.105000000000004</v>
          </cell>
          <cell r="N184">
            <v>89.105000000000004</v>
          </cell>
          <cell r="O184">
            <v>89.105000000000004</v>
          </cell>
          <cell r="P184">
            <v>89.105000000000004</v>
          </cell>
          <cell r="Q184">
            <v>89.105000000000004</v>
          </cell>
          <cell r="R184">
            <v>1069.26</v>
          </cell>
        </row>
        <row r="186">
          <cell r="C186" t="str">
            <v>Other - Intercompany</v>
          </cell>
          <cell r="F186">
            <v>2510.7460000000001</v>
          </cell>
          <cell r="G186">
            <v>2414.7310000000002</v>
          </cell>
          <cell r="H186">
            <v>2642.4670000000001</v>
          </cell>
          <cell r="I186">
            <v>2541.89</v>
          </cell>
          <cell r="J186">
            <v>2681.84</v>
          </cell>
          <cell r="K186">
            <v>2525.1019999999999</v>
          </cell>
          <cell r="L186">
            <v>2553.029</v>
          </cell>
          <cell r="M186">
            <v>2516.9499999999998</v>
          </cell>
          <cell r="N186">
            <v>2512.0279999999998</v>
          </cell>
          <cell r="O186">
            <v>2885.7739999999999</v>
          </cell>
          <cell r="P186">
            <v>2556.85</v>
          </cell>
          <cell r="Q186">
            <v>2582.3440000000001</v>
          </cell>
          <cell r="R186">
            <v>30923.751</v>
          </cell>
        </row>
        <row r="188">
          <cell r="F188">
            <v>3945.9622278473062</v>
          </cell>
          <cell r="G188">
            <v>3784.6512278473065</v>
          </cell>
          <cell r="H188">
            <v>4053.421227847306</v>
          </cell>
          <cell r="I188">
            <v>3963.2502278473057</v>
          </cell>
          <cell r="J188">
            <v>4139.7352278473063</v>
          </cell>
          <cell r="K188">
            <v>4069.1682278473054</v>
          </cell>
          <cell r="L188">
            <v>4017.4492278473062</v>
          </cell>
          <cell r="M188">
            <v>3997.9722278473055</v>
          </cell>
          <cell r="N188">
            <v>4064.6122278473058</v>
          </cell>
          <cell r="O188">
            <v>4495.1242278473055</v>
          </cell>
          <cell r="P188">
            <v>4174.3822278473062</v>
          </cell>
          <cell r="Q188">
            <v>4282.9662278473061</v>
          </cell>
          <cell r="R188">
            <v>48988.694734167664</v>
          </cell>
        </row>
        <row r="190">
          <cell r="F190">
            <v>106785.07728342494</v>
          </cell>
          <cell r="G190">
            <v>105145.19198744053</v>
          </cell>
          <cell r="H190">
            <v>106293.14805610903</v>
          </cell>
          <cell r="I190">
            <v>105932.71366377114</v>
          </cell>
          <cell r="J190">
            <v>106904.24722835248</v>
          </cell>
          <cell r="K190">
            <v>106593.81688936903</v>
          </cell>
          <cell r="L190">
            <v>107362.61994076768</v>
          </cell>
          <cell r="M190">
            <v>107293.46532900282</v>
          </cell>
          <cell r="N190">
            <v>108268.1249791618</v>
          </cell>
          <cell r="O190">
            <v>108896.70650884305</v>
          </cell>
          <cell r="P190">
            <v>108893.54139356498</v>
          </cell>
          <cell r="Q190">
            <v>109454.84009024451</v>
          </cell>
          <cell r="R190">
            <v>1287823.493350052</v>
          </cell>
        </row>
        <row r="195">
          <cell r="C195" t="str">
            <v>COGS - Voice</v>
          </cell>
          <cell r="F195">
            <v>-745.7056266666666</v>
          </cell>
          <cell r="G195">
            <v>-745.7056266666666</v>
          </cell>
          <cell r="H195">
            <v>-745.7056266666666</v>
          </cell>
          <cell r="I195">
            <v>-803.65710914645103</v>
          </cell>
          <cell r="J195">
            <v>-803.65710914645103</v>
          </cell>
          <cell r="K195">
            <v>-803.65710914645103</v>
          </cell>
          <cell r="L195">
            <v>-803.65710914645103</v>
          </cell>
          <cell r="M195">
            <v>-803.65710914645103</v>
          </cell>
          <cell r="N195">
            <v>-803.65710914645103</v>
          </cell>
          <cell r="O195">
            <v>-803.65710914645103</v>
          </cell>
          <cell r="P195">
            <v>-745.7056266666666</v>
          </cell>
          <cell r="Q195">
            <v>-745.7056266666666</v>
          </cell>
          <cell r="R195">
            <v>-9354.1278973584904</v>
          </cell>
        </row>
        <row r="196">
          <cell r="C196" t="str">
            <v>Uncollectibles</v>
          </cell>
          <cell r="F196">
            <v>-1322.9553333333333</v>
          </cell>
          <cell r="G196">
            <v>-1300.6603333333333</v>
          </cell>
          <cell r="H196">
            <v>-1316.1703333333332</v>
          </cell>
          <cell r="I196">
            <v>-1317.4643333333333</v>
          </cell>
          <cell r="J196">
            <v>-1328.6413333333333</v>
          </cell>
          <cell r="K196">
            <v>-1322.7873333333332</v>
          </cell>
          <cell r="L196">
            <v>-1330.5903333333333</v>
          </cell>
          <cell r="M196">
            <v>-1329.8323333333333</v>
          </cell>
          <cell r="N196">
            <v>-1339.5263333333332</v>
          </cell>
          <cell r="O196">
            <v>-1350.5393333333332</v>
          </cell>
          <cell r="P196">
            <v>-1352.2323333333331</v>
          </cell>
          <cell r="Q196">
            <v>-1358.0453333333332</v>
          </cell>
          <cell r="R196">
            <v>-15969.445000000002</v>
          </cell>
        </row>
        <row r="197">
          <cell r="C197" t="str">
            <v>Settlements - Voice</v>
          </cell>
          <cell r="F197">
            <v>-2654.6480000000001</v>
          </cell>
          <cell r="G197">
            <v>-2804.1579999999999</v>
          </cell>
          <cell r="H197">
            <v>-2870.7979999999998</v>
          </cell>
          <cell r="I197">
            <v>-2999.078</v>
          </cell>
          <cell r="J197">
            <v>-2990.6880000000001</v>
          </cell>
          <cell r="K197">
            <v>-2903.08</v>
          </cell>
          <cell r="L197">
            <v>-3092.1779999999999</v>
          </cell>
          <cell r="M197">
            <v>-2890.808</v>
          </cell>
          <cell r="N197">
            <v>-2782.748</v>
          </cell>
          <cell r="O197">
            <v>-2882.268</v>
          </cell>
          <cell r="P197">
            <v>-2983.3180000000002</v>
          </cell>
          <cell r="Q197">
            <v>-2044.89</v>
          </cell>
          <cell r="R197">
            <v>-33898.659999999996</v>
          </cell>
        </row>
        <row r="198">
          <cell r="C198" t="str">
            <v>TCE Settlement</v>
          </cell>
          <cell r="F198">
            <v>-2280.4340000000002</v>
          </cell>
          <cell r="G198">
            <v>-2140.3560000000002</v>
          </cell>
          <cell r="H198">
            <v>-2352.1529999999998</v>
          </cell>
          <cell r="I198">
            <v>-2150.6610000000001</v>
          </cell>
          <cell r="J198">
            <v>-2280.5819999999999</v>
          </cell>
          <cell r="K198">
            <v>-2177.4789999999998</v>
          </cell>
          <cell r="L198">
            <v>-2184.3679999999999</v>
          </cell>
          <cell r="M198">
            <v>-2208.9090000000001</v>
          </cell>
          <cell r="N198">
            <v>-2233.3029999999999</v>
          </cell>
          <cell r="O198">
            <v>-2200.54</v>
          </cell>
          <cell r="P198">
            <v>-2215.1289999999999</v>
          </cell>
          <cell r="Q198">
            <v>-2217.15</v>
          </cell>
          <cell r="R198">
            <v>-26641.064000000006</v>
          </cell>
        </row>
        <row r="199">
          <cell r="F199">
            <v>-7003.7429600000005</v>
          </cell>
          <cell r="G199">
            <v>-6990.8799600000002</v>
          </cell>
          <cell r="H199">
            <v>-7284.8269600000003</v>
          </cell>
          <cell r="I199">
            <v>-7270.860442479785</v>
          </cell>
          <cell r="J199">
            <v>-7403.5684424797837</v>
          </cell>
          <cell r="K199">
            <v>-7207.0034424797832</v>
          </cell>
          <cell r="L199">
            <v>-7410.7934424797841</v>
          </cell>
          <cell r="M199">
            <v>-7233.2064424797845</v>
          </cell>
          <cell r="N199">
            <v>-7159.2344424797848</v>
          </cell>
          <cell r="O199">
            <v>-7237.0044424797843</v>
          </cell>
          <cell r="P199">
            <v>-7296.3849600000003</v>
          </cell>
          <cell r="Q199">
            <v>-6365.7909600000003</v>
          </cell>
          <cell r="R199">
            <v>-85863.296897358494</v>
          </cell>
        </row>
        <row r="201">
          <cell r="F201">
            <v>99781.334323424933</v>
          </cell>
          <cell r="G201">
            <v>98154.312027440523</v>
          </cell>
          <cell r="H201">
            <v>99008.321096109023</v>
          </cell>
          <cell r="I201">
            <v>98661.853221291356</v>
          </cell>
          <cell r="J201">
            <v>99500.678785872704</v>
          </cell>
          <cell r="K201">
            <v>99386.813446889253</v>
          </cell>
          <cell r="L201">
            <v>99951.82649828789</v>
          </cell>
          <cell r="M201">
            <v>100060.25888652304</v>
          </cell>
          <cell r="N201">
            <v>101108.89053668201</v>
          </cell>
          <cell r="O201">
            <v>101659.70206636327</v>
          </cell>
          <cell r="P201">
            <v>101597.15643356499</v>
          </cell>
          <cell r="Q201">
            <v>103089.04913024452</v>
          </cell>
          <cell r="R201">
            <v>1201960.1964526935</v>
          </cell>
        </row>
      </sheetData>
      <sheetData sheetId="1" refreshError="1">
        <row r="48">
          <cell r="C48" t="str">
            <v>Basic Exchange</v>
          </cell>
          <cell r="F48">
            <v>17259.347127100005</v>
          </cell>
          <cell r="G48">
            <v>17277.353340650003</v>
          </cell>
          <cell r="H48">
            <v>17295.359554200004</v>
          </cell>
          <cell r="I48">
            <v>17259.347127100005</v>
          </cell>
          <cell r="J48">
            <v>17241.340913550004</v>
          </cell>
          <cell r="K48">
            <v>17259.347127100005</v>
          </cell>
          <cell r="L48">
            <v>17295.359554200004</v>
          </cell>
          <cell r="M48">
            <v>17331.371981300003</v>
          </cell>
          <cell r="N48">
            <v>17475.421689700001</v>
          </cell>
          <cell r="O48">
            <v>17179.783302497068</v>
          </cell>
          <cell r="P48">
            <v>17062.779186606429</v>
          </cell>
          <cell r="Q48">
            <v>16916.511472754497</v>
          </cell>
          <cell r="R48">
            <v>206853.32237675803</v>
          </cell>
        </row>
        <row r="49">
          <cell r="C49" t="str">
            <v>EFRC</v>
          </cell>
          <cell r="F49">
            <v>1376.5377640903848</v>
          </cell>
          <cell r="G49">
            <v>1378.9036956660682</v>
          </cell>
          <cell r="H49">
            <v>1381.2741619439387</v>
          </cell>
          <cell r="I49">
            <v>1383.6491716155081</v>
          </cell>
          <cell r="J49">
            <v>1386.0287333889485</v>
          </cell>
          <cell r="K49">
            <v>1388.4128559891208</v>
          </cell>
          <cell r="L49">
            <v>1390.8015481576099</v>
          </cell>
          <cell r="M49">
            <v>1393.1948186527559</v>
          </cell>
          <cell r="N49">
            <v>1395.592676249684</v>
          </cell>
          <cell r="O49">
            <v>1370.3227665100881</v>
          </cell>
          <cell r="P49">
            <v>1359.222433335829</v>
          </cell>
          <cell r="Q49">
            <v>1347.2344282440674</v>
          </cell>
          <cell r="R49">
            <v>16551.175053844003</v>
          </cell>
        </row>
        <row r="50">
          <cell r="F50">
            <v>18635.884891190391</v>
          </cell>
          <cell r="G50">
            <v>18656.25703631607</v>
          </cell>
          <cell r="H50">
            <v>18676.633716143944</v>
          </cell>
          <cell r="I50">
            <v>18642.996298715512</v>
          </cell>
          <cell r="J50">
            <v>18627.369646938954</v>
          </cell>
          <cell r="K50">
            <v>18647.759983089127</v>
          </cell>
          <cell r="L50">
            <v>18686.161102357615</v>
          </cell>
          <cell r="M50">
            <v>18724.566799952758</v>
          </cell>
          <cell r="N50">
            <v>18871.014365949686</v>
          </cell>
          <cell r="O50">
            <v>18550.106069007157</v>
          </cell>
          <cell r="P50">
            <v>18422.001619942257</v>
          </cell>
          <cell r="Q50">
            <v>18263.745900998565</v>
          </cell>
          <cell r="R50">
            <v>223404.49743060203</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829.66520428571414</v>
          </cell>
          <cell r="G55">
            <v>829.66520428571414</v>
          </cell>
          <cell r="H55">
            <v>829.66520428571414</v>
          </cell>
          <cell r="I55">
            <v>829.66520428571414</v>
          </cell>
          <cell r="J55">
            <v>829.66520428571414</v>
          </cell>
          <cell r="K55">
            <v>829.66520428571414</v>
          </cell>
          <cell r="L55">
            <v>829.66520428571414</v>
          </cell>
          <cell r="M55">
            <v>829.66520428571414</v>
          </cell>
          <cell r="N55">
            <v>829.66520428571414</v>
          </cell>
          <cell r="O55">
            <v>829.66520428571414</v>
          </cell>
          <cell r="P55">
            <v>829.66520428571414</v>
          </cell>
          <cell r="Q55">
            <v>829.66520428571414</v>
          </cell>
          <cell r="R55">
            <v>9955.9824514285719</v>
          </cell>
        </row>
        <row r="56">
          <cell r="C56" t="str">
            <v>Other Local Access</v>
          </cell>
          <cell r="F56">
            <v>396.34770000000003</v>
          </cell>
          <cell r="G56">
            <v>395.69895000000002</v>
          </cell>
          <cell r="H56">
            <v>395.05020000000002</v>
          </cell>
          <cell r="I56">
            <v>465.83002142857146</v>
          </cell>
          <cell r="J56">
            <v>465.18127142857145</v>
          </cell>
          <cell r="K56">
            <v>464.53252142857144</v>
          </cell>
          <cell r="L56">
            <v>463.88377142857144</v>
          </cell>
          <cell r="M56">
            <v>463.23502142857143</v>
          </cell>
          <cell r="N56">
            <v>462.58627142857142</v>
          </cell>
          <cell r="O56">
            <v>458.03243192857144</v>
          </cell>
          <cell r="P56">
            <v>382.062996</v>
          </cell>
          <cell r="Q56">
            <v>377.53510649999998</v>
          </cell>
          <cell r="R56">
            <v>5189.9762630000005</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29.874430126768772</v>
          </cell>
          <cell r="G63">
            <v>29.874430126768772</v>
          </cell>
          <cell r="H63">
            <v>29.874430126768772</v>
          </cell>
          <cell r="I63">
            <v>29.874430126768772</v>
          </cell>
          <cell r="J63">
            <v>29.874430126768772</v>
          </cell>
          <cell r="K63">
            <v>29.874430126768772</v>
          </cell>
          <cell r="L63">
            <v>29.874430126768772</v>
          </cell>
          <cell r="M63">
            <v>29.874430126768772</v>
          </cell>
          <cell r="N63">
            <v>29.874430126768772</v>
          </cell>
          <cell r="O63">
            <v>29.874430126768772</v>
          </cell>
          <cell r="P63">
            <v>29.874430126768772</v>
          </cell>
          <cell r="Q63">
            <v>29.874430126768772</v>
          </cell>
          <cell r="R63">
            <v>358.49316152122515</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860.28599999999994</v>
          </cell>
          <cell r="G68">
            <v>957.495</v>
          </cell>
          <cell r="H68">
            <v>899.09699999999998</v>
          </cell>
          <cell r="I68">
            <v>981.10599999999999</v>
          </cell>
          <cell r="J68">
            <v>1079.6379999999999</v>
          </cell>
          <cell r="K68">
            <v>1072.308</v>
          </cell>
          <cell r="L68">
            <v>1149.931</v>
          </cell>
          <cell r="M68">
            <v>1212.414</v>
          </cell>
          <cell r="N68">
            <v>1577.34</v>
          </cell>
          <cell r="O68">
            <v>1265.4649999999999</v>
          </cell>
          <cell r="P68">
            <v>1211.0930000000001</v>
          </cell>
          <cell r="Q68">
            <v>1032.0540000000001</v>
          </cell>
          <cell r="R68">
            <v>13298.227000000001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0.83616000000000013</v>
          </cell>
          <cell r="G73">
            <v>0.83616000000000013</v>
          </cell>
          <cell r="H73">
            <v>0.83616000000000013</v>
          </cell>
          <cell r="I73">
            <v>0.83616000000000013</v>
          </cell>
          <cell r="J73">
            <v>0.83616000000000013</v>
          </cell>
          <cell r="K73">
            <v>0.83616000000000013</v>
          </cell>
          <cell r="L73">
            <v>0.83616000000000013</v>
          </cell>
          <cell r="M73">
            <v>0.83616000000000013</v>
          </cell>
          <cell r="N73">
            <v>0.83616000000000013</v>
          </cell>
          <cell r="O73">
            <v>0.83616000000000013</v>
          </cell>
          <cell r="P73">
            <v>0.83616000000000013</v>
          </cell>
          <cell r="Q73">
            <v>0.83616000000000013</v>
          </cell>
          <cell r="R73">
            <v>10.033920000000002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0.83616000000000013</v>
          </cell>
          <cell r="G75">
            <v>0.83616000000000013</v>
          </cell>
          <cell r="H75">
            <v>0.83616000000000013</v>
          </cell>
          <cell r="I75">
            <v>0.83616000000000013</v>
          </cell>
          <cell r="J75">
            <v>0.83616000000000013</v>
          </cell>
          <cell r="K75">
            <v>0.83616000000000013</v>
          </cell>
          <cell r="L75">
            <v>0.83616000000000013</v>
          </cell>
          <cell r="M75">
            <v>0.83616000000000013</v>
          </cell>
          <cell r="N75">
            <v>0.83616000000000013</v>
          </cell>
          <cell r="O75">
            <v>0.83616000000000013</v>
          </cell>
          <cell r="P75">
            <v>0.83616000000000013</v>
          </cell>
          <cell r="Q75">
            <v>0.83616000000000013</v>
          </cell>
          <cell r="R75">
            <v>10.033920000000002</v>
          </cell>
        </row>
        <row r="77">
          <cell r="C77" t="str">
            <v>Total Basic Local - VLOB</v>
          </cell>
          <cell r="F77">
            <v>21472.123925161195</v>
          </cell>
          <cell r="G77">
            <v>21525.685117055677</v>
          </cell>
          <cell r="H77">
            <v>21486.058908837433</v>
          </cell>
          <cell r="I77">
            <v>21691.159560073571</v>
          </cell>
          <cell r="J77">
            <v>21782.550017830938</v>
          </cell>
          <cell r="K77">
            <v>21812.238543732819</v>
          </cell>
          <cell r="L77">
            <v>21979.210987960723</v>
          </cell>
          <cell r="M77">
            <v>21975.859106746957</v>
          </cell>
          <cell r="N77">
            <v>22459.592421106492</v>
          </cell>
          <cell r="O77">
            <v>21864.258796713602</v>
          </cell>
          <cell r="P77">
            <v>21613.12504307432</v>
          </cell>
          <cell r="Q77">
            <v>21245.675076863157</v>
          </cell>
          <cell r="R77">
            <v>260907.53750515688</v>
          </cell>
        </row>
        <row r="80">
          <cell r="C80" t="str">
            <v>TELUS PLAnet</v>
          </cell>
          <cell r="F80">
            <v>273.05519499999997</v>
          </cell>
          <cell r="G80">
            <v>307.26839000000001</v>
          </cell>
          <cell r="H80">
            <v>341.3186</v>
          </cell>
          <cell r="I80">
            <v>344.36766999999998</v>
          </cell>
          <cell r="J80">
            <v>382.00099999999998</v>
          </cell>
          <cell r="K80">
            <v>400.63336499999991</v>
          </cell>
          <cell r="L80">
            <v>578.54087666666669</v>
          </cell>
          <cell r="M80">
            <v>590.49201666666659</v>
          </cell>
          <cell r="N80">
            <v>612.91852666666659</v>
          </cell>
          <cell r="O80">
            <v>631.78759166666669</v>
          </cell>
          <cell r="P80">
            <v>648.2486766666666</v>
          </cell>
          <cell r="Q80">
            <v>416.63537666666667</v>
          </cell>
          <cell r="R80">
            <v>5527.2672849999999</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254.28100000000001</v>
          </cell>
          <cell r="G91">
            <v>258.46600000000001</v>
          </cell>
          <cell r="H91">
            <v>266.21100000000001</v>
          </cell>
          <cell r="I91">
            <v>278.12099999999998</v>
          </cell>
          <cell r="J91">
            <v>295.98099999999999</v>
          </cell>
          <cell r="K91">
            <v>316.82600000000002</v>
          </cell>
          <cell r="L91">
            <v>334.71</v>
          </cell>
          <cell r="M91">
            <v>352.61</v>
          </cell>
          <cell r="N91">
            <v>376.47</v>
          </cell>
          <cell r="O91">
            <v>400.33</v>
          </cell>
          <cell r="P91">
            <v>412.29</v>
          </cell>
          <cell r="Q91">
            <v>430.2</v>
          </cell>
          <cell r="R91">
            <v>3976.4960000000001</v>
          </cell>
        </row>
        <row r="92">
          <cell r="C92" t="str">
            <v>Call Management</v>
          </cell>
          <cell r="F92">
            <v>1278.5899333333334</v>
          </cell>
          <cell r="G92">
            <v>1282.8727333333331</v>
          </cell>
          <cell r="H92">
            <v>1288.5455333333332</v>
          </cell>
          <cell r="I92">
            <v>1295.7098333333333</v>
          </cell>
          <cell r="J92">
            <v>1304.2641333333333</v>
          </cell>
          <cell r="K92">
            <v>1313.8084333333334</v>
          </cell>
          <cell r="L92">
            <v>1323.3527333333332</v>
          </cell>
          <cell r="M92">
            <v>1333.4935333333333</v>
          </cell>
          <cell r="N92">
            <v>1343.6546333333333</v>
          </cell>
          <cell r="O92">
            <v>1353.3207333333332</v>
          </cell>
          <cell r="P92">
            <v>1362.9868333333332</v>
          </cell>
          <cell r="Q92">
            <v>1372.6529333333333</v>
          </cell>
          <cell r="R92">
            <v>15853.252</v>
          </cell>
        </row>
        <row r="93">
          <cell r="C93" t="str">
            <v>Custom Calling</v>
          </cell>
          <cell r="F93">
            <v>781.59205000000009</v>
          </cell>
          <cell r="G93">
            <v>770.07947999999999</v>
          </cell>
          <cell r="H93">
            <v>758.56691000000001</v>
          </cell>
          <cell r="I93">
            <v>747.05433999999991</v>
          </cell>
          <cell r="J93">
            <v>737.65026999999998</v>
          </cell>
          <cell r="K93">
            <v>728.3283100000001</v>
          </cell>
          <cell r="L93">
            <v>719.11484999999993</v>
          </cell>
          <cell r="M93">
            <v>710.03158999999994</v>
          </cell>
          <cell r="N93">
            <v>702.94832999999994</v>
          </cell>
          <cell r="O93">
            <v>695.86506999999995</v>
          </cell>
          <cell r="P93">
            <v>688.78181000000006</v>
          </cell>
          <cell r="Q93">
            <v>676.72166000000004</v>
          </cell>
          <cell r="R93">
            <v>8716.7346699999998</v>
          </cell>
        </row>
        <row r="94">
          <cell r="C94" t="str">
            <v>SmartTouch Packaging</v>
          </cell>
          <cell r="F94">
            <v>243.72884999999999</v>
          </cell>
          <cell r="G94">
            <v>266.90634999999997</v>
          </cell>
          <cell r="H94">
            <v>290.08384999999998</v>
          </cell>
          <cell r="I94">
            <v>313.26134999999999</v>
          </cell>
          <cell r="J94">
            <v>336.43885</v>
          </cell>
          <cell r="K94">
            <v>359.61634999999995</v>
          </cell>
          <cell r="L94">
            <v>382.79384999999996</v>
          </cell>
          <cell r="M94">
            <v>405.97134999999997</v>
          </cell>
          <cell r="N94">
            <v>429.14884999999998</v>
          </cell>
          <cell r="O94">
            <v>452.32634999999999</v>
          </cell>
          <cell r="P94">
            <v>475.50385</v>
          </cell>
          <cell r="Q94">
            <v>498.68134999999995</v>
          </cell>
          <cell r="R94">
            <v>4454.4611999999997</v>
          </cell>
        </row>
        <row r="95">
          <cell r="C95" t="str">
            <v>SmartTouch Pay-Per-Use</v>
          </cell>
          <cell r="F95">
            <v>425.33333333333331</v>
          </cell>
          <cell r="G95">
            <v>425.33333333333331</v>
          </cell>
          <cell r="H95">
            <v>425.33333333333331</v>
          </cell>
          <cell r="I95">
            <v>420.5333333333333</v>
          </cell>
          <cell r="J95">
            <v>420.5333333333333</v>
          </cell>
          <cell r="K95">
            <v>420.5333333333333</v>
          </cell>
          <cell r="L95">
            <v>420.5333333333333</v>
          </cell>
          <cell r="M95">
            <v>420.5333333333333</v>
          </cell>
          <cell r="N95">
            <v>420.5333333333333</v>
          </cell>
          <cell r="O95">
            <v>420.5333333333333</v>
          </cell>
          <cell r="P95">
            <v>420.5333333333333</v>
          </cell>
          <cell r="Q95">
            <v>420.5333333333333</v>
          </cell>
          <cell r="R95">
            <v>5060.7999999999993</v>
          </cell>
        </row>
        <row r="96">
          <cell r="C96" t="str">
            <v>TalkMail</v>
          </cell>
          <cell r="F96">
            <v>6.2735999999999992</v>
          </cell>
          <cell r="G96">
            <v>6.3575999999999997</v>
          </cell>
          <cell r="H96">
            <v>6.4415999999999993</v>
          </cell>
          <cell r="I96">
            <v>6.5255999999999998</v>
          </cell>
          <cell r="J96">
            <v>6.6095999999999995</v>
          </cell>
          <cell r="K96">
            <v>6.6938999999999993</v>
          </cell>
          <cell r="L96">
            <v>7.9697999999999993</v>
          </cell>
          <cell r="M96">
            <v>16.836299999999998</v>
          </cell>
          <cell r="N96">
            <v>16.9908</v>
          </cell>
          <cell r="O96">
            <v>17.145599999999998</v>
          </cell>
          <cell r="P96">
            <v>17.300099999999997</v>
          </cell>
          <cell r="Q96">
            <v>17.454599999999999</v>
          </cell>
          <cell r="R96">
            <v>132.59910000000002</v>
          </cell>
        </row>
        <row r="97">
          <cell r="F97">
            <v>2989.7987666666668</v>
          </cell>
          <cell r="G97">
            <v>3010.015496666666</v>
          </cell>
          <cell r="H97">
            <v>3035.1822266666668</v>
          </cell>
          <cell r="I97">
            <v>3061.2054566666661</v>
          </cell>
          <cell r="J97">
            <v>3101.4771866666665</v>
          </cell>
          <cell r="K97">
            <v>3145.8063266666668</v>
          </cell>
          <cell r="L97">
            <v>3188.4745666666663</v>
          </cell>
          <cell r="M97">
            <v>3239.4761066666665</v>
          </cell>
          <cell r="N97">
            <v>3289.7459466666664</v>
          </cell>
          <cell r="O97">
            <v>3339.5210866666662</v>
          </cell>
          <cell r="P97">
            <v>3377.3959266666666</v>
          </cell>
          <cell r="Q97">
            <v>3416.2438766666664</v>
          </cell>
          <cell r="R97">
            <v>38194.342969999991</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10</v>
          </cell>
          <cell r="L100">
            <v>10</v>
          </cell>
          <cell r="M100">
            <v>10</v>
          </cell>
          <cell r="N100">
            <v>12</v>
          </cell>
          <cell r="O100">
            <v>13</v>
          </cell>
          <cell r="P100">
            <v>14</v>
          </cell>
          <cell r="Q100">
            <v>15</v>
          </cell>
          <cell r="R100">
            <v>84</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2989.7987666666668</v>
          </cell>
          <cell r="G104">
            <v>3010.015496666666</v>
          </cell>
          <cell r="H104">
            <v>3035.1822266666668</v>
          </cell>
          <cell r="I104">
            <v>3061.2054566666661</v>
          </cell>
          <cell r="J104">
            <v>3101.4771866666665</v>
          </cell>
          <cell r="K104">
            <v>3155.8063266666668</v>
          </cell>
          <cell r="L104">
            <v>3198.4745666666663</v>
          </cell>
          <cell r="M104">
            <v>3249.4761066666665</v>
          </cell>
          <cell r="N104">
            <v>3301.7459466666664</v>
          </cell>
          <cell r="O104">
            <v>3352.5210866666662</v>
          </cell>
          <cell r="P104">
            <v>3391.3959266666666</v>
          </cell>
          <cell r="Q104">
            <v>3431.2438766666664</v>
          </cell>
          <cell r="R104">
            <v>38278.342969999991</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254.61240000000001</v>
          </cell>
          <cell r="G109">
            <v>243.02435</v>
          </cell>
          <cell r="H109">
            <v>233.32415</v>
          </cell>
          <cell r="I109">
            <v>226.81485000000001</v>
          </cell>
          <cell r="J109">
            <v>221.13854999999998</v>
          </cell>
          <cell r="K109">
            <v>216.37514999999999</v>
          </cell>
          <cell r="L109">
            <v>211.63469999999998</v>
          </cell>
          <cell r="M109">
            <v>206.91295</v>
          </cell>
          <cell r="N109">
            <v>202.19204999999999</v>
          </cell>
          <cell r="O109">
            <v>197.47029999999998</v>
          </cell>
          <cell r="P109">
            <v>192.74939999999998</v>
          </cell>
          <cell r="Q109">
            <v>188.02764999999999</v>
          </cell>
          <cell r="R109">
            <v>2594.2764999999999</v>
          </cell>
        </row>
        <row r="110">
          <cell r="C110" t="str">
            <v>Special Needs</v>
          </cell>
          <cell r="F110">
            <v>3.1339999999999999</v>
          </cell>
          <cell r="G110">
            <v>2.984</v>
          </cell>
          <cell r="H110">
            <v>2.8340000000000001</v>
          </cell>
          <cell r="I110">
            <v>2.6840000000000002</v>
          </cell>
          <cell r="J110">
            <v>2.5339999999999998</v>
          </cell>
          <cell r="K110">
            <v>2.3839999999999999</v>
          </cell>
          <cell r="L110">
            <v>2.234</v>
          </cell>
          <cell r="M110">
            <v>2.0840000000000001</v>
          </cell>
          <cell r="N110">
            <v>1.9339999999999999</v>
          </cell>
          <cell r="O110">
            <v>1.784</v>
          </cell>
          <cell r="P110">
            <v>1.6339999999999999</v>
          </cell>
          <cell r="Q110">
            <v>1.484</v>
          </cell>
          <cell r="R110">
            <v>27.707999999999998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257.74639999999999</v>
          </cell>
          <cell r="G112">
            <v>246.00835000000001</v>
          </cell>
          <cell r="H112">
            <v>236.15815000000001</v>
          </cell>
          <cell r="I112">
            <v>229.49885</v>
          </cell>
          <cell r="J112">
            <v>223.67254999999997</v>
          </cell>
          <cell r="K112">
            <v>218.75914999999998</v>
          </cell>
          <cell r="L112">
            <v>213.86869999999999</v>
          </cell>
          <cell r="M112">
            <v>208.99695</v>
          </cell>
          <cell r="N112">
            <v>204.12604999999999</v>
          </cell>
          <cell r="O112">
            <v>199.25429999999997</v>
          </cell>
          <cell r="P112">
            <v>194.38339999999997</v>
          </cell>
          <cell r="Q112">
            <v>189.51165</v>
          </cell>
          <cell r="R112">
            <v>2621.9845</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801.31264999999996</v>
          </cell>
          <cell r="G115">
            <v>804.76495</v>
          </cell>
          <cell r="H115">
            <v>826.5</v>
          </cell>
          <cell r="I115">
            <v>850.63475000000005</v>
          </cell>
          <cell r="J115">
            <v>875.22929999999997</v>
          </cell>
          <cell r="K115">
            <v>803.68009999999992</v>
          </cell>
          <cell r="L115">
            <v>918.39254999999991</v>
          </cell>
          <cell r="M115">
            <v>945.90834999999993</v>
          </cell>
          <cell r="N115">
            <v>973.42509999999993</v>
          </cell>
          <cell r="O115">
            <v>1000.5951</v>
          </cell>
          <cell r="P115">
            <v>1024.43345</v>
          </cell>
          <cell r="Q115">
            <v>1048.2708499999999</v>
          </cell>
          <cell r="R115">
            <v>10873.147150000001</v>
          </cell>
        </row>
        <row r="117">
          <cell r="C117" t="str">
            <v>Total CPE</v>
          </cell>
          <cell r="F117">
            <v>1059.0590499999998</v>
          </cell>
          <cell r="G117">
            <v>1050.7733000000001</v>
          </cell>
          <cell r="H117">
            <v>1062.65815</v>
          </cell>
          <cell r="I117">
            <v>1080.1336000000001</v>
          </cell>
          <cell r="J117">
            <v>1098.90185</v>
          </cell>
          <cell r="K117">
            <v>1022.4392499999999</v>
          </cell>
          <cell r="L117">
            <v>1132.26125</v>
          </cell>
          <cell r="M117">
            <v>1154.9052999999999</v>
          </cell>
          <cell r="N117">
            <v>1177.55115</v>
          </cell>
          <cell r="O117">
            <v>1199.8494000000001</v>
          </cell>
          <cell r="P117">
            <v>1218.8168499999999</v>
          </cell>
          <cell r="Q117">
            <v>1237.7824999999998</v>
          </cell>
          <cell r="R117">
            <v>13495.131650000001</v>
          </cell>
        </row>
        <row r="119">
          <cell r="F119">
            <v>25794.036936827863</v>
          </cell>
          <cell r="G119">
            <v>25893.742303722345</v>
          </cell>
          <cell r="H119">
            <v>25925.217885504098</v>
          </cell>
          <cell r="I119">
            <v>26176.866286740238</v>
          </cell>
          <cell r="J119">
            <v>26364.930054497603</v>
          </cell>
          <cell r="K119">
            <v>26391.117485399485</v>
          </cell>
          <cell r="L119">
            <v>26888.487681294057</v>
          </cell>
          <cell r="M119">
            <v>26970.732530080288</v>
          </cell>
          <cell r="N119">
            <v>27551.808044439826</v>
          </cell>
          <cell r="O119">
            <v>27048.416875046936</v>
          </cell>
          <cell r="P119">
            <v>26871.586496407654</v>
          </cell>
          <cell r="Q119">
            <v>26331.336830196491</v>
          </cell>
          <cell r="R119">
            <v>318208.27941015689</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92.838850228334621</v>
          </cell>
          <cell r="G124">
            <v>63.225254353397851</v>
          </cell>
          <cell r="H124">
            <v>40.805496020064467</v>
          </cell>
          <cell r="I124">
            <v>30.701057871243002</v>
          </cell>
          <cell r="J124">
            <v>20.112669410334394</v>
          </cell>
          <cell r="K124">
            <v>14.425163809230924</v>
          </cell>
          <cell r="L124">
            <v>9.4050966923301029</v>
          </cell>
          <cell r="M124">
            <v>4.4623129950302785</v>
          </cell>
          <cell r="N124">
            <v>0</v>
          </cell>
          <cell r="O124">
            <v>0</v>
          </cell>
          <cell r="P124">
            <v>0</v>
          </cell>
          <cell r="Q124">
            <v>0</v>
          </cell>
          <cell r="R124">
            <v>275.97590137996571</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8.8333333333333339</v>
          </cell>
          <cell r="G127">
            <v>8.8333333333333339</v>
          </cell>
          <cell r="H127">
            <v>8.8333333333333339</v>
          </cell>
          <cell r="I127">
            <v>8.8333333333333339</v>
          </cell>
          <cell r="J127">
            <v>8.8333333333333339</v>
          </cell>
          <cell r="K127">
            <v>8.8333333333333339</v>
          </cell>
          <cell r="L127">
            <v>8.8333333333333339</v>
          </cell>
          <cell r="M127">
            <v>8.8333333333333339</v>
          </cell>
          <cell r="N127">
            <v>8.8333333333333339</v>
          </cell>
          <cell r="O127">
            <v>8.8333333333333339</v>
          </cell>
          <cell r="P127">
            <v>8.8333333333333339</v>
          </cell>
          <cell r="Q127">
            <v>8.8333333333333339</v>
          </cell>
          <cell r="R127">
            <v>105.99999999999999</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85</v>
          </cell>
          <cell r="G129">
            <v>85</v>
          </cell>
          <cell r="H129">
            <v>85</v>
          </cell>
          <cell r="I129">
            <v>85</v>
          </cell>
          <cell r="J129">
            <v>85</v>
          </cell>
          <cell r="K129">
            <v>85</v>
          </cell>
          <cell r="L129">
            <v>85</v>
          </cell>
          <cell r="M129">
            <v>85</v>
          </cell>
          <cell r="N129">
            <v>85</v>
          </cell>
          <cell r="O129">
            <v>85</v>
          </cell>
          <cell r="P129">
            <v>85</v>
          </cell>
          <cell r="Q129">
            <v>85</v>
          </cell>
          <cell r="R129">
            <v>1020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186.67218356166796</v>
          </cell>
          <cell r="G131">
            <v>157.05858768673119</v>
          </cell>
          <cell r="H131">
            <v>134.6388293533978</v>
          </cell>
          <cell r="I131">
            <v>124.53439120457634</v>
          </cell>
          <cell r="J131">
            <v>113.94600274366772</v>
          </cell>
          <cell r="K131">
            <v>108.25849714256427</v>
          </cell>
          <cell r="L131">
            <v>103.23843002566343</v>
          </cell>
          <cell r="M131">
            <v>98.295646328363617</v>
          </cell>
          <cell r="N131">
            <v>93.833333333333329</v>
          </cell>
          <cell r="O131">
            <v>93.833333333333329</v>
          </cell>
          <cell r="P131">
            <v>93.833333333333329</v>
          </cell>
          <cell r="Q131">
            <v>93.833333333333329</v>
          </cell>
          <cell r="R131">
            <v>1401.9759013799658</v>
          </cell>
        </row>
        <row r="133">
          <cell r="C133" t="str">
            <v>TELUS Your Way Plus</v>
          </cell>
          <cell r="F133">
            <v>15927.070189842123</v>
          </cell>
          <cell r="G133">
            <v>17767.206379954507</v>
          </cell>
          <cell r="H133">
            <v>18996.748569592146</v>
          </cell>
          <cell r="I133">
            <v>19301.398622038425</v>
          </cell>
          <cell r="J133">
            <v>19695.235287487478</v>
          </cell>
          <cell r="K133">
            <v>19793.694453849741</v>
          </cell>
          <cell r="L133">
            <v>19887.060937122613</v>
          </cell>
          <cell r="M133">
            <v>19980.427420395492</v>
          </cell>
          <cell r="N133">
            <v>20073.793903668367</v>
          </cell>
          <cell r="O133">
            <v>20167.160386941247</v>
          </cell>
          <cell r="P133">
            <v>20407.010571038081</v>
          </cell>
          <cell r="Q133">
            <v>21282.832905544015</v>
          </cell>
          <cell r="R133">
            <v>233279.63962747424</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4164.7339821182395</v>
          </cell>
          <cell r="G135">
            <v>2099.0466545028066</v>
          </cell>
          <cell r="H135">
            <v>949.32192124263884</v>
          </cell>
          <cell r="I135">
            <v>664.44865439709679</v>
          </cell>
          <cell r="J135">
            <v>670.43584673955297</v>
          </cell>
          <cell r="K135">
            <v>578.36829530706893</v>
          </cell>
          <cell r="L135">
            <v>491.06282829581971</v>
          </cell>
          <cell r="M135">
            <v>403.75736128457044</v>
          </cell>
          <cell r="N135">
            <v>507.32316729024353</v>
          </cell>
          <cell r="O135">
            <v>420.01770027899033</v>
          </cell>
          <cell r="P135">
            <v>334.71879027199833</v>
          </cell>
          <cell r="Q135">
            <v>454.8685695506403</v>
          </cell>
          <cell r="R135">
            <v>11738.103771279668</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659.8000184216387</v>
          </cell>
          <cell r="G137">
            <v>372.99913671085244</v>
          </cell>
          <cell r="H137">
            <v>373.67114643648387</v>
          </cell>
          <cell r="I137">
            <v>262.17683302824804</v>
          </cell>
          <cell r="J137">
            <v>282.87120168530191</v>
          </cell>
          <cell r="K137">
            <v>239.8898281684933</v>
          </cell>
          <cell r="L137">
            <v>239.02707142999353</v>
          </cell>
          <cell r="M137">
            <v>215.70066208752908</v>
          </cell>
          <cell r="N137">
            <v>213.41355896059036</v>
          </cell>
          <cell r="O137">
            <v>218.75245398116172</v>
          </cell>
          <cell r="P137">
            <v>209.86553865652451</v>
          </cell>
          <cell r="Q137">
            <v>218.4268546972136</v>
          </cell>
          <cell r="R137">
            <v>3506.5943042640311</v>
          </cell>
        </row>
        <row r="138">
          <cell r="C138" t="str">
            <v>Community Calling</v>
          </cell>
          <cell r="F138">
            <v>1.4205572923636927</v>
          </cell>
          <cell r="G138">
            <v>0.90164041391808458</v>
          </cell>
          <cell r="H138">
            <v>0.72952122617717607</v>
          </cell>
          <cell r="I138">
            <v>0.58379866502983813</v>
          </cell>
          <cell r="J138">
            <v>0.51463785580719545</v>
          </cell>
          <cell r="K138">
            <v>0.42111090890191089</v>
          </cell>
          <cell r="L138">
            <v>0.35379316697978569</v>
          </cell>
          <cell r="M138">
            <v>0.25699886072650552</v>
          </cell>
          <cell r="N138">
            <v>0.17071579973868328</v>
          </cell>
          <cell r="O138">
            <v>0.11372285788192937</v>
          </cell>
          <cell r="P138">
            <v>0</v>
          </cell>
          <cell r="Q138">
            <v>0</v>
          </cell>
          <cell r="R138">
            <v>5.4664970475248023</v>
          </cell>
        </row>
        <row r="139">
          <cell r="C139" t="str">
            <v>SelectRoute</v>
          </cell>
          <cell r="F139">
            <v>513.44926213405836</v>
          </cell>
          <cell r="G139">
            <v>453.41815234437291</v>
          </cell>
          <cell r="H139">
            <v>503.36099403662365</v>
          </cell>
          <cell r="I139">
            <v>443.37012749758787</v>
          </cell>
          <cell r="J139">
            <v>484.00991488394664</v>
          </cell>
          <cell r="K139">
            <v>439.54687345613598</v>
          </cell>
          <cell r="L139">
            <v>402.34417415014821</v>
          </cell>
          <cell r="M139">
            <v>412.03761652848078</v>
          </cell>
          <cell r="N139">
            <v>460.19339023926869</v>
          </cell>
          <cell r="O139">
            <v>405.4801136866302</v>
          </cell>
          <cell r="P139">
            <v>450.9817007811202</v>
          </cell>
          <cell r="Q139">
            <v>427.43662149324814</v>
          </cell>
          <cell r="R139">
            <v>5395.628941231621</v>
          </cell>
        </row>
        <row r="140">
          <cell r="C140" t="str">
            <v>Rewards</v>
          </cell>
          <cell r="F140">
            <v>-760</v>
          </cell>
          <cell r="G140">
            <v>-760</v>
          </cell>
          <cell r="H140">
            <v>-760</v>
          </cell>
          <cell r="I140">
            <v>-760</v>
          </cell>
          <cell r="J140">
            <v>-760</v>
          </cell>
          <cell r="K140">
            <v>-760</v>
          </cell>
          <cell r="L140">
            <v>-760</v>
          </cell>
          <cell r="M140">
            <v>-760</v>
          </cell>
          <cell r="N140">
            <v>-760</v>
          </cell>
          <cell r="O140">
            <v>-760</v>
          </cell>
          <cell r="P140">
            <v>-760</v>
          </cell>
          <cell r="Q140">
            <v>-760</v>
          </cell>
          <cell r="R140">
            <v>-9120</v>
          </cell>
        </row>
        <row r="141">
          <cell r="F141">
            <v>20506.474009808426</v>
          </cell>
          <cell r="G141">
            <v>19933.571963926457</v>
          </cell>
          <cell r="H141">
            <v>20063.832152534069</v>
          </cell>
          <cell r="I141">
            <v>19911.978035626384</v>
          </cell>
          <cell r="J141">
            <v>20373.066888652087</v>
          </cell>
          <cell r="K141">
            <v>20291.920561690338</v>
          </cell>
          <cell r="L141">
            <v>20259.848804165555</v>
          </cell>
          <cell r="M141">
            <v>20252.180059156795</v>
          </cell>
          <cell r="N141">
            <v>20494.894735958209</v>
          </cell>
          <cell r="O141">
            <v>20451.524377745907</v>
          </cell>
          <cell r="P141">
            <v>20642.576600747729</v>
          </cell>
          <cell r="Q141">
            <v>21623.564951285116</v>
          </cell>
          <cell r="R141">
            <v>244805.43314129708</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169.84439009999997</v>
          </cell>
          <cell r="G147">
            <v>174.09049985249996</v>
          </cell>
          <cell r="H147">
            <v>178.44276234881244</v>
          </cell>
          <cell r="I147">
            <v>182.90383140753272</v>
          </cell>
          <cell r="J147">
            <v>187.47642719272102</v>
          </cell>
          <cell r="K147">
            <v>192.16333787253905</v>
          </cell>
          <cell r="L147">
            <v>196.9674213193525</v>
          </cell>
          <cell r="M147">
            <v>201.89160685233628</v>
          </cell>
          <cell r="N147">
            <v>206.93889702364467</v>
          </cell>
          <cell r="O147">
            <v>212.11236944923576</v>
          </cell>
          <cell r="P147">
            <v>217.41517868546663</v>
          </cell>
          <cell r="Q147">
            <v>222.85055815260327</v>
          </cell>
          <cell r="R147">
            <v>2343.0972802567444</v>
          </cell>
        </row>
        <row r="148">
          <cell r="C148" t="str">
            <v>Directory Assistance</v>
          </cell>
          <cell r="F148">
            <v>800</v>
          </cell>
          <cell r="G148">
            <v>800</v>
          </cell>
          <cell r="H148">
            <v>800</v>
          </cell>
          <cell r="I148">
            <v>800</v>
          </cell>
          <cell r="J148">
            <v>800</v>
          </cell>
          <cell r="K148">
            <v>800</v>
          </cell>
          <cell r="L148">
            <v>800</v>
          </cell>
          <cell r="M148">
            <v>800</v>
          </cell>
          <cell r="N148">
            <v>800</v>
          </cell>
          <cell r="O148">
            <v>800</v>
          </cell>
          <cell r="P148">
            <v>800</v>
          </cell>
          <cell r="Q148">
            <v>800</v>
          </cell>
          <cell r="R148">
            <v>9600</v>
          </cell>
        </row>
        <row r="149">
          <cell r="F149">
            <v>969.84439009999994</v>
          </cell>
          <cell r="G149">
            <v>974.09049985249999</v>
          </cell>
          <cell r="H149">
            <v>978.44276234881249</v>
          </cell>
          <cell r="I149">
            <v>982.90383140753272</v>
          </cell>
          <cell r="J149">
            <v>987.47642719272108</v>
          </cell>
          <cell r="K149">
            <v>992.16333787253905</v>
          </cell>
          <cell r="L149">
            <v>996.96742131935252</v>
          </cell>
          <cell r="M149">
            <v>1001.8916068523363</v>
          </cell>
          <cell r="N149">
            <v>1006.9388970236447</v>
          </cell>
          <cell r="O149">
            <v>1012.1123694492358</v>
          </cell>
          <cell r="P149">
            <v>1017.4151786854666</v>
          </cell>
          <cell r="Q149">
            <v>1022.8505581526033</v>
          </cell>
          <cell r="R149">
            <v>11943.097280256745</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0.77183999999999997</v>
          </cell>
          <cell r="G153">
            <v>0.77183999999999997</v>
          </cell>
          <cell r="H153">
            <v>0.77183999999999997</v>
          </cell>
          <cell r="I153">
            <v>0.77183999999999997</v>
          </cell>
          <cell r="J153">
            <v>0.77183999999999997</v>
          </cell>
          <cell r="K153">
            <v>0.77183999999999997</v>
          </cell>
          <cell r="L153">
            <v>0.77183999999999997</v>
          </cell>
          <cell r="M153">
            <v>0.77183999999999997</v>
          </cell>
          <cell r="N153">
            <v>0.77183999999999997</v>
          </cell>
          <cell r="O153">
            <v>0.77183999999999997</v>
          </cell>
          <cell r="P153">
            <v>0.77183999999999997</v>
          </cell>
          <cell r="Q153">
            <v>0.77183999999999997</v>
          </cell>
          <cell r="R153">
            <v>9.2620799999999992</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0.77183999999999997</v>
          </cell>
          <cell r="G156">
            <v>0.77183999999999997</v>
          </cell>
          <cell r="H156">
            <v>0.77183999999999997</v>
          </cell>
          <cell r="I156">
            <v>0.77183999999999997</v>
          </cell>
          <cell r="J156">
            <v>0.77183999999999997</v>
          </cell>
          <cell r="K156">
            <v>0.77183999999999997</v>
          </cell>
          <cell r="L156">
            <v>0.77183999999999997</v>
          </cell>
          <cell r="M156">
            <v>0.77183999999999997</v>
          </cell>
          <cell r="N156">
            <v>0.77183999999999997</v>
          </cell>
          <cell r="O156">
            <v>0.77183999999999997</v>
          </cell>
          <cell r="P156">
            <v>0.77183999999999997</v>
          </cell>
          <cell r="Q156">
            <v>0.77183999999999997</v>
          </cell>
          <cell r="R156">
            <v>9.2620799999999992</v>
          </cell>
        </row>
        <row r="158">
          <cell r="C158" t="str">
            <v>Regular Toll</v>
          </cell>
          <cell r="F158">
            <v>3445.0828898479567</v>
          </cell>
          <cell r="G158">
            <v>3099.6767022539561</v>
          </cell>
          <cell r="H158">
            <v>2878.318141742136</v>
          </cell>
          <cell r="I158">
            <v>2473.944649806082</v>
          </cell>
          <cell r="J158">
            <v>2729.8874772204585</v>
          </cell>
          <cell r="K158">
            <v>2665.9600383603351</v>
          </cell>
          <cell r="L158">
            <v>2603.239915450622</v>
          </cell>
          <cell r="M158">
            <v>2541.0178923516532</v>
          </cell>
          <cell r="N158">
            <v>2576.9265129674022</v>
          </cell>
          <cell r="O158">
            <v>2554.1549811170007</v>
          </cell>
          <cell r="P158">
            <v>2590.4531754571085</v>
          </cell>
          <cell r="Q158">
            <v>2627.2434531589711</v>
          </cell>
          <cell r="R158">
            <v>32785.905829733681</v>
          </cell>
        </row>
        <row r="160">
          <cell r="F160">
            <v>25108.845313318048</v>
          </cell>
          <cell r="G160">
            <v>24165.169593719642</v>
          </cell>
          <cell r="H160">
            <v>24056.003725978415</v>
          </cell>
          <cell r="I160">
            <v>23494.132748044573</v>
          </cell>
          <cell r="J160">
            <v>24205.148635808935</v>
          </cell>
          <cell r="K160">
            <v>24059.074275065777</v>
          </cell>
          <cell r="L160">
            <v>23964.066410961193</v>
          </cell>
          <cell r="M160">
            <v>23894.157044689149</v>
          </cell>
          <cell r="N160">
            <v>24173.365319282588</v>
          </cell>
          <cell r="O160">
            <v>24112.396901645476</v>
          </cell>
          <cell r="P160">
            <v>24345.050128223636</v>
          </cell>
          <cell r="Q160">
            <v>25368.264135930021</v>
          </cell>
          <cell r="R160">
            <v>290945.67423266743</v>
          </cell>
        </row>
        <row r="163">
          <cell r="C163" t="str">
            <v>Other Revenue</v>
          </cell>
          <cell r="F163">
            <v>584.81238912857145</v>
          </cell>
          <cell r="G163">
            <v>584.81238912857145</v>
          </cell>
          <cell r="H163">
            <v>584.81238912857145</v>
          </cell>
          <cell r="I163">
            <v>584.81238912857145</v>
          </cell>
          <cell r="J163">
            <v>584.81238912857145</v>
          </cell>
          <cell r="K163">
            <v>584.81238912857145</v>
          </cell>
          <cell r="L163">
            <v>584.81238912857145</v>
          </cell>
          <cell r="M163">
            <v>584.81238912857145</v>
          </cell>
          <cell r="N163">
            <v>584.81238912857145</v>
          </cell>
          <cell r="O163">
            <v>584.81238912857145</v>
          </cell>
          <cell r="P163">
            <v>584.81238912857145</v>
          </cell>
          <cell r="Q163">
            <v>584.81238912857145</v>
          </cell>
          <cell r="R163">
            <v>7017.748669542857</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584.81238912857145</v>
          </cell>
          <cell r="G168">
            <v>584.81238912857145</v>
          </cell>
          <cell r="H168">
            <v>584.81238912857145</v>
          </cell>
          <cell r="I168">
            <v>584.81238912857145</v>
          </cell>
          <cell r="J168">
            <v>584.81238912857145</v>
          </cell>
          <cell r="K168">
            <v>584.81238912857145</v>
          </cell>
          <cell r="L168">
            <v>584.81238912857145</v>
          </cell>
          <cell r="M168">
            <v>584.81238912857145</v>
          </cell>
          <cell r="N168">
            <v>584.81238912857145</v>
          </cell>
          <cell r="O168">
            <v>584.81238912857145</v>
          </cell>
          <cell r="P168">
            <v>584.81238912857145</v>
          </cell>
          <cell r="Q168">
            <v>584.81238912857145</v>
          </cell>
          <cell r="R168">
            <v>7017.748669542857</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51487.694639274479</v>
          </cell>
          <cell r="G190">
            <v>50643.724286570556</v>
          </cell>
          <cell r="H190">
            <v>50566.034000611086</v>
          </cell>
          <cell r="I190">
            <v>50255.811423913379</v>
          </cell>
          <cell r="J190">
            <v>51154.89107943511</v>
          </cell>
          <cell r="K190">
            <v>51035.004149593835</v>
          </cell>
          <cell r="L190">
            <v>51437.366481383819</v>
          </cell>
          <cell r="M190">
            <v>51449.701963898005</v>
          </cell>
          <cell r="N190">
            <v>52309.985752850982</v>
          </cell>
          <cell r="O190">
            <v>51745.626165820984</v>
          </cell>
          <cell r="P190">
            <v>51801.449013759862</v>
          </cell>
          <cell r="Q190">
            <v>52284.413355255085</v>
          </cell>
          <cell r="R190">
            <v>616171.70231236715</v>
          </cell>
        </row>
        <row r="195">
          <cell r="C195" t="str">
            <v>COGS - Voice</v>
          </cell>
          <cell r="F195">
            <v>-119.06272285714284</v>
          </cell>
          <cell r="G195">
            <v>-119.06272285714284</v>
          </cell>
          <cell r="H195">
            <v>-119.06272285714284</v>
          </cell>
          <cell r="I195">
            <v>-119.06272285714284</v>
          </cell>
          <cell r="J195">
            <v>-119.06272285714284</v>
          </cell>
          <cell r="K195">
            <v>-119.06272285714284</v>
          </cell>
          <cell r="L195">
            <v>-119.06272285714284</v>
          </cell>
          <cell r="M195">
            <v>-119.06272285714284</v>
          </cell>
          <cell r="N195">
            <v>-119.06272285714284</v>
          </cell>
          <cell r="O195">
            <v>-119.06272285714284</v>
          </cell>
          <cell r="P195">
            <v>-119.06272285714284</v>
          </cell>
          <cell r="Q195">
            <v>-119.06272285714284</v>
          </cell>
          <cell r="R195">
            <v>-1428.7526742857144</v>
          </cell>
        </row>
        <row r="196">
          <cell r="C196" t="str">
            <v>Uncollectibles</v>
          </cell>
          <cell r="F196">
            <v>-872.24599999999998</v>
          </cell>
          <cell r="G196">
            <v>-861.99</v>
          </cell>
          <cell r="H196">
            <v>-857.21500000000003</v>
          </cell>
          <cell r="I196">
            <v>-854.67899999999997</v>
          </cell>
          <cell r="J196">
            <v>-857.51</v>
          </cell>
          <cell r="K196">
            <v>-852.31500000000005</v>
          </cell>
          <cell r="L196">
            <v>-849.48599999999999</v>
          </cell>
          <cell r="M196">
            <v>-849.17399999999998</v>
          </cell>
          <cell r="N196">
            <v>-852.33100000000002</v>
          </cell>
          <cell r="O196">
            <v>-852.08500000000004</v>
          </cell>
          <cell r="P196">
            <v>-856.423</v>
          </cell>
          <cell r="Q196">
            <v>-860.45500000000004</v>
          </cell>
          <cell r="R196">
            <v>-10275.909</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-991.30872285714281</v>
          </cell>
          <cell r="G199">
            <v>-981.05272285714284</v>
          </cell>
          <cell r="H199">
            <v>-976.27772285714286</v>
          </cell>
          <cell r="I199">
            <v>-973.7417228571428</v>
          </cell>
          <cell r="J199">
            <v>-976.57272285714282</v>
          </cell>
          <cell r="K199">
            <v>-971.37772285714289</v>
          </cell>
          <cell r="L199">
            <v>-968.54872285714282</v>
          </cell>
          <cell r="M199">
            <v>-968.23672285714281</v>
          </cell>
          <cell r="N199">
            <v>-971.39372285714285</v>
          </cell>
          <cell r="O199">
            <v>-971.14772285714287</v>
          </cell>
          <cell r="P199">
            <v>-975.48572285714283</v>
          </cell>
          <cell r="Q199">
            <v>-979.51772285714287</v>
          </cell>
          <cell r="R199">
            <v>-11704.661674285715</v>
          </cell>
        </row>
        <row r="201">
          <cell r="F201">
            <v>50496.385916417334</v>
          </cell>
          <cell r="G201">
            <v>49662.671563713411</v>
          </cell>
          <cell r="H201">
            <v>49589.756277753942</v>
          </cell>
          <cell r="I201">
            <v>49282.069701056236</v>
          </cell>
          <cell r="J201">
            <v>50178.318356577969</v>
          </cell>
          <cell r="K201">
            <v>50063.626426736693</v>
          </cell>
          <cell r="L201">
            <v>50468.817758526675</v>
          </cell>
          <cell r="M201">
            <v>50481.46524104086</v>
          </cell>
          <cell r="N201">
            <v>51338.592029993837</v>
          </cell>
          <cell r="O201">
            <v>50774.478442963838</v>
          </cell>
          <cell r="P201">
            <v>50825.96329090272</v>
          </cell>
          <cell r="Q201">
            <v>51304.895632397944</v>
          </cell>
          <cell r="R201">
            <v>604467.0406380815</v>
          </cell>
        </row>
      </sheetData>
      <sheetData sheetId="2" refreshError="1">
        <row r="48">
          <cell r="C48" t="str">
            <v>Basic Exchange</v>
          </cell>
          <cell r="F48">
            <v>13706.758981238938</v>
          </cell>
          <cell r="G48">
            <v>13745.466109455196</v>
          </cell>
          <cell r="H48">
            <v>13798.099880410207</v>
          </cell>
          <cell r="I48">
            <v>13849.735451365217</v>
          </cell>
          <cell r="J48">
            <v>13919.056665058981</v>
          </cell>
          <cell r="K48">
            <v>13945.632750536488</v>
          </cell>
          <cell r="L48">
            <v>13987.136478752742</v>
          </cell>
          <cell r="M48">
            <v>14012.713964230246</v>
          </cell>
          <cell r="N48">
            <v>14068.626135185261</v>
          </cell>
          <cell r="O48">
            <v>13776.147375197803</v>
          </cell>
          <cell r="P48">
            <v>13453.397003431808</v>
          </cell>
          <cell r="Q48">
            <v>13092.573386998007</v>
          </cell>
          <cell r="R48">
            <v>165355.34418186088</v>
          </cell>
        </row>
        <row r="49">
          <cell r="C49" t="str">
            <v>EFRC</v>
          </cell>
          <cell r="F49">
            <v>1046.6252221046386</v>
          </cell>
          <cell r="G49">
            <v>1051.6121541084549</v>
          </cell>
          <cell r="H49">
            <v>1056.7930937330514</v>
          </cell>
          <cell r="I49">
            <v>1062.1413240189293</v>
          </cell>
          <cell r="J49">
            <v>1067.7525113400789</v>
          </cell>
          <cell r="K49">
            <v>1073.6018540995758</v>
          </cell>
          <cell r="L49">
            <v>1079.7082475079394</v>
          </cell>
          <cell r="M49">
            <v>1086.0104661859555</v>
          </cell>
          <cell r="N49">
            <v>1091.5703665223518</v>
          </cell>
          <cell r="O49">
            <v>1058.0671039307781</v>
          </cell>
          <cell r="P49">
            <v>1055.9891507034815</v>
          </cell>
          <cell r="Q49">
            <v>1051.9277179795695</v>
          </cell>
          <cell r="R49">
            <v>12781.799212234804</v>
          </cell>
        </row>
        <row r="50">
          <cell r="F50">
            <v>14753.384203343576</v>
          </cell>
          <cell r="G50">
            <v>14797.07826356365</v>
          </cell>
          <cell r="H50">
            <v>14854.892974143258</v>
          </cell>
          <cell r="I50">
            <v>14911.876775384146</v>
          </cell>
          <cell r="J50">
            <v>14986.80917639906</v>
          </cell>
          <cell r="K50">
            <v>15019.234604636064</v>
          </cell>
          <cell r="L50">
            <v>15066.844726260681</v>
          </cell>
          <cell r="M50">
            <v>15098.724430416201</v>
          </cell>
          <cell r="N50">
            <v>15160.196501707613</v>
          </cell>
          <cell r="O50">
            <v>14834.214479128581</v>
          </cell>
          <cell r="P50">
            <v>14509.386154135289</v>
          </cell>
          <cell r="Q50">
            <v>14144.501104977577</v>
          </cell>
          <cell r="R50">
            <v>178137.14339409568</v>
          </cell>
        </row>
        <row r="52">
          <cell r="C52" t="str">
            <v>DID</v>
          </cell>
          <cell r="F52">
            <v>605.4001462644444</v>
          </cell>
          <cell r="G52">
            <v>609.24785431888381</v>
          </cell>
          <cell r="H52">
            <v>602.3751627791919</v>
          </cell>
          <cell r="I52">
            <v>621.37933603966599</v>
          </cell>
          <cell r="J52">
            <v>621.84736239991867</v>
          </cell>
          <cell r="K52">
            <v>637.33840539861785</v>
          </cell>
          <cell r="L52">
            <v>652.53426526191083</v>
          </cell>
          <cell r="M52">
            <v>646.30105927409102</v>
          </cell>
          <cell r="N52">
            <v>632.15371369984825</v>
          </cell>
          <cell r="O52">
            <v>640.87900506291271</v>
          </cell>
          <cell r="P52">
            <v>630.6176474017326</v>
          </cell>
          <cell r="Q52">
            <v>611.5754941619067</v>
          </cell>
          <cell r="R52">
            <v>7511.649452063125</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228.0082942857143</v>
          </cell>
          <cell r="G55">
            <v>228.0082942857143</v>
          </cell>
          <cell r="H55">
            <v>228.0082942857143</v>
          </cell>
          <cell r="I55">
            <v>228.0082942857143</v>
          </cell>
          <cell r="J55">
            <v>228.0082942857143</v>
          </cell>
          <cell r="K55">
            <v>228.0082942857143</v>
          </cell>
          <cell r="L55">
            <v>228.0082942857143</v>
          </cell>
          <cell r="M55">
            <v>228.0082942857143</v>
          </cell>
          <cell r="N55">
            <v>228.0082942857143</v>
          </cell>
          <cell r="O55">
            <v>228.0082942857143</v>
          </cell>
          <cell r="P55">
            <v>228.0082942857143</v>
          </cell>
          <cell r="Q55">
            <v>228.0082942857143</v>
          </cell>
          <cell r="R55">
            <v>2736.0995314285715</v>
          </cell>
        </row>
        <row r="56">
          <cell r="C56" t="str">
            <v>Other Local Access</v>
          </cell>
          <cell r="F56">
            <v>156.65474719818897</v>
          </cell>
          <cell r="G56">
            <v>117.08419267017079</v>
          </cell>
          <cell r="H56">
            <v>113.20930609687255</v>
          </cell>
          <cell r="I56">
            <v>108.24465415784128</v>
          </cell>
          <cell r="J56">
            <v>104.5952691994197</v>
          </cell>
          <cell r="K56">
            <v>100.02618389141391</v>
          </cell>
          <cell r="L56">
            <v>95.433431230327983</v>
          </cell>
          <cell r="M56">
            <v>90.85904454263131</v>
          </cell>
          <cell r="N56">
            <v>87.290907488057627</v>
          </cell>
          <cell r="O56">
            <v>77.459882022308832</v>
          </cell>
          <cell r="P56">
            <v>69.929389231496202</v>
          </cell>
          <cell r="Q56">
            <v>61.430158715915169</v>
          </cell>
          <cell r="R56">
            <v>1182.2171664446446</v>
          </cell>
        </row>
        <row r="57">
          <cell r="C57" t="str">
            <v>Digital Exchange Access</v>
          </cell>
          <cell r="F57">
            <v>0</v>
          </cell>
          <cell r="G57">
            <v>145</v>
          </cell>
          <cell r="H57">
            <v>152.25</v>
          </cell>
          <cell r="I57">
            <v>159.5</v>
          </cell>
          <cell r="J57">
            <v>166.75</v>
          </cell>
          <cell r="K57">
            <v>174</v>
          </cell>
          <cell r="L57">
            <v>181.25</v>
          </cell>
          <cell r="M57">
            <v>188.5</v>
          </cell>
          <cell r="N57">
            <v>195.75</v>
          </cell>
          <cell r="O57">
            <v>203</v>
          </cell>
          <cell r="P57">
            <v>210.25</v>
          </cell>
          <cell r="Q57">
            <v>217.5</v>
          </cell>
          <cell r="R57">
            <v>1993.75</v>
          </cell>
        </row>
        <row r="58">
          <cell r="C58" t="str">
            <v>C800/Paging</v>
          </cell>
          <cell r="F58">
            <v>21.930499999999999</v>
          </cell>
          <cell r="G58">
            <v>21.931000000000001</v>
          </cell>
          <cell r="H58">
            <v>21.754000000000001</v>
          </cell>
          <cell r="I58">
            <v>21.6525</v>
          </cell>
          <cell r="J58">
            <v>21.513500000000001</v>
          </cell>
          <cell r="K58">
            <v>21.337</v>
          </cell>
          <cell r="L58">
            <v>21.198</v>
          </cell>
          <cell r="M58">
            <v>21.0715</v>
          </cell>
          <cell r="N58">
            <v>21.032</v>
          </cell>
          <cell r="O58">
            <v>20.895</v>
          </cell>
          <cell r="P58">
            <v>20.731000000000002</v>
          </cell>
          <cell r="Q58">
            <v>20.742000000000001</v>
          </cell>
          <cell r="R58">
            <v>255.78799999999998</v>
          </cell>
        </row>
        <row r="59">
          <cell r="C59" t="str">
            <v>M150 (General Mobile)</v>
          </cell>
          <cell r="F59">
            <v>199.49919438478747</v>
          </cell>
          <cell r="G59">
            <v>190.71182396505807</v>
          </cell>
          <cell r="H59">
            <v>182.17693397784168</v>
          </cell>
          <cell r="I59">
            <v>175.84720808458505</v>
          </cell>
          <cell r="J59">
            <v>169.33182491317783</v>
          </cell>
          <cell r="K59">
            <v>163.00209901992119</v>
          </cell>
          <cell r="L59">
            <v>153.68317775753701</v>
          </cell>
          <cell r="M59">
            <v>144.08801753914992</v>
          </cell>
          <cell r="N59">
            <v>134.76909627676577</v>
          </cell>
          <cell r="O59">
            <v>124.64131302333018</v>
          </cell>
          <cell r="P59">
            <v>114.21277984446579</v>
          </cell>
          <cell r="Q59">
            <v>104.08499659103016</v>
          </cell>
          <cell r="R59">
            <v>1856.0484653776502</v>
          </cell>
        </row>
        <row r="60">
          <cell r="C60" t="str">
            <v>C400</v>
          </cell>
          <cell r="F60">
            <v>1030.6372267303332</v>
          </cell>
          <cell r="G60">
            <v>637.59152958747609</v>
          </cell>
          <cell r="H60">
            <v>574.9554638731903</v>
          </cell>
          <cell r="I60">
            <v>535.62925315890448</v>
          </cell>
          <cell r="J60">
            <v>502.48791744461886</v>
          </cell>
          <cell r="K60">
            <v>470.28670673033304</v>
          </cell>
          <cell r="L60">
            <v>443.82512101604732</v>
          </cell>
          <cell r="M60">
            <v>415.26703530176161</v>
          </cell>
          <cell r="N60">
            <v>388.80544958747583</v>
          </cell>
          <cell r="O60">
            <v>357.21318887319029</v>
          </cell>
          <cell r="P60">
            <v>324.46895315890458</v>
          </cell>
          <cell r="Q60">
            <v>292.87669244461881</v>
          </cell>
          <cell r="R60">
            <v>5974.0445379068542</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1007.5970821732313</v>
          </cell>
          <cell r="G63">
            <v>1007.5970821732313</v>
          </cell>
          <cell r="H63">
            <v>1007.5970821732313</v>
          </cell>
          <cell r="I63">
            <v>1007.5970821732313</v>
          </cell>
          <cell r="J63">
            <v>1007.5970821732313</v>
          </cell>
          <cell r="K63">
            <v>1007.5970821732313</v>
          </cell>
          <cell r="L63">
            <v>1007.5970821732313</v>
          </cell>
          <cell r="M63">
            <v>1007.5970821732313</v>
          </cell>
          <cell r="N63">
            <v>1007.5970821732313</v>
          </cell>
          <cell r="O63">
            <v>1007.5970821732313</v>
          </cell>
          <cell r="P63">
            <v>1007.5970821732313</v>
          </cell>
          <cell r="Q63">
            <v>1007.5970821732313</v>
          </cell>
          <cell r="R63">
            <v>12091.164986078778</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612.88199999999995</v>
          </cell>
          <cell r="G68">
            <v>820.09500000000003</v>
          </cell>
          <cell r="H68">
            <v>654.12900000000002</v>
          </cell>
          <cell r="I68">
            <v>591.84</v>
          </cell>
          <cell r="J68">
            <v>567.03599999999994</v>
          </cell>
          <cell r="K68">
            <v>604.38199999999995</v>
          </cell>
          <cell r="L68">
            <v>751.39599999999996</v>
          </cell>
          <cell r="M68">
            <v>770.76499999999999</v>
          </cell>
          <cell r="N68">
            <v>684.64700000000005</v>
          </cell>
          <cell r="O68">
            <v>784.90499999999997</v>
          </cell>
          <cell r="P68">
            <v>829.57100000000003</v>
          </cell>
          <cell r="Q68">
            <v>721.71400000000006</v>
          </cell>
          <cell r="R68">
            <v>8393.362000000001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79.945800000000006</v>
          </cell>
          <cell r="G72">
            <v>75.933000000000007</v>
          </cell>
          <cell r="H72">
            <v>75.933000000000007</v>
          </cell>
          <cell r="I72">
            <v>75.933000000000007</v>
          </cell>
          <cell r="J72">
            <v>75.933000000000007</v>
          </cell>
          <cell r="K72">
            <v>75.933000000000007</v>
          </cell>
          <cell r="L72">
            <v>75.933000000000007</v>
          </cell>
          <cell r="M72">
            <v>75.933000000000007</v>
          </cell>
          <cell r="N72">
            <v>75.933000000000007</v>
          </cell>
          <cell r="O72">
            <v>75.933000000000007</v>
          </cell>
          <cell r="P72">
            <v>75.933000000000007</v>
          </cell>
          <cell r="Q72">
            <v>75.933000000000007</v>
          </cell>
          <cell r="R72">
            <v>915.2088</v>
          </cell>
        </row>
        <row r="73">
          <cell r="C73" t="str">
            <v>Broadcast Radio - Local</v>
          </cell>
          <cell r="F73">
            <v>23.163920000000001</v>
          </cell>
          <cell r="G73">
            <v>23.163920000000001</v>
          </cell>
          <cell r="H73">
            <v>23.163920000000001</v>
          </cell>
          <cell r="I73">
            <v>23.163920000000001</v>
          </cell>
          <cell r="J73">
            <v>23.163920000000001</v>
          </cell>
          <cell r="K73">
            <v>23.163920000000001</v>
          </cell>
          <cell r="L73">
            <v>23.163920000000001</v>
          </cell>
          <cell r="M73">
            <v>23.163920000000001</v>
          </cell>
          <cell r="N73">
            <v>23.163920000000001</v>
          </cell>
          <cell r="O73">
            <v>23.163920000000001</v>
          </cell>
          <cell r="P73">
            <v>23.163920000000001</v>
          </cell>
          <cell r="Q73">
            <v>23.163920000000001</v>
          </cell>
          <cell r="R73">
            <v>277.96703999999994</v>
          </cell>
        </row>
        <row r="74">
          <cell r="C74" t="str">
            <v>Other Broadcast - Local</v>
          </cell>
          <cell r="F74">
            <v>3</v>
          </cell>
          <cell r="G74">
            <v>3</v>
          </cell>
          <cell r="H74">
            <v>3</v>
          </cell>
          <cell r="I74">
            <v>3.09</v>
          </cell>
          <cell r="J74">
            <v>3.1826999999999996</v>
          </cell>
          <cell r="K74">
            <v>3.2781810000000005</v>
          </cell>
          <cell r="L74">
            <v>3.3765264300000006</v>
          </cell>
          <cell r="M74">
            <v>3.4778222229000009</v>
          </cell>
          <cell r="N74">
            <v>3.5821568895870008</v>
          </cell>
          <cell r="O74">
            <v>3.6896215962746108</v>
          </cell>
          <cell r="P74">
            <v>3.8003102441628496</v>
          </cell>
          <cell r="Q74">
            <v>3.9143195514877349</v>
          </cell>
          <cell r="R74">
            <v>40.391637934412202</v>
          </cell>
        </row>
        <row r="75">
          <cell r="C75" t="str">
            <v>Sub-Total Broadcast</v>
          </cell>
          <cell r="F75">
            <v>106.10972000000001</v>
          </cell>
          <cell r="G75">
            <v>102.09692000000001</v>
          </cell>
          <cell r="H75">
            <v>102.09692000000001</v>
          </cell>
          <cell r="I75">
            <v>102.18692000000001</v>
          </cell>
          <cell r="J75">
            <v>102.27962000000001</v>
          </cell>
          <cell r="K75">
            <v>102.37510100000002</v>
          </cell>
          <cell r="L75">
            <v>102.47344643000001</v>
          </cell>
          <cell r="M75">
            <v>102.57474222290001</v>
          </cell>
          <cell r="N75">
            <v>102.67907688958701</v>
          </cell>
          <cell r="O75">
            <v>102.78654159627462</v>
          </cell>
          <cell r="P75">
            <v>102.89723024416286</v>
          </cell>
          <cell r="Q75">
            <v>103.01123955148775</v>
          </cell>
          <cell r="R75">
            <v>1233.5674779344122</v>
          </cell>
        </row>
        <row r="77">
          <cell r="C77" t="str">
            <v>Total Basic Local - VLOB</v>
          </cell>
          <cell r="F77">
            <v>18722.103114380276</v>
          </cell>
          <cell r="G77">
            <v>18676.441960564185</v>
          </cell>
          <cell r="H77">
            <v>18493.445137329301</v>
          </cell>
          <cell r="I77">
            <v>18463.762023284089</v>
          </cell>
          <cell r="J77">
            <v>18478.256046815139</v>
          </cell>
          <cell r="K77">
            <v>18527.587477135294</v>
          </cell>
          <cell r="L77">
            <v>18704.243544415447</v>
          </cell>
          <cell r="M77">
            <v>18713.756205755679</v>
          </cell>
          <cell r="N77">
            <v>18642.929122108293</v>
          </cell>
          <cell r="O77">
            <v>18381.599786165545</v>
          </cell>
          <cell r="P77">
            <v>18047.669530474996</v>
          </cell>
          <cell r="Q77">
            <v>17513.04106290148</v>
          </cell>
          <cell r="R77">
            <v>221364.83501132973</v>
          </cell>
        </row>
        <row r="80">
          <cell r="C80" t="str">
            <v>TELUS PLAnet</v>
          </cell>
          <cell r="F80">
            <v>160.70041000000001</v>
          </cell>
          <cell r="G80">
            <v>186.34661</v>
          </cell>
          <cell r="H80">
            <v>211.61678999999998</v>
          </cell>
          <cell r="I80">
            <v>225.45004999999998</v>
          </cell>
          <cell r="J80">
            <v>251.13087999999996</v>
          </cell>
          <cell r="K80">
            <v>267.22966499999995</v>
          </cell>
          <cell r="L80">
            <v>326.92899999999992</v>
          </cell>
          <cell r="M80">
            <v>336.58632</v>
          </cell>
          <cell r="N80">
            <v>354.44211000000001</v>
          </cell>
          <cell r="O80">
            <v>371.71691499999997</v>
          </cell>
          <cell r="P80">
            <v>387.59368499999999</v>
          </cell>
          <cell r="Q80">
            <v>400.65242000000001</v>
          </cell>
          <cell r="R80">
            <v>3480.3948549999996</v>
          </cell>
        </row>
        <row r="84">
          <cell r="C84" t="str">
            <v>Centrex-ACD</v>
          </cell>
          <cell r="F84">
            <v>48.889301312608652</v>
          </cell>
          <cell r="G84">
            <v>49.907740254382183</v>
          </cell>
          <cell r="H84">
            <v>50.926179196155701</v>
          </cell>
          <cell r="I84">
            <v>51.944618137929233</v>
          </cell>
          <cell r="J84">
            <v>52.963057079702757</v>
          </cell>
          <cell r="K84">
            <v>53.981496021476282</v>
          </cell>
          <cell r="L84">
            <v>54.999934963249807</v>
          </cell>
          <cell r="M84">
            <v>56.018373905023331</v>
          </cell>
          <cell r="N84">
            <v>57.036812846796856</v>
          </cell>
          <cell r="O84">
            <v>58.055251788570388</v>
          </cell>
          <cell r="P84">
            <v>59.073690730343905</v>
          </cell>
          <cell r="Q84">
            <v>60.092129672117437</v>
          </cell>
          <cell r="R84">
            <v>653.88858590835662</v>
          </cell>
        </row>
        <row r="85">
          <cell r="C85" t="str">
            <v>Centrex-CMS</v>
          </cell>
          <cell r="F85">
            <v>51.975274337244109</v>
          </cell>
          <cell r="G85">
            <v>53.252637554378786</v>
          </cell>
          <cell r="H85">
            <v>54.530000771513464</v>
          </cell>
          <cell r="I85">
            <v>55.807363988648135</v>
          </cell>
          <cell r="J85">
            <v>57.084727205782812</v>
          </cell>
          <cell r="K85">
            <v>58.362090422917483</v>
          </cell>
          <cell r="L85">
            <v>59.63945364005216</v>
          </cell>
          <cell r="M85">
            <v>60.916816857186838</v>
          </cell>
          <cell r="N85">
            <v>62.194180074321515</v>
          </cell>
          <cell r="O85">
            <v>63.471543291456193</v>
          </cell>
          <cell r="P85">
            <v>64.748906508590863</v>
          </cell>
          <cell r="Q85">
            <v>66.026269725725555</v>
          </cell>
          <cell r="R85">
            <v>708.009264377818</v>
          </cell>
        </row>
        <row r="86">
          <cell r="C86" t="str">
            <v>Centrex-Features</v>
          </cell>
          <cell r="F86">
            <v>213.69136967108344</v>
          </cell>
          <cell r="G86">
            <v>217.79879391726769</v>
          </cell>
          <cell r="H86">
            <v>221.90621816345197</v>
          </cell>
          <cell r="I86">
            <v>226.01364240963622</v>
          </cell>
          <cell r="J86">
            <v>230.1210666558205</v>
          </cell>
          <cell r="K86">
            <v>234.22849090200475</v>
          </cell>
          <cell r="L86">
            <v>238.33591514818903</v>
          </cell>
          <cell r="M86">
            <v>242.44333939437328</v>
          </cell>
          <cell r="N86">
            <v>246.55076364055756</v>
          </cell>
          <cell r="O86">
            <v>250.65818788674181</v>
          </cell>
          <cell r="P86">
            <v>254.76561213292609</v>
          </cell>
          <cell r="Q86">
            <v>258.87303637911037</v>
          </cell>
          <cell r="R86">
            <v>2835.386436301163</v>
          </cell>
        </row>
        <row r="87">
          <cell r="C87" t="str">
            <v>Centrex-Lines</v>
          </cell>
          <cell r="F87">
            <v>2305.507658711535</v>
          </cell>
          <cell r="G87">
            <v>2363.1451388516411</v>
          </cell>
          <cell r="H87">
            <v>2420.9016189917465</v>
          </cell>
          <cell r="I87">
            <v>2478.6610991318535</v>
          </cell>
          <cell r="J87">
            <v>2461.0645792719592</v>
          </cell>
          <cell r="K87">
            <v>2560.2975594120653</v>
          </cell>
          <cell r="L87">
            <v>2622.677679552171</v>
          </cell>
          <cell r="M87">
            <v>2683.9365996922779</v>
          </cell>
          <cell r="N87">
            <v>2746.1951198323841</v>
          </cell>
          <cell r="O87">
            <v>2808.3316399724899</v>
          </cell>
          <cell r="P87">
            <v>2870.5901601125956</v>
          </cell>
          <cell r="Q87">
            <v>2930.8486802527018</v>
          </cell>
          <cell r="R87">
            <v>31252.157533785419</v>
          </cell>
        </row>
        <row r="88">
          <cell r="C88" t="str">
            <v>Centrex-Voice Processing</v>
          </cell>
          <cell r="F88">
            <v>208.779</v>
          </cell>
          <cell r="G88">
            <v>212.197</v>
          </cell>
          <cell r="H88">
            <v>215.67500000000001</v>
          </cell>
          <cell r="I88">
            <v>219.21700000000001</v>
          </cell>
          <cell r="J88">
            <v>222.822</v>
          </cell>
          <cell r="K88">
            <v>226.49299999999999</v>
          </cell>
          <cell r="L88">
            <v>230.23099999999999</v>
          </cell>
          <cell r="M88">
            <v>234.03800000000001</v>
          </cell>
          <cell r="N88">
            <v>237.91499999999999</v>
          </cell>
          <cell r="O88">
            <v>241.86600000000001</v>
          </cell>
          <cell r="P88">
            <v>245.89099999999999</v>
          </cell>
          <cell r="Q88">
            <v>249.99199999999999</v>
          </cell>
          <cell r="R88">
            <v>2745.1160000000004</v>
          </cell>
        </row>
        <row r="89">
          <cell r="F89">
            <v>2828.8426040324712</v>
          </cell>
          <cell r="G89">
            <v>2896.3013105776699</v>
          </cell>
          <cell r="H89">
            <v>2963.9390171228679</v>
          </cell>
          <cell r="I89">
            <v>3031.6437236680672</v>
          </cell>
          <cell r="J89">
            <v>3024.0554302132655</v>
          </cell>
          <cell r="K89">
            <v>3133.3626367584639</v>
          </cell>
          <cell r="L89">
            <v>3205.8839833036618</v>
          </cell>
          <cell r="M89">
            <v>3277.3531298488615</v>
          </cell>
          <cell r="N89">
            <v>3349.8918763940601</v>
          </cell>
          <cell r="O89">
            <v>3422.3826229392585</v>
          </cell>
          <cell r="P89">
            <v>3495.0693694844567</v>
          </cell>
          <cell r="Q89">
            <v>3565.8321160296555</v>
          </cell>
          <cell r="R89">
            <v>38194.557820372756</v>
          </cell>
        </row>
        <row r="91">
          <cell r="C91" t="str">
            <v>Call Answer</v>
          </cell>
          <cell r="F91">
            <v>123.319</v>
          </cell>
          <cell r="G91">
            <v>128.864</v>
          </cell>
          <cell r="H91">
            <v>134.399</v>
          </cell>
          <cell r="I91">
            <v>138.899</v>
          </cell>
          <cell r="J91">
            <v>143.399</v>
          </cell>
          <cell r="K91">
            <v>148.904</v>
          </cell>
          <cell r="L91">
            <v>154.53899999999999</v>
          </cell>
          <cell r="M91">
            <v>160.17400000000001</v>
          </cell>
          <cell r="N91">
            <v>166.804</v>
          </cell>
          <cell r="O91">
            <v>171.45400000000001</v>
          </cell>
          <cell r="P91">
            <v>176.09399999999999</v>
          </cell>
          <cell r="Q91">
            <v>180.73400000000001</v>
          </cell>
          <cell r="R91">
            <v>1827.5830000000001</v>
          </cell>
        </row>
        <row r="92">
          <cell r="C92" t="str">
            <v>Call Management</v>
          </cell>
          <cell r="F92">
            <v>128.34739999999999</v>
          </cell>
          <cell r="G92">
            <v>129.45392000000001</v>
          </cell>
          <cell r="H92">
            <v>130.56144</v>
          </cell>
          <cell r="I92">
            <v>131.66795999999999</v>
          </cell>
          <cell r="J92">
            <v>133.32298</v>
          </cell>
          <cell r="K92">
            <v>134.97800000000001</v>
          </cell>
          <cell r="L92">
            <v>136.63301999999999</v>
          </cell>
          <cell r="M92">
            <v>138.28704000000002</v>
          </cell>
          <cell r="N92">
            <v>139.94206</v>
          </cell>
          <cell r="O92">
            <v>141.59707999999998</v>
          </cell>
          <cell r="P92">
            <v>143.25210000000001</v>
          </cell>
          <cell r="Q92">
            <v>144.90711999999999</v>
          </cell>
          <cell r="R92">
            <v>1632.95012</v>
          </cell>
        </row>
        <row r="93">
          <cell r="C93" t="str">
            <v>Custom Calling</v>
          </cell>
          <cell r="F93">
            <v>296.042147</v>
          </cell>
          <cell r="G93">
            <v>296.44024199999996</v>
          </cell>
          <cell r="H93">
            <v>297.29876100000007</v>
          </cell>
          <cell r="I93">
            <v>298.72405500000002</v>
          </cell>
          <cell r="J93">
            <v>300.33802000000003</v>
          </cell>
          <cell r="K93">
            <v>302.02648499999998</v>
          </cell>
          <cell r="L93">
            <v>303.83375000000001</v>
          </cell>
          <cell r="M93">
            <v>305.70651500000002</v>
          </cell>
          <cell r="N93">
            <v>307.64878000000004</v>
          </cell>
          <cell r="O93">
            <v>309.72704500000003</v>
          </cell>
          <cell r="P93">
            <v>311.94731000000002</v>
          </cell>
          <cell r="Q93">
            <v>314.328575</v>
          </cell>
          <cell r="R93">
            <v>3644.0616849999997</v>
          </cell>
        </row>
        <row r="94">
          <cell r="C94" t="str">
            <v>SmartTouch Packaging</v>
          </cell>
          <cell r="F94">
            <v>19.873249999999999</v>
          </cell>
          <cell r="G94">
            <v>23.073250000000002</v>
          </cell>
          <cell r="H94">
            <v>26.273250000000001</v>
          </cell>
          <cell r="I94">
            <v>29.47325</v>
          </cell>
          <cell r="J94">
            <v>32.673250000000003</v>
          </cell>
          <cell r="K94">
            <v>35.873249999999999</v>
          </cell>
          <cell r="L94">
            <v>39.073250000000002</v>
          </cell>
          <cell r="M94">
            <v>42.273249999999997</v>
          </cell>
          <cell r="N94">
            <v>45.47325</v>
          </cell>
          <cell r="O94">
            <v>48.673250000000003</v>
          </cell>
          <cell r="P94">
            <v>51.873249999999999</v>
          </cell>
          <cell r="Q94">
            <v>55.073250000000002</v>
          </cell>
          <cell r="R94">
            <v>449.67899999999997</v>
          </cell>
        </row>
        <row r="95">
          <cell r="C95" t="str">
            <v>SmartTouch Pay-Per-Use</v>
          </cell>
          <cell r="F95">
            <v>28.9</v>
          </cell>
          <cell r="G95">
            <v>28.9</v>
          </cell>
          <cell r="H95">
            <v>28.9</v>
          </cell>
          <cell r="I95">
            <v>28.35</v>
          </cell>
          <cell r="J95">
            <v>28.35</v>
          </cell>
          <cell r="K95">
            <v>28.35</v>
          </cell>
          <cell r="L95">
            <v>28.35</v>
          </cell>
          <cell r="M95">
            <v>28.35</v>
          </cell>
          <cell r="N95">
            <v>28.35</v>
          </cell>
          <cell r="O95">
            <v>28.35</v>
          </cell>
          <cell r="P95">
            <v>28.35</v>
          </cell>
          <cell r="Q95">
            <v>28.35</v>
          </cell>
          <cell r="R95">
            <v>341.85</v>
          </cell>
        </row>
        <row r="96">
          <cell r="C96" t="str">
            <v>TalkMail</v>
          </cell>
          <cell r="F96">
            <v>14.638399999999999</v>
          </cell>
          <cell r="G96">
            <v>14.8344</v>
          </cell>
          <cell r="H96">
            <v>15.0304</v>
          </cell>
          <cell r="I96">
            <v>15.2264</v>
          </cell>
          <cell r="J96">
            <v>15.4224</v>
          </cell>
          <cell r="K96">
            <v>15.619099999999998</v>
          </cell>
          <cell r="L96">
            <v>18.596199999999996</v>
          </cell>
          <cell r="M96">
            <v>39.284699999999994</v>
          </cell>
          <cell r="N96">
            <v>39.645199999999996</v>
          </cell>
          <cell r="O96">
            <v>40.006399999999992</v>
          </cell>
          <cell r="P96">
            <v>40.366899999999994</v>
          </cell>
          <cell r="Q96">
            <v>40.727399999999996</v>
          </cell>
          <cell r="R96">
            <v>309.39789999999994</v>
          </cell>
        </row>
        <row r="97">
          <cell r="F97">
            <v>611.12019699999996</v>
          </cell>
          <cell r="G97">
            <v>621.56581199999994</v>
          </cell>
          <cell r="H97">
            <v>632.462851</v>
          </cell>
          <cell r="I97">
            <v>642.34066500000006</v>
          </cell>
          <cell r="J97">
            <v>653.50565000000017</v>
          </cell>
          <cell r="K97">
            <v>665.75083499999994</v>
          </cell>
          <cell r="L97">
            <v>681.02521999999999</v>
          </cell>
          <cell r="M97">
            <v>714.07550500000002</v>
          </cell>
          <cell r="N97">
            <v>727.86329000000012</v>
          </cell>
          <cell r="O97">
            <v>739.80777500000011</v>
          </cell>
          <cell r="P97">
            <v>751.88355999999999</v>
          </cell>
          <cell r="Q97">
            <v>764.12034500000004</v>
          </cell>
          <cell r="R97">
            <v>8205.5217049999992</v>
          </cell>
        </row>
        <row r="99">
          <cell r="C99" t="str">
            <v>Megalink</v>
          </cell>
          <cell r="F99">
            <v>678.77599999999995</v>
          </cell>
          <cell r="G99">
            <v>694.41600000000005</v>
          </cell>
          <cell r="H99">
            <v>710.05600000000004</v>
          </cell>
          <cell r="I99">
            <v>725.69600000000003</v>
          </cell>
          <cell r="J99">
            <v>741.33600000000001</v>
          </cell>
          <cell r="K99">
            <v>756.976</v>
          </cell>
          <cell r="L99">
            <v>772.61599999999999</v>
          </cell>
          <cell r="M99">
            <v>788.25599999999997</v>
          </cell>
          <cell r="N99">
            <v>803.89599999999996</v>
          </cell>
          <cell r="O99">
            <v>809.04156</v>
          </cell>
          <cell r="P99">
            <v>808.84590359999993</v>
          </cell>
          <cell r="Q99">
            <v>814.80396160000009</v>
          </cell>
          <cell r="R99">
            <v>9104.7154252</v>
          </cell>
        </row>
        <row r="100">
          <cell r="C100" t="str">
            <v>AIN</v>
          </cell>
          <cell r="F100">
            <v>74</v>
          </cell>
          <cell r="G100">
            <v>86</v>
          </cell>
          <cell r="H100">
            <v>98</v>
          </cell>
          <cell r="I100">
            <v>110</v>
          </cell>
          <cell r="J100">
            <v>123</v>
          </cell>
          <cell r="K100">
            <v>135</v>
          </cell>
          <cell r="L100">
            <v>147</v>
          </cell>
          <cell r="M100">
            <v>159</v>
          </cell>
          <cell r="N100">
            <v>172</v>
          </cell>
          <cell r="O100">
            <v>173</v>
          </cell>
          <cell r="P100">
            <v>186</v>
          </cell>
          <cell r="Q100">
            <v>195</v>
          </cell>
          <cell r="R100">
            <v>1658</v>
          </cell>
        </row>
        <row r="101">
          <cell r="C101" t="str">
            <v>E911</v>
          </cell>
          <cell r="F101">
            <v>213</v>
          </cell>
          <cell r="G101">
            <v>241</v>
          </cell>
          <cell r="H101">
            <v>242</v>
          </cell>
          <cell r="I101">
            <v>289</v>
          </cell>
          <cell r="J101">
            <v>289</v>
          </cell>
          <cell r="K101">
            <v>289</v>
          </cell>
          <cell r="L101">
            <v>390</v>
          </cell>
          <cell r="M101">
            <v>390</v>
          </cell>
          <cell r="N101">
            <v>400</v>
          </cell>
          <cell r="O101">
            <v>448</v>
          </cell>
          <cell r="P101">
            <v>448</v>
          </cell>
          <cell r="Q101">
            <v>462</v>
          </cell>
          <cell r="R101">
            <v>4101</v>
          </cell>
        </row>
        <row r="102">
          <cell r="C102" t="str">
            <v>Universal Messaging</v>
          </cell>
          <cell r="F102">
            <v>0</v>
          </cell>
          <cell r="G102">
            <v>0</v>
          </cell>
          <cell r="H102">
            <v>37</v>
          </cell>
          <cell r="I102">
            <v>43</v>
          </cell>
          <cell r="J102">
            <v>47</v>
          </cell>
          <cell r="K102">
            <v>52</v>
          </cell>
          <cell r="L102">
            <v>59</v>
          </cell>
          <cell r="M102">
            <v>65</v>
          </cell>
          <cell r="N102">
            <v>74</v>
          </cell>
          <cell r="O102">
            <v>80</v>
          </cell>
          <cell r="P102">
            <v>87</v>
          </cell>
          <cell r="Q102">
            <v>93</v>
          </cell>
          <cell r="R102">
            <v>637</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4405.7388010324712</v>
          </cell>
          <cell r="G104">
            <v>4539.2831225776699</v>
          </cell>
          <cell r="H104">
            <v>4683.4578681228677</v>
          </cell>
          <cell r="I104">
            <v>4841.6803886680673</v>
          </cell>
          <cell r="J104">
            <v>4877.8970802132662</v>
          </cell>
          <cell r="K104">
            <v>5032.0894717584633</v>
          </cell>
          <cell r="L104">
            <v>5255.5252033036613</v>
          </cell>
          <cell r="M104">
            <v>5393.6846348488616</v>
          </cell>
          <cell r="N104">
            <v>5527.6511663940601</v>
          </cell>
          <cell r="O104">
            <v>5672.2319579392588</v>
          </cell>
          <cell r="P104">
            <v>5776.7988330844564</v>
          </cell>
          <cell r="Q104">
            <v>5894.7564226296554</v>
          </cell>
          <cell r="R104">
            <v>61900.794950572759</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44.931599999999996</v>
          </cell>
          <cell r="G109">
            <v>42.886650000000003</v>
          </cell>
          <cell r="H109">
            <v>41.174849999999999</v>
          </cell>
          <cell r="I109">
            <v>40.026150000000001</v>
          </cell>
          <cell r="J109">
            <v>39.024449999999995</v>
          </cell>
          <cell r="K109">
            <v>38.18385</v>
          </cell>
          <cell r="L109">
            <v>37.347299999999997</v>
          </cell>
          <cell r="M109">
            <v>36.514049999999997</v>
          </cell>
          <cell r="N109">
            <v>35.680949999999996</v>
          </cell>
          <cell r="O109">
            <v>34.847699999999996</v>
          </cell>
          <cell r="P109">
            <v>34.014600000000002</v>
          </cell>
          <cell r="Q109">
            <v>33.181350000000002</v>
          </cell>
          <cell r="R109">
            <v>457.81350000000003</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44.931599999999996</v>
          </cell>
          <cell r="G112">
            <v>42.886650000000003</v>
          </cell>
          <cell r="H112">
            <v>41.174849999999999</v>
          </cell>
          <cell r="I112">
            <v>40.026150000000001</v>
          </cell>
          <cell r="J112">
            <v>39.024449999999995</v>
          </cell>
          <cell r="K112">
            <v>38.18385</v>
          </cell>
          <cell r="L112">
            <v>37.347299999999997</v>
          </cell>
          <cell r="M112">
            <v>36.514049999999997</v>
          </cell>
          <cell r="N112">
            <v>35.680949999999996</v>
          </cell>
          <cell r="O112">
            <v>34.847699999999996</v>
          </cell>
          <cell r="P112">
            <v>34.014600000000002</v>
          </cell>
          <cell r="Q112">
            <v>33.181350000000002</v>
          </cell>
          <cell r="R112">
            <v>457.81350000000003</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42.174350000000004</v>
          </cell>
          <cell r="G115">
            <v>42.356050000000003</v>
          </cell>
          <cell r="H115">
            <v>43.5</v>
          </cell>
          <cell r="I115">
            <v>44.770249999999997</v>
          </cell>
          <cell r="J115">
            <v>46.064700000000002</v>
          </cell>
          <cell r="K115">
            <v>47.275300000000001</v>
          </cell>
          <cell r="L115">
            <v>48.336450000000006</v>
          </cell>
          <cell r="M115">
            <v>49.784649999999999</v>
          </cell>
          <cell r="N115">
            <v>51.232900000000001</v>
          </cell>
          <cell r="O115">
            <v>52.6629</v>
          </cell>
          <cell r="P115">
            <v>53.917550000000006</v>
          </cell>
          <cell r="Q115">
            <v>55.172150000000002</v>
          </cell>
          <cell r="R115">
            <v>577.24725000000001</v>
          </cell>
        </row>
        <row r="117">
          <cell r="C117" t="str">
            <v>Total CPE</v>
          </cell>
          <cell r="F117">
            <v>87.105950000000007</v>
          </cell>
          <cell r="G117">
            <v>85.242700000000013</v>
          </cell>
          <cell r="H117">
            <v>84.674849999999992</v>
          </cell>
          <cell r="I117">
            <v>84.796400000000006</v>
          </cell>
          <cell r="J117">
            <v>85.089149999999989</v>
          </cell>
          <cell r="K117">
            <v>85.459149999999994</v>
          </cell>
          <cell r="L117">
            <v>85.683750000000003</v>
          </cell>
          <cell r="M117">
            <v>86.298699999999997</v>
          </cell>
          <cell r="N117">
            <v>86.913849999999996</v>
          </cell>
          <cell r="O117">
            <v>87.510599999999997</v>
          </cell>
          <cell r="P117">
            <v>87.932150000000007</v>
          </cell>
          <cell r="Q117">
            <v>88.353499999999997</v>
          </cell>
          <cell r="R117">
            <v>1035.0607500000001</v>
          </cell>
        </row>
        <row r="119">
          <cell r="F119">
            <v>23375.64827541275</v>
          </cell>
          <cell r="G119">
            <v>23487.314393141856</v>
          </cell>
          <cell r="H119">
            <v>23473.194645452168</v>
          </cell>
          <cell r="I119">
            <v>23615.688861952156</v>
          </cell>
          <cell r="J119">
            <v>23692.373157028407</v>
          </cell>
          <cell r="K119">
            <v>23912.365763893755</v>
          </cell>
          <cell r="L119">
            <v>24372.38149771911</v>
          </cell>
          <cell r="M119">
            <v>24530.325860604538</v>
          </cell>
          <cell r="N119">
            <v>24611.936248502356</v>
          </cell>
          <cell r="O119">
            <v>24513.059259104804</v>
          </cell>
          <cell r="P119">
            <v>24299.994198559452</v>
          </cell>
          <cell r="Q119">
            <v>23896.803405531136</v>
          </cell>
          <cell r="R119">
            <v>287781.08556690247</v>
          </cell>
        </row>
        <row r="123">
          <cell r="C123" t="str">
            <v>Advantage Select</v>
          </cell>
          <cell r="F123">
            <v>452.7423501676023</v>
          </cell>
          <cell r="G123">
            <v>548.79436296214044</v>
          </cell>
          <cell r="H123">
            <v>654.45157703613256</v>
          </cell>
          <cell r="I123">
            <v>1054.0965920879119</v>
          </cell>
          <cell r="J123">
            <v>1154.5132083438339</v>
          </cell>
          <cell r="K123">
            <v>1262.9631539002296</v>
          </cell>
          <cell r="L123">
            <v>1628.4557674959219</v>
          </cell>
          <cell r="M123">
            <v>1807.2192352538068</v>
          </cell>
          <cell r="N123">
            <v>2005.646684465059</v>
          </cell>
          <cell r="O123">
            <v>2328.1233753117708</v>
          </cell>
          <cell r="P123">
            <v>2572.6058354849552</v>
          </cell>
          <cell r="Q123">
            <v>2843.9813662771894</v>
          </cell>
          <cell r="R123">
            <v>18313.593508786555</v>
          </cell>
        </row>
        <row r="124">
          <cell r="C124" t="str">
            <v>Advantage Preferred</v>
          </cell>
          <cell r="F124">
            <v>6021.6672419935067</v>
          </cell>
          <cell r="G124">
            <v>5842.9684447337013</v>
          </cell>
          <cell r="H124">
            <v>5958.5270002950419</v>
          </cell>
          <cell r="I124">
            <v>6017.4618636313271</v>
          </cell>
          <cell r="J124">
            <v>5898.4134396920335</v>
          </cell>
          <cell r="K124">
            <v>5781.7459842315257</v>
          </cell>
          <cell r="L124">
            <v>5667.4118778802285</v>
          </cell>
          <cell r="M124">
            <v>5555.3644536559568</v>
          </cell>
          <cell r="N124">
            <v>5445.5579779161708</v>
          </cell>
          <cell r="O124">
            <v>5337.9476316911814</v>
          </cell>
          <cell r="P124">
            <v>5232.4894923906913</v>
          </cell>
          <cell r="Q124">
            <v>5129.1405158762091</v>
          </cell>
          <cell r="R124">
            <v>67888.695923987572</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2283.8608497533714</v>
          </cell>
          <cell r="G126">
            <v>2190.5360197657028</v>
          </cell>
          <cell r="H126">
            <v>2225.9994551610171</v>
          </cell>
          <cell r="I126">
            <v>2244.0858072126275</v>
          </cell>
          <cell r="J126">
            <v>2262.3530227847536</v>
          </cell>
          <cell r="K126">
            <v>2280.8029105126011</v>
          </cell>
          <cell r="L126">
            <v>2299.4372971177268</v>
          </cell>
          <cell r="M126">
            <v>2318.2580275889045</v>
          </cell>
          <cell r="N126">
            <v>2337.2669653647931</v>
          </cell>
          <cell r="O126">
            <v>2356.4659925184415</v>
          </cell>
          <cell r="P126">
            <v>2375.8570099436261</v>
          </cell>
          <cell r="Q126">
            <v>2395.4419375430621</v>
          </cell>
          <cell r="R126">
            <v>27570.365295266627</v>
          </cell>
        </row>
        <row r="127">
          <cell r="C127" t="str">
            <v>Faxcom</v>
          </cell>
          <cell r="F127">
            <v>156.28442368663391</v>
          </cell>
          <cell r="G127">
            <v>148.47020250230221</v>
          </cell>
          <cell r="H127">
            <v>141.0466923771871</v>
          </cell>
          <cell r="I127">
            <v>119.88968852060903</v>
          </cell>
          <cell r="J127">
            <v>101.90623524251767</v>
          </cell>
          <cell r="K127">
            <v>86.620299956140016</v>
          </cell>
          <cell r="L127">
            <v>73.627254962719007</v>
          </cell>
          <cell r="M127">
            <v>62.583166718311155</v>
          </cell>
          <cell r="N127">
            <v>53.195691710564482</v>
          </cell>
          <cell r="O127">
            <v>45.21633795397981</v>
          </cell>
          <cell r="P127">
            <v>38.433887260882841</v>
          </cell>
          <cell r="Q127">
            <v>32.668804171750416</v>
          </cell>
          <cell r="R127">
            <v>1059.9426850635978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2830.7129545886633</v>
          </cell>
          <cell r="G129">
            <v>2699.593973525893</v>
          </cell>
          <cell r="H129">
            <v>2749.4191863297428</v>
          </cell>
          <cell r="I129">
            <v>2724.0083277997828</v>
          </cell>
          <cell r="J129">
            <v>2698.8515778551136</v>
          </cell>
          <cell r="K129">
            <v>2673.9463954099024</v>
          </cell>
          <cell r="L129">
            <v>2649.2902647891328</v>
          </cell>
          <cell r="M129">
            <v>2624.8806954745728</v>
          </cell>
          <cell r="N129">
            <v>2600.7152218531637</v>
          </cell>
          <cell r="O129">
            <v>2576.7914029679628</v>
          </cell>
          <cell r="P129">
            <v>2553.1068222716231</v>
          </cell>
          <cell r="Q129">
            <v>2529.6590873822329</v>
          </cell>
          <cell r="R129">
            <v>31910.975910247787</v>
          </cell>
        </row>
        <row r="130">
          <cell r="C130" t="str">
            <v>900 Services</v>
          </cell>
          <cell r="F130">
            <v>398.77496779722026</v>
          </cell>
          <cell r="G130">
            <v>378.83621940735924</v>
          </cell>
          <cell r="H130">
            <v>386.41294379550641</v>
          </cell>
          <cell r="I130">
            <v>382.54881435755135</v>
          </cell>
          <cell r="J130">
            <v>378.72332621397584</v>
          </cell>
          <cell r="K130">
            <v>374.93609295183609</v>
          </cell>
          <cell r="L130">
            <v>371.1867320223177</v>
          </cell>
          <cell r="M130">
            <v>367.47486470209452</v>
          </cell>
          <cell r="N130">
            <v>363.80011605507354</v>
          </cell>
          <cell r="O130">
            <v>360.1621148945228</v>
          </cell>
          <cell r="P130">
            <v>356.56049374557756</v>
          </cell>
          <cell r="Q130">
            <v>352.9948888081218</v>
          </cell>
          <cell r="R130">
            <v>4472.4115747511569</v>
          </cell>
        </row>
        <row r="131">
          <cell r="F131">
            <v>12144.042787986997</v>
          </cell>
          <cell r="G131">
            <v>11809.199222897099</v>
          </cell>
          <cell r="H131">
            <v>12115.85685499463</v>
          </cell>
          <cell r="I131">
            <v>12542.09109360981</v>
          </cell>
          <cell r="J131">
            <v>12494.760810132228</v>
          </cell>
          <cell r="K131">
            <v>12461.014836962233</v>
          </cell>
          <cell r="L131">
            <v>12689.409194268048</v>
          </cell>
          <cell r="M131">
            <v>12735.780443393647</v>
          </cell>
          <cell r="N131">
            <v>12806.182657364825</v>
          </cell>
          <cell r="O131">
            <v>13004.706855337861</v>
          </cell>
          <cell r="P131">
            <v>13129.053541097355</v>
          </cell>
          <cell r="Q131">
            <v>13283.886600058566</v>
          </cell>
          <cell r="R131">
            <v>151215.98489810331</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1801.7477156227876</v>
          </cell>
          <cell r="G135">
            <v>1711.660329841648</v>
          </cell>
          <cell r="H135">
            <v>1745.8935364384811</v>
          </cell>
          <cell r="I135">
            <v>1396.7148291507849</v>
          </cell>
          <cell r="J135">
            <v>1117.3718633206279</v>
          </cell>
          <cell r="K135">
            <v>893.89749065650233</v>
          </cell>
          <cell r="L135">
            <v>715.11799252520188</v>
          </cell>
          <cell r="M135">
            <v>572.09439402016153</v>
          </cell>
          <cell r="N135">
            <v>457.67551521612927</v>
          </cell>
          <cell r="O135">
            <v>366.14041217290344</v>
          </cell>
          <cell r="P135">
            <v>292.91232973832274</v>
          </cell>
          <cell r="Q135">
            <v>234.32986379065821</v>
          </cell>
          <cell r="R135">
            <v>11305.556272494208</v>
          </cell>
        </row>
        <row r="136">
          <cell r="C136" t="str">
            <v>Teleplus Overseas</v>
          </cell>
          <cell r="F136">
            <v>22.360725382485516</v>
          </cell>
          <cell r="G136">
            <v>21.242689113361237</v>
          </cell>
          <cell r="H136">
            <v>21.667542895628461</v>
          </cell>
          <cell r="I136">
            <v>18.417411461284193</v>
          </cell>
          <cell r="J136">
            <v>15.654799742091564</v>
          </cell>
          <cell r="K136">
            <v>13.306579780777829</v>
          </cell>
          <cell r="L136">
            <v>11.310592813661154</v>
          </cell>
          <cell r="M136">
            <v>9.614003891611981</v>
          </cell>
          <cell r="N136">
            <v>8.171903307870183</v>
          </cell>
          <cell r="O136">
            <v>6.9461178116896551</v>
          </cell>
          <cell r="P136">
            <v>5.904200139936207</v>
          </cell>
          <cell r="Q136">
            <v>5.0185701189457754</v>
          </cell>
          <cell r="R136">
            <v>159.61513645934374</v>
          </cell>
        </row>
        <row r="137">
          <cell r="C137" t="str">
            <v>Between Friends</v>
          </cell>
          <cell r="F137">
            <v>13.651877621788502</v>
          </cell>
          <cell r="G137">
            <v>12.969283740699076</v>
          </cell>
          <cell r="H137">
            <v>12.320819553664121</v>
          </cell>
          <cell r="I137">
            <v>11.704778575980914</v>
          </cell>
          <cell r="J137">
            <v>11.119539647181867</v>
          </cell>
          <cell r="K137">
            <v>10.563562664822774</v>
          </cell>
          <cell r="L137">
            <v>10.035384531581634</v>
          </cell>
          <cell r="M137">
            <v>9.5336153050025523</v>
          </cell>
          <cell r="N137">
            <v>9.0569345397524241</v>
          </cell>
          <cell r="O137">
            <v>8.6040878127648028</v>
          </cell>
          <cell r="P137">
            <v>8.173883422126563</v>
          </cell>
          <cell r="Q137">
            <v>7.7651892510202343</v>
          </cell>
          <cell r="R137">
            <v>125.49895666638547</v>
          </cell>
        </row>
        <row r="138">
          <cell r="C138" t="str">
            <v>Community Calling</v>
          </cell>
          <cell r="F138">
            <v>0.76933158284027392</v>
          </cell>
          <cell r="G138">
            <v>0.73086500369826024</v>
          </cell>
          <cell r="H138">
            <v>0.74548230377222546</v>
          </cell>
          <cell r="I138">
            <v>0.73802748073450319</v>
          </cell>
          <cell r="J138">
            <v>0.73064720592715815</v>
          </cell>
          <cell r="K138">
            <v>0.72334073386788655</v>
          </cell>
          <cell r="L138">
            <v>0.71610732652920772</v>
          </cell>
          <cell r="M138">
            <v>0.70894625326391569</v>
          </cell>
          <cell r="N138">
            <v>0.70185679073127649</v>
          </cell>
          <cell r="O138">
            <v>0.69483822282396368</v>
          </cell>
          <cell r="P138">
            <v>0.687889840595724</v>
          </cell>
          <cell r="Q138">
            <v>0.68101094218976677</v>
          </cell>
          <cell r="R138">
            <v>8.6283436869741621</v>
          </cell>
        </row>
        <row r="139">
          <cell r="C139" t="str">
            <v>SelectRoute</v>
          </cell>
          <cell r="F139">
            <v>79.263188617101221</v>
          </cell>
          <cell r="G139">
            <v>75.300029186246164</v>
          </cell>
          <cell r="H139">
            <v>76.80602976997109</v>
          </cell>
          <cell r="I139">
            <v>76.037969472271385</v>
          </cell>
          <cell r="J139">
            <v>75.27758977754867</v>
          </cell>
          <cell r="K139">
            <v>74.524813879773177</v>
          </cell>
          <cell r="L139">
            <v>73.779565740975443</v>
          </cell>
          <cell r="M139">
            <v>73.041770083565694</v>
          </cell>
          <cell r="N139">
            <v>72.311352382730036</v>
          </cell>
          <cell r="O139">
            <v>71.588238858902741</v>
          </cell>
          <cell r="P139">
            <v>70.872356470313719</v>
          </cell>
          <cell r="Q139">
            <v>70.163632905610584</v>
          </cell>
          <cell r="R139">
            <v>888.96653714500974</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1917.7928388270032</v>
          </cell>
          <cell r="G141">
            <v>1821.9031968856525</v>
          </cell>
          <cell r="H141">
            <v>1857.4334109615168</v>
          </cell>
          <cell r="I141">
            <v>1503.6130161410561</v>
          </cell>
          <cell r="J141">
            <v>1220.1544396933773</v>
          </cell>
          <cell r="K141">
            <v>993.01578771574407</v>
          </cell>
          <cell r="L141">
            <v>810.95964293794941</v>
          </cell>
          <cell r="M141">
            <v>664.99272955360561</v>
          </cell>
          <cell r="N141">
            <v>547.91756223721313</v>
          </cell>
          <cell r="O141">
            <v>453.97369487908463</v>
          </cell>
          <cell r="P141">
            <v>378.55065961129498</v>
          </cell>
          <cell r="Q141">
            <v>317.95826700842457</v>
          </cell>
          <cell r="R141">
            <v>12488.265246451923</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59.803304354906125</v>
          </cell>
          <cell r="G147">
            <v>56.813139137160817</v>
          </cell>
          <cell r="H147">
            <v>57.949401919904034</v>
          </cell>
          <cell r="I147">
            <v>57.369907900704995</v>
          </cell>
          <cell r="J147">
            <v>56.796208821697945</v>
          </cell>
          <cell r="K147">
            <v>56.228246733480965</v>
          </cell>
          <cell r="L147">
            <v>55.665964266146155</v>
          </cell>
          <cell r="M147">
            <v>55.10930462348469</v>
          </cell>
          <cell r="N147">
            <v>54.558211577249843</v>
          </cell>
          <cell r="O147">
            <v>54.012629461477346</v>
          </cell>
          <cell r="P147">
            <v>53.472503166862573</v>
          </cell>
          <cell r="Q147">
            <v>52.937778135193938</v>
          </cell>
          <cell r="R147">
            <v>670.7166000982694</v>
          </cell>
        </row>
        <row r="148">
          <cell r="C148" t="str">
            <v>Directory Assistance</v>
          </cell>
          <cell r="F148">
            <v>479.64049617737822</v>
          </cell>
          <cell r="G148">
            <v>455.65847136850937</v>
          </cell>
          <cell r="H148">
            <v>432.87554780008378</v>
          </cell>
          <cell r="I148">
            <v>411.2317704100796</v>
          </cell>
          <cell r="J148">
            <v>390.67018188957553</v>
          </cell>
          <cell r="K148">
            <v>371.13667279509684</v>
          </cell>
          <cell r="L148">
            <v>352.57983915534192</v>
          </cell>
          <cell r="M148">
            <v>334.95084719757477</v>
          </cell>
          <cell r="N148">
            <v>318.20330483769607</v>
          </cell>
          <cell r="O148">
            <v>302.29313959581128</v>
          </cell>
          <cell r="P148">
            <v>287.17848261602057</v>
          </cell>
          <cell r="Q148">
            <v>272.8195584852196</v>
          </cell>
          <cell r="R148">
            <v>4409.2383123283871</v>
          </cell>
        </row>
        <row r="149">
          <cell r="F149">
            <v>539.4438005322844</v>
          </cell>
          <cell r="G149">
            <v>512.47161050567024</v>
          </cell>
          <cell r="H149">
            <v>490.82494971998779</v>
          </cell>
          <cell r="I149">
            <v>468.60167831078462</v>
          </cell>
          <cell r="J149">
            <v>447.46639071127345</v>
          </cell>
          <cell r="K149">
            <v>427.36491952857779</v>
          </cell>
          <cell r="L149">
            <v>408.24580342148806</v>
          </cell>
          <cell r="M149">
            <v>390.06015182105943</v>
          </cell>
          <cell r="N149">
            <v>372.7615164149459</v>
          </cell>
          <cell r="O149">
            <v>356.30576905728861</v>
          </cell>
          <cell r="P149">
            <v>340.65098578288314</v>
          </cell>
          <cell r="Q149">
            <v>325.75733662041353</v>
          </cell>
          <cell r="R149">
            <v>5079.9549124266568</v>
          </cell>
        </row>
        <row r="151">
          <cell r="C151" t="str">
            <v>Broadcast Cable TV</v>
          </cell>
          <cell r="F151">
            <v>230</v>
          </cell>
          <cell r="G151">
            <v>230</v>
          </cell>
          <cell r="H151">
            <v>230</v>
          </cell>
          <cell r="I151">
            <v>230</v>
          </cell>
          <cell r="J151">
            <v>230</v>
          </cell>
          <cell r="K151">
            <v>230</v>
          </cell>
          <cell r="L151">
            <v>310</v>
          </cell>
          <cell r="M151">
            <v>310</v>
          </cell>
          <cell r="N151">
            <v>310</v>
          </cell>
          <cell r="O151">
            <v>310</v>
          </cell>
          <cell r="P151">
            <v>310</v>
          </cell>
          <cell r="Q151">
            <v>310</v>
          </cell>
          <cell r="R151">
            <v>3240</v>
          </cell>
        </row>
        <row r="152">
          <cell r="C152" t="str">
            <v>Broadcast TV Dedicated - Toll</v>
          </cell>
          <cell r="F152">
            <v>53.297200000000004</v>
          </cell>
          <cell r="G152">
            <v>50.622</v>
          </cell>
          <cell r="H152">
            <v>50.622</v>
          </cell>
          <cell r="I152">
            <v>50.622</v>
          </cell>
          <cell r="J152">
            <v>50.622</v>
          </cell>
          <cell r="K152">
            <v>50.622</v>
          </cell>
          <cell r="L152">
            <v>50.622</v>
          </cell>
          <cell r="M152">
            <v>50.622</v>
          </cell>
          <cell r="N152">
            <v>50.622</v>
          </cell>
          <cell r="O152">
            <v>50.622</v>
          </cell>
          <cell r="P152">
            <v>50.622</v>
          </cell>
          <cell r="Q152">
            <v>50.622</v>
          </cell>
          <cell r="R152">
            <v>610.13920000000007</v>
          </cell>
        </row>
        <row r="153">
          <cell r="C153" t="str">
            <v>Broadcast Radio - Toll</v>
          </cell>
          <cell r="F153">
            <v>21.382079999999998</v>
          </cell>
          <cell r="G153">
            <v>21.382079999999998</v>
          </cell>
          <cell r="H153">
            <v>21.382079999999998</v>
          </cell>
          <cell r="I153">
            <v>21.382079999999998</v>
          </cell>
          <cell r="J153">
            <v>21.382079999999998</v>
          </cell>
          <cell r="K153">
            <v>21.382079999999998</v>
          </cell>
          <cell r="L153">
            <v>21.382079999999998</v>
          </cell>
          <cell r="M153">
            <v>21.382079999999998</v>
          </cell>
          <cell r="N153">
            <v>21.382079999999998</v>
          </cell>
          <cell r="O153">
            <v>21.382079999999998</v>
          </cell>
          <cell r="P153">
            <v>21.382079999999998</v>
          </cell>
          <cell r="Q153">
            <v>21.382079999999998</v>
          </cell>
          <cell r="R153">
            <v>256.58495999999997</v>
          </cell>
        </row>
        <row r="154">
          <cell r="C154" t="str">
            <v>Other Broadcast - Toll</v>
          </cell>
          <cell r="F154">
            <v>3</v>
          </cell>
          <cell r="G154">
            <v>3</v>
          </cell>
          <cell r="H154">
            <v>3</v>
          </cell>
          <cell r="I154">
            <v>3.09</v>
          </cell>
          <cell r="J154">
            <v>3.1826999999999996</v>
          </cell>
          <cell r="K154">
            <v>3.2781810000000005</v>
          </cell>
          <cell r="L154">
            <v>3.3765264300000006</v>
          </cell>
          <cell r="M154">
            <v>3.4778222229000009</v>
          </cell>
          <cell r="N154">
            <v>3.5821568895870008</v>
          </cell>
          <cell r="O154">
            <v>3.6896215962746108</v>
          </cell>
          <cell r="P154">
            <v>3.8003102441628496</v>
          </cell>
          <cell r="Q154">
            <v>3.9143195514877349</v>
          </cell>
          <cell r="R154">
            <v>40.391637934412202</v>
          </cell>
        </row>
        <row r="155">
          <cell r="C155" t="str">
            <v>VideoRoute</v>
          </cell>
          <cell r="F155">
            <v>5.3</v>
          </cell>
          <cell r="G155">
            <v>5.3</v>
          </cell>
          <cell r="H155">
            <v>10.8</v>
          </cell>
          <cell r="I155">
            <v>10.8</v>
          </cell>
          <cell r="J155">
            <v>20.8</v>
          </cell>
          <cell r="K155">
            <v>20.8</v>
          </cell>
          <cell r="L155">
            <v>20.8</v>
          </cell>
          <cell r="M155">
            <v>20.8</v>
          </cell>
          <cell r="N155">
            <v>20.8</v>
          </cell>
          <cell r="O155">
            <v>35.799999999999997</v>
          </cell>
          <cell r="P155">
            <v>35.799999999999997</v>
          </cell>
          <cell r="Q155">
            <v>35.799999999999997</v>
          </cell>
          <cell r="R155">
            <v>243.60000000000002</v>
          </cell>
        </row>
        <row r="156">
          <cell r="F156">
            <v>312.97927999999996</v>
          </cell>
          <cell r="G156">
            <v>310.30408</v>
          </cell>
          <cell r="H156">
            <v>315.80408</v>
          </cell>
          <cell r="I156">
            <v>315.89407999999997</v>
          </cell>
          <cell r="J156">
            <v>325.98678000000001</v>
          </cell>
          <cell r="K156">
            <v>326.08226100000002</v>
          </cell>
          <cell r="L156">
            <v>406.18060643000001</v>
          </cell>
          <cell r="M156">
            <v>406.28190222289999</v>
          </cell>
          <cell r="N156">
            <v>406.386236889587</v>
          </cell>
          <cell r="O156">
            <v>421.4937015962746</v>
          </cell>
          <cell r="P156">
            <v>421.60439024416286</v>
          </cell>
          <cell r="Q156">
            <v>421.71839955148772</v>
          </cell>
          <cell r="R156">
            <v>4390.715797934412</v>
          </cell>
        </row>
        <row r="158">
          <cell r="C158" t="str">
            <v>Regular Toll</v>
          </cell>
          <cell r="F158">
            <v>5599.6799575063224</v>
          </cell>
          <cell r="G158">
            <v>5302.7670262976735</v>
          </cell>
          <cell r="H158">
            <v>5415.5939401569531</v>
          </cell>
          <cell r="I158">
            <v>5242.9687619522429</v>
          </cell>
          <cell r="J158">
            <v>5075.5223390936817</v>
          </cell>
          <cell r="K158">
            <v>4913.0993089208732</v>
          </cell>
          <cell r="L158">
            <v>4755.5489696532431</v>
          </cell>
          <cell r="M158">
            <v>4602.7251405636425</v>
          </cell>
          <cell r="N158">
            <v>4454.4860263467326</v>
          </cell>
          <cell r="O158">
            <v>4310.6940855563325</v>
          </cell>
          <cell r="P158">
            <v>4171.215902989642</v>
          </cell>
          <cell r="Q158">
            <v>4035.9220658999534</v>
          </cell>
          <cell r="R158">
            <v>57880.22352493729</v>
          </cell>
        </row>
        <row r="160">
          <cell r="F160">
            <v>20513.938664852605</v>
          </cell>
          <cell r="G160">
            <v>19756.645136586096</v>
          </cell>
          <cell r="H160">
            <v>20195.513235833088</v>
          </cell>
          <cell r="I160">
            <v>20073.168630013894</v>
          </cell>
          <cell r="J160">
            <v>19563.890759630558</v>
          </cell>
          <cell r="K160">
            <v>19120.577114127427</v>
          </cell>
          <cell r="L160">
            <v>19070.344216710728</v>
          </cell>
          <cell r="M160">
            <v>18799.840367554854</v>
          </cell>
          <cell r="N160">
            <v>18587.733999253302</v>
          </cell>
          <cell r="O160">
            <v>18547.174106426843</v>
          </cell>
          <cell r="P160">
            <v>18441.075479725339</v>
          </cell>
          <cell r="Q160">
            <v>18385.242669138846</v>
          </cell>
          <cell r="R160">
            <v>231055.14437985359</v>
          </cell>
        </row>
        <row r="163">
          <cell r="C163" t="str">
            <v>Other Revenue</v>
          </cell>
          <cell r="F163">
            <v>373.92843536190469</v>
          </cell>
          <cell r="G163">
            <v>372.31243536190465</v>
          </cell>
          <cell r="H163">
            <v>371.02043536190467</v>
          </cell>
          <cell r="I163">
            <v>369.72743536190467</v>
          </cell>
          <cell r="J163">
            <v>369.08043536190468</v>
          </cell>
          <cell r="K163">
            <v>368.75843536190467</v>
          </cell>
          <cell r="L163">
            <v>368.75843536190467</v>
          </cell>
          <cell r="M163">
            <v>368.43443536190466</v>
          </cell>
          <cell r="N163">
            <v>368.11143536190468</v>
          </cell>
          <cell r="O163">
            <v>367.46543536190467</v>
          </cell>
          <cell r="P163">
            <v>367.14243536190469</v>
          </cell>
          <cell r="Q163">
            <v>366.81943536190465</v>
          </cell>
          <cell r="R163">
            <v>4431.5592243428564</v>
          </cell>
        </row>
        <row r="164">
          <cell r="C164" t="str">
            <v>Co-Location</v>
          </cell>
          <cell r="F164">
            <v>268.52880279347636</v>
          </cell>
          <cell r="G164">
            <v>273.52880279347636</v>
          </cell>
          <cell r="H164">
            <v>278.52880279347636</v>
          </cell>
          <cell r="I164">
            <v>283.52880279347636</v>
          </cell>
          <cell r="J164">
            <v>288.52880279347636</v>
          </cell>
          <cell r="K164">
            <v>273.52880279347636</v>
          </cell>
          <cell r="L164">
            <v>233.52880279347639</v>
          </cell>
          <cell r="M164">
            <v>213.52880279347639</v>
          </cell>
          <cell r="N164">
            <v>208.52880279347639</v>
          </cell>
          <cell r="O164">
            <v>193.52880279347639</v>
          </cell>
          <cell r="P164">
            <v>183.52880279347639</v>
          </cell>
          <cell r="Q164">
            <v>173.52880279347639</v>
          </cell>
          <cell r="R164">
            <v>2872.3456335217156</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642.45723815538099</v>
          </cell>
          <cell r="G168">
            <v>645.84123815538101</v>
          </cell>
          <cell r="H168">
            <v>649.54923815538109</v>
          </cell>
          <cell r="I168">
            <v>653.25623815538097</v>
          </cell>
          <cell r="J168">
            <v>657.60923815538104</v>
          </cell>
          <cell r="K168">
            <v>642.28723815538103</v>
          </cell>
          <cell r="L168">
            <v>602.28723815538103</v>
          </cell>
          <cell r="M168">
            <v>581.96323815538108</v>
          </cell>
          <cell r="N168">
            <v>576.6402381553811</v>
          </cell>
          <cell r="O168">
            <v>560.99423815538103</v>
          </cell>
          <cell r="P168">
            <v>550.67123815538105</v>
          </cell>
          <cell r="Q168">
            <v>540.34823815538107</v>
          </cell>
          <cell r="R168">
            <v>7303.9048578645725</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44532.044178420736</v>
          </cell>
          <cell r="G190">
            <v>43889.800767883331</v>
          </cell>
          <cell r="H190">
            <v>44318.257119440634</v>
          </cell>
          <cell r="I190">
            <v>44342.113730121426</v>
          </cell>
          <cell r="J190">
            <v>43913.873154814348</v>
          </cell>
          <cell r="K190">
            <v>43675.230116176564</v>
          </cell>
          <cell r="L190">
            <v>44045.012952585217</v>
          </cell>
          <cell r="M190">
            <v>43912.129466314771</v>
          </cell>
          <cell r="N190">
            <v>43776.310485911032</v>
          </cell>
          <cell r="O190">
            <v>43621.227603687032</v>
          </cell>
          <cell r="P190">
            <v>43291.740916440176</v>
          </cell>
          <cell r="Q190">
            <v>42822.394312825367</v>
          </cell>
          <cell r="R190">
            <v>526140.13480462064</v>
          </cell>
        </row>
        <row r="195">
          <cell r="C195" t="str">
            <v>COGS - Voice</v>
          </cell>
          <cell r="F195">
            <v>-626.64290380952377</v>
          </cell>
          <cell r="G195">
            <v>-626.64290380952377</v>
          </cell>
          <cell r="H195">
            <v>-626.64290380952377</v>
          </cell>
          <cell r="I195">
            <v>-684.5943862893082</v>
          </cell>
          <cell r="J195">
            <v>-684.5943862893082</v>
          </cell>
          <cell r="K195">
            <v>-684.5943862893082</v>
          </cell>
          <cell r="L195">
            <v>-684.5943862893082</v>
          </cell>
          <cell r="M195">
            <v>-684.5943862893082</v>
          </cell>
          <cell r="N195">
            <v>-684.5943862893082</v>
          </cell>
          <cell r="O195">
            <v>-684.5943862893082</v>
          </cell>
          <cell r="P195">
            <v>-626.64290380952377</v>
          </cell>
          <cell r="Q195">
            <v>-626.64290380952377</v>
          </cell>
          <cell r="R195">
            <v>-7925.375223072776</v>
          </cell>
        </row>
        <row r="196">
          <cell r="C196" t="str">
            <v>Uncollectibles</v>
          </cell>
          <cell r="F196">
            <v>-450.70933333333329</v>
          </cell>
          <cell r="G196">
            <v>-438.6703333333333</v>
          </cell>
          <cell r="H196">
            <v>-458.95533333333333</v>
          </cell>
          <cell r="I196">
            <v>-462.78533333333331</v>
          </cell>
          <cell r="J196">
            <v>-471.13133333333332</v>
          </cell>
          <cell r="K196">
            <v>-470.47233333333332</v>
          </cell>
          <cell r="L196">
            <v>-481.10433333333333</v>
          </cell>
          <cell r="M196">
            <v>-480.6583333333333</v>
          </cell>
          <cell r="N196">
            <v>-487.19533333333334</v>
          </cell>
          <cell r="O196">
            <v>-498.4543333333333</v>
          </cell>
          <cell r="P196">
            <v>-495.80933333333331</v>
          </cell>
          <cell r="Q196">
            <v>-497.59033333333332</v>
          </cell>
          <cell r="R196">
            <v>-5693.5360000000001</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-1077.3522371428571</v>
          </cell>
          <cell r="G199">
            <v>-1065.3132371428571</v>
          </cell>
          <cell r="H199">
            <v>-1085.5982371428572</v>
          </cell>
          <cell r="I199">
            <v>-1147.3797196226415</v>
          </cell>
          <cell r="J199">
            <v>-1155.7257196226415</v>
          </cell>
          <cell r="K199">
            <v>-1155.0667196226416</v>
          </cell>
          <cell r="L199">
            <v>-1165.6987196226414</v>
          </cell>
          <cell r="M199">
            <v>-1165.2527196226415</v>
          </cell>
          <cell r="N199">
            <v>-1171.7897196226415</v>
          </cell>
          <cell r="O199">
            <v>-1183.0487196226416</v>
          </cell>
          <cell r="P199">
            <v>-1122.452237142857</v>
          </cell>
          <cell r="Q199">
            <v>-1124.233237142857</v>
          </cell>
          <cell r="R199">
            <v>-13618.911223072777</v>
          </cell>
        </row>
        <row r="201">
          <cell r="F201">
            <v>43454.691941277881</v>
          </cell>
          <cell r="G201">
            <v>42824.487530740473</v>
          </cell>
          <cell r="H201">
            <v>43232.658882297779</v>
          </cell>
          <cell r="I201">
            <v>43194.734010498782</v>
          </cell>
          <cell r="J201">
            <v>42758.147435191706</v>
          </cell>
          <cell r="K201">
            <v>42520.163396553922</v>
          </cell>
          <cell r="L201">
            <v>42879.314232962577</v>
          </cell>
          <cell r="M201">
            <v>42746.876746692127</v>
          </cell>
          <cell r="N201">
            <v>42604.520766288391</v>
          </cell>
          <cell r="O201">
            <v>42438.178884064393</v>
          </cell>
          <cell r="P201">
            <v>42169.288679297322</v>
          </cell>
          <cell r="Q201">
            <v>41698.16107568251</v>
          </cell>
          <cell r="R201">
            <v>512521.22358154785</v>
          </cell>
        </row>
      </sheetData>
      <sheetData sheetId="3" refreshError="1">
        <row r="48">
          <cell r="C48" t="str">
            <v>Basic Exchange</v>
          </cell>
          <cell r="F48">
            <v>197.749</v>
          </cell>
          <cell r="G48">
            <v>201.54599999999999</v>
          </cell>
          <cell r="H48">
            <v>205.58439999999999</v>
          </cell>
          <cell r="I48">
            <v>210.62100000000001</v>
          </cell>
          <cell r="J48">
            <v>212.14</v>
          </cell>
          <cell r="K48">
            <v>213.9</v>
          </cell>
          <cell r="L48">
            <v>214.90039999999999</v>
          </cell>
          <cell r="M48">
            <v>217.65899999999999</v>
          </cell>
          <cell r="N48">
            <v>218.41900000000001</v>
          </cell>
          <cell r="O48">
            <v>680.84204723380003</v>
          </cell>
          <cell r="P48">
            <v>1043.0469900519499</v>
          </cell>
          <cell r="Q48">
            <v>1428.9854510058792</v>
          </cell>
          <cell r="R48">
            <v>5045.3932882916297</v>
          </cell>
        </row>
        <row r="49">
          <cell r="C49" t="str">
            <v>EFRC</v>
          </cell>
          <cell r="F49">
            <v>8.8539999999999992</v>
          </cell>
          <cell r="G49">
            <v>9.0559999999999992</v>
          </cell>
          <cell r="H49">
            <v>9.218</v>
          </cell>
          <cell r="I49">
            <v>9.3800000000000008</v>
          </cell>
          <cell r="J49">
            <v>9.4610000000000003</v>
          </cell>
          <cell r="K49">
            <v>9.5020000000000007</v>
          </cell>
          <cell r="L49">
            <v>9.5020000000000007</v>
          </cell>
          <cell r="M49">
            <v>9.5419999999999998</v>
          </cell>
          <cell r="N49">
            <v>10.582000000000001</v>
          </cell>
          <cell r="O49">
            <v>43.645563583720751</v>
          </cell>
          <cell r="P49">
            <v>74.121290433688827</v>
          </cell>
          <cell r="Q49">
            <v>96.34939028173865</v>
          </cell>
          <cell r="R49">
            <v>299.21324429914824</v>
          </cell>
        </row>
        <row r="50">
          <cell r="F50">
            <v>206.60300000000001</v>
          </cell>
          <cell r="G50">
            <v>210.602</v>
          </cell>
          <cell r="H50">
            <v>214.80239999999998</v>
          </cell>
          <cell r="I50">
            <v>220.001</v>
          </cell>
          <cell r="J50">
            <v>221.601</v>
          </cell>
          <cell r="K50">
            <v>223.40200000000002</v>
          </cell>
          <cell r="L50">
            <v>224.4024</v>
          </cell>
          <cell r="M50">
            <v>227.20099999999999</v>
          </cell>
          <cell r="N50">
            <v>229.001</v>
          </cell>
          <cell r="O50">
            <v>724.48761081752082</v>
          </cell>
          <cell r="P50">
            <v>1117.1682804856387</v>
          </cell>
          <cell r="Q50">
            <v>1525.3348412876178</v>
          </cell>
          <cell r="R50">
            <v>5344.6065325907775</v>
          </cell>
        </row>
        <row r="52">
          <cell r="C52" t="str">
            <v>DID</v>
          </cell>
          <cell r="F52">
            <v>6.3620000000000001</v>
          </cell>
          <cell r="G52">
            <v>6.8230000000000004</v>
          </cell>
          <cell r="H52">
            <v>7.1909999999999998</v>
          </cell>
          <cell r="I52">
            <v>7.56</v>
          </cell>
          <cell r="J52">
            <v>7.7439999999999998</v>
          </cell>
          <cell r="K52">
            <v>7.8369999999999997</v>
          </cell>
          <cell r="L52">
            <v>7.8369999999999997</v>
          </cell>
          <cell r="M52">
            <v>7.9290000000000003</v>
          </cell>
          <cell r="N52">
            <v>8.0210000000000008</v>
          </cell>
          <cell r="O52">
            <v>17.105431994293269</v>
          </cell>
          <cell r="P52">
            <v>27.281776139226789</v>
          </cell>
          <cell r="Q52">
            <v>37.912253369526724</v>
          </cell>
          <cell r="R52">
            <v>149.60346150304679</v>
          </cell>
        </row>
        <row r="53">
          <cell r="C53" t="str">
            <v>Directory Database</v>
          </cell>
          <cell r="F53">
            <v>0</v>
          </cell>
          <cell r="G53">
            <v>0</v>
          </cell>
          <cell r="H53">
            <v>54</v>
          </cell>
          <cell r="I53">
            <v>0</v>
          </cell>
          <cell r="J53">
            <v>0</v>
          </cell>
          <cell r="K53">
            <v>54</v>
          </cell>
          <cell r="L53">
            <v>0</v>
          </cell>
          <cell r="M53">
            <v>0</v>
          </cell>
          <cell r="N53">
            <v>54</v>
          </cell>
          <cell r="O53">
            <v>0</v>
          </cell>
          <cell r="P53">
            <v>0</v>
          </cell>
          <cell r="Q53">
            <v>54</v>
          </cell>
          <cell r="R53">
            <v>216</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268.92200000000003</v>
          </cell>
          <cell r="G56">
            <v>274.39299999999997</v>
          </cell>
          <cell r="H56">
            <v>278.82499999999999</v>
          </cell>
          <cell r="I56">
            <v>284.35000000000002</v>
          </cell>
          <cell r="J56">
            <v>288.56299999999999</v>
          </cell>
          <cell r="K56">
            <v>293.65899999999999</v>
          </cell>
          <cell r="L56">
            <v>298.78199999999998</v>
          </cell>
          <cell r="M56">
            <v>303.89</v>
          </cell>
          <cell r="N56">
            <v>307.99799999999999</v>
          </cell>
          <cell r="O56">
            <v>314.41399999999999</v>
          </cell>
          <cell r="P56">
            <v>318.52199999999999</v>
          </cell>
          <cell r="Q56">
            <v>323.63</v>
          </cell>
          <cell r="R56">
            <v>3555.9480000000003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75.069000000000003</v>
          </cell>
          <cell r="G58">
            <v>75.069000000000003</v>
          </cell>
          <cell r="H58">
            <v>75.069000000000003</v>
          </cell>
          <cell r="I58">
            <v>75.069000000000003</v>
          </cell>
          <cell r="J58">
            <v>75.069000000000003</v>
          </cell>
          <cell r="K58">
            <v>75.069000000000003</v>
          </cell>
          <cell r="L58">
            <v>75.069000000000003</v>
          </cell>
          <cell r="M58">
            <v>75.069000000000003</v>
          </cell>
          <cell r="N58">
            <v>75.069000000000003</v>
          </cell>
          <cell r="O58">
            <v>75.069000000000003</v>
          </cell>
          <cell r="P58">
            <v>75.069000000000003</v>
          </cell>
          <cell r="Q58">
            <v>75.069000000000003</v>
          </cell>
          <cell r="R58">
            <v>900.82799999999986</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32.1</v>
          </cell>
          <cell r="G68">
            <v>32.1</v>
          </cell>
          <cell r="H68">
            <v>33.1</v>
          </cell>
          <cell r="I68">
            <v>32.1</v>
          </cell>
          <cell r="J68">
            <v>33.1</v>
          </cell>
          <cell r="K68">
            <v>33.1</v>
          </cell>
          <cell r="L68">
            <v>33.1</v>
          </cell>
          <cell r="M68">
            <v>33.1</v>
          </cell>
          <cell r="N68">
            <v>33.1</v>
          </cell>
          <cell r="O68">
            <v>33.1</v>
          </cell>
          <cell r="P68">
            <v>33.1</v>
          </cell>
          <cell r="Q68">
            <v>33.1</v>
          </cell>
          <cell r="R68">
            <v>394.2000000000001</v>
          </cell>
        </row>
        <row r="70">
          <cell r="C70" t="str">
            <v>Contribution Payments</v>
          </cell>
          <cell r="F70">
            <v>3179.4161062258163</v>
          </cell>
          <cell r="G70">
            <v>3126.123805863223</v>
          </cell>
          <cell r="H70">
            <v>3315.7991317240167</v>
          </cell>
          <cell r="I70">
            <v>3223.1348319024414</v>
          </cell>
          <cell r="J70">
            <v>3325.0542411558067</v>
          </cell>
          <cell r="K70">
            <v>3324.3896590481504</v>
          </cell>
          <cell r="L70">
            <v>3800.3756302767601</v>
          </cell>
          <cell r="M70">
            <v>3787.1097614607743</v>
          </cell>
          <cell r="N70">
            <v>3823.4659055885263</v>
          </cell>
          <cell r="O70">
            <v>3912.4946251980273</v>
          </cell>
          <cell r="P70">
            <v>3966.3049197434611</v>
          </cell>
          <cell r="Q70">
            <v>4025.1857241474477</v>
          </cell>
          <cell r="R70">
            <v>42808.854342334453</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0.89284000000000008</v>
          </cell>
          <cell r="G73">
            <v>0.89388000000000001</v>
          </cell>
          <cell r="H73">
            <v>0.89439999999999997</v>
          </cell>
          <cell r="I73">
            <v>0.89544000000000001</v>
          </cell>
          <cell r="J73">
            <v>0.89596000000000009</v>
          </cell>
          <cell r="K73">
            <v>0.89596000000000009</v>
          </cell>
          <cell r="L73">
            <v>0.89596000000000009</v>
          </cell>
          <cell r="M73">
            <v>0.89648000000000005</v>
          </cell>
          <cell r="N73">
            <v>0.89648000000000005</v>
          </cell>
          <cell r="O73">
            <v>0.89700000000000002</v>
          </cell>
          <cell r="P73">
            <v>0.89700000000000002</v>
          </cell>
          <cell r="Q73">
            <v>0.89751999999999998</v>
          </cell>
          <cell r="R73">
            <v>10.748920000000002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0.89284000000000008</v>
          </cell>
          <cell r="G75">
            <v>0.89388000000000001</v>
          </cell>
          <cell r="H75">
            <v>0.89439999999999997</v>
          </cell>
          <cell r="I75">
            <v>0.89544000000000001</v>
          </cell>
          <cell r="J75">
            <v>0.89596000000000009</v>
          </cell>
          <cell r="K75">
            <v>0.89596000000000009</v>
          </cell>
          <cell r="L75">
            <v>0.89596000000000009</v>
          </cell>
          <cell r="M75">
            <v>0.89648000000000005</v>
          </cell>
          <cell r="N75">
            <v>0.89648000000000005</v>
          </cell>
          <cell r="O75">
            <v>0.89700000000000002</v>
          </cell>
          <cell r="P75">
            <v>0.89700000000000002</v>
          </cell>
          <cell r="Q75">
            <v>0.89751999999999998</v>
          </cell>
          <cell r="R75">
            <v>10.748920000000002</v>
          </cell>
        </row>
        <row r="77">
          <cell r="C77" t="str">
            <v>Total Basic Local - VLOB</v>
          </cell>
          <cell r="F77">
            <v>3769.3649462258163</v>
          </cell>
          <cell r="G77">
            <v>3726.0046858632227</v>
          </cell>
          <cell r="H77">
            <v>3979.6809317240168</v>
          </cell>
          <cell r="I77">
            <v>3843.1102719024416</v>
          </cell>
          <cell r="J77">
            <v>3952.0272011558068</v>
          </cell>
          <cell r="K77">
            <v>4012.3526190481502</v>
          </cell>
          <cell r="L77">
            <v>4440.4619902767599</v>
          </cell>
          <cell r="M77">
            <v>4435.1952414607749</v>
          </cell>
          <cell r="N77">
            <v>4531.5513855885265</v>
          </cell>
          <cell r="O77">
            <v>5077.5676680098404</v>
          </cell>
          <cell r="P77">
            <v>5538.3429763683271</v>
          </cell>
          <cell r="Q77">
            <v>6075.1293388045924</v>
          </cell>
          <cell r="R77">
            <v>53380.789256428274</v>
          </cell>
        </row>
        <row r="80">
          <cell r="C80" t="str">
            <v>TELUS PLAnet</v>
          </cell>
          <cell r="F80">
            <v>5.0229999999999997</v>
          </cell>
          <cell r="G80">
            <v>6.0250000000000004</v>
          </cell>
          <cell r="H80">
            <v>7.0270000000000001</v>
          </cell>
          <cell r="I80">
            <v>7.0279999999999996</v>
          </cell>
          <cell r="J80">
            <v>7.0289999999999999</v>
          </cell>
          <cell r="K80">
            <v>8.0289999999999999</v>
          </cell>
          <cell r="L80">
            <v>8.0289999999999999</v>
          </cell>
          <cell r="M80">
            <v>8.0289999999999999</v>
          </cell>
          <cell r="N80">
            <v>10.029999999999999</v>
          </cell>
          <cell r="O80">
            <v>10.029999999999999</v>
          </cell>
          <cell r="P80">
            <v>10.031000000000001</v>
          </cell>
          <cell r="Q80">
            <v>10.031000000000001</v>
          </cell>
          <cell r="R80">
            <v>96.341000000000008</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149.965</v>
          </cell>
          <cell r="G87">
            <v>152.57499999999999</v>
          </cell>
          <cell r="H87">
            <v>155.066</v>
          </cell>
          <cell r="I87">
            <v>157.554</v>
          </cell>
          <cell r="J87">
            <v>159.798</v>
          </cell>
          <cell r="K87">
            <v>161.91999999999999</v>
          </cell>
          <cell r="L87">
            <v>163.9204</v>
          </cell>
          <cell r="M87">
            <v>167.042</v>
          </cell>
          <cell r="N87">
            <v>169.16399999999999</v>
          </cell>
          <cell r="O87">
            <v>171.40799999999999</v>
          </cell>
          <cell r="P87">
            <v>173.53</v>
          </cell>
          <cell r="Q87">
            <v>177.65199999999999</v>
          </cell>
          <cell r="R87">
            <v>1959.5943999999997</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149.965</v>
          </cell>
          <cell r="G89">
            <v>152.57499999999999</v>
          </cell>
          <cell r="H89">
            <v>155.066</v>
          </cell>
          <cell r="I89">
            <v>157.554</v>
          </cell>
          <cell r="J89">
            <v>159.798</v>
          </cell>
          <cell r="K89">
            <v>161.91999999999999</v>
          </cell>
          <cell r="L89">
            <v>163.9204</v>
          </cell>
          <cell r="M89">
            <v>167.042</v>
          </cell>
          <cell r="N89">
            <v>169.16399999999999</v>
          </cell>
          <cell r="O89">
            <v>171.40799999999999</v>
          </cell>
          <cell r="P89">
            <v>173.53</v>
          </cell>
          <cell r="Q89">
            <v>177.65199999999999</v>
          </cell>
          <cell r="R89">
            <v>1959.5943999999997</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8.9999999999999993E-3</v>
          </cell>
          <cell r="G92">
            <v>0.01</v>
          </cell>
          <cell r="H92">
            <v>0.01</v>
          </cell>
          <cell r="I92">
            <v>1.0999999999999999E-2</v>
          </cell>
          <cell r="J92">
            <v>1.0999999999999999E-2</v>
          </cell>
          <cell r="K92">
            <v>1.0999999999999999E-2</v>
          </cell>
          <cell r="L92">
            <v>1.0999999999999999E-2</v>
          </cell>
          <cell r="M92">
            <v>1.2E-2</v>
          </cell>
          <cell r="N92">
            <v>1.2E-2</v>
          </cell>
          <cell r="O92">
            <v>1.2E-2</v>
          </cell>
          <cell r="P92">
            <v>1.2E-2</v>
          </cell>
          <cell r="Q92">
            <v>1.2E-2</v>
          </cell>
          <cell r="R92">
            <v>0.13299999999999998</v>
          </cell>
        </row>
        <row r="93">
          <cell r="C93" t="str">
            <v>Custom Calling</v>
          </cell>
          <cell r="F93">
            <v>0.28000000000000003</v>
          </cell>
          <cell r="G93">
            <v>0.29799999999999999</v>
          </cell>
          <cell r="H93">
            <v>0.313</v>
          </cell>
          <cell r="I93">
            <v>0.32800000000000001</v>
          </cell>
          <cell r="J93">
            <v>0.33600000000000002</v>
          </cell>
          <cell r="K93">
            <v>0.33900000000000002</v>
          </cell>
          <cell r="L93">
            <v>0.33900000000000002</v>
          </cell>
          <cell r="M93">
            <v>0.34300000000000003</v>
          </cell>
          <cell r="N93">
            <v>0.34699999999999998</v>
          </cell>
          <cell r="O93">
            <v>0.35399999999999998</v>
          </cell>
          <cell r="P93">
            <v>0.35799999999999998</v>
          </cell>
          <cell r="Q93">
            <v>0.34</v>
          </cell>
          <cell r="R93">
            <v>3.9750000000000001</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0.28900000000000003</v>
          </cell>
          <cell r="G97">
            <v>0.308</v>
          </cell>
          <cell r="H97">
            <v>0.32300000000000001</v>
          </cell>
          <cell r="I97">
            <v>0.33900000000000002</v>
          </cell>
          <cell r="J97">
            <v>0.34700000000000003</v>
          </cell>
          <cell r="K97">
            <v>0.35000000000000003</v>
          </cell>
          <cell r="L97">
            <v>0.35000000000000003</v>
          </cell>
          <cell r="M97">
            <v>0.35500000000000004</v>
          </cell>
          <cell r="N97">
            <v>0.35899999999999999</v>
          </cell>
          <cell r="O97">
            <v>0.36599999999999999</v>
          </cell>
          <cell r="P97">
            <v>0.37</v>
          </cell>
          <cell r="Q97">
            <v>0.35200000000000004</v>
          </cell>
          <cell r="R97">
            <v>4.1079999999999997</v>
          </cell>
        </row>
        <row r="99">
          <cell r="C99" t="str">
            <v>Megalink</v>
          </cell>
          <cell r="F99">
            <v>0</v>
          </cell>
          <cell r="G99">
            <v>0</v>
          </cell>
          <cell r="H99">
            <v>0</v>
          </cell>
          <cell r="I99">
            <v>0</v>
          </cell>
          <cell r="J99">
            <v>0</v>
          </cell>
          <cell r="K99">
            <v>0</v>
          </cell>
          <cell r="L99">
            <v>0</v>
          </cell>
          <cell r="M99">
            <v>0</v>
          </cell>
          <cell r="N99">
            <v>0</v>
          </cell>
          <cell r="O99">
            <v>10.494440000000001</v>
          </cell>
          <cell r="P99">
            <v>26.330096399999999</v>
          </cell>
          <cell r="Q99">
            <v>36.012038400000002</v>
          </cell>
          <cell r="R99">
            <v>72.836574799999994</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5.7000000000000002E-2</v>
          </cell>
          <cell r="G101">
            <v>6.0999999999999999E-2</v>
          </cell>
          <cell r="H101">
            <v>6.4000000000000001E-2</v>
          </cell>
          <cell r="I101">
            <v>6.7000000000000004E-2</v>
          </cell>
          <cell r="J101">
            <v>6.9000000000000006E-2</v>
          </cell>
          <cell r="K101">
            <v>6.9000000000000006E-2</v>
          </cell>
          <cell r="L101">
            <v>6.9000000000000006E-2</v>
          </cell>
          <cell r="M101">
            <v>7.0000000000000007E-2</v>
          </cell>
          <cell r="N101">
            <v>7.0999999999999994E-2</v>
          </cell>
          <cell r="O101">
            <v>7.2999999999999995E-2</v>
          </cell>
          <cell r="P101">
            <v>7.3999999999999996E-2</v>
          </cell>
          <cell r="Q101">
            <v>7.3999999999999996E-2</v>
          </cell>
          <cell r="R101">
            <v>0.81799999999999984</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150.31100000000001</v>
          </cell>
          <cell r="G104">
            <v>152.94399999999999</v>
          </cell>
          <cell r="H104">
            <v>155.453</v>
          </cell>
          <cell r="I104">
            <v>157.96</v>
          </cell>
          <cell r="J104">
            <v>160.214</v>
          </cell>
          <cell r="K104">
            <v>162.339</v>
          </cell>
          <cell r="L104">
            <v>164.33940000000001</v>
          </cell>
          <cell r="M104">
            <v>167.46700000000001</v>
          </cell>
          <cell r="N104">
            <v>169.59399999999999</v>
          </cell>
          <cell r="O104">
            <v>182.34143999999998</v>
          </cell>
          <cell r="P104">
            <v>200.30409639999999</v>
          </cell>
          <cell r="Q104">
            <v>214.09003839999997</v>
          </cell>
          <cell r="R104">
            <v>2037.3569747999998</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3924.6989462258166</v>
          </cell>
          <cell r="G119">
            <v>3884.9736858632227</v>
          </cell>
          <cell r="H119">
            <v>4142.1609317240172</v>
          </cell>
          <cell r="I119">
            <v>4008.0982719024414</v>
          </cell>
          <cell r="J119">
            <v>4119.2702011558067</v>
          </cell>
          <cell r="K119">
            <v>4182.7206190481502</v>
          </cell>
          <cell r="L119">
            <v>4612.8303902767602</v>
          </cell>
          <cell r="M119">
            <v>4610.691241460775</v>
          </cell>
          <cell r="N119">
            <v>4711.1753855885263</v>
          </cell>
          <cell r="O119">
            <v>5269.9391080098403</v>
          </cell>
          <cell r="P119">
            <v>5748.6780727683272</v>
          </cell>
          <cell r="Q119">
            <v>6299.250377204592</v>
          </cell>
          <cell r="R119">
            <v>55514.487231228275</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52.5</v>
          </cell>
          <cell r="G124">
            <v>57.5</v>
          </cell>
          <cell r="H124">
            <v>62.5</v>
          </cell>
          <cell r="I124">
            <v>67.5</v>
          </cell>
          <cell r="J124">
            <v>72.5</v>
          </cell>
          <cell r="K124">
            <v>77.5</v>
          </cell>
          <cell r="L124">
            <v>82.5</v>
          </cell>
          <cell r="M124">
            <v>87.5</v>
          </cell>
          <cell r="N124">
            <v>92.5</v>
          </cell>
          <cell r="O124">
            <v>97.5</v>
          </cell>
          <cell r="P124">
            <v>102.5</v>
          </cell>
          <cell r="Q124">
            <v>107.5</v>
          </cell>
          <cell r="R124">
            <v>960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90</v>
          </cell>
          <cell r="G126">
            <v>90</v>
          </cell>
          <cell r="H126">
            <v>90</v>
          </cell>
          <cell r="I126">
            <v>90</v>
          </cell>
          <cell r="J126">
            <v>90</v>
          </cell>
          <cell r="K126">
            <v>0</v>
          </cell>
          <cell r="L126">
            <v>0</v>
          </cell>
          <cell r="M126">
            <v>0</v>
          </cell>
          <cell r="N126">
            <v>0</v>
          </cell>
          <cell r="O126">
            <v>0</v>
          </cell>
          <cell r="P126">
            <v>0</v>
          </cell>
          <cell r="Q126">
            <v>0</v>
          </cell>
          <cell r="R126">
            <v>450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5.0540000000000003</v>
          </cell>
          <cell r="G129">
            <v>10.448</v>
          </cell>
          <cell r="H129">
            <v>17.111999999999998</v>
          </cell>
          <cell r="I129">
            <v>20.58</v>
          </cell>
          <cell r="J129">
            <v>24.48</v>
          </cell>
          <cell r="K129">
            <v>25.526</v>
          </cell>
          <cell r="L129">
            <v>24.78</v>
          </cell>
          <cell r="M129">
            <v>25.13</v>
          </cell>
          <cell r="N129">
            <v>23.890999999999998</v>
          </cell>
          <cell r="O129">
            <v>26.036999999999999</v>
          </cell>
          <cell r="P129">
            <v>27.245999999999999</v>
          </cell>
          <cell r="Q129">
            <v>30.643999999999998</v>
          </cell>
          <cell r="R129">
            <v>260.928</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147.554</v>
          </cell>
          <cell r="G131">
            <v>157.94800000000001</v>
          </cell>
          <cell r="H131">
            <v>169.61199999999999</v>
          </cell>
          <cell r="I131">
            <v>178.07999999999998</v>
          </cell>
          <cell r="J131">
            <v>186.98</v>
          </cell>
          <cell r="K131">
            <v>103.026</v>
          </cell>
          <cell r="L131">
            <v>107.28</v>
          </cell>
          <cell r="M131">
            <v>112.63</v>
          </cell>
          <cell r="N131">
            <v>116.39099999999999</v>
          </cell>
          <cell r="O131">
            <v>123.53700000000001</v>
          </cell>
          <cell r="P131">
            <v>129.74600000000001</v>
          </cell>
          <cell r="Q131">
            <v>138.14400000000001</v>
          </cell>
          <cell r="R131">
            <v>1670.9279999999999</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627.00549999999998</v>
          </cell>
          <cell r="G143">
            <v>643.9425</v>
          </cell>
          <cell r="H143">
            <v>661.97050000000002</v>
          </cell>
          <cell r="I143">
            <v>688.05849999999998</v>
          </cell>
          <cell r="J143">
            <v>721.17449999999997</v>
          </cell>
          <cell r="K143">
            <v>842.07749999999999</v>
          </cell>
          <cell r="L143">
            <v>808.17150000000004</v>
          </cell>
          <cell r="M143">
            <v>821.16549999999995</v>
          </cell>
          <cell r="N143">
            <v>846.38149999999996</v>
          </cell>
          <cell r="O143">
            <v>904.29949999999997</v>
          </cell>
          <cell r="P143">
            <v>941.49149999999997</v>
          </cell>
          <cell r="Q143">
            <v>999.4425</v>
          </cell>
          <cell r="R143">
            <v>9505.1809999999987</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627.00549999999998</v>
          </cell>
          <cell r="G145">
            <v>643.9425</v>
          </cell>
          <cell r="H145">
            <v>661.97050000000002</v>
          </cell>
          <cell r="I145">
            <v>688.05849999999998</v>
          </cell>
          <cell r="J145">
            <v>721.17449999999997</v>
          </cell>
          <cell r="K145">
            <v>842.07749999999999</v>
          </cell>
          <cell r="L145">
            <v>808.17150000000004</v>
          </cell>
          <cell r="M145">
            <v>821.16549999999995</v>
          </cell>
          <cell r="N145">
            <v>846.38149999999996</v>
          </cell>
          <cell r="O145">
            <v>904.29949999999997</v>
          </cell>
          <cell r="P145">
            <v>941.49149999999997</v>
          </cell>
          <cell r="Q145">
            <v>999.4425</v>
          </cell>
          <cell r="R145">
            <v>9505.1809999999987</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24.388000000000002</v>
          </cell>
          <cell r="G148">
            <v>25.751999999999999</v>
          </cell>
          <cell r="H148">
            <v>26.843400000000003</v>
          </cell>
          <cell r="I148">
            <v>27.934000000000001</v>
          </cell>
          <cell r="J148">
            <v>28.478999999999999</v>
          </cell>
          <cell r="K148">
            <v>28.751999999999999</v>
          </cell>
          <cell r="L148">
            <v>28.752400000000002</v>
          </cell>
          <cell r="M148">
            <v>29.024999999999999</v>
          </cell>
          <cell r="N148">
            <v>29.297999999999998</v>
          </cell>
          <cell r="O148">
            <v>29.843</v>
          </cell>
          <cell r="P148">
            <v>30.116400000000002</v>
          </cell>
          <cell r="Q148">
            <v>30.388999999999999</v>
          </cell>
          <cell r="R148">
            <v>339.57220000000001</v>
          </cell>
        </row>
        <row r="149">
          <cell r="F149">
            <v>24.388000000000002</v>
          </cell>
          <cell r="G149">
            <v>25.751999999999999</v>
          </cell>
          <cell r="H149">
            <v>26.843400000000003</v>
          </cell>
          <cell r="I149">
            <v>27.934000000000001</v>
          </cell>
          <cell r="J149">
            <v>28.478999999999999</v>
          </cell>
          <cell r="K149">
            <v>28.751999999999999</v>
          </cell>
          <cell r="L149">
            <v>28.752400000000002</v>
          </cell>
          <cell r="M149">
            <v>29.024999999999999</v>
          </cell>
          <cell r="N149">
            <v>29.297999999999998</v>
          </cell>
          <cell r="O149">
            <v>29.843</v>
          </cell>
          <cell r="P149">
            <v>30.116400000000002</v>
          </cell>
          <cell r="Q149">
            <v>30.388999999999999</v>
          </cell>
          <cell r="R149">
            <v>339.57220000000001</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0.82416</v>
          </cell>
          <cell r="G153">
            <v>0.82511999999999996</v>
          </cell>
          <cell r="H153">
            <v>0.8256</v>
          </cell>
          <cell r="I153">
            <v>0.82655999999999996</v>
          </cell>
          <cell r="J153">
            <v>0.82704</v>
          </cell>
          <cell r="K153">
            <v>0.82704</v>
          </cell>
          <cell r="L153">
            <v>0.82704</v>
          </cell>
          <cell r="M153">
            <v>0.82752000000000003</v>
          </cell>
          <cell r="N153">
            <v>0.82752000000000003</v>
          </cell>
          <cell r="O153">
            <v>0.82799999999999996</v>
          </cell>
          <cell r="P153">
            <v>0.82799999999999996</v>
          </cell>
          <cell r="Q153">
            <v>0.82847999999999999</v>
          </cell>
          <cell r="R153">
            <v>9.9220800000000011</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0.82416</v>
          </cell>
          <cell r="G156">
            <v>0.82511999999999996</v>
          </cell>
          <cell r="H156">
            <v>0.8256</v>
          </cell>
          <cell r="I156">
            <v>0.82655999999999996</v>
          </cell>
          <cell r="J156">
            <v>0.82704</v>
          </cell>
          <cell r="K156">
            <v>0.82704</v>
          </cell>
          <cell r="L156">
            <v>0.82704</v>
          </cell>
          <cell r="M156">
            <v>0.82752000000000003</v>
          </cell>
          <cell r="N156">
            <v>0.82752000000000003</v>
          </cell>
          <cell r="O156">
            <v>0.82799999999999996</v>
          </cell>
          <cell r="P156">
            <v>0.82799999999999996</v>
          </cell>
          <cell r="Q156">
            <v>0.82847999999999999</v>
          </cell>
          <cell r="R156">
            <v>9.9220800000000011</v>
          </cell>
        </row>
        <row r="158">
          <cell r="C158" t="str">
            <v>Regular Toll</v>
          </cell>
          <cell r="F158">
            <v>39.048000000000002</v>
          </cell>
          <cell r="G158">
            <v>41.631</v>
          </cell>
          <cell r="H158">
            <v>44.697400000000002</v>
          </cell>
          <cell r="I158">
            <v>45.764000000000003</v>
          </cell>
          <cell r="J158">
            <v>46.796999999999997</v>
          </cell>
          <cell r="K158">
            <v>48.314</v>
          </cell>
          <cell r="L158">
            <v>47.314399999999999</v>
          </cell>
          <cell r="M158">
            <v>47.831000000000003</v>
          </cell>
          <cell r="N158">
            <v>49.347000000000001</v>
          </cell>
          <cell r="O158">
            <v>49.381</v>
          </cell>
          <cell r="P158">
            <v>49.896999999999998</v>
          </cell>
          <cell r="Q158">
            <v>51.414000000000001</v>
          </cell>
          <cell r="R158">
            <v>561.43579999999997</v>
          </cell>
        </row>
        <row r="160">
          <cell r="F160">
            <v>838.81966</v>
          </cell>
          <cell r="G160">
            <v>870.09861999999998</v>
          </cell>
          <cell r="H160">
            <v>903.94889999999998</v>
          </cell>
          <cell r="I160">
            <v>940.66305999999986</v>
          </cell>
          <cell r="J160">
            <v>984.25753999999995</v>
          </cell>
          <cell r="K160">
            <v>1022.99654</v>
          </cell>
          <cell r="L160">
            <v>992.34533999999996</v>
          </cell>
          <cell r="M160">
            <v>1011.47902</v>
          </cell>
          <cell r="N160">
            <v>1042.2450200000001</v>
          </cell>
          <cell r="O160">
            <v>1107.8885</v>
          </cell>
          <cell r="P160">
            <v>1152.0789</v>
          </cell>
          <cell r="Q160">
            <v>1220.2179799999999</v>
          </cell>
          <cell r="R160">
            <v>12087.039079999999</v>
          </cell>
        </row>
        <row r="163">
          <cell r="C163" t="str">
            <v>Other Revenue</v>
          </cell>
          <cell r="F163">
            <v>28.074999999999999</v>
          </cell>
          <cell r="G163">
            <v>29.690999999999999</v>
          </cell>
          <cell r="H163">
            <v>30.983000000000001</v>
          </cell>
          <cell r="I163">
            <v>32.276000000000003</v>
          </cell>
          <cell r="J163">
            <v>32.923000000000002</v>
          </cell>
          <cell r="K163">
            <v>33.244999999999997</v>
          </cell>
          <cell r="L163">
            <v>33.244999999999997</v>
          </cell>
          <cell r="M163">
            <v>33.569000000000003</v>
          </cell>
          <cell r="N163">
            <v>33.892000000000003</v>
          </cell>
          <cell r="O163">
            <v>34.537999999999997</v>
          </cell>
          <cell r="P163">
            <v>34.860999999999997</v>
          </cell>
          <cell r="Q163">
            <v>35.183999999999997</v>
          </cell>
          <cell r="R163">
            <v>392.48199999999997</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28.074999999999999</v>
          </cell>
          <cell r="G168">
            <v>29.690999999999999</v>
          </cell>
          <cell r="H168">
            <v>30.983000000000001</v>
          </cell>
          <cell r="I168">
            <v>32.276000000000003</v>
          </cell>
          <cell r="J168">
            <v>32.923000000000002</v>
          </cell>
          <cell r="K168">
            <v>33.244999999999997</v>
          </cell>
          <cell r="L168">
            <v>33.244999999999997</v>
          </cell>
          <cell r="M168">
            <v>33.569000000000003</v>
          </cell>
          <cell r="N168">
            <v>33.892000000000003</v>
          </cell>
          <cell r="O168">
            <v>34.537999999999997</v>
          </cell>
          <cell r="P168">
            <v>34.860999999999997</v>
          </cell>
          <cell r="Q168">
            <v>35.183999999999997</v>
          </cell>
          <cell r="R168">
            <v>392.48199999999997</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1763.0050000000001</v>
          </cell>
          <cell r="G186">
            <v>1783.0050000000001</v>
          </cell>
          <cell r="H186">
            <v>1803.0050000000001</v>
          </cell>
          <cell r="I186">
            <v>1823.0050000000001</v>
          </cell>
          <cell r="J186">
            <v>1843.0050000000001</v>
          </cell>
          <cell r="K186">
            <v>1863.0050000000001</v>
          </cell>
          <cell r="L186">
            <v>1883.0050000000001</v>
          </cell>
          <cell r="M186">
            <v>1903.0050000000001</v>
          </cell>
          <cell r="N186">
            <v>1923.0050000000001</v>
          </cell>
          <cell r="O186">
            <v>1943.0050000000001</v>
          </cell>
          <cell r="P186">
            <v>1963.0050000000001</v>
          </cell>
          <cell r="Q186">
            <v>1983.0050000000001</v>
          </cell>
          <cell r="R186">
            <v>22476.060000000009</v>
          </cell>
        </row>
        <row r="188">
          <cell r="F188">
            <v>1763.0050000000001</v>
          </cell>
          <cell r="G188">
            <v>1783.0050000000001</v>
          </cell>
          <cell r="H188">
            <v>1803.0050000000001</v>
          </cell>
          <cell r="I188">
            <v>1823.0050000000001</v>
          </cell>
          <cell r="J188">
            <v>1843.0050000000001</v>
          </cell>
          <cell r="K188">
            <v>1863.0050000000001</v>
          </cell>
          <cell r="L188">
            <v>1883.0050000000001</v>
          </cell>
          <cell r="M188">
            <v>1903.0050000000001</v>
          </cell>
          <cell r="N188">
            <v>1923.0050000000001</v>
          </cell>
          <cell r="O188">
            <v>1943.0050000000001</v>
          </cell>
          <cell r="P188">
            <v>1963.0050000000001</v>
          </cell>
          <cell r="Q188">
            <v>1983.0050000000001</v>
          </cell>
          <cell r="R188">
            <v>22476.060000000009</v>
          </cell>
        </row>
        <row r="190">
          <cell r="F190">
            <v>6554.5986062258162</v>
          </cell>
          <cell r="G190">
            <v>6567.7683058632228</v>
          </cell>
          <cell r="H190">
            <v>6880.0978317240179</v>
          </cell>
          <cell r="I190">
            <v>6804.0423319024412</v>
          </cell>
          <cell r="J190">
            <v>6979.4557411558062</v>
          </cell>
          <cell r="K190">
            <v>7101.9671590481503</v>
          </cell>
          <cell r="L190">
            <v>7521.4257302767601</v>
          </cell>
          <cell r="M190">
            <v>7558.7442614607753</v>
          </cell>
          <cell r="N190">
            <v>7710.3174055885265</v>
          </cell>
          <cell r="O190">
            <v>8355.37060800984</v>
          </cell>
          <cell r="P190">
            <v>8898.6229727683276</v>
          </cell>
          <cell r="Q190">
            <v>9537.6573572045927</v>
          </cell>
          <cell r="R190">
            <v>90470.068311228286</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-2280.4340000000002</v>
          </cell>
          <cell r="G198">
            <v>-2140.3560000000002</v>
          </cell>
          <cell r="H198">
            <v>-2352.1529999999998</v>
          </cell>
          <cell r="I198">
            <v>-2150.6610000000001</v>
          </cell>
          <cell r="J198">
            <v>-2280.5819999999999</v>
          </cell>
          <cell r="K198">
            <v>-2177.4789999999998</v>
          </cell>
          <cell r="L198">
            <v>-2184.3679999999999</v>
          </cell>
          <cell r="M198">
            <v>-2208.9090000000001</v>
          </cell>
          <cell r="N198">
            <v>-2233.3029999999999</v>
          </cell>
          <cell r="O198">
            <v>-2200.54</v>
          </cell>
          <cell r="P198">
            <v>-2215.1289999999999</v>
          </cell>
          <cell r="Q198">
            <v>-2217.15</v>
          </cell>
          <cell r="R198">
            <v>-26641.064000000006</v>
          </cell>
        </row>
        <row r="199">
          <cell r="F199">
            <v>-2280.4340000000002</v>
          </cell>
          <cell r="G199">
            <v>-2140.3560000000002</v>
          </cell>
          <cell r="H199">
            <v>-2352.1529999999998</v>
          </cell>
          <cell r="I199">
            <v>-2150.6610000000001</v>
          </cell>
          <cell r="J199">
            <v>-2280.5819999999999</v>
          </cell>
          <cell r="K199">
            <v>-2177.4789999999998</v>
          </cell>
          <cell r="L199">
            <v>-2184.3679999999999</v>
          </cell>
          <cell r="M199">
            <v>-2208.9090000000001</v>
          </cell>
          <cell r="N199">
            <v>-2233.3029999999999</v>
          </cell>
          <cell r="O199">
            <v>-2200.54</v>
          </cell>
          <cell r="P199">
            <v>-2215.1289999999999</v>
          </cell>
          <cell r="Q199">
            <v>-2217.15</v>
          </cell>
          <cell r="R199">
            <v>-26641.064000000006</v>
          </cell>
        </row>
        <row r="201">
          <cell r="F201">
            <v>4274.164606225816</v>
          </cell>
          <cell r="G201">
            <v>4427.4123058632231</v>
          </cell>
          <cell r="H201">
            <v>4527.9448317240185</v>
          </cell>
          <cell r="I201">
            <v>4653.3813319024412</v>
          </cell>
          <cell r="J201">
            <v>4698.8737411558068</v>
          </cell>
          <cell r="K201">
            <v>4924.4881590481509</v>
          </cell>
          <cell r="L201">
            <v>5337.0577302767597</v>
          </cell>
          <cell r="M201">
            <v>5349.8352614607757</v>
          </cell>
          <cell r="N201">
            <v>5477.0144055885266</v>
          </cell>
          <cell r="O201">
            <v>6154.83060800984</v>
          </cell>
          <cell r="P201">
            <v>6683.4939727683277</v>
          </cell>
          <cell r="Q201">
            <v>7320.5073572045931</v>
          </cell>
          <cell r="R201">
            <v>63829.00431122828</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36.009117479687553</v>
          </cell>
          <cell r="G70">
            <v>29.928371411597357</v>
          </cell>
          <cell r="H70">
            <v>208.80769856230495</v>
          </cell>
          <cell r="I70">
            <v>268.81895829019555</v>
          </cell>
          <cell r="J70">
            <v>400.04849064549103</v>
          </cell>
          <cell r="K70">
            <v>408.60212303836408</v>
          </cell>
          <cell r="L70">
            <v>625.73816350316531</v>
          </cell>
          <cell r="M70">
            <v>630.55314402647173</v>
          </cell>
          <cell r="N70">
            <v>649.00442476257683</v>
          </cell>
          <cell r="O70">
            <v>698.78246165667656</v>
          </cell>
          <cell r="P70">
            <v>732.51818547820062</v>
          </cell>
          <cell r="Q70">
            <v>768.8003871095101</v>
          </cell>
          <cell r="R70">
            <v>5457.6115259642411</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36.009117479687553</v>
          </cell>
          <cell r="G77">
            <v>29.928371411597357</v>
          </cell>
          <cell r="H77">
            <v>208.80769856230495</v>
          </cell>
          <cell r="I77">
            <v>268.81895829019555</v>
          </cell>
          <cell r="J77">
            <v>400.04849064549103</v>
          </cell>
          <cell r="K77">
            <v>408.60212303836408</v>
          </cell>
          <cell r="L77">
            <v>625.73816350316531</v>
          </cell>
          <cell r="M77">
            <v>630.55314402647173</v>
          </cell>
          <cell r="N77">
            <v>649.00442476257683</v>
          </cell>
          <cell r="O77">
            <v>698.78246165667656</v>
          </cell>
          <cell r="P77">
            <v>732.51818547820062</v>
          </cell>
          <cell r="Q77">
            <v>768.8003871095101</v>
          </cell>
          <cell r="R77">
            <v>5457.6115259642411</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36.009117479687553</v>
          </cell>
          <cell r="G119">
            <v>29.928371411597357</v>
          </cell>
          <cell r="H119">
            <v>208.80769856230495</v>
          </cell>
          <cell r="I119">
            <v>268.81895829019555</v>
          </cell>
          <cell r="J119">
            <v>400.04849064549103</v>
          </cell>
          <cell r="K119">
            <v>408.60212303836408</v>
          </cell>
          <cell r="L119">
            <v>625.73816350316531</v>
          </cell>
          <cell r="M119">
            <v>630.55314402647173</v>
          </cell>
          <cell r="N119">
            <v>649.00442476257683</v>
          </cell>
          <cell r="O119">
            <v>698.78246165667656</v>
          </cell>
          <cell r="P119">
            <v>732.51818547820062</v>
          </cell>
          <cell r="Q119">
            <v>768.8003871095101</v>
          </cell>
          <cell r="R119">
            <v>5457.6115259642411</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-50</v>
          </cell>
          <cell r="G148">
            <v>-50</v>
          </cell>
          <cell r="H148">
            <v>-50</v>
          </cell>
          <cell r="I148">
            <v>-50</v>
          </cell>
          <cell r="J148">
            <v>-50</v>
          </cell>
          <cell r="K148">
            <v>-50</v>
          </cell>
          <cell r="L148">
            <v>-50</v>
          </cell>
          <cell r="M148">
            <v>-50</v>
          </cell>
          <cell r="N148">
            <v>-50</v>
          </cell>
          <cell r="O148">
            <v>-50</v>
          </cell>
          <cell r="P148">
            <v>-50</v>
          </cell>
          <cell r="Q148">
            <v>-50</v>
          </cell>
          <cell r="R148">
            <v>-600</v>
          </cell>
        </row>
        <row r="149">
          <cell r="F149">
            <v>-50</v>
          </cell>
          <cell r="G149">
            <v>-50</v>
          </cell>
          <cell r="H149">
            <v>-50</v>
          </cell>
          <cell r="I149">
            <v>-50</v>
          </cell>
          <cell r="J149">
            <v>-50</v>
          </cell>
          <cell r="K149">
            <v>-50</v>
          </cell>
          <cell r="L149">
            <v>-50</v>
          </cell>
          <cell r="M149">
            <v>-50</v>
          </cell>
          <cell r="N149">
            <v>-50</v>
          </cell>
          <cell r="O149">
            <v>-50</v>
          </cell>
          <cell r="P149">
            <v>-50</v>
          </cell>
          <cell r="Q149">
            <v>-50</v>
          </cell>
          <cell r="R149">
            <v>-600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448.22477946499919</v>
          </cell>
          <cell r="G158">
            <v>469.01729315260684</v>
          </cell>
          <cell r="H158">
            <v>526.2444432117552</v>
          </cell>
          <cell r="I158">
            <v>578.40025698445481</v>
          </cell>
          <cell r="J158">
            <v>615.96779974250524</v>
          </cell>
          <cell r="K158">
            <v>623.5683789528905</v>
          </cell>
          <cell r="L158">
            <v>55.379650459497583</v>
          </cell>
          <cell r="M158">
            <v>104.11653074356838</v>
          </cell>
          <cell r="N158">
            <v>137.90894748947954</v>
          </cell>
          <cell r="O158">
            <v>379.99570710930323</v>
          </cell>
          <cell r="P158">
            <v>414.24834255921098</v>
          </cell>
          <cell r="Q158">
            <v>198.32371529074794</v>
          </cell>
          <cell r="R158">
            <v>4551.3958451610197</v>
          </cell>
        </row>
        <row r="160">
          <cell r="F160">
            <v>398.22477946499919</v>
          </cell>
          <cell r="G160">
            <v>419.01729315260684</v>
          </cell>
          <cell r="H160">
            <v>476.2444432117552</v>
          </cell>
          <cell r="I160">
            <v>528.40025698445481</v>
          </cell>
          <cell r="J160">
            <v>565.96779974250524</v>
          </cell>
          <cell r="K160">
            <v>573.5683789528905</v>
          </cell>
          <cell r="L160">
            <v>5.3796504594975829</v>
          </cell>
          <cell r="M160">
            <v>54.116530743568376</v>
          </cell>
          <cell r="N160">
            <v>87.908947489479544</v>
          </cell>
          <cell r="O160">
            <v>329.99570710930323</v>
          </cell>
          <cell r="P160">
            <v>364.24834255921098</v>
          </cell>
          <cell r="Q160">
            <v>148.32371529074794</v>
          </cell>
          <cell r="R160">
            <v>3951.3958451610197</v>
          </cell>
        </row>
        <row r="163">
          <cell r="C163" t="str">
            <v>Other Revenue</v>
          </cell>
          <cell r="F163">
            <v>453.37773312857121</v>
          </cell>
          <cell r="G163">
            <v>453.37873312857118</v>
          </cell>
          <cell r="H163">
            <v>453.37973312857116</v>
          </cell>
          <cell r="I163">
            <v>453.38073312857119</v>
          </cell>
          <cell r="J163">
            <v>453.38173312857117</v>
          </cell>
          <cell r="K163">
            <v>453.3827331285712</v>
          </cell>
          <cell r="L163">
            <v>453.38373312857118</v>
          </cell>
          <cell r="M163">
            <v>453.38473312857116</v>
          </cell>
          <cell r="N163">
            <v>453.38573312857119</v>
          </cell>
          <cell r="O163">
            <v>453.38673312857117</v>
          </cell>
          <cell r="P163">
            <v>453.3877331285712</v>
          </cell>
          <cell r="Q163">
            <v>453.38873312857118</v>
          </cell>
          <cell r="R163">
            <v>5440.5987975428543</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1369.3333333333333</v>
          </cell>
          <cell r="G165">
            <v>1369.3333333333333</v>
          </cell>
          <cell r="H165">
            <v>1369.3333333333333</v>
          </cell>
          <cell r="I165">
            <v>1369.3333333333333</v>
          </cell>
          <cell r="J165">
            <v>1369.3333333333333</v>
          </cell>
          <cell r="K165">
            <v>1369.3333333333333</v>
          </cell>
          <cell r="L165">
            <v>1369.3333333333333</v>
          </cell>
          <cell r="M165">
            <v>1369.3333333333333</v>
          </cell>
          <cell r="N165">
            <v>1369.3333333333333</v>
          </cell>
          <cell r="O165">
            <v>1369.3333333333333</v>
          </cell>
          <cell r="P165">
            <v>1369.3333333333333</v>
          </cell>
          <cell r="Q165">
            <v>1369.3333333333333</v>
          </cell>
          <cell r="R165">
            <v>16432.000000000004</v>
          </cell>
        </row>
        <row r="166">
          <cell r="C166" t="str">
            <v>COGS - Intercompany Assistance Given</v>
          </cell>
          <cell r="F166">
            <v>-229.28333174999995</v>
          </cell>
          <cell r="G166">
            <v>-229.28333174999995</v>
          </cell>
          <cell r="H166">
            <v>-229.28333174999995</v>
          </cell>
          <cell r="I166">
            <v>-229.28333174999995</v>
          </cell>
          <cell r="J166">
            <v>-229.28333174999995</v>
          </cell>
          <cell r="K166">
            <v>-229.28333174999995</v>
          </cell>
          <cell r="L166">
            <v>-229.28333174999995</v>
          </cell>
          <cell r="M166">
            <v>-229.28333174999995</v>
          </cell>
          <cell r="N166">
            <v>-229.28333174999995</v>
          </cell>
          <cell r="O166">
            <v>-229.28333174999995</v>
          </cell>
          <cell r="P166">
            <v>-229.28333174999995</v>
          </cell>
          <cell r="Q166">
            <v>-229.28333174999995</v>
          </cell>
          <cell r="R166">
            <v>-2751.3999809999991</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1593.4277347119046</v>
          </cell>
          <cell r="G168">
            <v>1593.4287347119046</v>
          </cell>
          <cell r="H168">
            <v>1593.4297347119045</v>
          </cell>
          <cell r="I168">
            <v>1593.4307347119045</v>
          </cell>
          <cell r="J168">
            <v>1593.4317347119045</v>
          </cell>
          <cell r="K168">
            <v>1593.4327347119047</v>
          </cell>
          <cell r="L168">
            <v>1593.4337347119044</v>
          </cell>
          <cell r="M168">
            <v>1593.4347347119046</v>
          </cell>
          <cell r="N168">
            <v>1593.4357347119046</v>
          </cell>
          <cell r="O168">
            <v>1593.4367347119046</v>
          </cell>
          <cell r="P168">
            <v>1593.4377347119046</v>
          </cell>
          <cell r="Q168">
            <v>1593.4387347119045</v>
          </cell>
          <cell r="R168">
            <v>19121.198816542859</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559.60199999999998</v>
          </cell>
          <cell r="G173">
            <v>568.79300000000001</v>
          </cell>
          <cell r="H173">
            <v>541.65499999999997</v>
          </cell>
          <cell r="I173">
            <v>519.75800000000004</v>
          </cell>
          <cell r="J173">
            <v>512.60299999999995</v>
          </cell>
          <cell r="K173">
            <v>535.57100000000003</v>
          </cell>
          <cell r="L173">
            <v>457.47</v>
          </cell>
          <cell r="M173">
            <v>446.39100000000002</v>
          </cell>
          <cell r="N173">
            <v>436.947</v>
          </cell>
          <cell r="O173">
            <v>452.62900000000002</v>
          </cell>
          <cell r="P173">
            <v>445.25700000000001</v>
          </cell>
          <cell r="Q173">
            <v>458.46300000000002</v>
          </cell>
          <cell r="R173">
            <v>5935.1389999999992</v>
          </cell>
        </row>
        <row r="174">
          <cell r="C174" t="str">
            <v>TMI - Other Intercompany</v>
          </cell>
          <cell r="F174">
            <v>1661.2528945139725</v>
          </cell>
          <cell r="G174">
            <v>1584.7658945139724</v>
          </cell>
          <cell r="H174">
            <v>1651.437894513972</v>
          </cell>
          <cell r="I174">
            <v>1682.2408945139719</v>
          </cell>
          <cell r="J174">
            <v>1723.4308945139719</v>
          </cell>
          <cell r="K174">
            <v>1784.1338945139719</v>
          </cell>
          <cell r="L174">
            <v>1779.5888945139723</v>
          </cell>
          <cell r="M174">
            <v>1804.2698945139718</v>
          </cell>
          <cell r="N174">
            <v>1882.2758945139722</v>
          </cell>
          <cell r="O174">
            <v>1919.8598945139724</v>
          </cell>
          <cell r="P174">
            <v>1932.4138945139725</v>
          </cell>
          <cell r="Q174">
            <v>1998.7978945139726</v>
          </cell>
          <cell r="R174">
            <v>21404.468734167665</v>
          </cell>
        </row>
        <row r="175">
          <cell r="C175" t="str">
            <v>Total TMI</v>
          </cell>
          <cell r="F175">
            <v>2220.8548945139723</v>
          </cell>
          <cell r="G175">
            <v>2153.5588945139725</v>
          </cell>
          <cell r="H175">
            <v>2193.0928945139722</v>
          </cell>
          <cell r="I175">
            <v>2201.9988945139721</v>
          </cell>
          <cell r="J175">
            <v>2236.033894513972</v>
          </cell>
          <cell r="K175">
            <v>2319.7048945139718</v>
          </cell>
          <cell r="L175">
            <v>2237.0588945139725</v>
          </cell>
          <cell r="M175">
            <v>2250.6608945139719</v>
          </cell>
          <cell r="N175">
            <v>2319.2228945139723</v>
          </cell>
          <cell r="O175">
            <v>2372.4888945139724</v>
          </cell>
          <cell r="P175">
            <v>2377.6708945139726</v>
          </cell>
          <cell r="Q175">
            <v>2457.2608945139727</v>
          </cell>
          <cell r="R175">
            <v>27339.607734167665</v>
          </cell>
        </row>
        <row r="177">
          <cell r="C177" t="str">
            <v>TAS - Intercompany</v>
          </cell>
          <cell r="F177">
            <v>66.251000000000005</v>
          </cell>
          <cell r="G177">
            <v>66.251000000000005</v>
          </cell>
          <cell r="H177">
            <v>66.251000000000005</v>
          </cell>
          <cell r="I177">
            <v>66.251000000000005</v>
          </cell>
          <cell r="J177">
            <v>66.251000000000005</v>
          </cell>
          <cell r="K177">
            <v>66.251000000000005</v>
          </cell>
          <cell r="L177">
            <v>66.251000000000005</v>
          </cell>
          <cell r="M177">
            <v>66.251000000000005</v>
          </cell>
          <cell r="N177">
            <v>66.251000000000005</v>
          </cell>
          <cell r="O177">
            <v>66.251000000000005</v>
          </cell>
          <cell r="P177">
            <v>66.251000000000005</v>
          </cell>
          <cell r="Q177">
            <v>66.251000000000005</v>
          </cell>
          <cell r="R177">
            <v>795.01199999999983</v>
          </cell>
        </row>
        <row r="179">
          <cell r="C179" t="str">
            <v>TAC  - Intercompany</v>
          </cell>
        </row>
        <row r="180">
          <cell r="C180" t="str">
            <v>TELUS Official Revenue (VLOB to DLOB)</v>
          </cell>
          <cell r="F180">
            <v>-2191.6666666666665</v>
          </cell>
          <cell r="G180">
            <v>-2191.6666666666665</v>
          </cell>
          <cell r="H180">
            <v>-2191.6666666666665</v>
          </cell>
          <cell r="I180">
            <v>-2191.6666666666665</v>
          </cell>
          <cell r="J180">
            <v>-2191.6666666666665</v>
          </cell>
          <cell r="K180">
            <v>-2191.6666666666665</v>
          </cell>
          <cell r="L180">
            <v>-2191.6666666666665</v>
          </cell>
          <cell r="M180">
            <v>-2191.6666666666665</v>
          </cell>
          <cell r="N180">
            <v>-2191.6666666666665</v>
          </cell>
          <cell r="O180">
            <v>-2191.6666666666665</v>
          </cell>
          <cell r="P180">
            <v>-2191.6666666666665</v>
          </cell>
          <cell r="Q180">
            <v>-2191.6666666666665</v>
          </cell>
          <cell r="R180">
            <v>-26300.000000000004</v>
          </cell>
        </row>
        <row r="181">
          <cell r="C181" t="str">
            <v>TAC - Other Intercompany</v>
          </cell>
          <cell r="F181">
            <v>1250.672</v>
          </cell>
          <cell r="G181">
            <v>1252.672</v>
          </cell>
          <cell r="H181">
            <v>1254.172</v>
          </cell>
          <cell r="I181">
            <v>1255.672</v>
          </cell>
          <cell r="J181">
            <v>1258.172</v>
          </cell>
          <cell r="K181">
            <v>1260.672</v>
          </cell>
          <cell r="L181">
            <v>1263.672</v>
          </cell>
          <cell r="M181">
            <v>1266.672</v>
          </cell>
          <cell r="N181">
            <v>1269.672</v>
          </cell>
          <cell r="O181">
            <v>1273.172</v>
          </cell>
          <cell r="P181">
            <v>1276.172</v>
          </cell>
          <cell r="Q181">
            <v>1279.672</v>
          </cell>
          <cell r="R181">
            <v>15161.064000000004</v>
          </cell>
        </row>
        <row r="182">
          <cell r="C182" t="str">
            <v>Total TAC</v>
          </cell>
          <cell r="F182">
            <v>-940.99466666666649</v>
          </cell>
          <cell r="G182">
            <v>-938.99466666666649</v>
          </cell>
          <cell r="H182">
            <v>-937.49466666666649</v>
          </cell>
          <cell r="I182">
            <v>-935.99466666666649</v>
          </cell>
          <cell r="J182">
            <v>-933.49466666666649</v>
          </cell>
          <cell r="K182">
            <v>-930.99466666666649</v>
          </cell>
          <cell r="L182">
            <v>-927.99466666666649</v>
          </cell>
          <cell r="M182">
            <v>-924.99466666666649</v>
          </cell>
          <cell r="N182">
            <v>-921.99466666666649</v>
          </cell>
          <cell r="O182">
            <v>-918.49466666666649</v>
          </cell>
          <cell r="P182">
            <v>-915.49466666666649</v>
          </cell>
          <cell r="Q182">
            <v>-911.99466666666649</v>
          </cell>
          <cell r="R182">
            <v>-11138.936</v>
          </cell>
        </row>
        <row r="184">
          <cell r="C184" t="str">
            <v>TCE - Intercompany</v>
          </cell>
          <cell r="F184">
            <v>89.105000000000004</v>
          </cell>
          <cell r="G184">
            <v>89.105000000000004</v>
          </cell>
          <cell r="H184">
            <v>89.105000000000004</v>
          </cell>
          <cell r="I184">
            <v>89.105000000000004</v>
          </cell>
          <cell r="J184">
            <v>89.105000000000004</v>
          </cell>
          <cell r="K184">
            <v>89.105000000000004</v>
          </cell>
          <cell r="L184">
            <v>89.105000000000004</v>
          </cell>
          <cell r="M184">
            <v>89.105000000000004</v>
          </cell>
          <cell r="N184">
            <v>89.105000000000004</v>
          </cell>
          <cell r="O184">
            <v>89.105000000000004</v>
          </cell>
          <cell r="P184">
            <v>89.105000000000004</v>
          </cell>
          <cell r="Q184">
            <v>89.105000000000004</v>
          </cell>
          <cell r="R184">
            <v>1069.26</v>
          </cell>
        </row>
        <row r="186">
          <cell r="C186" t="str">
            <v>Other - Intercompany</v>
          </cell>
          <cell r="F186">
            <v>747.37400000000002</v>
          </cell>
          <cell r="G186">
            <v>631.47399999999993</v>
          </cell>
          <cell r="H186">
            <v>839.47399999999993</v>
          </cell>
          <cell r="I186">
            <v>718.774</v>
          </cell>
          <cell r="J186">
            <v>838.774</v>
          </cell>
          <cell r="K186">
            <v>662.17399999999998</v>
          </cell>
          <cell r="L186">
            <v>670.17399999999998</v>
          </cell>
          <cell r="M186">
            <v>613.47399999999993</v>
          </cell>
          <cell r="N186">
            <v>589.274</v>
          </cell>
          <cell r="O186">
            <v>942.67399999999998</v>
          </cell>
          <cell r="P186">
            <v>593.97399999999993</v>
          </cell>
          <cell r="Q186">
            <v>598.97400000000005</v>
          </cell>
          <cell r="R186">
            <v>8446.5879999999997</v>
          </cell>
        </row>
        <row r="188">
          <cell r="F188">
            <v>2182.5902278473059</v>
          </cell>
          <cell r="G188">
            <v>2001.3942278473062</v>
          </cell>
          <cell r="H188">
            <v>2250.4282278473056</v>
          </cell>
          <cell r="I188">
            <v>2140.1342278473057</v>
          </cell>
          <cell r="J188">
            <v>2296.6692278473056</v>
          </cell>
          <cell r="K188">
            <v>2206.2402278473055</v>
          </cell>
          <cell r="L188">
            <v>2134.5942278473062</v>
          </cell>
          <cell r="M188">
            <v>2094.4962278473058</v>
          </cell>
          <cell r="N188">
            <v>2141.8582278473059</v>
          </cell>
          <cell r="O188">
            <v>2552.0242278473061</v>
          </cell>
          <cell r="P188">
            <v>2211.506227847306</v>
          </cell>
          <cell r="Q188">
            <v>2299.5962278473066</v>
          </cell>
          <cell r="R188">
            <v>26511.531734167664</v>
          </cell>
        </row>
        <row r="190">
          <cell r="F190">
            <v>4210.2518595038973</v>
          </cell>
          <cell r="G190">
            <v>4043.7686271234152</v>
          </cell>
          <cell r="H190">
            <v>4528.9101043332703</v>
          </cell>
          <cell r="I190">
            <v>4530.7841778338607</v>
          </cell>
          <cell r="J190">
            <v>4856.117252947206</v>
          </cell>
          <cell r="K190">
            <v>4781.8434645504649</v>
          </cell>
          <cell r="L190">
            <v>4359.1457765218729</v>
          </cell>
          <cell r="M190">
            <v>4372.6006373292503</v>
          </cell>
          <cell r="N190">
            <v>4472.2073348112672</v>
          </cell>
          <cell r="O190">
            <v>5174.2391313251901</v>
          </cell>
          <cell r="P190">
            <v>4901.7104905966225</v>
          </cell>
          <cell r="Q190">
            <v>4810.1590649594691</v>
          </cell>
          <cell r="R190">
            <v>55041.737921835782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-2654.6480000000001</v>
          </cell>
          <cell r="G197">
            <v>-2804.1579999999999</v>
          </cell>
          <cell r="H197">
            <v>-2870.7979999999998</v>
          </cell>
          <cell r="I197">
            <v>-2999.078</v>
          </cell>
          <cell r="J197">
            <v>-2990.6880000000001</v>
          </cell>
          <cell r="K197">
            <v>-2903.08</v>
          </cell>
          <cell r="L197">
            <v>-3092.1779999999999</v>
          </cell>
          <cell r="M197">
            <v>-2890.808</v>
          </cell>
          <cell r="N197">
            <v>-2782.748</v>
          </cell>
          <cell r="O197">
            <v>-2882.268</v>
          </cell>
          <cell r="P197">
            <v>-2983.3180000000002</v>
          </cell>
          <cell r="Q197">
            <v>-2044.89</v>
          </cell>
          <cell r="R197">
            <v>-33898.659999999996</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-2654.6480000000001</v>
          </cell>
          <cell r="G199">
            <v>-2804.1579999999999</v>
          </cell>
          <cell r="H199">
            <v>-2870.7979999999998</v>
          </cell>
          <cell r="I199">
            <v>-2999.078</v>
          </cell>
          <cell r="J199">
            <v>-2990.6880000000001</v>
          </cell>
          <cell r="K199">
            <v>-2903.08</v>
          </cell>
          <cell r="L199">
            <v>-3092.1779999999999</v>
          </cell>
          <cell r="M199">
            <v>-2890.808</v>
          </cell>
          <cell r="N199">
            <v>-2782.748</v>
          </cell>
          <cell r="O199">
            <v>-2882.268</v>
          </cell>
          <cell r="P199">
            <v>-2983.3180000000002</v>
          </cell>
          <cell r="Q199">
            <v>-2044.89</v>
          </cell>
          <cell r="R199">
            <v>-33898.659999999996</v>
          </cell>
        </row>
        <row r="201">
          <cell r="F201">
            <v>1555.6038595038972</v>
          </cell>
          <cell r="G201">
            <v>1239.6106271234153</v>
          </cell>
          <cell r="H201">
            <v>1658.1121043332705</v>
          </cell>
          <cell r="I201">
            <v>1531.7061778338607</v>
          </cell>
          <cell r="J201">
            <v>1865.4292529472059</v>
          </cell>
          <cell r="K201">
            <v>1878.763464550465</v>
          </cell>
          <cell r="L201">
            <v>1266.967776521873</v>
          </cell>
          <cell r="M201">
            <v>1481.7926373292503</v>
          </cell>
          <cell r="N201">
            <v>1689.4593348112671</v>
          </cell>
          <cell r="O201">
            <v>2291.9711313251901</v>
          </cell>
          <cell r="P201">
            <v>1918.3924905966223</v>
          </cell>
          <cell r="Q201">
            <v>2765.2690649594688</v>
          </cell>
          <cell r="R201">
            <v>21143.077921835786</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719.22953955832008</v>
          </cell>
          <cell r="G77">
            <v>655.85833632712354</v>
          </cell>
          <cell r="H77">
            <v>654.90219828100624</v>
          </cell>
          <cell r="I77">
            <v>740.85144551700398</v>
          </cell>
          <cell r="J77">
            <v>749.98530505092924</v>
          </cell>
          <cell r="K77">
            <v>767.26224480263647</v>
          </cell>
          <cell r="L77">
            <v>818.85931976205461</v>
          </cell>
          <cell r="M77">
            <v>715.26749095314403</v>
          </cell>
          <cell r="N77">
            <v>688.27598931575233</v>
          </cell>
          <cell r="O77">
            <v>730.27950136539016</v>
          </cell>
          <cell r="P77">
            <v>737.59163271958118</v>
          </cell>
          <cell r="Q77">
            <v>711.96427495210833</v>
          </cell>
          <cell r="R77">
            <v>8690.3272786050511</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719.22953955832008</v>
          </cell>
          <cell r="G119">
            <v>655.85833632712354</v>
          </cell>
          <cell r="H119">
            <v>654.90219828100624</v>
          </cell>
          <cell r="I119">
            <v>740.85144551700398</v>
          </cell>
          <cell r="J119">
            <v>749.98530505092924</v>
          </cell>
          <cell r="K119">
            <v>767.26224480263647</v>
          </cell>
          <cell r="L119">
            <v>818.85931976205461</v>
          </cell>
          <cell r="M119">
            <v>715.26749095314403</v>
          </cell>
          <cell r="N119">
            <v>688.27598931575233</v>
          </cell>
          <cell r="O119">
            <v>730.27950136539016</v>
          </cell>
          <cell r="P119">
            <v>737.59163271958118</v>
          </cell>
          <cell r="Q119">
            <v>711.96427495210833</v>
          </cell>
          <cell r="R119">
            <v>8690.3272786050511</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229.64769445490609</v>
          </cell>
          <cell r="G147">
            <v>230.90363898966078</v>
          </cell>
          <cell r="H147">
            <v>236.39216426871647</v>
          </cell>
          <cell r="I147">
            <v>240.27373930823771</v>
          </cell>
          <cell r="J147">
            <v>244.27263601441896</v>
          </cell>
          <cell r="K147">
            <v>248.39158460602002</v>
          </cell>
          <cell r="L147">
            <v>252.63338558549864</v>
          </cell>
          <cell r="M147">
            <v>257.000911475821</v>
          </cell>
          <cell r="N147">
            <v>261.49710860089453</v>
          </cell>
          <cell r="O147">
            <v>266.12499891071315</v>
          </cell>
          <cell r="P147">
            <v>270.88768185232925</v>
          </cell>
          <cell r="Q147">
            <v>275.78833628779722</v>
          </cell>
          <cell r="R147">
            <v>3013.8138803550137</v>
          </cell>
        </row>
        <row r="148">
          <cell r="C148" t="str">
            <v>Directory Assistance</v>
          </cell>
          <cell r="F148">
            <v>1254.0284961773782</v>
          </cell>
          <cell r="G148">
            <v>1231.4104713685094</v>
          </cell>
          <cell r="H148">
            <v>1209.7189478000835</v>
          </cell>
          <cell r="I148">
            <v>1189.1657704100794</v>
          </cell>
          <cell r="J148">
            <v>1169.1491818895754</v>
          </cell>
          <cell r="K148">
            <v>1149.8886727950969</v>
          </cell>
          <cell r="L148">
            <v>1131.3322391553418</v>
          </cell>
          <cell r="M148">
            <v>1113.9758471975747</v>
          </cell>
          <cell r="N148">
            <v>1097.5013048376961</v>
          </cell>
          <cell r="O148">
            <v>1082.1361395958113</v>
          </cell>
          <cell r="P148">
            <v>1067.2948826160205</v>
          </cell>
          <cell r="Q148">
            <v>1053.2085584852198</v>
          </cell>
          <cell r="R148">
            <v>13748.810512328389</v>
          </cell>
        </row>
        <row r="149">
          <cell r="F149">
            <v>1483.6761906322843</v>
          </cell>
          <cell r="G149">
            <v>1462.3141103581702</v>
          </cell>
          <cell r="H149">
            <v>1446.1111120687999</v>
          </cell>
          <cell r="I149">
            <v>1429.4395097183171</v>
          </cell>
          <cell r="J149">
            <v>1413.4218179039945</v>
          </cell>
          <cell r="K149">
            <v>1398.2802574011168</v>
          </cell>
          <cell r="L149">
            <v>1383.9656247408404</v>
          </cell>
          <cell r="M149">
            <v>1370.9767586733956</v>
          </cell>
          <cell r="N149">
            <v>1358.9984134385907</v>
          </cell>
          <cell r="O149">
            <v>1348.2611385065245</v>
          </cell>
          <cell r="P149">
            <v>1338.1825644683497</v>
          </cell>
          <cell r="Q149">
            <v>1328.9968947730169</v>
          </cell>
          <cell r="R149">
            <v>16762.624392683403</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1483.6761906322843</v>
          </cell>
          <cell r="G160">
            <v>1462.3141103581702</v>
          </cell>
          <cell r="H160">
            <v>1446.1111120687999</v>
          </cell>
          <cell r="I160">
            <v>1429.4395097183171</v>
          </cell>
          <cell r="J160">
            <v>1413.4218179039945</v>
          </cell>
          <cell r="K160">
            <v>1398.2802574011168</v>
          </cell>
          <cell r="L160">
            <v>1383.9656247408404</v>
          </cell>
          <cell r="M160">
            <v>1370.9767586733956</v>
          </cell>
          <cell r="N160">
            <v>1358.9984134385907</v>
          </cell>
          <cell r="O160">
            <v>1348.2611385065245</v>
          </cell>
          <cell r="P160">
            <v>1338.1825644683497</v>
          </cell>
          <cell r="Q160">
            <v>1328.9968947730169</v>
          </cell>
          <cell r="R160">
            <v>16762.624392683403</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2202.9057301906041</v>
          </cell>
          <cell r="G190">
            <v>2118.1724466852938</v>
          </cell>
          <cell r="H190">
            <v>2101.013310349806</v>
          </cell>
          <cell r="I190">
            <v>2170.2909552353212</v>
          </cell>
          <cell r="J190">
            <v>2163.4071229549236</v>
          </cell>
          <cell r="K190">
            <v>2165.5425022037534</v>
          </cell>
          <cell r="L190">
            <v>2202.8249445028951</v>
          </cell>
          <cell r="M190">
            <v>2086.2442496265394</v>
          </cell>
          <cell r="N190">
            <v>2047.2744027543431</v>
          </cell>
          <cell r="O190">
            <v>2078.5406398719147</v>
          </cell>
          <cell r="P190">
            <v>2075.7741971879309</v>
          </cell>
          <cell r="Q190">
            <v>2040.9611697251253</v>
          </cell>
          <cell r="R190">
            <v>25452.951671288454</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2202.9057301906041</v>
          </cell>
          <cell r="G201">
            <v>2118.1724466852938</v>
          </cell>
          <cell r="H201">
            <v>2101.013310349806</v>
          </cell>
          <cell r="I201">
            <v>2170.2909552353212</v>
          </cell>
          <cell r="J201">
            <v>2163.4071229549236</v>
          </cell>
          <cell r="K201">
            <v>2165.5425022037534</v>
          </cell>
          <cell r="L201">
            <v>2202.8249445028951</v>
          </cell>
          <cell r="M201">
            <v>2086.2442496265394</v>
          </cell>
          <cell r="N201">
            <v>2047.2744027543431</v>
          </cell>
          <cell r="O201">
            <v>2078.5406398719147</v>
          </cell>
          <cell r="P201">
            <v>2075.7741971879309</v>
          </cell>
          <cell r="Q201">
            <v>2040.9611697251253</v>
          </cell>
          <cell r="R201">
            <v>25452.951671288454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otal TCI-VLOB Calc"/>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row r="48">
          <cell r="C48" t="str">
            <v>Basic Exchange</v>
          </cell>
          <cell r="F48">
            <v>24529.165650000003</v>
          </cell>
          <cell r="G48">
            <v>26389.652959999999</v>
          </cell>
          <cell r="H48">
            <v>28488.487550000002</v>
          </cell>
          <cell r="I48">
            <v>28663.48646</v>
          </cell>
          <cell r="J48">
            <v>28550.39084</v>
          </cell>
          <cell r="K48">
            <v>28483.119979999999</v>
          </cell>
          <cell r="L48">
            <v>28590.274759999997</v>
          </cell>
          <cell r="M48">
            <v>28815.970999999998</v>
          </cell>
          <cell r="N48">
            <v>28870.857069999998</v>
          </cell>
          <cell r="O48">
            <v>29342.663510000002</v>
          </cell>
          <cell r="P48">
            <v>28317.580580000002</v>
          </cell>
          <cell r="Q48">
            <v>28976.333979999999</v>
          </cell>
          <cell r="R48">
            <v>338017.98433999997</v>
          </cell>
        </row>
        <row r="49">
          <cell r="C49" t="str">
            <v>EFRC</v>
          </cell>
          <cell r="F49">
            <v>2408.0847799999997</v>
          </cell>
          <cell r="G49">
            <v>2408.0928000000004</v>
          </cell>
          <cell r="H49">
            <v>2396.7855199999999</v>
          </cell>
          <cell r="I49">
            <v>2410.2283399999997</v>
          </cell>
          <cell r="J49">
            <v>2418.4180000000001</v>
          </cell>
          <cell r="K49">
            <v>2445.9919899999991</v>
          </cell>
          <cell r="L49">
            <v>2442.9007099999999</v>
          </cell>
          <cell r="M49">
            <v>2451.5603799999999</v>
          </cell>
          <cell r="N49">
            <v>2463.82773</v>
          </cell>
          <cell r="O49">
            <v>2477.7905399999995</v>
          </cell>
          <cell r="P49">
            <v>2400.5153700000001</v>
          </cell>
          <cell r="Q49">
            <v>2439.34123</v>
          </cell>
          <cell r="R49">
            <v>29163.537389999998</v>
          </cell>
        </row>
        <row r="50">
          <cell r="F50">
            <v>26937.250430000004</v>
          </cell>
          <cell r="G50">
            <v>28797.745759999998</v>
          </cell>
          <cell r="H50">
            <v>30885.273070000003</v>
          </cell>
          <cell r="I50">
            <v>31073.714800000002</v>
          </cell>
          <cell r="J50">
            <v>30968.808840000002</v>
          </cell>
          <cell r="K50">
            <v>30929.111969999998</v>
          </cell>
          <cell r="L50">
            <v>31033.175469999995</v>
          </cell>
          <cell r="M50">
            <v>31267.531379999997</v>
          </cell>
          <cell r="N50">
            <v>31334.684799999999</v>
          </cell>
          <cell r="O50">
            <v>31820.45405</v>
          </cell>
          <cell r="P50">
            <v>30718.095950000003</v>
          </cell>
          <cell r="Q50">
            <v>31415.675210000001</v>
          </cell>
          <cell r="R50">
            <v>367181.52172999998</v>
          </cell>
        </row>
        <row r="52">
          <cell r="C52" t="str">
            <v>DID</v>
          </cell>
          <cell r="F52">
            <v>581.24600999999996</v>
          </cell>
          <cell r="G52">
            <v>580.61649999999997</v>
          </cell>
          <cell r="H52">
            <v>583.34381999999994</v>
          </cell>
          <cell r="I52">
            <v>591.52045999999996</v>
          </cell>
          <cell r="J52">
            <v>577.19479000000001</v>
          </cell>
          <cell r="K52">
            <v>602.68777999999998</v>
          </cell>
          <cell r="L52">
            <v>613.98185000000001</v>
          </cell>
          <cell r="M52">
            <v>617.74504999999999</v>
          </cell>
          <cell r="N52">
            <v>624.99440000000004</v>
          </cell>
          <cell r="O52">
            <v>630.45051000000001</v>
          </cell>
          <cell r="P52">
            <v>618.44943000000001</v>
          </cell>
          <cell r="Q52">
            <v>634.46344999999997</v>
          </cell>
          <cell r="R52">
            <v>7256.6940499999992</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1118.4072399999998</v>
          </cell>
          <cell r="G55">
            <v>1172.2606700000001</v>
          </cell>
          <cell r="H55">
            <v>993.72271999999998</v>
          </cell>
          <cell r="I55">
            <v>1082.5467100000001</v>
          </cell>
          <cell r="J55">
            <v>1046.6635400000002</v>
          </cell>
          <cell r="K55">
            <v>1094.1139099999998</v>
          </cell>
          <cell r="L55">
            <v>1049.15804</v>
          </cell>
          <cell r="M55">
            <v>1066.4651399999998</v>
          </cell>
          <cell r="N55">
            <v>1042.4857200000001</v>
          </cell>
          <cell r="O55">
            <v>1058.99496</v>
          </cell>
          <cell r="P55">
            <v>1015.9452900000001</v>
          </cell>
          <cell r="Q55">
            <v>1020.9133200000001</v>
          </cell>
          <cell r="R55">
            <v>12761.67726</v>
          </cell>
        </row>
        <row r="56">
          <cell r="C56" t="str">
            <v>Other Local Access</v>
          </cell>
          <cell r="F56">
            <v>864.33474000000035</v>
          </cell>
          <cell r="G56">
            <v>854.69072000000006</v>
          </cell>
          <cell r="H56">
            <v>832.82473000000005</v>
          </cell>
          <cell r="I56">
            <v>836.44780999999989</v>
          </cell>
          <cell r="J56">
            <v>806.60124000000008</v>
          </cell>
          <cell r="K56">
            <v>823.10030000000017</v>
          </cell>
          <cell r="L56">
            <v>847.07051999999999</v>
          </cell>
          <cell r="M56">
            <v>871.65748000000008</v>
          </cell>
          <cell r="N56">
            <v>879.39296000000024</v>
          </cell>
          <cell r="O56">
            <v>889.54311000000007</v>
          </cell>
          <cell r="P56">
            <v>806.51934000000006</v>
          </cell>
          <cell r="Q56">
            <v>812.3823000000001</v>
          </cell>
          <cell r="R56">
            <v>10124.56525</v>
          </cell>
        </row>
        <row r="57">
          <cell r="C57" t="str">
            <v>Digital Exchange Access</v>
          </cell>
          <cell r="F57">
            <v>15.936</v>
          </cell>
          <cell r="G57">
            <v>20.179359999999999</v>
          </cell>
          <cell r="H57">
            <v>20.4329</v>
          </cell>
          <cell r="I57">
            <v>27.942779999999999</v>
          </cell>
          <cell r="J57">
            <v>21.314360000000001</v>
          </cell>
          <cell r="K57">
            <v>24.031779999999998</v>
          </cell>
          <cell r="L57">
            <v>21.71828</v>
          </cell>
          <cell r="M57">
            <v>23.154400000000003</v>
          </cell>
          <cell r="N57">
            <v>24.04</v>
          </cell>
          <cell r="O57">
            <v>26.6752</v>
          </cell>
          <cell r="P57">
            <v>24.24</v>
          </cell>
          <cell r="Q57">
            <v>28.651199999999999</v>
          </cell>
          <cell r="R57">
            <v>278.31626</v>
          </cell>
        </row>
        <row r="58">
          <cell r="C58" t="str">
            <v>C800/Paging</v>
          </cell>
          <cell r="F58">
            <v>93.248359999999991</v>
          </cell>
          <cell r="G58">
            <v>92.584029999999998</v>
          </cell>
          <cell r="H58">
            <v>92.112909999999999</v>
          </cell>
          <cell r="I58">
            <v>92.469989999999996</v>
          </cell>
          <cell r="J58">
            <v>98.33796000000001</v>
          </cell>
          <cell r="K58">
            <v>98.316890000000001</v>
          </cell>
          <cell r="L58">
            <v>98.319149999999993</v>
          </cell>
          <cell r="M58">
            <v>94.661229999999989</v>
          </cell>
          <cell r="N58">
            <v>97.122470000000007</v>
          </cell>
          <cell r="O58">
            <v>100.01883000000001</v>
          </cell>
          <cell r="P58">
            <v>106.53053</v>
          </cell>
          <cell r="Q58">
            <v>111.83591</v>
          </cell>
          <cell r="R58">
            <v>1175.55826</v>
          </cell>
        </row>
        <row r="59">
          <cell r="C59" t="str">
            <v>M150 (General Mobile)</v>
          </cell>
          <cell r="F59">
            <v>291.04827</v>
          </cell>
          <cell r="G59">
            <v>281.47816999999998</v>
          </cell>
          <cell r="H59">
            <v>273.12546999999995</v>
          </cell>
          <cell r="I59">
            <v>260.80694</v>
          </cell>
          <cell r="J59">
            <v>251.12410999999997</v>
          </cell>
          <cell r="K59">
            <v>246.1694</v>
          </cell>
          <cell r="L59">
            <v>240.26609000000002</v>
          </cell>
          <cell r="M59">
            <v>233.22378</v>
          </cell>
          <cell r="N59">
            <v>228.04346000000001</v>
          </cell>
          <cell r="O59">
            <v>221.86332999999999</v>
          </cell>
          <cell r="P59">
            <v>214.81786</v>
          </cell>
          <cell r="Q59">
            <v>210.76830999999996</v>
          </cell>
          <cell r="R59">
            <v>2952.7351899999999</v>
          </cell>
        </row>
        <row r="60">
          <cell r="C60" t="str">
            <v>C400</v>
          </cell>
          <cell r="F60">
            <v>938.64697999999987</v>
          </cell>
          <cell r="G60">
            <v>916.68134999999995</v>
          </cell>
          <cell r="H60">
            <v>867.06524000000002</v>
          </cell>
          <cell r="I60">
            <v>794.1339099999999</v>
          </cell>
          <cell r="J60">
            <v>786.86638000000005</v>
          </cell>
          <cell r="K60">
            <v>752.68514000000016</v>
          </cell>
          <cell r="L60">
            <v>692.81422999999995</v>
          </cell>
          <cell r="M60">
            <v>711.01669000000015</v>
          </cell>
          <cell r="N60">
            <v>743.84325999999999</v>
          </cell>
          <cell r="O60">
            <v>721.60070999999994</v>
          </cell>
          <cell r="P60">
            <v>705.01291000000003</v>
          </cell>
          <cell r="Q60">
            <v>682.65784999999994</v>
          </cell>
          <cell r="R60">
            <v>9313.0246499999994</v>
          </cell>
        </row>
        <row r="61">
          <cell r="C61" t="str">
            <v>Coin</v>
          </cell>
          <cell r="F61">
            <v>698.93296999999995</v>
          </cell>
          <cell r="G61">
            <v>729.35855000000004</v>
          </cell>
          <cell r="H61">
            <v>651.51417000000004</v>
          </cell>
          <cell r="I61">
            <v>790.58100000000002</v>
          </cell>
          <cell r="J61">
            <v>879.79279000000008</v>
          </cell>
          <cell r="K61">
            <v>750.6821799999999</v>
          </cell>
          <cell r="L61">
            <v>885.27850999999998</v>
          </cell>
          <cell r="M61">
            <v>885.35990000000004</v>
          </cell>
          <cell r="N61">
            <v>812.91700000000003</v>
          </cell>
          <cell r="O61">
            <v>825.79106000000002</v>
          </cell>
          <cell r="P61">
            <v>818.05610999999999</v>
          </cell>
          <cell r="Q61">
            <v>698.05439000000001</v>
          </cell>
          <cell r="R61">
            <v>9426.3186299999998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-218.44954999999993</v>
          </cell>
          <cell r="G63">
            <v>-180.31143000000003</v>
          </cell>
          <cell r="H63">
            <v>202.62808000000012</v>
          </cell>
          <cell r="I63">
            <v>360.69541999999996</v>
          </cell>
          <cell r="J63">
            <v>258.91100000000006</v>
          </cell>
          <cell r="K63">
            <v>297.05959000000001</v>
          </cell>
          <cell r="L63">
            <v>268.67260999999979</v>
          </cell>
          <cell r="M63">
            <v>344.07953999999989</v>
          </cell>
          <cell r="N63">
            <v>281.25141000000002</v>
          </cell>
          <cell r="O63">
            <v>242.88803999999999</v>
          </cell>
          <cell r="P63">
            <v>123.52064999999996</v>
          </cell>
          <cell r="Q63">
            <v>311.79061000000013</v>
          </cell>
          <cell r="R63">
            <v>2292.7359700000002</v>
          </cell>
        </row>
        <row r="64">
          <cell r="C64" t="str">
            <v>Teleroute</v>
          </cell>
          <cell r="F64">
            <v>7.5035500000000006</v>
          </cell>
          <cell r="G64">
            <v>5.5648</v>
          </cell>
          <cell r="H64">
            <v>-6.1288</v>
          </cell>
          <cell r="I64">
            <v>4.1595000000000004</v>
          </cell>
          <cell r="J64">
            <v>3.6190000000000002</v>
          </cell>
          <cell r="K64">
            <v>-5.5765500000000001</v>
          </cell>
          <cell r="L64">
            <v>1.974</v>
          </cell>
          <cell r="M64">
            <v>1.974</v>
          </cell>
          <cell r="N64">
            <v>1.974</v>
          </cell>
          <cell r="O64">
            <v>1.974</v>
          </cell>
          <cell r="P64">
            <v>1.974</v>
          </cell>
          <cell r="Q64">
            <v>1.974</v>
          </cell>
          <cell r="R64">
            <v>20.985500000000002</v>
          </cell>
        </row>
        <row r="65">
          <cell r="C65" t="str">
            <v>Telpak</v>
          </cell>
          <cell r="F65">
            <v>4.8593400000000004</v>
          </cell>
          <cell r="G65">
            <v>4.0860000000000003</v>
          </cell>
          <cell r="H65">
            <v>0</v>
          </cell>
          <cell r="I65">
            <v>0</v>
          </cell>
          <cell r="J65">
            <v>0</v>
          </cell>
          <cell r="K65">
            <v>0</v>
          </cell>
          <cell r="L65">
            <v>0</v>
          </cell>
          <cell r="M65">
            <v>0</v>
          </cell>
          <cell r="N65">
            <v>0</v>
          </cell>
          <cell r="O65">
            <v>0</v>
          </cell>
          <cell r="P65">
            <v>0</v>
          </cell>
          <cell r="Q65">
            <v>0</v>
          </cell>
          <cell r="R65">
            <v>8.9453400000000016</v>
          </cell>
        </row>
        <row r="66">
          <cell r="C66" t="str">
            <v>Voicecom</v>
          </cell>
          <cell r="F66">
            <v>-2.1399999999999999E-2</v>
          </cell>
          <cell r="G66">
            <v>0</v>
          </cell>
          <cell r="H66">
            <v>0</v>
          </cell>
          <cell r="I66">
            <v>0</v>
          </cell>
          <cell r="J66">
            <v>0</v>
          </cell>
          <cell r="K66">
            <v>0</v>
          </cell>
          <cell r="L66">
            <v>0</v>
          </cell>
          <cell r="M66">
            <v>0</v>
          </cell>
          <cell r="N66">
            <v>0</v>
          </cell>
          <cell r="O66">
            <v>0</v>
          </cell>
          <cell r="P66">
            <v>0</v>
          </cell>
          <cell r="Q66">
            <v>0</v>
          </cell>
          <cell r="R66">
            <v>-2.1399999999999999E-2</v>
          </cell>
        </row>
        <row r="68">
          <cell r="C68" t="str">
            <v>NRC/Reconnect</v>
          </cell>
          <cell r="F68">
            <v>146.85221000000001</v>
          </cell>
          <cell r="G68">
            <v>278.01949000000002</v>
          </cell>
          <cell r="H68">
            <v>1106.06196</v>
          </cell>
          <cell r="I68">
            <v>1081.3674800000001</v>
          </cell>
          <cell r="J68">
            <v>1121.3949800000003</v>
          </cell>
          <cell r="K68">
            <v>889.09735999999998</v>
          </cell>
          <cell r="L68">
            <v>1661.8022900000001</v>
          </cell>
          <cell r="M68">
            <v>747.65289000000007</v>
          </cell>
          <cell r="N68">
            <v>190.59710000000001</v>
          </cell>
          <cell r="O68">
            <v>627.9821800000002</v>
          </cell>
          <cell r="P68">
            <v>2181.6688899999999</v>
          </cell>
          <cell r="Q68">
            <v>1635.3422399999999</v>
          </cell>
          <cell r="R68">
            <v>11667.83907</v>
          </cell>
        </row>
        <row r="70">
          <cell r="C70" t="str">
            <v>Contribution Payments</v>
          </cell>
          <cell r="F70">
            <v>1030.9472800000001</v>
          </cell>
          <cell r="G70">
            <v>2644.37138</v>
          </cell>
          <cell r="H70">
            <v>2020.2148599999998</v>
          </cell>
          <cell r="I70">
            <v>1499.4332700000002</v>
          </cell>
          <cell r="J70">
            <v>5053.7300599999999</v>
          </cell>
          <cell r="K70">
            <v>3008.2972100000006</v>
          </cell>
          <cell r="L70">
            <v>3325.42139</v>
          </cell>
          <cell r="M70">
            <v>3808.8467799999994</v>
          </cell>
          <cell r="N70">
            <v>3372.1012700000006</v>
          </cell>
          <cell r="O70">
            <v>3783.2305499999998</v>
          </cell>
          <cell r="P70">
            <v>4385.56495</v>
          </cell>
          <cell r="Q70">
            <v>4082.9203499999999</v>
          </cell>
          <cell r="R70">
            <v>38015.07935</v>
          </cell>
        </row>
        <row r="72">
          <cell r="C72" t="str">
            <v>Broadcast TV Dedicated - Local</v>
          </cell>
          <cell r="F72">
            <v>82.583370000000002</v>
          </cell>
          <cell r="G72">
            <v>82.583370000000002</v>
          </cell>
          <cell r="H72">
            <v>82.583370000000002</v>
          </cell>
          <cell r="I72">
            <v>82.583370000000002</v>
          </cell>
          <cell r="J72">
            <v>82.583370000000002</v>
          </cell>
          <cell r="K72">
            <v>81.033369999999991</v>
          </cell>
          <cell r="L72">
            <v>83.083370000000002</v>
          </cell>
          <cell r="M72">
            <v>82.083370000000002</v>
          </cell>
          <cell r="N72">
            <v>82.083370000000002</v>
          </cell>
          <cell r="O72">
            <v>76.905869999999993</v>
          </cell>
          <cell r="P72">
            <v>80.520270000000011</v>
          </cell>
          <cell r="Q72">
            <v>79.794869999999989</v>
          </cell>
          <cell r="R72">
            <v>978.4213400000001</v>
          </cell>
        </row>
        <row r="73">
          <cell r="C73" t="str">
            <v>Broadcast Radio - Local</v>
          </cell>
          <cell r="F73">
            <v>34.403770000000002</v>
          </cell>
          <cell r="G73">
            <v>21.137029999999999</v>
          </cell>
          <cell r="H73">
            <v>24.039080000000002</v>
          </cell>
          <cell r="I73">
            <v>14.559140000000001</v>
          </cell>
          <cell r="J73">
            <v>34.385729999999995</v>
          </cell>
          <cell r="K73">
            <v>21.413230000000002</v>
          </cell>
          <cell r="L73">
            <v>16.47166</v>
          </cell>
          <cell r="M73">
            <v>14.406400000000001</v>
          </cell>
          <cell r="N73">
            <v>14.08483</v>
          </cell>
          <cell r="O73">
            <v>19.989279999999997</v>
          </cell>
          <cell r="P73">
            <v>21.065549999999998</v>
          </cell>
          <cell r="Q73">
            <v>17.921099999999999</v>
          </cell>
          <cell r="R73">
            <v>253.87679999999997</v>
          </cell>
        </row>
        <row r="74">
          <cell r="C74" t="str">
            <v>Other Broadcast - Local</v>
          </cell>
          <cell r="F74">
            <v>44.324100000000001</v>
          </cell>
          <cell r="G74">
            <v>17.429179999999999</v>
          </cell>
          <cell r="H74">
            <v>30.291160000000001</v>
          </cell>
          <cell r="I74">
            <v>17.956910000000001</v>
          </cell>
          <cell r="J74">
            <v>-29.386569999999999</v>
          </cell>
          <cell r="K74">
            <v>-15.493709999999998</v>
          </cell>
          <cell r="L74">
            <v>-9.9181600000000003</v>
          </cell>
          <cell r="M74">
            <v>-8.6509599999999995</v>
          </cell>
          <cell r="N74">
            <v>-12.76699</v>
          </cell>
          <cell r="O74">
            <v>-17.62867</v>
          </cell>
          <cell r="P74">
            <v>-24.78106</v>
          </cell>
          <cell r="Q74">
            <v>-9.6194799999999994</v>
          </cell>
          <cell r="R74">
            <v>-18.244249999999994</v>
          </cell>
        </row>
        <row r="75">
          <cell r="C75" t="str">
            <v>Sub-Total Broadcast</v>
          </cell>
          <cell r="F75">
            <v>161.31124</v>
          </cell>
          <cell r="G75">
            <v>121.14958</v>
          </cell>
          <cell r="H75">
            <v>136.91361000000001</v>
          </cell>
          <cell r="I75">
            <v>115.09942000000001</v>
          </cell>
          <cell r="J75">
            <v>87.582529999999991</v>
          </cell>
          <cell r="K75">
            <v>86.952889999999996</v>
          </cell>
          <cell r="L75">
            <v>89.636870000000002</v>
          </cell>
          <cell r="M75">
            <v>87.838810000000009</v>
          </cell>
          <cell r="N75">
            <v>83.401209999999992</v>
          </cell>
          <cell r="O75">
            <v>79.266479999999987</v>
          </cell>
          <cell r="P75">
            <v>76.804760000000016</v>
          </cell>
          <cell r="Q75">
            <v>88.096489999999989</v>
          </cell>
          <cell r="R75">
            <v>1214.0538900000001</v>
          </cell>
        </row>
        <row r="77">
          <cell r="C77" t="str">
            <v>Total Basic Local - VLOB</v>
          </cell>
          <cell r="F77">
            <v>32672.053670000005</v>
          </cell>
          <cell r="G77">
            <v>36318.474929999997</v>
          </cell>
          <cell r="H77">
            <v>38659.104740000002</v>
          </cell>
          <cell r="I77">
            <v>38610.91949</v>
          </cell>
          <cell r="J77">
            <v>41961.941579999999</v>
          </cell>
          <cell r="K77">
            <v>39596.729849999996</v>
          </cell>
          <cell r="L77">
            <v>40829.289299999989</v>
          </cell>
          <cell r="M77">
            <v>40761.207069999997</v>
          </cell>
          <cell r="N77">
            <v>39716.84906</v>
          </cell>
          <cell r="O77">
            <v>41030.733009999996</v>
          </cell>
          <cell r="P77">
            <v>41797.200670000006</v>
          </cell>
          <cell r="Q77">
            <v>41735.525630000004</v>
          </cell>
          <cell r="R77">
            <v>473690.02899999998</v>
          </cell>
        </row>
        <row r="80">
          <cell r="C80" t="str">
            <v>TELUS PLAnet</v>
          </cell>
          <cell r="F80">
            <v>109.14485999999999</v>
          </cell>
          <cell r="G80">
            <v>149.53035</v>
          </cell>
          <cell r="H80">
            <v>194.89713</v>
          </cell>
          <cell r="I80">
            <v>243.38975999999997</v>
          </cell>
          <cell r="J80">
            <v>260.46165000000002</v>
          </cell>
          <cell r="K80">
            <v>286.93612000000002</v>
          </cell>
          <cell r="L80">
            <v>295.74122</v>
          </cell>
          <cell r="M80">
            <v>268.04422</v>
          </cell>
          <cell r="N80">
            <v>265.83125000000001</v>
          </cell>
          <cell r="O80">
            <v>292.98626000000002</v>
          </cell>
          <cell r="P80">
            <v>362.80848000000003</v>
          </cell>
          <cell r="Q80">
            <v>454.01555999999999</v>
          </cell>
          <cell r="R80">
            <v>3183.7868600000002</v>
          </cell>
        </row>
        <row r="84">
          <cell r="C84" t="str">
            <v>Centrex-ACD</v>
          </cell>
          <cell r="F84">
            <v>34.129460000000002</v>
          </cell>
          <cell r="G84">
            <v>33.291919999999998</v>
          </cell>
          <cell r="H84">
            <v>33.514249999999997</v>
          </cell>
          <cell r="I84">
            <v>35.256900000000002</v>
          </cell>
          <cell r="J84">
            <v>35.487079999999999</v>
          </cell>
          <cell r="K84">
            <v>37.896029999999996</v>
          </cell>
          <cell r="L84">
            <v>37.792190000000005</v>
          </cell>
          <cell r="M84">
            <v>38.435470000000002</v>
          </cell>
          <cell r="N84">
            <v>38.395919999999997</v>
          </cell>
          <cell r="O84">
            <v>38.487720000000003</v>
          </cell>
          <cell r="P84">
            <v>38.216529999999999</v>
          </cell>
          <cell r="Q84">
            <v>39.643320000000003</v>
          </cell>
          <cell r="R84">
            <v>440.54678999999999</v>
          </cell>
        </row>
        <row r="85">
          <cell r="C85" t="str">
            <v>Centrex-CMS</v>
          </cell>
          <cell r="F85">
            <v>33.503900000000002</v>
          </cell>
          <cell r="G85">
            <v>36.713389999999997</v>
          </cell>
          <cell r="H85">
            <v>36.247519999999994</v>
          </cell>
          <cell r="I85">
            <v>38.306629999999998</v>
          </cell>
          <cell r="J85">
            <v>40.357559999999999</v>
          </cell>
          <cell r="K85">
            <v>40.274300000000004</v>
          </cell>
          <cell r="L85">
            <v>41.319189999999999</v>
          </cell>
          <cell r="M85">
            <v>41.780709999999999</v>
          </cell>
          <cell r="N85">
            <v>43.287279999999996</v>
          </cell>
          <cell r="O85">
            <v>43.993490000000001</v>
          </cell>
          <cell r="P85">
            <v>43.686059999999998</v>
          </cell>
          <cell r="Q85">
            <v>45.362079999999999</v>
          </cell>
          <cell r="R85">
            <v>484.83211</v>
          </cell>
        </row>
        <row r="86">
          <cell r="C86" t="str">
            <v>Centrex-Features</v>
          </cell>
          <cell r="F86">
            <v>171.20770000000002</v>
          </cell>
          <cell r="G86">
            <v>168.20133999999999</v>
          </cell>
          <cell r="H86">
            <v>166.44814000000002</v>
          </cell>
          <cell r="I86">
            <v>181.90649999999999</v>
          </cell>
          <cell r="J86">
            <v>183.56449000000001</v>
          </cell>
          <cell r="K86">
            <v>179.56369000000001</v>
          </cell>
          <cell r="L86">
            <v>178.57541000000001</v>
          </cell>
          <cell r="M86">
            <v>180.96375</v>
          </cell>
          <cell r="N86">
            <v>181.67401000000001</v>
          </cell>
          <cell r="O86">
            <v>176.28020999999998</v>
          </cell>
          <cell r="P86">
            <v>176.94145999999998</v>
          </cell>
          <cell r="Q86">
            <v>181.09046000000001</v>
          </cell>
          <cell r="R86">
            <v>2126.41716</v>
          </cell>
        </row>
        <row r="87">
          <cell r="C87" t="str">
            <v>Centrex-Lines</v>
          </cell>
          <cell r="F87">
            <v>2002.6498899999999</v>
          </cell>
          <cell r="G87">
            <v>1980.5165799999997</v>
          </cell>
          <cell r="H87">
            <v>2066.94625</v>
          </cell>
          <cell r="I87">
            <v>2103.6444999999999</v>
          </cell>
          <cell r="J87">
            <v>2194.3690499999998</v>
          </cell>
          <cell r="K87">
            <v>2223.4370600000002</v>
          </cell>
          <cell r="L87">
            <v>2267.2440700000002</v>
          </cell>
          <cell r="M87">
            <v>2317.1443899999999</v>
          </cell>
          <cell r="N87">
            <v>2312.1393599999997</v>
          </cell>
          <cell r="O87">
            <v>2366.8951999999999</v>
          </cell>
          <cell r="P87">
            <v>2417.9803199999997</v>
          </cell>
          <cell r="Q87">
            <v>2288.5192900000002</v>
          </cell>
          <cell r="R87">
            <v>26541.485959999998</v>
          </cell>
        </row>
        <row r="88">
          <cell r="C88" t="str">
            <v>Centrex-Voice Processing</v>
          </cell>
          <cell r="F88">
            <v>139.81601000000001</v>
          </cell>
          <cell r="G88">
            <v>147.70771999999999</v>
          </cell>
          <cell r="H88">
            <v>150.38567999999998</v>
          </cell>
          <cell r="I88">
            <v>159.54931999999999</v>
          </cell>
          <cell r="J88">
            <v>172.56001999999998</v>
          </cell>
          <cell r="K88">
            <v>173.60548</v>
          </cell>
          <cell r="L88">
            <v>160.61418</v>
          </cell>
          <cell r="M88">
            <v>174.65432000000001</v>
          </cell>
          <cell r="N88">
            <v>184.33339000000001</v>
          </cell>
          <cell r="O88">
            <v>187.25289999999998</v>
          </cell>
          <cell r="P88">
            <v>187.98589000000001</v>
          </cell>
          <cell r="Q88">
            <v>192.86720000000003</v>
          </cell>
          <cell r="R88">
            <v>2031.3321099999998</v>
          </cell>
        </row>
        <row r="89">
          <cell r="F89">
            <v>2381.3069599999999</v>
          </cell>
          <cell r="G89">
            <v>2366.4309499999995</v>
          </cell>
          <cell r="H89">
            <v>2453.5418399999999</v>
          </cell>
          <cell r="I89">
            <v>2518.6638499999999</v>
          </cell>
          <cell r="J89">
            <v>2626.3381999999997</v>
          </cell>
          <cell r="K89">
            <v>2654.7765600000002</v>
          </cell>
          <cell r="L89">
            <v>2685.5450400000004</v>
          </cell>
          <cell r="M89">
            <v>2752.9786399999998</v>
          </cell>
          <cell r="N89">
            <v>2759.82996</v>
          </cell>
          <cell r="O89">
            <v>2812.9095199999997</v>
          </cell>
          <cell r="P89">
            <v>2864.8102599999997</v>
          </cell>
          <cell r="Q89">
            <v>2747.4823500000002</v>
          </cell>
          <cell r="R89">
            <v>31624.614129999998</v>
          </cell>
        </row>
        <row r="91">
          <cell r="C91" t="str">
            <v>Call Answer</v>
          </cell>
          <cell r="F91">
            <v>204.64025000000001</v>
          </cell>
          <cell r="G91">
            <v>212.43207074492037</v>
          </cell>
          <cell r="H91">
            <v>220.55054000000001</v>
          </cell>
          <cell r="I91">
            <v>230.52995999999999</v>
          </cell>
          <cell r="J91">
            <v>245.21035999999998</v>
          </cell>
          <cell r="K91">
            <v>259.27938</v>
          </cell>
          <cell r="L91">
            <v>273.16834999999998</v>
          </cell>
          <cell r="M91">
            <v>290.61297813247057</v>
          </cell>
          <cell r="N91">
            <v>301.80246</v>
          </cell>
          <cell r="O91">
            <v>329.17687999999998</v>
          </cell>
          <cell r="P91">
            <v>333.75547999999998</v>
          </cell>
          <cell r="Q91">
            <v>347.39662412219224</v>
          </cell>
          <cell r="R91">
            <v>3248.5553329995828</v>
          </cell>
        </row>
        <row r="92">
          <cell r="C92" t="str">
            <v>Call Management</v>
          </cell>
          <cell r="F92">
            <v>1295.9284399999999</v>
          </cell>
          <cell r="G92">
            <v>1341.05611</v>
          </cell>
          <cell r="H92">
            <v>1300.3338799999999</v>
          </cell>
          <cell r="I92">
            <v>1302.6491599999999</v>
          </cell>
          <cell r="J92">
            <v>1321.7598799999998</v>
          </cell>
          <cell r="K92">
            <v>1337.59457</v>
          </cell>
          <cell r="L92">
            <v>1304.4782700000001</v>
          </cell>
          <cell r="M92">
            <v>1274.28359</v>
          </cell>
          <cell r="N92">
            <v>1269.86725</v>
          </cell>
          <cell r="O92">
            <v>1262.80656</v>
          </cell>
          <cell r="P92">
            <v>1200.74999</v>
          </cell>
          <cell r="Q92">
            <v>1207.4133200000001</v>
          </cell>
          <cell r="R92">
            <v>15418.921020000002</v>
          </cell>
        </row>
        <row r="93">
          <cell r="C93" t="str">
            <v>Custom Calling</v>
          </cell>
          <cell r="F93">
            <v>1189.9777900000001</v>
          </cell>
          <cell r="G93">
            <v>1186.5233999999998</v>
          </cell>
          <cell r="H93">
            <v>1174.1793300000002</v>
          </cell>
          <cell r="I93">
            <v>1172.6720600000001</v>
          </cell>
          <cell r="J93">
            <v>1169.15409</v>
          </cell>
          <cell r="K93">
            <v>1166.8422399999999</v>
          </cell>
          <cell r="L93">
            <v>1135.90246</v>
          </cell>
          <cell r="M93">
            <v>1115.8802000000001</v>
          </cell>
          <cell r="N93">
            <v>1107.25386</v>
          </cell>
          <cell r="O93">
            <v>1094.39995</v>
          </cell>
          <cell r="P93">
            <v>1042.7531999999999</v>
          </cell>
          <cell r="Q93">
            <v>1122.83779</v>
          </cell>
          <cell r="R93">
            <v>13678.37637</v>
          </cell>
        </row>
        <row r="94">
          <cell r="C94" t="str">
            <v>SmartTouch Packaging</v>
          </cell>
          <cell r="F94">
            <v>23.947220000000002</v>
          </cell>
          <cell r="G94">
            <v>37.569489999999995</v>
          </cell>
          <cell r="H94">
            <v>50.131230000000002</v>
          </cell>
          <cell r="I94">
            <v>63.443239999999996</v>
          </cell>
          <cell r="J94">
            <v>78.409210000000002</v>
          </cell>
          <cell r="K94">
            <v>91.539020000000008</v>
          </cell>
          <cell r="L94">
            <v>107.89283999999999</v>
          </cell>
          <cell r="M94">
            <v>299.69123999999999</v>
          </cell>
          <cell r="N94">
            <v>270.61415999999997</v>
          </cell>
          <cell r="O94">
            <v>327.04525000000001</v>
          </cell>
          <cell r="P94">
            <v>375.73126999999999</v>
          </cell>
          <cell r="Q94">
            <v>423.14226000000002</v>
          </cell>
          <cell r="R94">
            <v>2149.15643</v>
          </cell>
        </row>
        <row r="95">
          <cell r="C95" t="str">
            <v>SmartTouch Pay-Per-Use</v>
          </cell>
          <cell r="F95">
            <v>-3.0000000000000001E-3</v>
          </cell>
          <cell r="G95">
            <v>98.495850000000004</v>
          </cell>
          <cell r="H95">
            <v>199.2397</v>
          </cell>
          <cell r="I95">
            <v>259.83386999999999</v>
          </cell>
          <cell r="J95">
            <v>222.01</v>
          </cell>
          <cell r="K95">
            <v>243.06126</v>
          </cell>
          <cell r="L95">
            <v>254.15074999999999</v>
          </cell>
          <cell r="M95">
            <v>275.78419000000002</v>
          </cell>
          <cell r="N95">
            <v>281.52629000000002</v>
          </cell>
          <cell r="O95">
            <v>282.74084999999997</v>
          </cell>
          <cell r="P95">
            <v>299.93914000000001</v>
          </cell>
          <cell r="Q95">
            <v>307.65283999999997</v>
          </cell>
          <cell r="R95">
            <v>2724.43174</v>
          </cell>
        </row>
        <row r="96">
          <cell r="C96" t="str">
            <v>TalkMail</v>
          </cell>
          <cell r="F96">
            <v>13.099729999999999</v>
          </cell>
          <cell r="G96">
            <v>14.536649255079622</v>
          </cell>
          <cell r="H96">
            <v>16.70121</v>
          </cell>
          <cell r="I96">
            <v>18.266240000000003</v>
          </cell>
          <cell r="J96">
            <v>14.89551</v>
          </cell>
          <cell r="K96">
            <v>16.645990000000001</v>
          </cell>
          <cell r="L96">
            <v>12.295109999999999</v>
          </cell>
          <cell r="M96">
            <v>12.67344186752948</v>
          </cell>
          <cell r="N96">
            <v>11.978149999999999</v>
          </cell>
          <cell r="O96">
            <v>11.13805</v>
          </cell>
          <cell r="P96">
            <v>15.88067</v>
          </cell>
          <cell r="Q96">
            <v>17.735935877807787</v>
          </cell>
          <cell r="R96">
            <v>175.84668700041686</v>
          </cell>
        </row>
        <row r="97">
          <cell r="F97">
            <v>2727.5904299999997</v>
          </cell>
          <cell r="G97">
            <v>2890.6135699999995</v>
          </cell>
          <cell r="H97">
            <v>2961.1358900000005</v>
          </cell>
          <cell r="I97">
            <v>3047.39453</v>
          </cell>
          <cell r="J97">
            <v>3051.4390499999995</v>
          </cell>
          <cell r="K97">
            <v>3114.9624600000002</v>
          </cell>
          <cell r="L97">
            <v>3087.8877799999996</v>
          </cell>
          <cell r="M97">
            <v>3268.9256399999999</v>
          </cell>
          <cell r="N97">
            <v>3243.0421699999997</v>
          </cell>
          <cell r="O97">
            <v>3307.3075400000002</v>
          </cell>
          <cell r="P97">
            <v>3268.8097500000003</v>
          </cell>
          <cell r="Q97">
            <v>3426.1787700000004</v>
          </cell>
          <cell r="R97">
            <v>37395.287580000004</v>
          </cell>
        </row>
        <row r="99">
          <cell r="C99" t="str">
            <v>Megalink</v>
          </cell>
          <cell r="F99">
            <v>426.55253999999996</v>
          </cell>
          <cell r="G99">
            <v>448.72753999999998</v>
          </cell>
          <cell r="H99">
            <v>507.29952839930206</v>
          </cell>
          <cell r="I99">
            <v>543.68426999999997</v>
          </cell>
          <cell r="J99">
            <v>510.04252000000002</v>
          </cell>
          <cell r="K99">
            <v>474.33239000000003</v>
          </cell>
          <cell r="L99">
            <v>579.31506000000002</v>
          </cell>
          <cell r="M99">
            <v>593.99917146736789</v>
          </cell>
          <cell r="N99">
            <v>658.54456718396909</v>
          </cell>
          <cell r="O99">
            <v>719.70641375411014</v>
          </cell>
          <cell r="P99">
            <v>655.62816441018538</v>
          </cell>
          <cell r="Q99">
            <v>740.90617093748006</v>
          </cell>
          <cell r="R99">
            <v>6858.7383361524144</v>
          </cell>
        </row>
        <row r="100">
          <cell r="C100" t="str">
            <v>AIN</v>
          </cell>
          <cell r="F100">
            <v>24.55443</v>
          </cell>
          <cell r="G100">
            <v>28.867810000000002</v>
          </cell>
          <cell r="H100">
            <v>25.101479999999999</v>
          </cell>
          <cell r="I100">
            <v>51.185990000000004</v>
          </cell>
          <cell r="J100">
            <v>-5.84084</v>
          </cell>
          <cell r="K100">
            <v>25.314630000000005</v>
          </cell>
          <cell r="L100">
            <v>8.2488699999999984</v>
          </cell>
          <cell r="M100">
            <v>24.18413</v>
          </cell>
          <cell r="N100">
            <v>27.43901</v>
          </cell>
          <cell r="O100">
            <v>28.843299999999999</v>
          </cell>
          <cell r="P100">
            <v>28.20862</v>
          </cell>
          <cell r="Q100">
            <v>29.938800000000001</v>
          </cell>
          <cell r="R100">
            <v>296.04623000000004</v>
          </cell>
        </row>
        <row r="101">
          <cell r="C101" t="str">
            <v>E911</v>
          </cell>
          <cell r="F101">
            <v>24.35446</v>
          </cell>
          <cell r="G101">
            <v>24.35446</v>
          </cell>
          <cell r="H101">
            <v>24.35446</v>
          </cell>
          <cell r="I101">
            <v>24.35446</v>
          </cell>
          <cell r="J101">
            <v>29.640990000000002</v>
          </cell>
          <cell r="K101">
            <v>44.215950000000007</v>
          </cell>
          <cell r="L101">
            <v>42.752029999999998</v>
          </cell>
          <cell r="M101">
            <v>45.637070000000001</v>
          </cell>
          <cell r="N101">
            <v>42.320999999999998</v>
          </cell>
          <cell r="O101">
            <v>46.022289999999991</v>
          </cell>
          <cell r="P101">
            <v>57.364559999999997</v>
          </cell>
          <cell r="Q101">
            <v>64.364550000000008</v>
          </cell>
          <cell r="R101">
            <v>469.73627999999997</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5584.3588199999995</v>
          </cell>
          <cell r="G104">
            <v>5758.9943299999995</v>
          </cell>
          <cell r="H104">
            <v>5971.4331983993025</v>
          </cell>
          <cell r="I104">
            <v>6185.2831000000006</v>
          </cell>
          <cell r="J104">
            <v>6211.6199199999992</v>
          </cell>
          <cell r="K104">
            <v>6313.6019900000001</v>
          </cell>
          <cell r="L104">
            <v>6403.7487799999999</v>
          </cell>
          <cell r="M104">
            <v>6685.7246514673679</v>
          </cell>
          <cell r="N104">
            <v>6731.1767071839686</v>
          </cell>
          <cell r="O104">
            <v>6914.7890637541095</v>
          </cell>
          <cell r="P104">
            <v>6874.8213544101854</v>
          </cell>
          <cell r="Q104">
            <v>7008.8706409374809</v>
          </cell>
          <cell r="R104">
            <v>76644.422556152407</v>
          </cell>
        </row>
        <row r="107">
          <cell r="C107" t="str">
            <v>Basic</v>
          </cell>
        </row>
        <row r="108">
          <cell r="C108" t="str">
            <v>Centrex Terminal</v>
          </cell>
          <cell r="F108">
            <v>9.5738700000000012</v>
          </cell>
          <cell r="G108">
            <v>6.8786199999999997</v>
          </cell>
          <cell r="H108">
            <v>6.6345799999999997</v>
          </cell>
          <cell r="I108">
            <v>6.4453500000000004</v>
          </cell>
          <cell r="J108">
            <v>5.7360200000000008</v>
          </cell>
          <cell r="K108">
            <v>6.52041</v>
          </cell>
          <cell r="L108">
            <v>5.8123000000000005</v>
          </cell>
          <cell r="M108">
            <v>5.7609300000000001</v>
          </cell>
          <cell r="N108">
            <v>3.0394899999999998</v>
          </cell>
          <cell r="O108">
            <v>3.8974699999999998</v>
          </cell>
          <cell r="P108">
            <v>3.64141</v>
          </cell>
          <cell r="Q108">
            <v>3.57233</v>
          </cell>
          <cell r="R108">
            <v>67.512780000000006</v>
          </cell>
        </row>
        <row r="109">
          <cell r="C109" t="str">
            <v>Single Line Sets</v>
          </cell>
          <cell r="F109">
            <v>822.57269000000008</v>
          </cell>
          <cell r="G109">
            <v>777.96271000000002</v>
          </cell>
          <cell r="H109">
            <v>730.72685000000001</v>
          </cell>
          <cell r="I109">
            <v>681.39264999999989</v>
          </cell>
          <cell r="J109">
            <v>631.15994999999998</v>
          </cell>
          <cell r="K109">
            <v>596.47375</v>
          </cell>
          <cell r="L109">
            <v>568.66814999999997</v>
          </cell>
          <cell r="M109">
            <v>547.50999000000002</v>
          </cell>
          <cell r="N109">
            <v>525.91969999999992</v>
          </cell>
          <cell r="O109">
            <v>504.54853000000003</v>
          </cell>
          <cell r="P109">
            <v>476.03634999999997</v>
          </cell>
          <cell r="Q109">
            <v>462.85672999999997</v>
          </cell>
          <cell r="R109">
            <v>7325.8280500000001</v>
          </cell>
        </row>
        <row r="110">
          <cell r="C110" t="str">
            <v>Special Needs</v>
          </cell>
          <cell r="F110">
            <v>9.78979</v>
          </cell>
          <cell r="G110">
            <v>10.223750000000001</v>
          </cell>
          <cell r="H110">
            <v>10.183260000000001</v>
          </cell>
          <cell r="I110">
            <v>10.11421</v>
          </cell>
          <cell r="J110">
            <v>10.056950000000001</v>
          </cell>
          <cell r="K110">
            <v>10.17934</v>
          </cell>
          <cell r="L110">
            <v>10.43079</v>
          </cell>
          <cell r="M110">
            <v>10.612290000000002</v>
          </cell>
          <cell r="N110">
            <v>10.41184</v>
          </cell>
          <cell r="O110">
            <v>10.591670000000001</v>
          </cell>
          <cell r="P110">
            <v>9.8457500000000007</v>
          </cell>
          <cell r="Q110">
            <v>8.3318899999999996</v>
          </cell>
          <cell r="R110">
            <v>120.77152999999998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841.93635000000017</v>
          </cell>
          <cell r="G113">
            <v>795.06507999999997</v>
          </cell>
          <cell r="H113">
            <v>747.54469000000006</v>
          </cell>
          <cell r="I113">
            <v>697.95220999999981</v>
          </cell>
          <cell r="J113">
            <v>646.95292000000006</v>
          </cell>
          <cell r="K113">
            <v>613.17349999999999</v>
          </cell>
          <cell r="L113">
            <v>584.91124000000002</v>
          </cell>
          <cell r="M113">
            <v>563.88321000000008</v>
          </cell>
          <cell r="N113">
            <v>539.37102999999991</v>
          </cell>
          <cell r="O113">
            <v>519.03767000000005</v>
          </cell>
          <cell r="P113">
            <v>489.52350999999999</v>
          </cell>
          <cell r="Q113">
            <v>474.76094999999998</v>
          </cell>
          <cell r="R113">
            <v>7514.1123600000001</v>
          </cell>
        </row>
        <row r="115">
          <cell r="C115" t="str">
            <v>Enhanced</v>
          </cell>
        </row>
        <row r="116">
          <cell r="C116" t="str">
            <v>Enhanced Terminal</v>
          </cell>
          <cell r="F116">
            <v>776.09647000000007</v>
          </cell>
          <cell r="G116">
            <v>797.13240999999994</v>
          </cell>
          <cell r="H116">
            <v>793.56332999999995</v>
          </cell>
          <cell r="I116">
            <v>793.51735999999994</v>
          </cell>
          <cell r="J116">
            <v>802.19266000000005</v>
          </cell>
          <cell r="K116">
            <v>809.22956000000011</v>
          </cell>
          <cell r="L116">
            <v>811.52562</v>
          </cell>
          <cell r="M116">
            <v>811.07488000000001</v>
          </cell>
          <cell r="N116">
            <v>806.52789000000007</v>
          </cell>
          <cell r="O116">
            <v>810.2093000000001</v>
          </cell>
          <cell r="P116">
            <v>770.85947999999996</v>
          </cell>
          <cell r="Q116">
            <v>786.74477000000002</v>
          </cell>
          <cell r="R116">
            <v>9568.6737300000004</v>
          </cell>
        </row>
        <row r="117">
          <cell r="C117" t="str">
            <v>Total CPE</v>
          </cell>
          <cell r="F117">
            <v>1618.0328200000004</v>
          </cell>
          <cell r="G117">
            <v>1592.19749</v>
          </cell>
          <cell r="H117">
            <v>1541.1080200000001</v>
          </cell>
          <cell r="I117">
            <v>1491.4695699999997</v>
          </cell>
          <cell r="J117">
            <v>1449.1455800000001</v>
          </cell>
          <cell r="K117">
            <v>1422.4030600000001</v>
          </cell>
          <cell r="L117">
            <v>1396.43686</v>
          </cell>
          <cell r="M117">
            <v>1374.9580900000001</v>
          </cell>
          <cell r="N117">
            <v>1345.8989200000001</v>
          </cell>
          <cell r="O117">
            <v>1329.2469700000001</v>
          </cell>
          <cell r="P117">
            <v>1260.3829900000001</v>
          </cell>
          <cell r="Q117">
            <v>1261.5057200000001</v>
          </cell>
          <cell r="R117">
            <v>17082.786090000001</v>
          </cell>
        </row>
        <row r="119">
          <cell r="F119">
            <v>39983.590170000003</v>
          </cell>
          <cell r="G119">
            <v>43819.197099999998</v>
          </cell>
          <cell r="H119">
            <v>46366.543088399303</v>
          </cell>
          <cell r="I119">
            <v>46531.06192</v>
          </cell>
          <cell r="J119">
            <v>49883.16872999999</v>
          </cell>
          <cell r="K119">
            <v>47619.671019999994</v>
          </cell>
          <cell r="L119">
            <v>48925.216159999996</v>
          </cell>
          <cell r="M119">
            <v>49089.934031467368</v>
          </cell>
          <cell r="N119">
            <v>48059.755937183974</v>
          </cell>
          <cell r="O119">
            <v>49567.7553037541</v>
          </cell>
          <cell r="P119">
            <v>50295.213494410185</v>
          </cell>
          <cell r="Q119">
            <v>50459.917550937484</v>
          </cell>
          <cell r="R119">
            <v>570601.02450615237</v>
          </cell>
        </row>
        <row r="123">
          <cell r="C123" t="str">
            <v>Advantage Select</v>
          </cell>
          <cell r="F123">
            <v>320.54318683229917</v>
          </cell>
          <cell r="G123">
            <v>429.64483970198307</v>
          </cell>
          <cell r="H123">
            <v>520.9789505098264</v>
          </cell>
          <cell r="I123">
            <v>607.56772045087098</v>
          </cell>
          <cell r="J123">
            <v>885.19607790809732</v>
          </cell>
          <cell r="K123">
            <v>823.55117410970081</v>
          </cell>
          <cell r="L123">
            <v>878.53056818801588</v>
          </cell>
          <cell r="M123">
            <v>999.17999232275861</v>
          </cell>
          <cell r="N123">
            <v>1090.8139261966805</v>
          </cell>
          <cell r="O123">
            <v>1278.2317628530345</v>
          </cell>
          <cell r="P123">
            <v>946.98267385338988</v>
          </cell>
          <cell r="Q123">
            <v>1051.5478909278131</v>
          </cell>
          <cell r="R123">
            <v>9832.7687638544721</v>
          </cell>
        </row>
        <row r="124">
          <cell r="C124" t="str">
            <v>Advantage Preferred</v>
          </cell>
          <cell r="F124">
            <v>8300.8686321493733</v>
          </cell>
          <cell r="G124">
            <v>8365.2750460934967</v>
          </cell>
          <cell r="H124">
            <v>7516.5626824831352</v>
          </cell>
          <cell r="I124">
            <v>7295.7677834759506</v>
          </cell>
          <cell r="J124">
            <v>8154.1721858996279</v>
          </cell>
          <cell r="K124">
            <v>6905.9968172453418</v>
          </cell>
          <cell r="L124">
            <v>6764.7535050571005</v>
          </cell>
          <cell r="M124">
            <v>6718.6960475113892</v>
          </cell>
          <cell r="N124">
            <v>6591.5328567590132</v>
          </cell>
          <cell r="O124">
            <v>7140.452033269903</v>
          </cell>
          <cell r="P124">
            <v>5623.8088734751736</v>
          </cell>
          <cell r="Q124">
            <v>4532.5475834431618</v>
          </cell>
          <cell r="R124">
            <v>83910.434046862676</v>
          </cell>
        </row>
        <row r="125">
          <cell r="C125" t="str">
            <v>Advantage Vision</v>
          </cell>
          <cell r="F125">
            <v>0</v>
          </cell>
          <cell r="G125">
            <v>0</v>
          </cell>
          <cell r="H125">
            <v>0</v>
          </cell>
          <cell r="I125">
            <v>0</v>
          </cell>
          <cell r="J125">
            <v>0</v>
          </cell>
          <cell r="K125">
            <v>0</v>
          </cell>
          <cell r="L125">
            <v>21.110959999999999</v>
          </cell>
          <cell r="M125">
            <v>19.623930000000001</v>
          </cell>
          <cell r="N125">
            <v>17.588270000000001</v>
          </cell>
          <cell r="O125">
            <v>52.109940000000002</v>
          </cell>
          <cell r="P125">
            <v>422.58268000000004</v>
          </cell>
          <cell r="Q125">
            <v>482.65057000000007</v>
          </cell>
          <cell r="R125">
            <v>1015.6663500000002</v>
          </cell>
        </row>
        <row r="126">
          <cell r="C126" t="str">
            <v>Advantage Vnet</v>
          </cell>
          <cell r="F126">
            <v>637.38271999999995</v>
          </cell>
          <cell r="G126">
            <v>1649.3510900000001</v>
          </cell>
          <cell r="H126">
            <v>1374.2545600000001</v>
          </cell>
          <cell r="I126">
            <v>1495.8065100000001</v>
          </cell>
          <cell r="J126">
            <v>1690.2541999999999</v>
          </cell>
          <cell r="K126">
            <v>1518.0547799999999</v>
          </cell>
          <cell r="L126">
            <v>1739.61556</v>
          </cell>
          <cell r="M126">
            <v>1652.7191499999999</v>
          </cell>
          <cell r="N126">
            <v>1741.01677</v>
          </cell>
          <cell r="O126">
            <v>1657.9606799999999</v>
          </cell>
          <cell r="P126">
            <v>1858.5182</v>
          </cell>
          <cell r="Q126">
            <v>1938.9533600000002</v>
          </cell>
          <cell r="R126">
            <v>18953.887580000002</v>
          </cell>
        </row>
        <row r="127">
          <cell r="C127" t="str">
            <v>Faxcom</v>
          </cell>
          <cell r="F127">
            <v>168.83752999999999</v>
          </cell>
          <cell r="G127">
            <v>172.28806</v>
          </cell>
          <cell r="H127">
            <v>167.76382000000001</v>
          </cell>
          <cell r="I127">
            <v>159.46507</v>
          </cell>
          <cell r="J127">
            <v>165.97517999999999</v>
          </cell>
          <cell r="K127">
            <v>142.70415999999997</v>
          </cell>
          <cell r="L127">
            <v>146.08411999999998</v>
          </cell>
          <cell r="M127">
            <v>127.54505</v>
          </cell>
          <cell r="N127">
            <v>132.50860999999998</v>
          </cell>
          <cell r="O127">
            <v>143.80149</v>
          </cell>
          <cell r="P127">
            <v>114.57810999999998</v>
          </cell>
          <cell r="Q127">
            <v>107.00677</v>
          </cell>
          <cell r="R127">
            <v>1748.5579700000001</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3103.5663800000002</v>
          </cell>
          <cell r="G129">
            <v>2843.6152900000002</v>
          </cell>
          <cell r="H129">
            <v>2911.7491800000003</v>
          </cell>
          <cell r="I129">
            <v>2683.9518700000003</v>
          </cell>
          <cell r="J129">
            <v>2737.9687899999999</v>
          </cell>
          <cell r="K129">
            <v>2981.8191300000008</v>
          </cell>
          <cell r="L129">
            <v>2309.0465399999998</v>
          </cell>
          <cell r="M129">
            <v>1983.6802699999996</v>
          </cell>
          <cell r="N129">
            <v>2558.5542699999996</v>
          </cell>
          <cell r="O129">
            <v>3019.6950099999999</v>
          </cell>
          <cell r="P129">
            <v>2690.2077699999995</v>
          </cell>
          <cell r="Q129">
            <v>2344.9355700000001</v>
          </cell>
          <cell r="R129">
            <v>32168.790070000003</v>
          </cell>
        </row>
        <row r="130">
          <cell r="C130" t="str">
            <v>900 Services</v>
          </cell>
          <cell r="F130">
            <v>138.10496000000003</v>
          </cell>
          <cell r="G130">
            <v>361.02301</v>
          </cell>
          <cell r="H130">
            <v>330.60550999999998</v>
          </cell>
          <cell r="I130">
            <v>318.55557000000005</v>
          </cell>
          <cell r="J130">
            <v>515.09374000000003</v>
          </cell>
          <cell r="K130">
            <v>504.54685999999998</v>
          </cell>
          <cell r="L130">
            <v>122.55490000000002</v>
          </cell>
          <cell r="M130">
            <v>341.60012999999998</v>
          </cell>
          <cell r="N130">
            <v>275.81252999999998</v>
          </cell>
          <cell r="O130">
            <v>228.48179000000002</v>
          </cell>
          <cell r="P130">
            <v>221.06209999999999</v>
          </cell>
          <cell r="Q130">
            <v>230.77853999999999</v>
          </cell>
          <cell r="R130">
            <v>3588.2196399999998</v>
          </cell>
        </row>
        <row r="131">
          <cell r="F131">
            <v>12669.303408981674</v>
          </cell>
          <cell r="G131">
            <v>13821.197335795481</v>
          </cell>
          <cell r="H131">
            <v>12821.914702992961</v>
          </cell>
          <cell r="I131">
            <v>12561.114523926823</v>
          </cell>
          <cell r="J131">
            <v>14148.660173807726</v>
          </cell>
          <cell r="K131">
            <v>12876.672921355044</v>
          </cell>
          <cell r="L131">
            <v>11981.696153245115</v>
          </cell>
          <cell r="M131">
            <v>11843.044569834146</v>
          </cell>
          <cell r="N131">
            <v>12407.827232955693</v>
          </cell>
          <cell r="O131">
            <v>13520.732706122937</v>
          </cell>
          <cell r="P131">
            <v>11877.740407328563</v>
          </cell>
          <cell r="Q131">
            <v>10688.420284370975</v>
          </cell>
          <cell r="R131">
            <v>151218.32442071717</v>
          </cell>
        </row>
        <row r="133">
          <cell r="C133" t="str">
            <v>TELUS Your Way Plus</v>
          </cell>
          <cell r="F133">
            <v>0</v>
          </cell>
          <cell r="G133">
            <v>0</v>
          </cell>
          <cell r="H133">
            <v>0</v>
          </cell>
          <cell r="I133">
            <v>0</v>
          </cell>
          <cell r="J133">
            <v>0</v>
          </cell>
          <cell r="K133">
            <v>0</v>
          </cell>
          <cell r="L133">
            <v>0</v>
          </cell>
          <cell r="M133">
            <v>0</v>
          </cell>
          <cell r="N133">
            <v>0</v>
          </cell>
          <cell r="O133">
            <v>12.8850906698367</v>
          </cell>
          <cell r="P133">
            <v>2648.1685014585232</v>
          </cell>
          <cell r="Q133">
            <v>9434.7104127734838</v>
          </cell>
          <cell r="R133">
            <v>12095.764004901845</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24844.620773073773</v>
          </cell>
          <cell r="G135">
            <v>22042.496866562677</v>
          </cell>
          <cell r="H135">
            <v>21966.491851764236</v>
          </cell>
          <cell r="I135">
            <v>20685.218823587034</v>
          </cell>
          <cell r="J135">
            <v>21750.028777820924</v>
          </cell>
          <cell r="K135">
            <v>19115.513324094001</v>
          </cell>
          <cell r="L135">
            <v>21241.186735136569</v>
          </cell>
          <cell r="M135">
            <v>19803.261568476293</v>
          </cell>
          <cell r="N135">
            <v>20798.293356378017</v>
          </cell>
          <cell r="O135">
            <v>21856.967268370394</v>
          </cell>
          <cell r="P135">
            <v>19070.95073898726</v>
          </cell>
          <cell r="Q135">
            <v>14998.556677098806</v>
          </cell>
          <cell r="R135">
            <v>248173.58676134999</v>
          </cell>
        </row>
        <row r="136">
          <cell r="C136" t="str">
            <v>Teleplus Overseas</v>
          </cell>
          <cell r="F136">
            <v>293.9001766558427</v>
          </cell>
          <cell r="G136">
            <v>231.32994896647557</v>
          </cell>
          <cell r="H136">
            <v>209.34137128395182</v>
          </cell>
          <cell r="I136">
            <v>194.34816548660521</v>
          </cell>
          <cell r="J136">
            <v>191.14493898509949</v>
          </cell>
          <cell r="K136">
            <v>141.64499748520663</v>
          </cell>
          <cell r="L136">
            <v>138.04558027023097</v>
          </cell>
          <cell r="M136">
            <v>104.62188158276565</v>
          </cell>
          <cell r="N136">
            <v>101.27460862659548</v>
          </cell>
          <cell r="O136">
            <v>99.099698994411938</v>
          </cell>
          <cell r="P136">
            <v>77.523686485374</v>
          </cell>
          <cell r="Q136">
            <v>64.430169975870172</v>
          </cell>
          <cell r="R136">
            <v>1846.7052247984298</v>
          </cell>
        </row>
        <row r="137">
          <cell r="C137" t="str">
            <v>Between Friends</v>
          </cell>
          <cell r="F137">
            <v>1680.4853709568595</v>
          </cell>
          <cell r="G137">
            <v>1666.3002638826065</v>
          </cell>
          <cell r="H137">
            <v>1660.7386199010321</v>
          </cell>
          <cell r="I137">
            <v>1646.5381630032743</v>
          </cell>
          <cell r="J137">
            <v>1787.8646085509854</v>
          </cell>
          <cell r="K137">
            <v>1609.0893161703793</v>
          </cell>
          <cell r="L137">
            <v>1718.5633833035947</v>
          </cell>
          <cell r="M137">
            <v>1437.645053610255</v>
          </cell>
          <cell r="N137">
            <v>1494.7582780568994</v>
          </cell>
          <cell r="O137">
            <v>1613.3761326189097</v>
          </cell>
          <cell r="P137">
            <v>1333.6920083638045</v>
          </cell>
          <cell r="Q137">
            <v>992.89867356144009</v>
          </cell>
          <cell r="R137">
            <v>18641.949871980039</v>
          </cell>
        </row>
        <row r="138">
          <cell r="C138" t="str">
            <v>Community Calling</v>
          </cell>
          <cell r="F138">
            <v>10.222184922547017</v>
          </cell>
          <cell r="G138">
            <v>8.8572589373089254</v>
          </cell>
          <cell r="H138">
            <v>8.2105103774669619</v>
          </cell>
          <cell r="I138">
            <v>8.2020448765654059</v>
          </cell>
          <cell r="J138">
            <v>8.7808845284849681</v>
          </cell>
          <cell r="K138">
            <v>7.3084896835528985</v>
          </cell>
          <cell r="L138">
            <v>7.762236602990737</v>
          </cell>
          <cell r="M138">
            <v>6.3461186865379586</v>
          </cell>
          <cell r="N138">
            <v>6.5713077985550745</v>
          </cell>
          <cell r="O138">
            <v>6.8487348573166118</v>
          </cell>
          <cell r="P138">
            <v>5.7495182622098353</v>
          </cell>
          <cell r="Q138">
            <v>4.5924262372928295</v>
          </cell>
          <cell r="R138">
            <v>89.451715770829225</v>
          </cell>
        </row>
        <row r="139">
          <cell r="C139" t="str">
            <v>SelectRoute</v>
          </cell>
          <cell r="F139">
            <v>643.13417707273641</v>
          </cell>
          <cell r="G139">
            <v>588.41881523436859</v>
          </cell>
          <cell r="H139">
            <v>584.00994003843732</v>
          </cell>
          <cell r="I139">
            <v>542.52897040807989</v>
          </cell>
          <cell r="J139">
            <v>592.31403266848736</v>
          </cell>
          <cell r="K139">
            <v>530.14753392822354</v>
          </cell>
          <cell r="L139">
            <v>570.96488522948266</v>
          </cell>
          <cell r="M139">
            <v>485.96579495351767</v>
          </cell>
          <cell r="N139">
            <v>493.43327960341833</v>
          </cell>
          <cell r="O139">
            <v>553.52995946644398</v>
          </cell>
          <cell r="P139">
            <v>513.1956875317444</v>
          </cell>
          <cell r="Q139">
            <v>555.23366706531954</v>
          </cell>
          <cell r="R139">
            <v>6652.8767432002605</v>
          </cell>
        </row>
        <row r="140">
          <cell r="C140" t="str">
            <v>Rewards</v>
          </cell>
          <cell r="F140">
            <v>-755.495</v>
          </cell>
          <cell r="G140">
            <v>-700</v>
          </cell>
          <cell r="H140">
            <v>-402.32600000000002</v>
          </cell>
          <cell r="I140">
            <v>-1000</v>
          </cell>
          <cell r="J140">
            <v>-1000</v>
          </cell>
          <cell r="K140">
            <v>-1000</v>
          </cell>
          <cell r="L140">
            <v>-1000</v>
          </cell>
          <cell r="M140">
            <v>-1100</v>
          </cell>
          <cell r="N140">
            <v>-1100</v>
          </cell>
          <cell r="O140">
            <v>-1100</v>
          </cell>
          <cell r="P140">
            <v>-1100</v>
          </cell>
          <cell r="Q140">
            <v>-1100</v>
          </cell>
          <cell r="R140">
            <v>-11357.821</v>
          </cell>
        </row>
        <row r="141">
          <cell r="F141">
            <v>26716.867682681761</v>
          </cell>
          <cell r="G141">
            <v>23837.403153583437</v>
          </cell>
          <cell r="H141">
            <v>24026.466293365123</v>
          </cell>
          <cell r="I141">
            <v>22076.836167361558</v>
          </cell>
          <cell r="J141">
            <v>23330.133242553984</v>
          </cell>
          <cell r="K141">
            <v>20403.703661361364</v>
          </cell>
          <cell r="L141">
            <v>22676.522820542865</v>
          </cell>
          <cell r="M141">
            <v>20737.840417309373</v>
          </cell>
          <cell r="N141">
            <v>21794.330830463485</v>
          </cell>
          <cell r="O141">
            <v>23042.70688497731</v>
          </cell>
          <cell r="P141">
            <v>22549.280141088915</v>
          </cell>
          <cell r="Q141">
            <v>24950.422026712215</v>
          </cell>
          <cell r="R141">
            <v>276142.51332200138</v>
          </cell>
        </row>
        <row r="143">
          <cell r="C143" t="str">
            <v>Rebiller Elite</v>
          </cell>
          <cell r="F143">
            <v>0</v>
          </cell>
          <cell r="G143">
            <v>0</v>
          </cell>
          <cell r="H143">
            <v>0</v>
          </cell>
          <cell r="I143">
            <v>0</v>
          </cell>
          <cell r="J143">
            <v>0</v>
          </cell>
          <cell r="K143">
            <v>0</v>
          </cell>
          <cell r="L143">
            <v>0</v>
          </cell>
          <cell r="M143">
            <v>0</v>
          </cell>
          <cell r="N143">
            <v>0</v>
          </cell>
          <cell r="O143">
            <v>-155.65726000000001</v>
          </cell>
          <cell r="P143">
            <v>0</v>
          </cell>
          <cell r="Q143">
            <v>0</v>
          </cell>
          <cell r="R143">
            <v>-155.65726000000001</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-155.65726000000001</v>
          </cell>
          <cell r="P145">
            <v>0</v>
          </cell>
          <cell r="Q145">
            <v>0</v>
          </cell>
          <cell r="R145">
            <v>-155.65726000000001</v>
          </cell>
        </row>
        <row r="147">
          <cell r="C147" t="str">
            <v>Hello Phone Pass</v>
          </cell>
          <cell r="F147">
            <v>28.317499999999999</v>
          </cell>
          <cell r="G147">
            <v>41.179600000000001</v>
          </cell>
          <cell r="H147">
            <v>45.013500000000001</v>
          </cell>
          <cell r="I147">
            <v>78.733500000000006</v>
          </cell>
          <cell r="J147">
            <v>85.027500000000003</v>
          </cell>
          <cell r="K147">
            <v>135.10816</v>
          </cell>
          <cell r="L147">
            <v>126.56</v>
          </cell>
          <cell r="M147">
            <v>163.11949999999999</v>
          </cell>
          <cell r="N147">
            <v>130.26300000000001</v>
          </cell>
          <cell r="O147">
            <v>142.19200000000001</v>
          </cell>
          <cell r="P147">
            <v>98.343000000000004</v>
          </cell>
          <cell r="Q147">
            <v>233.54849999999999</v>
          </cell>
          <cell r="R147">
            <v>1307.4057600000001</v>
          </cell>
        </row>
        <row r="148">
          <cell r="C148" t="str">
            <v>Directory Assistance</v>
          </cell>
          <cell r="F148">
            <v>744.04183653709242</v>
          </cell>
          <cell r="G148">
            <v>704.10110796412221</v>
          </cell>
          <cell r="H148">
            <v>791.86426504989595</v>
          </cell>
          <cell r="I148">
            <v>708.80180477139754</v>
          </cell>
          <cell r="J148">
            <v>822.58048448839509</v>
          </cell>
          <cell r="K148">
            <v>621.85834000000011</v>
          </cell>
          <cell r="L148">
            <v>830.15404000000001</v>
          </cell>
          <cell r="M148">
            <v>838.47752000000003</v>
          </cell>
          <cell r="N148">
            <v>815.06028000000003</v>
          </cell>
          <cell r="O148">
            <v>719.42260999999996</v>
          </cell>
          <cell r="P148">
            <v>877.03446999999994</v>
          </cell>
          <cell r="Q148">
            <v>953.49754000000007</v>
          </cell>
          <cell r="R148">
            <v>9426.8942988109029</v>
          </cell>
        </row>
        <row r="149">
          <cell r="F149">
            <v>772.35933653709242</v>
          </cell>
          <cell r="G149">
            <v>745.28070796412226</v>
          </cell>
          <cell r="H149">
            <v>836.87776504989597</v>
          </cell>
          <cell r="I149">
            <v>787.53530477139759</v>
          </cell>
          <cell r="J149">
            <v>907.60798448839512</v>
          </cell>
          <cell r="K149">
            <v>756.96650000000011</v>
          </cell>
          <cell r="L149">
            <v>956.71404000000007</v>
          </cell>
          <cell r="M149">
            <v>1001.59702</v>
          </cell>
          <cell r="N149">
            <v>945.32328000000007</v>
          </cell>
          <cell r="O149">
            <v>861.61460999999997</v>
          </cell>
          <cell r="P149">
            <v>975.3774699999999</v>
          </cell>
          <cell r="Q149">
            <v>1187.0460400000002</v>
          </cell>
          <cell r="R149">
            <v>10734.300058810903</v>
          </cell>
        </row>
        <row r="151">
          <cell r="C151" t="str">
            <v>Broadcast Cable TV</v>
          </cell>
          <cell r="F151">
            <v>229.48593</v>
          </cell>
          <cell r="G151">
            <v>229.65317999999999</v>
          </cell>
          <cell r="H151">
            <v>229.69801000000001</v>
          </cell>
          <cell r="I151">
            <v>229.69228000000001</v>
          </cell>
          <cell r="J151">
            <v>229.78970000000001</v>
          </cell>
          <cell r="K151">
            <v>229.74403000000001</v>
          </cell>
          <cell r="L151">
            <v>230.27727999999999</v>
          </cell>
          <cell r="M151">
            <v>230.27727999999999</v>
          </cell>
          <cell r="N151">
            <v>230.28095999999999</v>
          </cell>
          <cell r="O151">
            <v>230.27967999999998</v>
          </cell>
          <cell r="P151">
            <v>233.00135999999998</v>
          </cell>
          <cell r="Q151">
            <v>231.48673000000002</v>
          </cell>
          <cell r="R151">
            <v>2763.66642</v>
          </cell>
        </row>
        <row r="152">
          <cell r="C152" t="str">
            <v>Broadcast TV Dedicated - Toll</v>
          </cell>
          <cell r="F152">
            <v>42.504040000000003</v>
          </cell>
          <cell r="G152">
            <v>41.07835</v>
          </cell>
          <cell r="H152">
            <v>45.033379999999994</v>
          </cell>
          <cell r="I152">
            <v>47.179300000000005</v>
          </cell>
          <cell r="J152">
            <v>38.109250000000003</v>
          </cell>
          <cell r="K152">
            <v>35.516799999999996</v>
          </cell>
          <cell r="L152">
            <v>146.14727999999999</v>
          </cell>
          <cell r="M152">
            <v>38.319240000000001</v>
          </cell>
          <cell r="N152">
            <v>37.716799999999992</v>
          </cell>
          <cell r="O152">
            <v>86.299549999999982</v>
          </cell>
          <cell r="P152">
            <v>42.233449999999998</v>
          </cell>
          <cell r="Q152">
            <v>60.26285</v>
          </cell>
          <cell r="R152">
            <v>660.40028999999981</v>
          </cell>
        </row>
        <row r="153">
          <cell r="C153" t="str">
            <v>Broadcast Radio - Toll</v>
          </cell>
          <cell r="F153">
            <v>18.67109</v>
          </cell>
          <cell r="G153">
            <v>17.841560000000001</v>
          </cell>
          <cell r="H153">
            <v>14.693049999999999</v>
          </cell>
          <cell r="I153">
            <v>9.1047999999999991</v>
          </cell>
          <cell r="J153">
            <v>30.241109999999999</v>
          </cell>
          <cell r="K153">
            <v>24.920500000000001</v>
          </cell>
          <cell r="L153">
            <v>22.44556</v>
          </cell>
          <cell r="M153">
            <v>18.52758</v>
          </cell>
          <cell r="N153">
            <v>19.911540000000002</v>
          </cell>
          <cell r="O153">
            <v>20.459250000000001</v>
          </cell>
          <cell r="P153">
            <v>21.826750000000001</v>
          </cell>
          <cell r="Q153">
            <v>20.485979999999998</v>
          </cell>
          <cell r="R153">
            <v>239.12876999999997</v>
          </cell>
        </row>
        <row r="154">
          <cell r="C154" t="str">
            <v>Other Broadcast - Toll</v>
          </cell>
          <cell r="F154">
            <v>53.654120000000006</v>
          </cell>
          <cell r="G154">
            <v>19.589950000000002</v>
          </cell>
          <cell r="H154">
            <v>49.106199999999994</v>
          </cell>
          <cell r="I154">
            <v>49.3658</v>
          </cell>
          <cell r="J154">
            <v>0</v>
          </cell>
          <cell r="K154">
            <v>-32.250430000000001</v>
          </cell>
          <cell r="L154">
            <v>-43.972989999999996</v>
          </cell>
          <cell r="M154">
            <v>-15.177719999999999</v>
          </cell>
          <cell r="N154">
            <v>-14.605549999999999</v>
          </cell>
          <cell r="O154">
            <v>-14.481</v>
          </cell>
          <cell r="P154">
            <v>-25.202999999999999</v>
          </cell>
          <cell r="Q154">
            <v>-2.1700000000000001E-3</v>
          </cell>
          <cell r="R154">
            <v>26.023210000000024</v>
          </cell>
        </row>
        <row r="155">
          <cell r="C155" t="str">
            <v>VideoRoute</v>
          </cell>
          <cell r="F155">
            <v>4.2311999999999994</v>
          </cell>
          <cell r="G155">
            <v>1.73224</v>
          </cell>
          <cell r="H155">
            <v>11.3995</v>
          </cell>
          <cell r="I155">
            <v>6.769E-2</v>
          </cell>
          <cell r="J155">
            <v>4.1219999999999999</v>
          </cell>
          <cell r="K155">
            <v>7.0350000000000001</v>
          </cell>
          <cell r="L155">
            <v>5.7540200000000006</v>
          </cell>
          <cell r="M155">
            <v>7.0969600000000002</v>
          </cell>
          <cell r="N155">
            <v>4.8</v>
          </cell>
          <cell r="O155">
            <v>38.0261</v>
          </cell>
          <cell r="P155">
            <v>8.375</v>
          </cell>
          <cell r="Q155">
            <v>6.3</v>
          </cell>
          <cell r="R155">
            <v>98.939710000000005</v>
          </cell>
        </row>
        <row r="156">
          <cell r="F156">
            <v>348.54637999999994</v>
          </cell>
          <cell r="G156">
            <v>309.89528000000001</v>
          </cell>
          <cell r="H156">
            <v>349.93013999999999</v>
          </cell>
          <cell r="I156">
            <v>335.40987000000001</v>
          </cell>
          <cell r="J156">
            <v>302.26206000000002</v>
          </cell>
          <cell r="K156">
            <v>264.96590000000003</v>
          </cell>
          <cell r="L156">
            <v>360.65115000000003</v>
          </cell>
          <cell r="M156">
            <v>279.04334</v>
          </cell>
          <cell r="N156">
            <v>278.10374999999999</v>
          </cell>
          <cell r="O156">
            <v>360.58357999999993</v>
          </cell>
          <cell r="P156">
            <v>280.23356000000001</v>
          </cell>
          <cell r="Q156">
            <v>318.53339000000005</v>
          </cell>
          <cell r="R156">
            <v>3788.1583999999998</v>
          </cell>
        </row>
        <row r="158">
          <cell r="C158" t="str">
            <v>Regular Toll</v>
          </cell>
          <cell r="F158">
            <v>13755.900564755781</v>
          </cell>
          <cell r="G158">
            <v>12662.252186644391</v>
          </cell>
          <cell r="H158">
            <v>12335.68195816869</v>
          </cell>
          <cell r="I158">
            <v>9882.7883005023323</v>
          </cell>
          <cell r="J158">
            <v>10465.535628266311</v>
          </cell>
          <cell r="K158">
            <v>9936.7829857221386</v>
          </cell>
          <cell r="L158">
            <v>11200.854196212013</v>
          </cell>
          <cell r="M158">
            <v>10990.982152856477</v>
          </cell>
          <cell r="N158">
            <v>11013.069486580804</v>
          </cell>
          <cell r="O158">
            <v>11522.327948899758</v>
          </cell>
          <cell r="P158">
            <v>9789.7092315825248</v>
          </cell>
          <cell r="Q158">
            <v>10629.314188916816</v>
          </cell>
          <cell r="R158">
            <v>134185.19882910803</v>
          </cell>
        </row>
        <row r="160">
          <cell r="F160">
            <v>54262.977372956309</v>
          </cell>
          <cell r="G160">
            <v>51376.028663987439</v>
          </cell>
          <cell r="H160">
            <v>50370.870859576666</v>
          </cell>
          <cell r="I160">
            <v>45643.68416656211</v>
          </cell>
          <cell r="J160">
            <v>49154.199089116417</v>
          </cell>
          <cell r="K160">
            <v>44239.091968438544</v>
          </cell>
          <cell r="L160">
            <v>47176.438359999993</v>
          </cell>
          <cell r="M160">
            <v>44852.507499999992</v>
          </cell>
          <cell r="N160">
            <v>46438.65457999998</v>
          </cell>
          <cell r="O160">
            <v>49152.308470000004</v>
          </cell>
          <cell r="P160">
            <v>45472.340810000002</v>
          </cell>
          <cell r="Q160">
            <v>47773.73593000001</v>
          </cell>
          <cell r="R160">
            <v>575912.83777063747</v>
          </cell>
        </row>
        <row r="163">
          <cell r="C163" t="str">
            <v>Other Revenue</v>
          </cell>
          <cell r="F163">
            <v>1284.0658699999994</v>
          </cell>
          <cell r="G163">
            <v>780.18750000000011</v>
          </cell>
          <cell r="H163">
            <v>1317.7115599999997</v>
          </cell>
          <cell r="I163">
            <v>1071.2637999999999</v>
          </cell>
          <cell r="J163">
            <v>2358.4108700000002</v>
          </cell>
          <cell r="K163">
            <v>921.05489000000023</v>
          </cell>
          <cell r="L163">
            <v>1081.65553</v>
          </cell>
          <cell r="M163">
            <v>1136.5274900000002</v>
          </cell>
          <cell r="N163">
            <v>128.47396999999958</v>
          </cell>
          <cell r="O163">
            <v>1036.2267100000004</v>
          </cell>
          <cell r="P163">
            <v>1185.5500500000005</v>
          </cell>
          <cell r="Q163">
            <v>1378.5110199999999</v>
          </cell>
          <cell r="R163">
            <v>13679.639259999998</v>
          </cell>
        </row>
        <row r="164">
          <cell r="C164" t="str">
            <v>Co-Location</v>
          </cell>
          <cell r="F164">
            <v>233.53416000000001</v>
          </cell>
          <cell r="G164">
            <v>226.84800000000001</v>
          </cell>
          <cell r="H164">
            <v>212.54667000000001</v>
          </cell>
          <cell r="I164">
            <v>213.97066000000001</v>
          </cell>
          <cell r="J164">
            <v>222.95866000000001</v>
          </cell>
          <cell r="K164">
            <v>227.97332999999998</v>
          </cell>
          <cell r="L164">
            <v>246.70934</v>
          </cell>
          <cell r="M164">
            <v>254.75532999999999</v>
          </cell>
          <cell r="N164">
            <v>253.36332999999999</v>
          </cell>
          <cell r="O164">
            <v>252.34200000000001</v>
          </cell>
          <cell r="P164">
            <v>257.99801000000002</v>
          </cell>
          <cell r="Q164">
            <v>256.43799999999999</v>
          </cell>
          <cell r="R164">
            <v>2859.4374900000003</v>
          </cell>
        </row>
        <row r="165">
          <cell r="C165" t="str">
            <v>ILS Grant</v>
          </cell>
          <cell r="F165">
            <v>1081.7739999999999</v>
          </cell>
          <cell r="G165">
            <v>1081.7739999999999</v>
          </cell>
          <cell r="H165">
            <v>1081.7739999999999</v>
          </cell>
          <cell r="I165">
            <v>1081.7739999999999</v>
          </cell>
          <cell r="J165">
            <v>1081.7739999999999</v>
          </cell>
          <cell r="K165">
            <v>1081.7739999999999</v>
          </cell>
          <cell r="L165">
            <v>1081.7739999999999</v>
          </cell>
          <cell r="M165">
            <v>1081.7739999999999</v>
          </cell>
          <cell r="N165">
            <v>1081.7739999999999</v>
          </cell>
          <cell r="O165">
            <v>1081.7739999999999</v>
          </cell>
          <cell r="P165">
            <v>1081.7739999999999</v>
          </cell>
          <cell r="Q165">
            <v>1081.7739999999999</v>
          </cell>
          <cell r="R165">
            <v>12981.287999999995</v>
          </cell>
        </row>
        <row r="166">
          <cell r="C166" t="str">
            <v>COGS - Intercompany Assistance Given</v>
          </cell>
          <cell r="F166">
            <v>-198.02366999999998</v>
          </cell>
          <cell r="G166">
            <v>-159.29046</v>
          </cell>
          <cell r="H166">
            <v>-365.66658000000001</v>
          </cell>
          <cell r="I166">
            <v>-405.00891000000001</v>
          </cell>
          <cell r="J166">
            <v>-349.43905999999998</v>
          </cell>
          <cell r="K166">
            <v>308.83708000000001</v>
          </cell>
          <cell r="L166">
            <v>-360.24080999999995</v>
          </cell>
          <cell r="M166">
            <v>-369.39881000000003</v>
          </cell>
          <cell r="N166">
            <v>-989.09411</v>
          </cell>
          <cell r="O166">
            <v>-447.00862000000001</v>
          </cell>
          <cell r="P166">
            <v>-485.41275000000002</v>
          </cell>
          <cell r="Q166">
            <v>-257.66150000000005</v>
          </cell>
          <cell r="R166">
            <v>-4077.4082000000003</v>
          </cell>
        </row>
        <row r="167">
          <cell r="C167" t="str">
            <v>Reconciliation to GL</v>
          </cell>
          <cell r="F167">
            <v>1</v>
          </cell>
          <cell r="G167">
            <v>0</v>
          </cell>
          <cell r="H167">
            <v>-10.199999999999999</v>
          </cell>
          <cell r="I167">
            <v>4.5</v>
          </cell>
          <cell r="J167">
            <v>2.5</v>
          </cell>
          <cell r="K167">
            <v>8.5</v>
          </cell>
          <cell r="L167">
            <v>0</v>
          </cell>
          <cell r="M167">
            <v>0</v>
          </cell>
          <cell r="N167">
            <v>0</v>
          </cell>
          <cell r="O167">
            <v>0</v>
          </cell>
          <cell r="P167">
            <v>0</v>
          </cell>
          <cell r="Q167">
            <v>0</v>
          </cell>
          <cell r="R167">
            <v>6.3000000000000007</v>
          </cell>
        </row>
        <row r="168">
          <cell r="F168">
            <v>2402.350359999999</v>
          </cell>
          <cell r="G168">
            <v>1929.5190400000004</v>
          </cell>
          <cell r="H168">
            <v>2236.1656499999999</v>
          </cell>
          <cell r="I168">
            <v>1966.49955</v>
          </cell>
          <cell r="J168">
            <v>3316.2044699999997</v>
          </cell>
          <cell r="K168">
            <v>2548.1392999999998</v>
          </cell>
          <cell r="L168">
            <v>2049.89806</v>
          </cell>
          <cell r="M168">
            <v>2103.6580099999996</v>
          </cell>
          <cell r="N168">
            <v>474.51718999999957</v>
          </cell>
          <cell r="O168">
            <v>1923.3340900000003</v>
          </cell>
          <cell r="P168">
            <v>2039.9093100000005</v>
          </cell>
          <cell r="Q168">
            <v>2459.0615199999997</v>
          </cell>
          <cell r="R168">
            <v>25449.256549999991</v>
          </cell>
        </row>
        <row r="172">
          <cell r="C172" t="str">
            <v>TMI - Intercompany</v>
          </cell>
        </row>
        <row r="173">
          <cell r="C173" t="str">
            <v>C800 Toll - Intercompany</v>
          </cell>
          <cell r="F173">
            <v>471.92670000000004</v>
          </cell>
          <cell r="G173">
            <v>573.52197000000001</v>
          </cell>
          <cell r="H173">
            <v>520.31783000000007</v>
          </cell>
          <cell r="I173">
            <v>459.72509000000002</v>
          </cell>
          <cell r="J173">
            <v>464.89688000000001</v>
          </cell>
          <cell r="K173">
            <v>615.42714999999998</v>
          </cell>
          <cell r="L173">
            <v>554.39859000000013</v>
          </cell>
          <cell r="M173">
            <v>628.30471999999997</v>
          </cell>
          <cell r="N173">
            <v>602.78283999999996</v>
          </cell>
          <cell r="O173">
            <v>338.09959999999995</v>
          </cell>
          <cell r="P173">
            <v>527.85185000000001</v>
          </cell>
          <cell r="Q173">
            <v>765.96258999999998</v>
          </cell>
          <cell r="R173">
            <v>6523.2158099999997</v>
          </cell>
        </row>
        <row r="174">
          <cell r="C174" t="str">
            <v>TMI - Other Intercompany</v>
          </cell>
          <cell r="F174">
            <v>604.58691999999996</v>
          </cell>
          <cell r="G174">
            <v>606.24711000000002</v>
          </cell>
          <cell r="H174">
            <v>606.67011999999988</v>
          </cell>
          <cell r="I174">
            <v>717.27197000000001</v>
          </cell>
          <cell r="J174">
            <v>760.1871000000001</v>
          </cell>
          <cell r="K174">
            <v>615.00801000000013</v>
          </cell>
          <cell r="L174">
            <v>965.66260999999975</v>
          </cell>
          <cell r="M174">
            <v>1158.748</v>
          </cell>
          <cell r="N174">
            <v>1253.20234</v>
          </cell>
          <cell r="O174">
            <v>784.17795999999987</v>
          </cell>
          <cell r="P174">
            <v>1056.0973899999999</v>
          </cell>
          <cell r="Q174">
            <v>1832.5942699999998</v>
          </cell>
          <cell r="R174">
            <v>10960.453799999999</v>
          </cell>
        </row>
        <row r="175">
          <cell r="C175" t="str">
            <v>Total TMI</v>
          </cell>
          <cell r="F175">
            <v>1076.5136199999999</v>
          </cell>
          <cell r="G175">
            <v>1179.76908</v>
          </cell>
          <cell r="H175">
            <v>1126.98795</v>
          </cell>
          <cell r="I175">
            <v>1176.9970600000001</v>
          </cell>
          <cell r="J175">
            <v>1225.0839800000001</v>
          </cell>
          <cell r="K175">
            <v>1230.43516</v>
          </cell>
          <cell r="L175">
            <v>1520.0611999999999</v>
          </cell>
          <cell r="M175">
            <v>1787.0527200000001</v>
          </cell>
          <cell r="N175">
            <v>1855.9851800000001</v>
          </cell>
          <cell r="O175">
            <v>1122.2775599999998</v>
          </cell>
          <cell r="P175">
            <v>1583.9492399999999</v>
          </cell>
          <cell r="Q175">
            <v>2598.5568599999997</v>
          </cell>
          <cell r="R175">
            <v>17483.669609999997</v>
          </cell>
        </row>
        <row r="177">
          <cell r="C177" t="str">
            <v>TAS - Intercompany</v>
          </cell>
          <cell r="F177">
            <v>67.203399999999988</v>
          </cell>
          <cell r="G177">
            <v>61.017530000000001</v>
          </cell>
          <cell r="H177">
            <v>67.352990000000005</v>
          </cell>
          <cell r="I177">
            <v>62.131569999999996</v>
          </cell>
          <cell r="J177">
            <v>63.24924</v>
          </cell>
          <cell r="K177">
            <v>63.414480000000005</v>
          </cell>
          <cell r="L177">
            <v>62.132349999999995</v>
          </cell>
          <cell r="M177">
            <v>61.170439999999999</v>
          </cell>
          <cell r="N177">
            <v>68.278279999999995</v>
          </cell>
          <cell r="O177">
            <v>93.183720000000008</v>
          </cell>
          <cell r="P177">
            <v>70.424350000000004</v>
          </cell>
          <cell r="Q177">
            <v>69.706399999999988</v>
          </cell>
          <cell r="R177">
            <v>809.26475000000005</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40.253209999999996</v>
          </cell>
          <cell r="J181">
            <v>162.39107000000001</v>
          </cell>
          <cell r="K181">
            <v>297.93667999999997</v>
          </cell>
          <cell r="L181">
            <v>136.26416</v>
          </cell>
          <cell r="M181">
            <v>17.048560000000002</v>
          </cell>
          <cell r="N181">
            <v>2486.5283100000001</v>
          </cell>
          <cell r="O181">
            <v>1283.8340199999998</v>
          </cell>
          <cell r="P181">
            <v>1319.2341899999999</v>
          </cell>
          <cell r="Q181">
            <v>1165.9002599999999</v>
          </cell>
          <cell r="R181">
            <v>6909.3904599999987</v>
          </cell>
        </row>
        <row r="182">
          <cell r="C182" t="str">
            <v>Total TAC</v>
          </cell>
          <cell r="F182">
            <v>0</v>
          </cell>
          <cell r="G182">
            <v>0</v>
          </cell>
          <cell r="H182">
            <v>0</v>
          </cell>
          <cell r="I182">
            <v>40.253209999999996</v>
          </cell>
          <cell r="J182">
            <v>162.39107000000001</v>
          </cell>
          <cell r="K182">
            <v>297.93667999999997</v>
          </cell>
          <cell r="L182">
            <v>136.26416</v>
          </cell>
          <cell r="M182">
            <v>17.048560000000002</v>
          </cell>
          <cell r="N182">
            <v>2486.5283100000001</v>
          </cell>
          <cell r="O182">
            <v>1283.8340199999998</v>
          </cell>
          <cell r="P182">
            <v>1319.2341899999999</v>
          </cell>
          <cell r="Q182">
            <v>1165.9002599999999</v>
          </cell>
          <cell r="R182">
            <v>6909.3904599999987</v>
          </cell>
        </row>
        <row r="184">
          <cell r="C184" t="str">
            <v>TCE - Intercompany</v>
          </cell>
          <cell r="F184">
            <v>6.2456000000000005</v>
          </cell>
          <cell r="G184">
            <v>4.9004599999999998</v>
          </cell>
          <cell r="H184">
            <v>4.1026099999999994</v>
          </cell>
          <cell r="I184">
            <v>26.850510000000003</v>
          </cell>
          <cell r="J184">
            <v>3.9428299999999998</v>
          </cell>
          <cell r="K184">
            <v>28.145319999999998</v>
          </cell>
          <cell r="L184">
            <v>1.5901099999999999</v>
          </cell>
          <cell r="M184">
            <v>-1.25657</v>
          </cell>
          <cell r="N184">
            <v>148.08917000000002</v>
          </cell>
          <cell r="O184">
            <v>115.42802999999999</v>
          </cell>
          <cell r="P184">
            <v>62.050810000000006</v>
          </cell>
          <cell r="Q184">
            <v>419.16073</v>
          </cell>
          <cell r="R184">
            <v>819.24961000000008</v>
          </cell>
        </row>
        <row r="186">
          <cell r="C186" t="str">
            <v>Other - Intercompany</v>
          </cell>
          <cell r="F186">
            <v>2383.6319100000001</v>
          </cell>
          <cell r="G186">
            <v>2371.3446199999998</v>
          </cell>
          <cell r="H186">
            <v>2478.84818</v>
          </cell>
          <cell r="I186">
            <v>2466.4600099999998</v>
          </cell>
          <cell r="J186">
            <v>2571.2880299999997</v>
          </cell>
          <cell r="K186">
            <v>1297.0061499999999</v>
          </cell>
          <cell r="L186">
            <v>2247.3087600000003</v>
          </cell>
          <cell r="M186">
            <v>2211.58896</v>
          </cell>
          <cell r="N186">
            <v>2440.70685</v>
          </cell>
          <cell r="O186">
            <v>2856.3222999999998</v>
          </cell>
          <cell r="P186">
            <v>2478.54009</v>
          </cell>
          <cell r="Q186">
            <v>3000.11375</v>
          </cell>
          <cell r="R186">
            <v>28803.159609999995</v>
          </cell>
        </row>
        <row r="188">
          <cell r="F188">
            <v>3533.5945300000003</v>
          </cell>
          <cell r="G188">
            <v>3617.0316899999998</v>
          </cell>
          <cell r="H188">
            <v>3677.2917299999999</v>
          </cell>
          <cell r="I188">
            <v>3772.69236</v>
          </cell>
          <cell r="J188">
            <v>4025.9551499999998</v>
          </cell>
          <cell r="K188">
            <v>2916.9377899999999</v>
          </cell>
          <cell r="L188">
            <v>3967.3565800000006</v>
          </cell>
          <cell r="M188">
            <v>4075.6041100000002</v>
          </cell>
          <cell r="N188">
            <v>6999.5877899999996</v>
          </cell>
          <cell r="O188">
            <v>5471.0456299999996</v>
          </cell>
          <cell r="P188">
            <v>5514.1986799999995</v>
          </cell>
          <cell r="Q188">
            <v>7253.4380000000001</v>
          </cell>
          <cell r="R188">
            <v>54824.734039999988</v>
          </cell>
        </row>
        <row r="190">
          <cell r="F190">
            <v>100182.51243295631</v>
          </cell>
          <cell r="G190">
            <v>100741.77649398743</v>
          </cell>
          <cell r="H190">
            <v>102650.87132797595</v>
          </cell>
          <cell r="I190">
            <v>97913.937996562105</v>
          </cell>
          <cell r="J190">
            <v>106379.5274391164</v>
          </cell>
          <cell r="K190">
            <v>97323.84007843853</v>
          </cell>
          <cell r="L190">
            <v>102118.90916</v>
          </cell>
          <cell r="M190">
            <v>100121.70365146737</v>
          </cell>
          <cell r="N190">
            <v>101972.51549718395</v>
          </cell>
          <cell r="O190">
            <v>106114.44349375411</v>
          </cell>
          <cell r="P190">
            <v>103321.66229441018</v>
          </cell>
          <cell r="Q190">
            <v>107946.1530009375</v>
          </cell>
          <cell r="R190">
            <v>1226787.8528667898</v>
          </cell>
        </row>
        <row r="195">
          <cell r="C195" t="str">
            <v>COGS - Voice</v>
          </cell>
          <cell r="F195">
            <v>-349.83821</v>
          </cell>
          <cell r="G195">
            <v>-464.84931</v>
          </cell>
          <cell r="H195">
            <v>-233.27979000000002</v>
          </cell>
          <cell r="I195">
            <v>-310.86052000000001</v>
          </cell>
          <cell r="J195">
            <v>-566.05793999999992</v>
          </cell>
          <cell r="K195">
            <v>-363.80332999999996</v>
          </cell>
          <cell r="L195">
            <v>-324.35813000000007</v>
          </cell>
          <cell r="M195">
            <v>-326.46827000000002</v>
          </cell>
          <cell r="N195">
            <v>-517.53687000000002</v>
          </cell>
          <cell r="O195">
            <v>-348.30484999999999</v>
          </cell>
          <cell r="P195">
            <v>-527.13383999999996</v>
          </cell>
          <cell r="Q195">
            <v>-250.49345000000002</v>
          </cell>
          <cell r="R195">
            <v>-4582.9845099999993</v>
          </cell>
        </row>
        <row r="196">
          <cell r="C196" t="str">
            <v>Uncollectibles</v>
          </cell>
          <cell r="F196">
            <v>-1203.4248699999998</v>
          </cell>
          <cell r="G196">
            <v>-1170.4458200000001</v>
          </cell>
          <cell r="H196">
            <v>-1344.4399099999998</v>
          </cell>
          <cell r="I196">
            <v>-1212.21983</v>
          </cell>
          <cell r="J196">
            <v>-1356.78719</v>
          </cell>
          <cell r="K196">
            <v>-1515.9368899999999</v>
          </cell>
          <cell r="L196">
            <v>-1500.9026500000002</v>
          </cell>
          <cell r="M196">
            <v>-1454.1930899999998</v>
          </cell>
          <cell r="N196">
            <v>-1419.05279</v>
          </cell>
          <cell r="O196">
            <v>-1457.4888999999998</v>
          </cell>
          <cell r="P196">
            <v>-1361.4834499999999</v>
          </cell>
          <cell r="Q196">
            <v>-1608.2177999999999</v>
          </cell>
          <cell r="R196">
            <v>-16604.59319</v>
          </cell>
        </row>
        <row r="197">
          <cell r="C197" t="str">
            <v>Settlements - Voice</v>
          </cell>
          <cell r="F197">
            <v>-4781.5285000000003</v>
          </cell>
          <cell r="G197">
            <v>-1300.4195299999999</v>
          </cell>
          <cell r="H197">
            <v>-1788.1843999999999</v>
          </cell>
          <cell r="I197">
            <v>1077.4290700000001</v>
          </cell>
          <cell r="J197">
            <v>-1275.5989399999999</v>
          </cell>
          <cell r="K197">
            <v>-415.74568999999997</v>
          </cell>
          <cell r="L197">
            <v>-557.90505999999993</v>
          </cell>
          <cell r="M197">
            <v>-1574.14696</v>
          </cell>
          <cell r="N197">
            <v>-967.54937999999993</v>
          </cell>
          <cell r="O197">
            <v>508.59550000000002</v>
          </cell>
          <cell r="P197">
            <v>1784.9953400000002</v>
          </cell>
          <cell r="Q197">
            <v>-2768.4468700000002</v>
          </cell>
          <cell r="R197">
            <v>-12058.505420000001</v>
          </cell>
        </row>
        <row r="198">
          <cell r="C198" t="str">
            <v>TCE Settlement</v>
          </cell>
          <cell r="F198">
            <v>-3385.5237199999997</v>
          </cell>
          <cell r="G198">
            <v>-2456.5578999999998</v>
          </cell>
          <cell r="H198">
            <v>-4092.8082200000003</v>
          </cell>
          <cell r="I198">
            <v>-3194.2033999999999</v>
          </cell>
          <cell r="J198">
            <v>-3021.7541499999998</v>
          </cell>
          <cell r="K198">
            <v>-5090.2940699999999</v>
          </cell>
          <cell r="L198">
            <v>-1533.7182599999999</v>
          </cell>
          <cell r="M198">
            <v>-3207.6321699999999</v>
          </cell>
          <cell r="N198">
            <v>-3225.3232300000004</v>
          </cell>
          <cell r="O198">
            <v>-3268.0088000000001</v>
          </cell>
          <cell r="P198">
            <v>-3341.6053099999999</v>
          </cell>
          <cell r="Q198">
            <v>-1162.6458199999997</v>
          </cell>
          <cell r="R198">
            <v>-36980.075049999999</v>
          </cell>
        </row>
        <row r="199">
          <cell r="F199">
            <v>-9720.3153000000002</v>
          </cell>
          <cell r="G199">
            <v>-5392.2725599999994</v>
          </cell>
          <cell r="H199">
            <v>-7458.7123200000005</v>
          </cell>
          <cell r="I199">
            <v>-3639.8546799999995</v>
          </cell>
          <cell r="J199">
            <v>-6220.1982199999993</v>
          </cell>
          <cell r="K199">
            <v>-7385.7799799999993</v>
          </cell>
          <cell r="L199">
            <v>-3916.8841000000002</v>
          </cell>
          <cell r="M199">
            <v>-6562.44049</v>
          </cell>
          <cell r="N199">
            <v>-6129.46227</v>
          </cell>
          <cell r="O199">
            <v>-4565.20705</v>
          </cell>
          <cell r="P199">
            <v>-3445.2272599999997</v>
          </cell>
          <cell r="Q199">
            <v>-5789.8039399999998</v>
          </cell>
          <cell r="R199">
            <v>-70226.158169999995</v>
          </cell>
        </row>
        <row r="201">
          <cell r="F201">
            <v>90462.197132956309</v>
          </cell>
          <cell r="G201">
            <v>95349.503933987435</v>
          </cell>
          <cell r="H201">
            <v>95192.159007975948</v>
          </cell>
          <cell r="I201">
            <v>94274.083316562101</v>
          </cell>
          <cell r="J201">
            <v>100159.32921911639</v>
          </cell>
          <cell r="K201">
            <v>89938.060098438524</v>
          </cell>
          <cell r="L201">
            <v>98202.02506</v>
          </cell>
          <cell r="M201">
            <v>93559.263161467374</v>
          </cell>
          <cell r="N201">
            <v>95843.053227183947</v>
          </cell>
          <cell r="O201">
            <v>101549.23644375411</v>
          </cell>
          <cell r="P201">
            <v>99876.435034410184</v>
          </cell>
          <cell r="Q201">
            <v>102156.3490609375</v>
          </cell>
          <cell r="R201">
            <v>1156561.6946967898</v>
          </cell>
        </row>
      </sheetData>
      <sheetData sheetId="1" refreshError="1">
        <row r="48">
          <cell r="C48" t="str">
            <v>Basic Exchange</v>
          </cell>
          <cell r="F48">
            <v>12453.930301999999</v>
          </cell>
          <cell r="G48">
            <v>14055.287638</v>
          </cell>
          <cell r="H48">
            <v>15554.329714000001</v>
          </cell>
          <cell r="I48">
            <v>15901.558948000002</v>
          </cell>
          <cell r="J48">
            <v>15854.308998000002</v>
          </cell>
          <cell r="K48">
            <v>15782.974232</v>
          </cell>
          <cell r="L48">
            <v>15842.299396</v>
          </cell>
          <cell r="M48">
            <v>16033.990887999998</v>
          </cell>
          <cell r="N48">
            <v>16073.504986000002</v>
          </cell>
          <cell r="O48">
            <v>16360.323535999998</v>
          </cell>
          <cell r="P48">
            <v>15384.010477999998</v>
          </cell>
          <cell r="Q48">
            <v>15801.061943999999</v>
          </cell>
          <cell r="R48">
            <v>185097.58106000003</v>
          </cell>
        </row>
        <row r="49">
          <cell r="C49" t="str">
            <v>EFRC</v>
          </cell>
          <cell r="F49">
            <v>1397.025928</v>
          </cell>
          <cell r="G49">
            <v>1398.890324</v>
          </cell>
          <cell r="H49">
            <v>1395.5093079999999</v>
          </cell>
          <cell r="I49">
            <v>1404.799348</v>
          </cell>
          <cell r="J49">
            <v>1408.843576</v>
          </cell>
          <cell r="K49">
            <v>1433.9013020000002</v>
          </cell>
          <cell r="L49">
            <v>1421.1670300000001</v>
          </cell>
          <cell r="M49">
            <v>1425.90551</v>
          </cell>
          <cell r="N49">
            <v>1428.6412700000003</v>
          </cell>
          <cell r="O49">
            <v>1435.0107799999998</v>
          </cell>
          <cell r="P49">
            <v>1378.0844300000001</v>
          </cell>
          <cell r="Q49">
            <v>1399.913356</v>
          </cell>
          <cell r="R49">
            <v>16927.692162000003</v>
          </cell>
        </row>
        <row r="50">
          <cell r="F50">
            <v>13850.95623</v>
          </cell>
          <cell r="G50">
            <v>15454.177962</v>
          </cell>
          <cell r="H50">
            <v>16949.839022</v>
          </cell>
          <cell r="I50">
            <v>17306.358296000002</v>
          </cell>
          <cell r="J50">
            <v>17263.152574000003</v>
          </cell>
          <cell r="K50">
            <v>17216.875533999999</v>
          </cell>
          <cell r="L50">
            <v>17263.466425999999</v>
          </cell>
          <cell r="M50">
            <v>17459.896397999997</v>
          </cell>
          <cell r="N50">
            <v>17502.146256000004</v>
          </cell>
          <cell r="O50">
            <v>17795.334315999997</v>
          </cell>
          <cell r="P50">
            <v>16762.094907999999</v>
          </cell>
          <cell r="Q50">
            <v>17200.975299999998</v>
          </cell>
          <cell r="R50">
            <v>202025.27322200002</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859.91846799999996</v>
          </cell>
          <cell r="G55">
            <v>927.24311999999998</v>
          </cell>
          <cell r="H55">
            <v>816.23131799999999</v>
          </cell>
          <cell r="I55">
            <v>849.33066199999985</v>
          </cell>
          <cell r="J55">
            <v>825.58253400000012</v>
          </cell>
          <cell r="K55">
            <v>847.71434999999997</v>
          </cell>
          <cell r="L55">
            <v>810.91042800000002</v>
          </cell>
          <cell r="M55">
            <v>822.89895200000001</v>
          </cell>
          <cell r="N55">
            <v>809.42181999999991</v>
          </cell>
          <cell r="O55">
            <v>801.17402200000004</v>
          </cell>
          <cell r="P55">
            <v>767.45461400000011</v>
          </cell>
          <cell r="Q55">
            <v>780.29351399999996</v>
          </cell>
          <cell r="R55">
            <v>9918.1738020000012</v>
          </cell>
        </row>
        <row r="56">
          <cell r="C56" t="str">
            <v>Other Local Access</v>
          </cell>
          <cell r="F56">
            <v>398.03664400000002</v>
          </cell>
          <cell r="G56">
            <v>388.90426600000006</v>
          </cell>
          <cell r="H56">
            <v>374.2455020000001</v>
          </cell>
          <cell r="I56">
            <v>375.09951800000005</v>
          </cell>
          <cell r="J56">
            <v>370.28263999999996</v>
          </cell>
          <cell r="K56">
            <v>364.02587799999998</v>
          </cell>
          <cell r="L56">
            <v>371.72586999999993</v>
          </cell>
          <cell r="M56">
            <v>409.43292799999995</v>
          </cell>
          <cell r="N56">
            <v>417.63902999999993</v>
          </cell>
          <cell r="O56">
            <v>428.59338999999994</v>
          </cell>
          <cell r="P56">
            <v>349.26001999999994</v>
          </cell>
          <cell r="Q56">
            <v>352.84286599999996</v>
          </cell>
          <cell r="R56">
            <v>4600.0885519999993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-1.1088900000000002</v>
          </cell>
          <cell r="G58">
            <v>-1.6005699999999998</v>
          </cell>
          <cell r="H58">
            <v>-1.48136</v>
          </cell>
          <cell r="I58">
            <v>-1.5341500000000001</v>
          </cell>
          <cell r="J58">
            <v>0</v>
          </cell>
          <cell r="K58">
            <v>0</v>
          </cell>
          <cell r="L58">
            <v>0</v>
          </cell>
          <cell r="M58">
            <v>-0.65960000000000008</v>
          </cell>
          <cell r="N58">
            <v>0</v>
          </cell>
          <cell r="O58">
            <v>0.28533999999999998</v>
          </cell>
          <cell r="P58">
            <v>0</v>
          </cell>
          <cell r="Q58">
            <v>0</v>
          </cell>
          <cell r="R58">
            <v>-6.0992300000000013</v>
          </cell>
        </row>
        <row r="59">
          <cell r="C59" t="str">
            <v>M150 (General Mobile)</v>
          </cell>
          <cell r="F59">
            <v>1.43E-2</v>
          </cell>
          <cell r="G59">
            <v>1.43E-2</v>
          </cell>
          <cell r="H59">
            <v>1.43E-2</v>
          </cell>
          <cell r="I59">
            <v>1.43E-2</v>
          </cell>
          <cell r="J59">
            <v>1.43E-2</v>
          </cell>
          <cell r="K59">
            <v>1.43E-2</v>
          </cell>
          <cell r="L59">
            <v>1.43E-2</v>
          </cell>
          <cell r="M59">
            <v>1.43E-2</v>
          </cell>
          <cell r="N59">
            <v>1.43E-2</v>
          </cell>
          <cell r="O59">
            <v>1.43E-2</v>
          </cell>
          <cell r="P59">
            <v>1.43E-2</v>
          </cell>
          <cell r="Q59">
            <v>4.7999999999999996E-4</v>
          </cell>
          <cell r="R59">
            <v>0.15778000000000006</v>
          </cell>
        </row>
        <row r="60">
          <cell r="C60" t="str">
            <v>C400</v>
          </cell>
          <cell r="F60">
            <v>-46.805039999999991</v>
          </cell>
          <cell r="G60">
            <v>-46.474637999999999</v>
          </cell>
          <cell r="H60">
            <v>-46.660626000000001</v>
          </cell>
          <cell r="I60">
            <v>-46.693835999999997</v>
          </cell>
          <cell r="J60">
            <v>-46.729673999999989</v>
          </cell>
          <cell r="K60">
            <v>-46.737561999999997</v>
          </cell>
          <cell r="L60">
            <v>-47.160371999999995</v>
          </cell>
          <cell r="M60">
            <v>-46.381026000000006</v>
          </cell>
          <cell r="N60">
            <v>-0.24668799999999999</v>
          </cell>
          <cell r="O60">
            <v>0</v>
          </cell>
          <cell r="P60">
            <v>0</v>
          </cell>
          <cell r="Q60">
            <v>0</v>
          </cell>
          <cell r="R60">
            <v>-373.88946199999998</v>
          </cell>
        </row>
        <row r="61">
          <cell r="C61" t="str">
            <v>Coin</v>
          </cell>
          <cell r="F61">
            <v>695.83010000000002</v>
          </cell>
          <cell r="G61">
            <v>726.37075000000004</v>
          </cell>
          <cell r="H61">
            <v>648.05995000000007</v>
          </cell>
          <cell r="I61">
            <v>787.42554999999993</v>
          </cell>
          <cell r="J61">
            <v>876.64467000000002</v>
          </cell>
          <cell r="K61">
            <v>747.41885000000002</v>
          </cell>
          <cell r="L61">
            <v>882.05174999999997</v>
          </cell>
          <cell r="M61">
            <v>882.11306999999999</v>
          </cell>
          <cell r="N61">
            <v>809.66271000000006</v>
          </cell>
          <cell r="O61">
            <v>822.61450000000002</v>
          </cell>
          <cell r="P61">
            <v>814.94904999999994</v>
          </cell>
          <cell r="Q61">
            <v>694.92412999999999</v>
          </cell>
          <cell r="R61">
            <v>9388.0650799999985</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-247.45315399999998</v>
          </cell>
          <cell r="G63">
            <v>-204.47006999999996</v>
          </cell>
          <cell r="H63">
            <v>-182.41705399999995</v>
          </cell>
          <cell r="I63">
            <v>45.769578000000024</v>
          </cell>
          <cell r="J63">
            <v>51.41349199999997</v>
          </cell>
          <cell r="K63">
            <v>40.208432000000016</v>
          </cell>
          <cell r="L63">
            <v>56.652646000000026</v>
          </cell>
          <cell r="M63">
            <v>47.773786000000001</v>
          </cell>
          <cell r="N63">
            <v>13.306256000000008</v>
          </cell>
          <cell r="O63">
            <v>46.47194799999999</v>
          </cell>
          <cell r="P63">
            <v>21.696120000000015</v>
          </cell>
          <cell r="Q63">
            <v>29.405925999999997</v>
          </cell>
          <cell r="R63">
            <v>-281.64209399999982</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-2.1399999999999999E-2</v>
          </cell>
          <cell r="G66">
            <v>0</v>
          </cell>
          <cell r="H66">
            <v>0</v>
          </cell>
          <cell r="I66">
            <v>0</v>
          </cell>
          <cell r="J66">
            <v>0</v>
          </cell>
          <cell r="K66">
            <v>0</v>
          </cell>
          <cell r="L66">
            <v>0</v>
          </cell>
          <cell r="M66">
            <v>0</v>
          </cell>
          <cell r="N66">
            <v>0</v>
          </cell>
          <cell r="O66">
            <v>0</v>
          </cell>
          <cell r="P66">
            <v>0</v>
          </cell>
          <cell r="Q66">
            <v>0</v>
          </cell>
          <cell r="R66">
            <v>-2.1399999999999999E-2</v>
          </cell>
        </row>
        <row r="68">
          <cell r="C68" t="str">
            <v>NRC/Reconnect</v>
          </cell>
          <cell r="F68">
            <v>64.677819999999997</v>
          </cell>
          <cell r="G68">
            <v>67.546410000000009</v>
          </cell>
          <cell r="H68">
            <v>69.096919999999997</v>
          </cell>
          <cell r="I68">
            <v>81.636309999999995</v>
          </cell>
          <cell r="J68">
            <v>104.89564999999999</v>
          </cell>
          <cell r="K68">
            <v>60.618020000000001</v>
          </cell>
          <cell r="L68">
            <v>221.96395000000001</v>
          </cell>
          <cell r="M68">
            <v>193.29964999999999</v>
          </cell>
          <cell r="N68">
            <v>97.87257000000001</v>
          </cell>
          <cell r="O68">
            <v>142.61329000000001</v>
          </cell>
          <cell r="P68">
            <v>1244.2351400000002</v>
          </cell>
          <cell r="Q68">
            <v>709.37236000000007</v>
          </cell>
          <cell r="R68">
            <v>3057.82809</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7.0050000000000001E-2</v>
          </cell>
          <cell r="H73">
            <v>5.3999999999999999E-2</v>
          </cell>
          <cell r="I73">
            <v>5.8999999999999997E-2</v>
          </cell>
          <cell r="J73">
            <v>0.79452</v>
          </cell>
          <cell r="K73">
            <v>0.54970000000000008</v>
          </cell>
          <cell r="L73">
            <v>1.3182799999999999</v>
          </cell>
          <cell r="M73">
            <v>0.90112000000000003</v>
          </cell>
          <cell r="N73">
            <v>0.45616000000000001</v>
          </cell>
          <cell r="O73">
            <v>0.62773999999999996</v>
          </cell>
          <cell r="P73">
            <v>1.3740599999999998</v>
          </cell>
          <cell r="Q73">
            <v>0.27660000000000001</v>
          </cell>
          <cell r="R73">
            <v>6.4812300000000009</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7.0050000000000001E-2</v>
          </cell>
          <cell r="H75">
            <v>5.3999999999999999E-2</v>
          </cell>
          <cell r="I75">
            <v>5.8999999999999997E-2</v>
          </cell>
          <cell r="J75">
            <v>0.79452</v>
          </cell>
          <cell r="K75">
            <v>0.54970000000000008</v>
          </cell>
          <cell r="L75">
            <v>1.3182799999999999</v>
          </cell>
          <cell r="M75">
            <v>0.90112000000000003</v>
          </cell>
          <cell r="N75">
            <v>0.45616000000000001</v>
          </cell>
          <cell r="O75">
            <v>0.62773999999999996</v>
          </cell>
          <cell r="P75">
            <v>1.3740599999999998</v>
          </cell>
          <cell r="Q75">
            <v>0.27660000000000001</v>
          </cell>
          <cell r="R75">
            <v>6.4812300000000009</v>
          </cell>
        </row>
        <row r="77">
          <cell r="C77" t="str">
            <v>Total Basic Local - VLOB</v>
          </cell>
          <cell r="F77">
            <v>15574.045077999999</v>
          </cell>
          <cell r="G77">
            <v>17311.781579999999</v>
          </cell>
          <cell r="H77">
            <v>18626.981972000001</v>
          </cell>
          <cell r="I77">
            <v>19397.465228000001</v>
          </cell>
          <cell r="J77">
            <v>19446.050706000002</v>
          </cell>
          <cell r="K77">
            <v>19230.687502000001</v>
          </cell>
          <cell r="L77">
            <v>19560.943277999999</v>
          </cell>
          <cell r="M77">
            <v>19769.289577999996</v>
          </cell>
          <cell r="N77">
            <v>19650.272414000003</v>
          </cell>
          <cell r="O77">
            <v>20037.728845999998</v>
          </cell>
          <cell r="P77">
            <v>19961.078212</v>
          </cell>
          <cell r="Q77">
            <v>19768.091175999998</v>
          </cell>
          <cell r="R77">
            <v>228334.41557000001</v>
          </cell>
        </row>
        <row r="80">
          <cell r="C80" t="str">
            <v>TELUS PLAnet</v>
          </cell>
          <cell r="F80">
            <v>81.826880000000003</v>
          </cell>
          <cell r="G80">
            <v>113.69302</v>
          </cell>
          <cell r="H80">
            <v>158.22375</v>
          </cell>
          <cell r="I80">
            <v>186.06910999999999</v>
          </cell>
          <cell r="J80">
            <v>198.95987</v>
          </cell>
          <cell r="K80">
            <v>211.26695999999998</v>
          </cell>
          <cell r="L80">
            <v>217.00373999999999</v>
          </cell>
          <cell r="M80">
            <v>186.35353599999999</v>
          </cell>
          <cell r="N80">
            <v>180.51462600000002</v>
          </cell>
          <cell r="O80">
            <v>193.31670000000003</v>
          </cell>
          <cell r="P80">
            <v>240.50085799999997</v>
          </cell>
          <cell r="Q80">
            <v>318.98095799999999</v>
          </cell>
          <cell r="R80">
            <v>2286.710008</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-2.4E-2</v>
          </cell>
          <cell r="G85">
            <v>-1.5E-3</v>
          </cell>
          <cell r="H85">
            <v>0</v>
          </cell>
          <cell r="I85">
            <v>0</v>
          </cell>
          <cell r="J85">
            <v>0</v>
          </cell>
          <cell r="K85">
            <v>0</v>
          </cell>
          <cell r="L85">
            <v>0</v>
          </cell>
          <cell r="M85">
            <v>0</v>
          </cell>
          <cell r="N85">
            <v>9.8300000000000002E-3</v>
          </cell>
          <cell r="O85">
            <v>2.0379999999999999E-2</v>
          </cell>
          <cell r="P85">
            <v>1.4E-2</v>
          </cell>
          <cell r="Q85">
            <v>1.4E-2</v>
          </cell>
          <cell r="R85">
            <v>3.2709999999999996E-2</v>
          </cell>
        </row>
        <row r="86">
          <cell r="C86" t="str">
            <v>Centrex-Features</v>
          </cell>
          <cell r="F86">
            <v>4.02E-2</v>
          </cell>
          <cell r="G86">
            <v>2.0000000000000001E-4</v>
          </cell>
          <cell r="H86">
            <v>2.9E-4</v>
          </cell>
          <cell r="I86">
            <v>3.5E-4</v>
          </cell>
          <cell r="J86">
            <v>1.9019999999999999E-2</v>
          </cell>
          <cell r="K86">
            <v>1.23E-2</v>
          </cell>
          <cell r="L86">
            <v>1.3050000000000001E-2</v>
          </cell>
          <cell r="M86">
            <v>1.3050000000000001E-2</v>
          </cell>
          <cell r="N86">
            <v>1.9649999999999997E-2</v>
          </cell>
          <cell r="O86">
            <v>2.1569999999999999E-2</v>
          </cell>
          <cell r="P86">
            <v>2.5149999999999999E-2</v>
          </cell>
          <cell r="Q86">
            <v>2.5749999999999999E-2</v>
          </cell>
          <cell r="R86">
            <v>0.19058000000000003</v>
          </cell>
        </row>
        <row r="87">
          <cell r="C87" t="str">
            <v>Centrex-Lines</v>
          </cell>
          <cell r="F87">
            <v>-0.11295999999999999</v>
          </cell>
          <cell r="G87">
            <v>0.6214400000000001</v>
          </cell>
          <cell r="H87">
            <v>0.46214</v>
          </cell>
          <cell r="I87">
            <v>0.68103000000000002</v>
          </cell>
          <cell r="J87">
            <v>0.74111000000000005</v>
          </cell>
          <cell r="K87">
            <v>0.6966</v>
          </cell>
          <cell r="L87">
            <v>0.40062999999999999</v>
          </cell>
          <cell r="M87">
            <v>0.34429999999999999</v>
          </cell>
          <cell r="N87">
            <v>0.42160000000000003</v>
          </cell>
          <cell r="O87">
            <v>0.55023</v>
          </cell>
          <cell r="P87">
            <v>0.50341000000000002</v>
          </cell>
          <cell r="Q87">
            <v>0.50685000000000002</v>
          </cell>
          <cell r="R87">
            <v>5.8163799999999997</v>
          </cell>
        </row>
        <row r="88">
          <cell r="C88" t="str">
            <v>Centrex-Voice Processing</v>
          </cell>
          <cell r="F88">
            <v>-3.8240000000000003E-2</v>
          </cell>
          <cell r="G88">
            <v>-2.3900000000000002E-3</v>
          </cell>
          <cell r="H88">
            <v>0</v>
          </cell>
          <cell r="I88">
            <v>0</v>
          </cell>
          <cell r="J88">
            <v>0</v>
          </cell>
          <cell r="K88">
            <v>0</v>
          </cell>
          <cell r="L88">
            <v>0</v>
          </cell>
          <cell r="M88">
            <v>0</v>
          </cell>
          <cell r="N88">
            <v>0</v>
          </cell>
          <cell r="O88">
            <v>0</v>
          </cell>
          <cell r="P88">
            <v>0</v>
          </cell>
          <cell r="Q88">
            <v>0</v>
          </cell>
          <cell r="R88">
            <v>-4.0630000000000006E-2</v>
          </cell>
        </row>
        <row r="89">
          <cell r="F89">
            <v>-0.13499999999999998</v>
          </cell>
          <cell r="G89">
            <v>0.61775000000000013</v>
          </cell>
          <cell r="H89">
            <v>0.46243000000000001</v>
          </cell>
          <cell r="I89">
            <v>0.68137999999999999</v>
          </cell>
          <cell r="J89">
            <v>0.76013000000000008</v>
          </cell>
          <cell r="K89">
            <v>0.70889999999999997</v>
          </cell>
          <cell r="L89">
            <v>0.41367999999999999</v>
          </cell>
          <cell r="M89">
            <v>0.35735</v>
          </cell>
          <cell r="N89">
            <v>0.45108000000000004</v>
          </cell>
          <cell r="O89">
            <v>0.59218000000000004</v>
          </cell>
          <cell r="P89">
            <v>0.54256000000000004</v>
          </cell>
          <cell r="Q89">
            <v>0.54659999999999997</v>
          </cell>
          <cell r="R89">
            <v>5.9990399999999999</v>
          </cell>
        </row>
        <row r="91">
          <cell r="C91" t="str">
            <v>Call Answer</v>
          </cell>
          <cell r="F91">
            <v>132.52339999999998</v>
          </cell>
          <cell r="G91">
            <v>138.20362321043126</v>
          </cell>
          <cell r="H91">
            <v>143.51898</v>
          </cell>
          <cell r="I91">
            <v>151.35898999999998</v>
          </cell>
          <cell r="J91">
            <v>161.81388000000001</v>
          </cell>
          <cell r="K91">
            <v>171.41255999999998</v>
          </cell>
          <cell r="L91">
            <v>180.78485000000001</v>
          </cell>
          <cell r="M91">
            <v>192.26585</v>
          </cell>
          <cell r="N91">
            <v>198.56744</v>
          </cell>
          <cell r="O91">
            <v>221.88127</v>
          </cell>
          <cell r="P91">
            <v>225.15669</v>
          </cell>
          <cell r="Q91">
            <v>236.07708398511005</v>
          </cell>
          <cell r="R91">
            <v>2153.5646171955414</v>
          </cell>
        </row>
        <row r="92">
          <cell r="C92" t="str">
            <v>Call Management</v>
          </cell>
          <cell r="F92">
            <v>1186.76845</v>
          </cell>
          <cell r="G92">
            <v>1228.02079</v>
          </cell>
          <cell r="H92">
            <v>1189.6585600000001</v>
          </cell>
          <cell r="I92">
            <v>1190.4917600000001</v>
          </cell>
          <cell r="J92">
            <v>1207.9602399999999</v>
          </cell>
          <cell r="K92">
            <v>1221.8791699999999</v>
          </cell>
          <cell r="L92">
            <v>1200.59673</v>
          </cell>
          <cell r="M92">
            <v>1172.20093</v>
          </cell>
          <cell r="N92">
            <v>1167.4792</v>
          </cell>
          <cell r="O92">
            <v>1160.90155</v>
          </cell>
          <cell r="P92">
            <v>1100.6653200000001</v>
          </cell>
          <cell r="Q92">
            <v>1107.26046</v>
          </cell>
          <cell r="R92">
            <v>14133.883159999999</v>
          </cell>
        </row>
        <row r="93">
          <cell r="C93" t="str">
            <v>Custom Calling</v>
          </cell>
          <cell r="F93">
            <v>900.81159000000014</v>
          </cell>
          <cell r="G93">
            <v>897.53529000000003</v>
          </cell>
          <cell r="H93">
            <v>889.33534999999995</v>
          </cell>
          <cell r="I93">
            <v>886.46573999999998</v>
          </cell>
          <cell r="J93">
            <v>880.37477000000001</v>
          </cell>
          <cell r="K93">
            <v>875.48421999999994</v>
          </cell>
          <cell r="L93">
            <v>853.43434999999999</v>
          </cell>
          <cell r="M93">
            <v>834.60695999999996</v>
          </cell>
          <cell r="N93">
            <v>826.12562000000003</v>
          </cell>
          <cell r="O93">
            <v>816.77386999999999</v>
          </cell>
          <cell r="P93">
            <v>769.72567000000004</v>
          </cell>
          <cell r="Q93">
            <v>845.65110000000004</v>
          </cell>
          <cell r="R93">
            <v>10276.324529999998</v>
          </cell>
        </row>
        <row r="94">
          <cell r="C94" t="str">
            <v>SmartTouch Packaging</v>
          </cell>
          <cell r="F94">
            <v>23.94089</v>
          </cell>
          <cell r="G94">
            <v>37.563519999999997</v>
          </cell>
          <cell r="H94">
            <v>50.102679999999999</v>
          </cell>
          <cell r="I94">
            <v>63.375830000000001</v>
          </cell>
          <cell r="J94">
            <v>78.310280000000006</v>
          </cell>
          <cell r="K94">
            <v>91.399590000000003</v>
          </cell>
          <cell r="L94">
            <v>107.57532800000001</v>
          </cell>
          <cell r="M94">
            <v>248.8596</v>
          </cell>
          <cell r="N94">
            <v>237.05078</v>
          </cell>
          <cell r="O94">
            <v>288.19</v>
          </cell>
          <cell r="P94">
            <v>331.71290999999997</v>
          </cell>
          <cell r="Q94">
            <v>376.27175599999998</v>
          </cell>
          <cell r="R94">
            <v>1934.3531640000001</v>
          </cell>
        </row>
        <row r="95">
          <cell r="C95" t="str">
            <v>SmartTouch Pay-Per-Use</v>
          </cell>
          <cell r="F95">
            <v>-3.0000000000000001E-3</v>
          </cell>
          <cell r="G95">
            <v>93.363640000000004</v>
          </cell>
          <cell r="H95">
            <v>208.86660999999998</v>
          </cell>
          <cell r="I95">
            <v>252.35998999999998</v>
          </cell>
          <cell r="J95">
            <v>220.72461999999999</v>
          </cell>
          <cell r="K95">
            <v>235.86739</v>
          </cell>
          <cell r="L95">
            <v>243.17385999999999</v>
          </cell>
          <cell r="M95">
            <v>261.81578999999999</v>
          </cell>
          <cell r="N95">
            <v>267.15296000000001</v>
          </cell>
          <cell r="O95">
            <v>268.39754999999997</v>
          </cell>
          <cell r="P95">
            <v>285.8426</v>
          </cell>
          <cell r="Q95">
            <v>291.06239999999997</v>
          </cell>
          <cell r="R95">
            <v>2628.6244099999999</v>
          </cell>
        </row>
        <row r="96">
          <cell r="C96" t="str">
            <v>TalkMail</v>
          </cell>
          <cell r="F96">
            <v>3.9735</v>
          </cell>
          <cell r="G96">
            <v>4.974226789568764</v>
          </cell>
          <cell r="H96">
            <v>4.6166999999999998</v>
          </cell>
          <cell r="I96">
            <v>6.6959200000000001</v>
          </cell>
          <cell r="J96">
            <v>5.2903500000000001</v>
          </cell>
          <cell r="K96">
            <v>5.0175900000000002</v>
          </cell>
          <cell r="L96">
            <v>4.3010200000000003</v>
          </cell>
          <cell r="M96">
            <v>5.109</v>
          </cell>
          <cell r="N96">
            <v>4.3291300000000001</v>
          </cell>
          <cell r="O96">
            <v>4.0117500000000001</v>
          </cell>
          <cell r="P96">
            <v>4.5687799999999994</v>
          </cell>
          <cell r="Q96">
            <v>5.2315560148899465</v>
          </cell>
          <cell r="R96">
            <v>58.119522804458711</v>
          </cell>
        </row>
        <row r="97">
          <cell r="F97">
            <v>2248.0148300000001</v>
          </cell>
          <cell r="G97">
            <v>2399.6610900000001</v>
          </cell>
          <cell r="H97">
            <v>2486.09888</v>
          </cell>
          <cell r="I97">
            <v>2550.7482300000001</v>
          </cell>
          <cell r="J97">
            <v>2554.4741400000003</v>
          </cell>
          <cell r="K97">
            <v>2601.0605199999995</v>
          </cell>
          <cell r="L97">
            <v>2589.8661379999994</v>
          </cell>
          <cell r="M97">
            <v>2714.8581299999996</v>
          </cell>
          <cell r="N97">
            <v>2700.7051300000003</v>
          </cell>
          <cell r="O97">
            <v>2760.1559900000007</v>
          </cell>
          <cell r="P97">
            <v>2717.6719699999999</v>
          </cell>
          <cell r="Q97">
            <v>2861.5543559999996</v>
          </cell>
          <cell r="R97">
            <v>31184.869404000001</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-0.37486000000000003</v>
          </cell>
          <cell r="J100">
            <v>9.493E-2</v>
          </cell>
          <cell r="K100">
            <v>-0.73108000000000006</v>
          </cell>
          <cell r="L100">
            <v>-3.1939299999999999</v>
          </cell>
          <cell r="M100">
            <v>-0.23266000000000001</v>
          </cell>
          <cell r="N100">
            <v>-1.4999999999999999E-4</v>
          </cell>
          <cell r="O100">
            <v>0</v>
          </cell>
          <cell r="P100">
            <v>0</v>
          </cell>
          <cell r="Q100">
            <v>2.775E-2</v>
          </cell>
          <cell r="R100">
            <v>-4.41</v>
          </cell>
        </row>
        <row r="101">
          <cell r="C101" t="str">
            <v>E911</v>
          </cell>
          <cell r="F101">
            <v>0</v>
          </cell>
          <cell r="G101">
            <v>0</v>
          </cell>
          <cell r="H101">
            <v>0</v>
          </cell>
          <cell r="I101">
            <v>0</v>
          </cell>
          <cell r="J101">
            <v>3.7201300000000002</v>
          </cell>
          <cell r="K101">
            <v>15.948052000000002</v>
          </cell>
          <cell r="L101">
            <v>16.391646000000001</v>
          </cell>
          <cell r="M101">
            <v>17.482418000000003</v>
          </cell>
          <cell r="N101">
            <v>15.076916000000001</v>
          </cell>
          <cell r="O101">
            <v>16.878146000000001</v>
          </cell>
          <cell r="P101">
            <v>29.641500000000004</v>
          </cell>
          <cell r="Q101">
            <v>35.239902000000001</v>
          </cell>
          <cell r="R101">
            <v>150.37871000000001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2247.8798299999999</v>
          </cell>
          <cell r="G104">
            <v>2400.2788399999999</v>
          </cell>
          <cell r="H104">
            <v>2486.56131</v>
          </cell>
          <cell r="I104">
            <v>2551.0547500000002</v>
          </cell>
          <cell r="J104">
            <v>2559.0493300000007</v>
          </cell>
          <cell r="K104">
            <v>2616.9863919999998</v>
          </cell>
          <cell r="L104">
            <v>2603.4775339999997</v>
          </cell>
          <cell r="M104">
            <v>2732.4652379999998</v>
          </cell>
          <cell r="N104">
            <v>2716.2329760000002</v>
          </cell>
          <cell r="O104">
            <v>2777.6263160000008</v>
          </cell>
          <cell r="P104">
            <v>2747.8560299999999</v>
          </cell>
          <cell r="Q104">
            <v>2897.3686079999998</v>
          </cell>
          <cell r="R104">
            <v>31336.837154000001</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676.17592999999988</v>
          </cell>
          <cell r="G109">
            <v>633.30762000000004</v>
          </cell>
          <cell r="H109">
            <v>592.65267000000006</v>
          </cell>
          <cell r="I109">
            <v>547.91744999999992</v>
          </cell>
          <cell r="J109">
            <v>500.83308999999997</v>
          </cell>
          <cell r="K109">
            <v>469.53751</v>
          </cell>
          <cell r="L109">
            <v>444.72729000000004</v>
          </cell>
          <cell r="M109">
            <v>426.65239000000003</v>
          </cell>
          <cell r="N109">
            <v>407.58461999999997</v>
          </cell>
          <cell r="O109">
            <v>389.48513000000003</v>
          </cell>
          <cell r="P109">
            <v>364.19147999999996</v>
          </cell>
          <cell r="Q109">
            <v>353.56804</v>
          </cell>
          <cell r="R109">
            <v>5806.6332199999997</v>
          </cell>
        </row>
        <row r="110">
          <cell r="C110" t="str">
            <v>Special Needs</v>
          </cell>
          <cell r="F110">
            <v>9.7828400000000002</v>
          </cell>
          <cell r="G110">
            <v>10.216799999999999</v>
          </cell>
          <cell r="H110">
            <v>10.176309999999999</v>
          </cell>
          <cell r="I110">
            <v>10.10726</v>
          </cell>
          <cell r="J110">
            <v>10.0488</v>
          </cell>
          <cell r="K110">
            <v>10.169120000000001</v>
          </cell>
          <cell r="L110">
            <v>10.419840000000001</v>
          </cell>
          <cell r="M110">
            <v>10.60134</v>
          </cell>
          <cell r="N110">
            <v>10.403219999999999</v>
          </cell>
          <cell r="O110">
            <v>10.58272</v>
          </cell>
          <cell r="P110">
            <v>9.8387999999999991</v>
          </cell>
          <cell r="Q110">
            <v>8.3269400000000005</v>
          </cell>
          <cell r="R110">
            <v>120.67399</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685.95876999999984</v>
          </cell>
          <cell r="G113">
            <v>643.52442000000008</v>
          </cell>
          <cell r="H113">
            <v>602.82898</v>
          </cell>
          <cell r="I113">
            <v>558.02470999999991</v>
          </cell>
          <cell r="J113">
            <v>510.88189</v>
          </cell>
          <cell r="K113">
            <v>479.70663000000002</v>
          </cell>
          <cell r="L113">
            <v>455.14713000000006</v>
          </cell>
          <cell r="M113">
            <v>437.25373000000002</v>
          </cell>
          <cell r="N113">
            <v>417.98783999999995</v>
          </cell>
          <cell r="O113">
            <v>400.06785000000002</v>
          </cell>
          <cell r="P113">
            <v>374.03027999999995</v>
          </cell>
          <cell r="Q113">
            <v>361.89497999999998</v>
          </cell>
          <cell r="R113">
            <v>5927.3072099999999</v>
          </cell>
        </row>
        <row r="115">
          <cell r="C115" t="str">
            <v>Enhanced</v>
          </cell>
        </row>
        <row r="116">
          <cell r="C116" t="str">
            <v>Enhanced Terminal</v>
          </cell>
          <cell r="F116">
            <v>729.53039000000001</v>
          </cell>
          <cell r="G116">
            <v>750.48255999999992</v>
          </cell>
          <cell r="H116">
            <v>747.43418999999994</v>
          </cell>
          <cell r="I116">
            <v>747.6038299999999</v>
          </cell>
          <cell r="J116">
            <v>755.90985000000001</v>
          </cell>
          <cell r="K116">
            <v>762.89731999999992</v>
          </cell>
          <cell r="L116">
            <v>765.06544999999994</v>
          </cell>
          <cell r="M116">
            <v>763.88781000000006</v>
          </cell>
          <cell r="N116">
            <v>759.5776800000001</v>
          </cell>
          <cell r="O116">
            <v>762.83055000000002</v>
          </cell>
          <cell r="P116">
            <v>723.92577000000006</v>
          </cell>
          <cell r="Q116">
            <v>741.07872999999995</v>
          </cell>
          <cell r="R116">
            <v>9010.2241299999987</v>
          </cell>
        </row>
        <row r="117">
          <cell r="C117" t="str">
            <v>Total CPE</v>
          </cell>
          <cell r="F117">
            <v>1415.4891599999999</v>
          </cell>
          <cell r="G117">
            <v>1394.0069800000001</v>
          </cell>
          <cell r="H117">
            <v>1350.2631699999999</v>
          </cell>
          <cell r="I117">
            <v>1305.6285399999997</v>
          </cell>
          <cell r="J117">
            <v>1266.7917400000001</v>
          </cell>
          <cell r="K117">
            <v>1242.6039499999999</v>
          </cell>
          <cell r="L117">
            <v>1220.2125799999999</v>
          </cell>
          <cell r="M117">
            <v>1201.1415400000001</v>
          </cell>
          <cell r="N117">
            <v>1177.5655200000001</v>
          </cell>
          <cell r="O117">
            <v>1162.8984</v>
          </cell>
          <cell r="P117">
            <v>1097.95605</v>
          </cell>
          <cell r="Q117">
            <v>1102.97371</v>
          </cell>
          <cell r="R117">
            <v>14937.531339999998</v>
          </cell>
        </row>
        <row r="119">
          <cell r="F119">
            <v>19319.240948000002</v>
          </cell>
          <cell r="G119">
            <v>21219.760419999999</v>
          </cell>
          <cell r="H119">
            <v>22622.030202000002</v>
          </cell>
          <cell r="I119">
            <v>23440.217627999999</v>
          </cell>
          <cell r="J119">
            <v>23470.851646000003</v>
          </cell>
          <cell r="K119">
            <v>23301.544804000001</v>
          </cell>
          <cell r="L119">
            <v>23601.637131999996</v>
          </cell>
          <cell r="M119">
            <v>23889.249891999996</v>
          </cell>
          <cell r="N119">
            <v>23724.585536000002</v>
          </cell>
          <cell r="O119">
            <v>24171.570262000001</v>
          </cell>
          <cell r="P119">
            <v>24047.391149999999</v>
          </cell>
          <cell r="Q119">
            <v>24087.414451999997</v>
          </cell>
          <cell r="R119">
            <v>276895.49407200003</v>
          </cell>
        </row>
        <row r="123">
          <cell r="C123" t="str">
            <v>Advantage Select</v>
          </cell>
          <cell r="F123">
            <v>3.5662552331333623</v>
          </cell>
          <cell r="G123">
            <v>5.3722066720337205</v>
          </cell>
          <cell r="H123">
            <v>7.2356217083484067</v>
          </cell>
          <cell r="I123">
            <v>6.4562098627726083</v>
          </cell>
          <cell r="J123">
            <v>8.1822918310964265</v>
          </cell>
          <cell r="K123">
            <v>8.8633559857587461</v>
          </cell>
          <cell r="L123">
            <v>8.1151025288536101</v>
          </cell>
          <cell r="M123">
            <v>8.5142221541703815</v>
          </cell>
          <cell r="N123">
            <v>5.3976333535463015</v>
          </cell>
          <cell r="O123">
            <v>1.0970336026456073</v>
          </cell>
          <cell r="P123">
            <v>3.0344347957708839</v>
          </cell>
          <cell r="Q123">
            <v>4.2408020156017168</v>
          </cell>
          <cell r="R123">
            <v>70.075169743731777</v>
          </cell>
        </row>
        <row r="124">
          <cell r="C124" t="str">
            <v>Advantage Preferred</v>
          </cell>
          <cell r="F124">
            <v>413.27883953259698</v>
          </cell>
          <cell r="G124">
            <v>421.62844381566572</v>
          </cell>
          <cell r="H124">
            <v>435.5344113586354</v>
          </cell>
          <cell r="I124">
            <v>404.55282152735776</v>
          </cell>
          <cell r="J124">
            <v>402.18888664152126</v>
          </cell>
          <cell r="K124">
            <v>347.38134425727355</v>
          </cell>
          <cell r="L124">
            <v>386.47867819322715</v>
          </cell>
          <cell r="M124">
            <v>331.86161022815833</v>
          </cell>
          <cell r="N124">
            <v>331.07914612119112</v>
          </cell>
          <cell r="O124">
            <v>339.46843135634123</v>
          </cell>
          <cell r="P124">
            <v>301.90696211530303</v>
          </cell>
          <cell r="Q124">
            <v>284.5002277090868</v>
          </cell>
          <cell r="R124">
            <v>4399.8598028563583</v>
          </cell>
        </row>
        <row r="125">
          <cell r="C125" t="str">
            <v>Advantage Vision</v>
          </cell>
          <cell r="F125">
            <v>0</v>
          </cell>
          <cell r="G125">
            <v>0</v>
          </cell>
          <cell r="H125">
            <v>0</v>
          </cell>
          <cell r="I125">
            <v>0</v>
          </cell>
          <cell r="J125">
            <v>0</v>
          </cell>
          <cell r="K125">
            <v>0</v>
          </cell>
          <cell r="L125">
            <v>5.9500000000000004E-3</v>
          </cell>
          <cell r="M125">
            <v>2.4790000000000003E-2</v>
          </cell>
          <cell r="N125">
            <v>1.095E-2</v>
          </cell>
          <cell r="O125">
            <v>0.30207000000000006</v>
          </cell>
          <cell r="P125">
            <v>10.168719999999999</v>
          </cell>
          <cell r="Q125">
            <v>12.74963</v>
          </cell>
          <cell r="R125">
            <v>23.26211</v>
          </cell>
        </row>
        <row r="126">
          <cell r="C126" t="str">
            <v>Advantage Vnet</v>
          </cell>
          <cell r="F126">
            <v>0</v>
          </cell>
          <cell r="G126">
            <v>0</v>
          </cell>
          <cell r="H126">
            <v>0</v>
          </cell>
          <cell r="I126">
            <v>5.9999999999999995E-4</v>
          </cell>
          <cell r="J126">
            <v>0</v>
          </cell>
          <cell r="K126">
            <v>0</v>
          </cell>
          <cell r="L126">
            <v>1.636E-2</v>
          </cell>
          <cell r="M126">
            <v>0</v>
          </cell>
          <cell r="N126">
            <v>0</v>
          </cell>
          <cell r="O126">
            <v>0</v>
          </cell>
          <cell r="P126">
            <v>3.5659999999999997E-2</v>
          </cell>
          <cell r="Q126">
            <v>0</v>
          </cell>
          <cell r="R126">
            <v>5.262E-2</v>
          </cell>
        </row>
        <row r="127">
          <cell r="C127" t="str">
            <v>Faxcom</v>
          </cell>
          <cell r="F127">
            <v>7.3290199999999999</v>
          </cell>
          <cell r="G127">
            <v>9.8567099999999996</v>
          </cell>
          <cell r="H127">
            <v>8.9008400000000005</v>
          </cell>
          <cell r="I127">
            <v>9.7298100000000005</v>
          </cell>
          <cell r="J127">
            <v>9.4313500000000001</v>
          </cell>
          <cell r="K127">
            <v>8.2117599999999999</v>
          </cell>
          <cell r="L127">
            <v>8.2176799999999997</v>
          </cell>
          <cell r="M127">
            <v>8.0939099999999993</v>
          </cell>
          <cell r="N127">
            <v>8.9159100000000002</v>
          </cell>
          <cell r="O127">
            <v>9.1330100000000005</v>
          </cell>
          <cell r="P127">
            <v>7.5930499999999999</v>
          </cell>
          <cell r="Q127">
            <v>6.3772500000000001</v>
          </cell>
          <cell r="R127">
            <v>101.7903</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-5.1999999999999998E-3</v>
          </cell>
          <cell r="G129">
            <v>13.862590000000001</v>
          </cell>
          <cell r="H129">
            <v>84.605990000000006</v>
          </cell>
          <cell r="I129">
            <v>90.294320000000013</v>
          </cell>
          <cell r="J129">
            <v>88.15052</v>
          </cell>
          <cell r="K129">
            <v>76.831029999999998</v>
          </cell>
          <cell r="L129">
            <v>87.345160000000007</v>
          </cell>
          <cell r="M129">
            <v>82.844710000000006</v>
          </cell>
          <cell r="N129">
            <v>89.665000000000006</v>
          </cell>
          <cell r="O129">
            <v>94.125350000000012</v>
          </cell>
          <cell r="P129">
            <v>99.826859999999996</v>
          </cell>
          <cell r="Q129">
            <v>12.70269</v>
          </cell>
          <cell r="R129">
            <v>820.24901999999997</v>
          </cell>
        </row>
        <row r="130">
          <cell r="C130" t="str">
            <v>900 Services</v>
          </cell>
          <cell r="F130">
            <v>-103.9406</v>
          </cell>
          <cell r="G130">
            <v>-115.70428</v>
          </cell>
          <cell r="H130">
            <v>-145.92180999999999</v>
          </cell>
          <cell r="I130">
            <v>-169.33749</v>
          </cell>
          <cell r="J130">
            <v>174.55228</v>
          </cell>
          <cell r="K130">
            <v>453.02332000000001</v>
          </cell>
          <cell r="L130">
            <v>598.07067999999992</v>
          </cell>
          <cell r="M130">
            <v>-90.477029999999999</v>
          </cell>
          <cell r="N130">
            <v>-82.534019999999998</v>
          </cell>
          <cell r="O130">
            <v>-75.189899999999994</v>
          </cell>
          <cell r="P130">
            <v>-65.540630000000007</v>
          </cell>
          <cell r="Q130">
            <v>-111.34716999999999</v>
          </cell>
          <cell r="R130">
            <v>265.65334999999988</v>
          </cell>
        </row>
        <row r="131">
          <cell r="F131">
            <v>320.22831476573032</v>
          </cell>
          <cell r="G131">
            <v>335.01567048769948</v>
          </cell>
          <cell r="H131">
            <v>390.35505306698377</v>
          </cell>
          <cell r="I131">
            <v>341.69627139013039</v>
          </cell>
          <cell r="J131">
            <v>682.50532847261775</v>
          </cell>
          <cell r="K131">
            <v>894.31081024303239</v>
          </cell>
          <cell r="L131">
            <v>1088.2496107220807</v>
          </cell>
          <cell r="M131">
            <v>340.86221238232872</v>
          </cell>
          <cell r="N131">
            <v>352.53461947473744</v>
          </cell>
          <cell r="O131">
            <v>368.93599495898684</v>
          </cell>
          <cell r="P131">
            <v>357.02505691107393</v>
          </cell>
          <cell r="Q131">
            <v>209.22342972468857</v>
          </cell>
          <cell r="R131">
            <v>5680.9423726000896</v>
          </cell>
        </row>
        <row r="133">
          <cell r="C133" t="str">
            <v>TELUS Your Way Plus</v>
          </cell>
          <cell r="F133">
            <v>0</v>
          </cell>
          <cell r="G133">
            <v>0</v>
          </cell>
          <cell r="H133">
            <v>0</v>
          </cell>
          <cell r="I133">
            <v>0</v>
          </cell>
          <cell r="J133">
            <v>0</v>
          </cell>
          <cell r="K133">
            <v>0</v>
          </cell>
          <cell r="L133">
            <v>0</v>
          </cell>
          <cell r="M133">
            <v>0</v>
          </cell>
          <cell r="N133">
            <v>0</v>
          </cell>
          <cell r="O133">
            <v>12.8850906698367</v>
          </cell>
          <cell r="P133">
            <v>2647.680293022544</v>
          </cell>
          <cell r="Q133">
            <v>9431.5287286839393</v>
          </cell>
          <cell r="R133">
            <v>12092.09411237632</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22543.269344285942</v>
          </cell>
          <cell r="G135">
            <v>19902.508314869843</v>
          </cell>
          <cell r="H135">
            <v>20024.005421904818</v>
          </cell>
          <cell r="I135">
            <v>18978.953484989339</v>
          </cell>
          <cell r="J135">
            <v>19838.816610278707</v>
          </cell>
          <cell r="K135">
            <v>17553.355694164369</v>
          </cell>
          <cell r="L135">
            <v>19715.989626255512</v>
          </cell>
          <cell r="M135">
            <v>18313.57915188669</v>
          </cell>
          <cell r="N135">
            <v>19342.752243216946</v>
          </cell>
          <cell r="O135">
            <v>20210.454213579847</v>
          </cell>
          <cell r="P135">
            <v>17844.218792252741</v>
          </cell>
          <cell r="Q135">
            <v>13747.084748068066</v>
          </cell>
          <cell r="R135">
            <v>228014.98764575282</v>
          </cell>
        </row>
        <row r="136">
          <cell r="C136" t="str">
            <v>Teleplus Overseas</v>
          </cell>
          <cell r="F136">
            <v>251.94235961676509</v>
          </cell>
          <cell r="G136">
            <v>197.75923551378074</v>
          </cell>
          <cell r="H136">
            <v>180.95071989403215</v>
          </cell>
          <cell r="I136">
            <v>169.87874483741388</v>
          </cell>
          <cell r="J136">
            <v>165.17193326746289</v>
          </cell>
          <cell r="K136">
            <v>122.82628740802306</v>
          </cell>
          <cell r="L136">
            <v>119.05980604212071</v>
          </cell>
          <cell r="M136">
            <v>88.483841800882828</v>
          </cell>
          <cell r="N136">
            <v>87.521856486614226</v>
          </cell>
          <cell r="O136">
            <v>82.945388353409328</v>
          </cell>
          <cell r="P136">
            <v>67.521153258568347</v>
          </cell>
          <cell r="Q136">
            <v>55.27526007338507</v>
          </cell>
          <cell r="R136">
            <v>1589.3365865524584</v>
          </cell>
        </row>
        <row r="137">
          <cell r="C137" t="str">
            <v>Between Friends</v>
          </cell>
          <cell r="F137">
            <v>1660.8647576381052</v>
          </cell>
          <cell r="G137">
            <v>1650.1379119945157</v>
          </cell>
          <cell r="H137">
            <v>1645.7794996900268</v>
          </cell>
          <cell r="I137">
            <v>1633.2283911462239</v>
          </cell>
          <cell r="J137">
            <v>1772.480943439768</v>
          </cell>
          <cell r="K137">
            <v>1596.74295557952</v>
          </cell>
          <cell r="L137">
            <v>1706.5196551800175</v>
          </cell>
          <cell r="M137">
            <v>1426.5931071853499</v>
          </cell>
          <cell r="N137">
            <v>1483.6456545262927</v>
          </cell>
          <cell r="O137">
            <v>1600.7186505361308</v>
          </cell>
          <cell r="P137">
            <v>1324.4383604712034</v>
          </cell>
          <cell r="Q137">
            <v>983.3729298331275</v>
          </cell>
          <cell r="R137">
            <v>18484.522817220281</v>
          </cell>
        </row>
        <row r="138">
          <cell r="C138" t="str">
            <v>Community Calling</v>
          </cell>
          <cell r="F138">
            <v>8.7619695269836981</v>
          </cell>
          <cell r="G138">
            <v>7.6315338017201375</v>
          </cell>
          <cell r="H138">
            <v>7.0988064821891115</v>
          </cell>
          <cell r="I138">
            <v>7.209116080353887</v>
          </cell>
          <cell r="J138">
            <v>7.7131813837618051</v>
          </cell>
          <cell r="K138">
            <v>6.55295478916553</v>
          </cell>
          <cell r="L138">
            <v>7.1109909490955117</v>
          </cell>
          <cell r="M138">
            <v>5.8390979307940505</v>
          </cell>
          <cell r="N138">
            <v>6.0419998107774662</v>
          </cell>
          <cell r="O138">
            <v>6.2306236916228919</v>
          </cell>
          <cell r="P138">
            <v>5.3914719702345026</v>
          </cell>
          <cell r="Q138">
            <v>4.2417565271514208</v>
          </cell>
          <cell r="R138">
            <v>79.823502943850031</v>
          </cell>
        </row>
        <row r="139">
          <cell r="C139" t="str">
            <v>SelectRoute</v>
          </cell>
          <cell r="F139">
            <v>537.02505418725127</v>
          </cell>
          <cell r="G139">
            <v>500.24827775173054</v>
          </cell>
          <cell r="H139">
            <v>501.70482406157777</v>
          </cell>
          <cell r="I139">
            <v>469.30546957923929</v>
          </cell>
          <cell r="J139">
            <v>508.52717638631196</v>
          </cell>
          <cell r="K139">
            <v>459.80993746317682</v>
          </cell>
          <cell r="L139">
            <v>503.8783395706613</v>
          </cell>
          <cell r="M139">
            <v>439.29004637544722</v>
          </cell>
          <cell r="N139">
            <v>452.38669186450846</v>
          </cell>
          <cell r="O139">
            <v>480.00465975686922</v>
          </cell>
          <cell r="P139">
            <v>462.81115474414929</v>
          </cell>
          <cell r="Q139">
            <v>504.24982547639951</v>
          </cell>
          <cell r="R139">
            <v>5819.2414572173229</v>
          </cell>
        </row>
        <row r="140">
          <cell r="C140" t="str">
            <v>Rewards</v>
          </cell>
          <cell r="F140">
            <v>-755.495</v>
          </cell>
          <cell r="G140">
            <v>-700</v>
          </cell>
          <cell r="H140">
            <v>-402.32600000000002</v>
          </cell>
          <cell r="I140">
            <v>-1000</v>
          </cell>
          <cell r="J140">
            <v>-1000</v>
          </cell>
          <cell r="K140">
            <v>-1000</v>
          </cell>
          <cell r="L140">
            <v>-1000</v>
          </cell>
          <cell r="M140">
            <v>-1100</v>
          </cell>
          <cell r="N140">
            <v>-1100</v>
          </cell>
          <cell r="O140">
            <v>-1100</v>
          </cell>
          <cell r="P140">
            <v>-1100</v>
          </cell>
          <cell r="Q140">
            <v>-1100</v>
          </cell>
          <cell r="R140">
            <v>-11357.821</v>
          </cell>
        </row>
        <row r="141">
          <cell r="F141">
            <v>24246.368485255047</v>
          </cell>
          <cell r="G141">
            <v>21558.285273931589</v>
          </cell>
          <cell r="H141">
            <v>21957.213272032644</v>
          </cell>
          <cell r="I141">
            <v>20258.575206632569</v>
          </cell>
          <cell r="J141">
            <v>21292.709844756013</v>
          </cell>
          <cell r="K141">
            <v>18739.287829404257</v>
          </cell>
          <cell r="L141">
            <v>21052.558417997407</v>
          </cell>
          <cell r="M141">
            <v>19173.785245179166</v>
          </cell>
          <cell r="N141">
            <v>20272.34844590514</v>
          </cell>
          <cell r="O141">
            <v>21293.238626587714</v>
          </cell>
          <cell r="P141">
            <v>21252.061225719433</v>
          </cell>
          <cell r="Q141">
            <v>23625.753248662066</v>
          </cell>
          <cell r="R141">
            <v>254722.18512206309</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16.990500000000001</v>
          </cell>
          <cell r="G147">
            <v>24.707759999999997</v>
          </cell>
          <cell r="H147">
            <v>27.008099999999999</v>
          </cell>
          <cell r="I147">
            <v>47.240099999999998</v>
          </cell>
          <cell r="J147">
            <v>51.016500000000001</v>
          </cell>
          <cell r="K147">
            <v>81.06489599999999</v>
          </cell>
          <cell r="L147">
            <v>75.936000000000007</v>
          </cell>
          <cell r="M147">
            <v>97.871700000000004</v>
          </cell>
          <cell r="N147">
            <v>78.157800000000009</v>
          </cell>
          <cell r="O147">
            <v>85.31519999999999</v>
          </cell>
          <cell r="P147">
            <v>59.005799999999994</v>
          </cell>
          <cell r="Q147">
            <v>140.12909999999999</v>
          </cell>
          <cell r="R147">
            <v>784.44345599999997</v>
          </cell>
        </row>
        <row r="148">
          <cell r="C148" t="str">
            <v>Directory Assistance</v>
          </cell>
          <cell r="F148">
            <v>420.83175481639358</v>
          </cell>
          <cell r="G148">
            <v>367.35025131535599</v>
          </cell>
          <cell r="H148">
            <v>408.77670283092522</v>
          </cell>
          <cell r="I148">
            <v>358.71850264765817</v>
          </cell>
          <cell r="J148">
            <v>396.83740957571274</v>
          </cell>
          <cell r="K148">
            <v>289.25074999999998</v>
          </cell>
          <cell r="L148">
            <v>407.03876000000002</v>
          </cell>
          <cell r="M148">
            <v>406.67225999999999</v>
          </cell>
          <cell r="N148">
            <v>406.39790999999997</v>
          </cell>
          <cell r="O148">
            <v>348.94668999999999</v>
          </cell>
          <cell r="P148">
            <v>420.48644000000002</v>
          </cell>
          <cell r="Q148">
            <v>472.93215999999995</v>
          </cell>
          <cell r="R148">
            <v>4704.2395911860458</v>
          </cell>
        </row>
        <row r="149">
          <cell r="F149">
            <v>437.82225481639358</v>
          </cell>
          <cell r="G149">
            <v>392.058011315356</v>
          </cell>
          <cell r="H149">
            <v>435.78480283092523</v>
          </cell>
          <cell r="I149">
            <v>405.95860264765815</v>
          </cell>
          <cell r="J149">
            <v>447.85390957571275</v>
          </cell>
          <cell r="K149">
            <v>370.31564599999996</v>
          </cell>
          <cell r="L149">
            <v>482.97476000000006</v>
          </cell>
          <cell r="M149">
            <v>504.54395999999997</v>
          </cell>
          <cell r="N149">
            <v>484.55570999999998</v>
          </cell>
          <cell r="O149">
            <v>434.26188999999999</v>
          </cell>
          <cell r="P149">
            <v>479.49224000000004</v>
          </cell>
          <cell r="Q149">
            <v>613.06125999999995</v>
          </cell>
          <cell r="R149">
            <v>5488.6830471860458</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0.48872000000000004</v>
          </cell>
          <cell r="H153">
            <v>0</v>
          </cell>
          <cell r="I153">
            <v>0.1797</v>
          </cell>
          <cell r="J153">
            <v>0</v>
          </cell>
          <cell r="K153">
            <v>0.56000000000000005</v>
          </cell>
          <cell r="L153">
            <v>0</v>
          </cell>
          <cell r="M153">
            <v>0</v>
          </cell>
          <cell r="N153">
            <v>0</v>
          </cell>
          <cell r="O153">
            <v>0</v>
          </cell>
          <cell r="P153">
            <v>0</v>
          </cell>
          <cell r="Q153">
            <v>0</v>
          </cell>
          <cell r="R153">
            <v>1.2284200000000001</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0.48175999999999997</v>
          </cell>
          <cell r="G155">
            <v>-0.51776</v>
          </cell>
          <cell r="H155">
            <v>0</v>
          </cell>
          <cell r="I155">
            <v>6.769E-2</v>
          </cell>
          <cell r="J155">
            <v>0</v>
          </cell>
          <cell r="K155">
            <v>0</v>
          </cell>
          <cell r="L155">
            <v>0</v>
          </cell>
          <cell r="M155">
            <v>0</v>
          </cell>
          <cell r="N155">
            <v>0</v>
          </cell>
          <cell r="O155">
            <v>0</v>
          </cell>
          <cell r="P155">
            <v>0</v>
          </cell>
          <cell r="Q155">
            <v>0</v>
          </cell>
          <cell r="R155">
            <v>3.1689999999999968E-2</v>
          </cell>
        </row>
        <row r="156">
          <cell r="F156">
            <v>0.48175999999999997</v>
          </cell>
          <cell r="G156">
            <v>-2.9039999999999955E-2</v>
          </cell>
          <cell r="H156">
            <v>0</v>
          </cell>
          <cell r="I156">
            <v>0.24739</v>
          </cell>
          <cell r="J156">
            <v>0</v>
          </cell>
          <cell r="K156">
            <v>0.56000000000000005</v>
          </cell>
          <cell r="L156">
            <v>0</v>
          </cell>
          <cell r="M156">
            <v>0</v>
          </cell>
          <cell r="N156">
            <v>0</v>
          </cell>
          <cell r="O156">
            <v>0</v>
          </cell>
          <cell r="P156">
            <v>0</v>
          </cell>
          <cell r="Q156">
            <v>0</v>
          </cell>
          <cell r="R156">
            <v>1.2601100000000001</v>
          </cell>
        </row>
        <row r="158">
          <cell r="C158" t="str">
            <v>Regular Toll</v>
          </cell>
          <cell r="F158">
            <v>6312.6583354956992</v>
          </cell>
          <cell r="G158">
            <v>5612.5773967031191</v>
          </cell>
          <cell r="H158">
            <v>5530.6222295895086</v>
          </cell>
          <cell r="I158">
            <v>5008.5357168454748</v>
          </cell>
          <cell r="J158">
            <v>5077.7786858408281</v>
          </cell>
          <cell r="K158">
            <v>4682.7498814070077</v>
          </cell>
          <cell r="L158">
            <v>5421.1509472805074</v>
          </cell>
          <cell r="M158">
            <v>5190.5723004385036</v>
          </cell>
          <cell r="N158">
            <v>5266.7231886201134</v>
          </cell>
          <cell r="O158">
            <v>4977.7873424532991</v>
          </cell>
          <cell r="P158">
            <v>4763.6277353694841</v>
          </cell>
          <cell r="Q158">
            <v>4843.166719613243</v>
          </cell>
          <cell r="R158">
            <v>62687.950479656778</v>
          </cell>
        </row>
        <row r="160">
          <cell r="F160">
            <v>31317.559150332869</v>
          </cell>
          <cell r="G160">
            <v>27897.907312437765</v>
          </cell>
          <cell r="H160">
            <v>28313.975357520063</v>
          </cell>
          <cell r="I160">
            <v>26015.013187515833</v>
          </cell>
          <cell r="J160">
            <v>27500.84776864517</v>
          </cell>
          <cell r="K160">
            <v>24687.224167054301</v>
          </cell>
          <cell r="L160">
            <v>28044.933735999992</v>
          </cell>
          <cell r="M160">
            <v>25209.763717999998</v>
          </cell>
          <cell r="N160">
            <v>26376.161963999988</v>
          </cell>
          <cell r="O160">
            <v>27074.223853999996</v>
          </cell>
          <cell r="P160">
            <v>26852.206257999991</v>
          </cell>
          <cell r="Q160">
            <v>29291.204657999995</v>
          </cell>
          <cell r="R160">
            <v>328581.02113150602</v>
          </cell>
        </row>
        <row r="163">
          <cell r="C163" t="str">
            <v>Other Revenue</v>
          </cell>
          <cell r="F163">
            <v>368.42623000000003</v>
          </cell>
          <cell r="G163">
            <v>400.59622999999999</v>
          </cell>
          <cell r="H163">
            <v>395.60227999999989</v>
          </cell>
          <cell r="I163">
            <v>382.48438999999996</v>
          </cell>
          <cell r="J163">
            <v>409.11632000000003</v>
          </cell>
          <cell r="K163">
            <v>410.19531000000001</v>
          </cell>
          <cell r="L163">
            <v>426.13261000000006</v>
          </cell>
          <cell r="M163">
            <v>440.43874999999991</v>
          </cell>
          <cell r="N163">
            <v>459.27440999999999</v>
          </cell>
          <cell r="O163">
            <v>460.68470000000002</v>
          </cell>
          <cell r="P163">
            <v>466.18281999999994</v>
          </cell>
          <cell r="Q163">
            <v>474.4335999999999</v>
          </cell>
          <cell r="R163">
            <v>5093.56765</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368.42623000000003</v>
          </cell>
          <cell r="G168">
            <v>400.59622999999999</v>
          </cell>
          <cell r="H168">
            <v>395.60227999999989</v>
          </cell>
          <cell r="I168">
            <v>382.48438999999996</v>
          </cell>
          <cell r="J168">
            <v>409.11632000000003</v>
          </cell>
          <cell r="K168">
            <v>410.19531000000001</v>
          </cell>
          <cell r="L168">
            <v>426.13261000000006</v>
          </cell>
          <cell r="M168">
            <v>440.43874999999991</v>
          </cell>
          <cell r="N168">
            <v>459.27440999999999</v>
          </cell>
          <cell r="O168">
            <v>460.68470000000002</v>
          </cell>
          <cell r="P168">
            <v>466.18281999999994</v>
          </cell>
          <cell r="Q168">
            <v>474.4335999999999</v>
          </cell>
          <cell r="R168">
            <v>5093.56765</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3.918E-2</v>
          </cell>
          <cell r="N184">
            <v>0</v>
          </cell>
          <cell r="O184">
            <v>0</v>
          </cell>
          <cell r="P184">
            <v>0.16191</v>
          </cell>
          <cell r="Q184">
            <v>2.7449999999999999E-2</v>
          </cell>
          <cell r="R184">
            <v>0.22853999999999999</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3.918E-2</v>
          </cell>
          <cell r="N188">
            <v>0</v>
          </cell>
          <cell r="O188">
            <v>0</v>
          </cell>
          <cell r="P188">
            <v>0.16191</v>
          </cell>
          <cell r="Q188">
            <v>2.7449999999999999E-2</v>
          </cell>
          <cell r="R188">
            <v>0.22853999999999999</v>
          </cell>
        </row>
        <row r="190">
          <cell r="F190">
            <v>51005.226328332865</v>
          </cell>
          <cell r="G190">
            <v>49518.26396243777</v>
          </cell>
          <cell r="H190">
            <v>51331.607839520068</v>
          </cell>
          <cell r="I190">
            <v>49837.715205515829</v>
          </cell>
          <cell r="J190">
            <v>51380.815734645177</v>
          </cell>
          <cell r="K190">
            <v>48398.964281054308</v>
          </cell>
          <cell r="L190">
            <v>52072.703477999989</v>
          </cell>
          <cell r="M190">
            <v>49539.491539999995</v>
          </cell>
          <cell r="N190">
            <v>50560.021909999989</v>
          </cell>
          <cell r="O190">
            <v>51706.478815999995</v>
          </cell>
          <cell r="P190">
            <v>51365.942137999991</v>
          </cell>
          <cell r="Q190">
            <v>53853.08015999999</v>
          </cell>
          <cell r="R190">
            <v>610570.31139350601</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-695.27959812326264</v>
          </cell>
          <cell r="G196">
            <v>-637.03568970305787</v>
          </cell>
          <cell r="H196">
            <v>-758.70982192929523</v>
          </cell>
          <cell r="I196">
            <v>-694.21121252281387</v>
          </cell>
          <cell r="J196">
            <v>-762.4056197615904</v>
          </cell>
          <cell r="K196">
            <v>-847.32676142591561</v>
          </cell>
          <cell r="L196">
            <v>-895.16776843818036</v>
          </cell>
          <cell r="M196">
            <v>-819.10738128143237</v>
          </cell>
          <cell r="N196">
            <v>-809.04598805745638</v>
          </cell>
          <cell r="O196">
            <v>-805.02415268533287</v>
          </cell>
          <cell r="P196">
            <v>-806.58963572169205</v>
          </cell>
          <cell r="Q196">
            <v>-987.03453016760102</v>
          </cell>
          <cell r="R196">
            <v>-9516.9381598176296</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-695.27959812326264</v>
          </cell>
          <cell r="G199">
            <v>-637.03568970305787</v>
          </cell>
          <cell r="H199">
            <v>-758.70982192929523</v>
          </cell>
          <cell r="I199">
            <v>-694.21121252281387</v>
          </cell>
          <cell r="J199">
            <v>-762.4056197615904</v>
          </cell>
          <cell r="K199">
            <v>-847.32676142591561</v>
          </cell>
          <cell r="L199">
            <v>-895.16776843818036</v>
          </cell>
          <cell r="M199">
            <v>-819.10738128143237</v>
          </cell>
          <cell r="N199">
            <v>-809.04598805745638</v>
          </cell>
          <cell r="O199">
            <v>-805.02415268533287</v>
          </cell>
          <cell r="P199">
            <v>-806.58963572169205</v>
          </cell>
          <cell r="Q199">
            <v>-987.03453016760102</v>
          </cell>
          <cell r="R199">
            <v>-9516.9381598176296</v>
          </cell>
        </row>
        <row r="201">
          <cell r="F201">
            <v>50309.946730209602</v>
          </cell>
          <cell r="G201">
            <v>48881.228272734712</v>
          </cell>
          <cell r="H201">
            <v>50572.898017590771</v>
          </cell>
          <cell r="I201">
            <v>49143.503992993014</v>
          </cell>
          <cell r="J201">
            <v>50618.410114883583</v>
          </cell>
          <cell r="K201">
            <v>47551.637519628392</v>
          </cell>
          <cell r="L201">
            <v>51177.535709561809</v>
          </cell>
          <cell r="M201">
            <v>48720.38415871856</v>
          </cell>
          <cell r="N201">
            <v>49750.975921942532</v>
          </cell>
          <cell r="O201">
            <v>50901.45466331466</v>
          </cell>
          <cell r="P201">
            <v>50559.3525022783</v>
          </cell>
          <cell r="Q201">
            <v>52866.045629832392</v>
          </cell>
          <cell r="R201">
            <v>601053.37323368841</v>
          </cell>
        </row>
      </sheetData>
      <sheetData sheetId="2" refreshError="1">
        <row r="48">
          <cell r="C48" t="str">
            <v>Basic Exchange</v>
          </cell>
          <cell r="F48">
            <v>9108.2767079999994</v>
          </cell>
          <cell r="G48">
            <v>9620.0246819999993</v>
          </cell>
          <cell r="H48">
            <v>9935.5699060000006</v>
          </cell>
          <cell r="I48">
            <v>9832.3782869999995</v>
          </cell>
          <cell r="J48">
            <v>9555.1468219999988</v>
          </cell>
          <cell r="K48">
            <v>9517.8451529999984</v>
          </cell>
          <cell r="L48">
            <v>12538.254924000001</v>
          </cell>
          <cell r="M48">
            <v>12554.141742</v>
          </cell>
          <cell r="N48">
            <v>12753.872864000001</v>
          </cell>
          <cell r="O48">
            <v>12763.485723999998</v>
          </cell>
          <cell r="P48">
            <v>12681.662772</v>
          </cell>
          <cell r="Q48">
            <v>12977.966195999998</v>
          </cell>
          <cell r="R48">
            <v>133838.62578</v>
          </cell>
        </row>
        <row r="49">
          <cell r="C49" t="str">
            <v>EFRC</v>
          </cell>
          <cell r="F49">
            <v>868.84742200000005</v>
          </cell>
          <cell r="G49">
            <v>882.18861599999991</v>
          </cell>
          <cell r="H49">
            <v>869.39648199999999</v>
          </cell>
          <cell r="I49">
            <v>860.60487200000011</v>
          </cell>
          <cell r="J49">
            <v>860.89606399999991</v>
          </cell>
          <cell r="K49">
            <v>862.50799800000004</v>
          </cell>
          <cell r="L49">
            <v>1012.2623100000001</v>
          </cell>
          <cell r="M49">
            <v>1015.0065500000001</v>
          </cell>
          <cell r="N49">
            <v>1024.52592</v>
          </cell>
          <cell r="O49">
            <v>1031.9184899999998</v>
          </cell>
          <cell r="P49">
            <v>1010.5021300000001</v>
          </cell>
          <cell r="Q49">
            <v>1028.5055540000001</v>
          </cell>
          <cell r="R49">
            <v>11327.162408</v>
          </cell>
        </row>
        <row r="50">
          <cell r="F50">
            <v>9977.1241300000002</v>
          </cell>
          <cell r="G50">
            <v>10502.213297999999</v>
          </cell>
          <cell r="H50">
            <v>10804.966388000001</v>
          </cell>
          <cell r="I50">
            <v>10692.983158999999</v>
          </cell>
          <cell r="J50">
            <v>10416.042885999999</v>
          </cell>
          <cell r="K50">
            <v>10380.353150999999</v>
          </cell>
          <cell r="L50">
            <v>13550.517234000001</v>
          </cell>
          <cell r="M50">
            <v>13569.148292</v>
          </cell>
          <cell r="N50">
            <v>13778.398784000001</v>
          </cell>
          <cell r="O50">
            <v>13795.404213999998</v>
          </cell>
          <cell r="P50">
            <v>13692.164902</v>
          </cell>
          <cell r="Q50">
            <v>14006.471749999997</v>
          </cell>
          <cell r="R50">
            <v>145165.78818800001</v>
          </cell>
        </row>
        <row r="52">
          <cell r="C52" t="str">
            <v>DID</v>
          </cell>
          <cell r="F52">
            <v>581.24600999999996</v>
          </cell>
          <cell r="G52">
            <v>580.61649999999997</v>
          </cell>
          <cell r="H52">
            <v>583.34381999999994</v>
          </cell>
          <cell r="I52">
            <v>591.52045999999996</v>
          </cell>
          <cell r="J52">
            <v>577.19479000000001</v>
          </cell>
          <cell r="K52">
            <v>602.68777999999998</v>
          </cell>
          <cell r="L52">
            <v>613.98185000000001</v>
          </cell>
          <cell r="M52">
            <v>617.74504999999999</v>
          </cell>
          <cell r="N52">
            <v>624.99440000000004</v>
          </cell>
          <cell r="O52">
            <v>630.45051000000001</v>
          </cell>
          <cell r="P52">
            <v>618.44943000000001</v>
          </cell>
          <cell r="Q52">
            <v>634.46344999999997</v>
          </cell>
          <cell r="R52">
            <v>7256.6940499999992</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258.48877199999998</v>
          </cell>
          <cell r="G55">
            <v>245.01755000000003</v>
          </cell>
          <cell r="H55">
            <v>177.49140199999999</v>
          </cell>
          <cell r="I55">
            <v>233.216048</v>
          </cell>
          <cell r="J55">
            <v>221.08100600000003</v>
          </cell>
          <cell r="K55">
            <v>246.39956000000001</v>
          </cell>
          <cell r="L55">
            <v>238.247612</v>
          </cell>
          <cell r="M55">
            <v>243.56618800000001</v>
          </cell>
          <cell r="N55">
            <v>233.06389999999999</v>
          </cell>
          <cell r="O55">
            <v>257.82093800000001</v>
          </cell>
          <cell r="P55">
            <v>248.49067600000001</v>
          </cell>
          <cell r="Q55">
            <v>240.61980599999998</v>
          </cell>
          <cell r="R55">
            <v>2843.5034580000001</v>
          </cell>
        </row>
        <row r="56">
          <cell r="C56" t="str">
            <v>Other Local Access</v>
          </cell>
          <cell r="F56">
            <v>1.5380859999999643</v>
          </cell>
          <cell r="G56">
            <v>24.765484000000072</v>
          </cell>
          <cell r="H56">
            <v>1.2318479999999568</v>
          </cell>
          <cell r="I56">
            <v>-21.438657999999919</v>
          </cell>
          <cell r="J56">
            <v>-42.155589999999961</v>
          </cell>
          <cell r="K56">
            <v>-41.275208000000021</v>
          </cell>
          <cell r="L56">
            <v>246.66417999999993</v>
          </cell>
          <cell r="M56">
            <v>365.02187199999997</v>
          </cell>
          <cell r="N56">
            <v>373.58521999999994</v>
          </cell>
          <cell r="O56">
            <v>376.14484999999996</v>
          </cell>
          <cell r="P56">
            <v>359.82907999999998</v>
          </cell>
          <cell r="Q56">
            <v>303.97634399999998</v>
          </cell>
          <cell r="R56">
            <v>1947.8875079999998</v>
          </cell>
        </row>
        <row r="57">
          <cell r="C57" t="str">
            <v>Digital Exchange Access</v>
          </cell>
          <cell r="F57">
            <v>15.936</v>
          </cell>
          <cell r="G57">
            <v>20.179359999999999</v>
          </cell>
          <cell r="H57">
            <v>20.4329</v>
          </cell>
          <cell r="I57">
            <v>27.942779999999999</v>
          </cell>
          <cell r="J57">
            <v>21.314360000000001</v>
          </cell>
          <cell r="K57">
            <v>24.031779999999998</v>
          </cell>
          <cell r="L57">
            <v>21.71828</v>
          </cell>
          <cell r="M57">
            <v>23.154400000000003</v>
          </cell>
          <cell r="N57">
            <v>24.04</v>
          </cell>
          <cell r="O57">
            <v>26.6752</v>
          </cell>
          <cell r="P57">
            <v>24.24</v>
          </cell>
          <cell r="Q57">
            <v>28.651199999999999</v>
          </cell>
          <cell r="R57">
            <v>278.31626</v>
          </cell>
        </row>
        <row r="58">
          <cell r="C58" t="str">
            <v>C800/Paging</v>
          </cell>
          <cell r="F58">
            <v>-70.197100000000006</v>
          </cell>
          <cell r="G58">
            <v>7.0071999999999974</v>
          </cell>
          <cell r="H58">
            <v>-71.457689999999985</v>
          </cell>
          <cell r="I58">
            <v>-70.428120000000021</v>
          </cell>
          <cell r="J58">
            <v>-66.547429999999991</v>
          </cell>
          <cell r="K58">
            <v>13.562759999999997</v>
          </cell>
          <cell r="L58">
            <v>13.721769999999992</v>
          </cell>
          <cell r="M58">
            <v>95.320830000000001</v>
          </cell>
          <cell r="N58">
            <v>97.122470000000007</v>
          </cell>
          <cell r="O58">
            <v>99.733490000000003</v>
          </cell>
          <cell r="P58">
            <v>106.53053</v>
          </cell>
          <cell r="Q58">
            <v>111.83591</v>
          </cell>
          <cell r="R58">
            <v>266.20461999999998</v>
          </cell>
        </row>
        <row r="59">
          <cell r="C59" t="str">
            <v>M150 (General Mobile)</v>
          </cell>
          <cell r="F59">
            <v>291.03397000000001</v>
          </cell>
          <cell r="G59">
            <v>281.46386999999999</v>
          </cell>
          <cell r="H59">
            <v>273.11116999999996</v>
          </cell>
          <cell r="I59">
            <v>260.79264000000001</v>
          </cell>
          <cell r="J59">
            <v>251.10981000000001</v>
          </cell>
          <cell r="K59">
            <v>246.1551</v>
          </cell>
          <cell r="L59">
            <v>240.25179</v>
          </cell>
          <cell r="M59">
            <v>233.20947999999999</v>
          </cell>
          <cell r="N59">
            <v>228.02916000000002</v>
          </cell>
          <cell r="O59">
            <v>221.84903</v>
          </cell>
          <cell r="P59">
            <v>214.80355999999998</v>
          </cell>
          <cell r="Q59">
            <v>210.70783</v>
          </cell>
          <cell r="R59">
            <v>2952.517409999999</v>
          </cell>
        </row>
        <row r="60">
          <cell r="C60" t="str">
            <v>C400</v>
          </cell>
          <cell r="F60">
            <v>985.10201999999992</v>
          </cell>
          <cell r="G60">
            <v>963.15598799999998</v>
          </cell>
          <cell r="H60">
            <v>913.72586599999988</v>
          </cell>
          <cell r="I60">
            <v>840.82774599999982</v>
          </cell>
          <cell r="J60">
            <v>833.59605399999998</v>
          </cell>
          <cell r="K60">
            <v>799.42270200000019</v>
          </cell>
          <cell r="L60">
            <v>739.94600200000002</v>
          </cell>
          <cell r="M60">
            <v>757.38341600000012</v>
          </cell>
          <cell r="N60">
            <v>744.075648</v>
          </cell>
          <cell r="O60">
            <v>721.58640999999989</v>
          </cell>
          <cell r="P60">
            <v>704.99860999999999</v>
          </cell>
          <cell r="Q60">
            <v>682.65784999999994</v>
          </cell>
          <cell r="R60">
            <v>9686.4783119999993</v>
          </cell>
        </row>
        <row r="61">
          <cell r="C61" t="str">
            <v>Coin</v>
          </cell>
          <cell r="F61">
            <v>-2.2504000000000004</v>
          </cell>
          <cell r="G61">
            <v>2.9877999999999996</v>
          </cell>
          <cell r="H61">
            <v>3.4542199999999998</v>
          </cell>
          <cell r="I61">
            <v>-1.6559400000000006</v>
          </cell>
          <cell r="J61">
            <v>-0.88099999999999934</v>
          </cell>
          <cell r="K61">
            <v>-1.3650900000000004</v>
          </cell>
          <cell r="L61">
            <v>3.17801</v>
          </cell>
          <cell r="M61">
            <v>3.1878299999999999</v>
          </cell>
          <cell r="N61">
            <v>3.2140400000000002</v>
          </cell>
          <cell r="O61">
            <v>3.1008100000000001</v>
          </cell>
          <cell r="P61">
            <v>3.0310600000000001</v>
          </cell>
          <cell r="Q61">
            <v>2.9910600000000001</v>
          </cell>
          <cell r="R61">
            <v>18.9924</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4.3058440000000324</v>
          </cell>
          <cell r="G63">
            <v>24.158639999999956</v>
          </cell>
          <cell r="H63">
            <v>353.43135400000006</v>
          </cell>
          <cell r="I63">
            <v>180.82991200000001</v>
          </cell>
          <cell r="J63">
            <v>205.07390799999999</v>
          </cell>
          <cell r="K63">
            <v>256.85115800000005</v>
          </cell>
          <cell r="L63">
            <v>212.01996399999996</v>
          </cell>
          <cell r="M63">
            <v>296.30575399999998</v>
          </cell>
          <cell r="N63">
            <v>267.945154</v>
          </cell>
          <cell r="O63">
            <v>196.41609200000011</v>
          </cell>
          <cell r="P63">
            <v>101.82453</v>
          </cell>
          <cell r="Q63">
            <v>282.38468400000011</v>
          </cell>
          <cell r="R63">
            <v>2381.5469940000003</v>
          </cell>
        </row>
        <row r="64">
          <cell r="C64" t="str">
            <v>Teleroute</v>
          </cell>
          <cell r="F64">
            <v>7.5035500000000006</v>
          </cell>
          <cell r="G64">
            <v>5.5648</v>
          </cell>
          <cell r="H64">
            <v>-6.1288</v>
          </cell>
          <cell r="I64">
            <v>4.1595000000000004</v>
          </cell>
          <cell r="J64">
            <v>3.6190000000000002</v>
          </cell>
          <cell r="K64">
            <v>-5.5765500000000001</v>
          </cell>
          <cell r="L64">
            <v>1.974</v>
          </cell>
          <cell r="M64">
            <v>1.974</v>
          </cell>
          <cell r="N64">
            <v>1.974</v>
          </cell>
          <cell r="O64">
            <v>1.974</v>
          </cell>
          <cell r="P64">
            <v>1.974</v>
          </cell>
          <cell r="Q64">
            <v>1.974</v>
          </cell>
          <cell r="R64">
            <v>20.985500000000002</v>
          </cell>
        </row>
        <row r="65">
          <cell r="C65" t="str">
            <v>Telpak</v>
          </cell>
          <cell r="F65">
            <v>4.8593400000000004</v>
          </cell>
          <cell r="G65">
            <v>4.0860000000000003</v>
          </cell>
          <cell r="H65">
            <v>0</v>
          </cell>
          <cell r="I65">
            <v>0</v>
          </cell>
          <cell r="J65">
            <v>0</v>
          </cell>
          <cell r="K65">
            <v>0</v>
          </cell>
          <cell r="L65">
            <v>0</v>
          </cell>
          <cell r="M65">
            <v>0</v>
          </cell>
          <cell r="N65">
            <v>0</v>
          </cell>
          <cell r="O65">
            <v>0</v>
          </cell>
          <cell r="P65">
            <v>0</v>
          </cell>
          <cell r="Q65">
            <v>0</v>
          </cell>
          <cell r="R65">
            <v>8.9453400000000016</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-158.60550999999998</v>
          </cell>
          <cell r="G68">
            <v>-167.34163000000007</v>
          </cell>
          <cell r="H68">
            <v>730.35952999999984</v>
          </cell>
          <cell r="I68">
            <v>708.0395850000001</v>
          </cell>
          <cell r="J68">
            <v>421.9429100000001</v>
          </cell>
          <cell r="K68">
            <v>456.13198499999999</v>
          </cell>
          <cell r="L68">
            <v>831.41997000000003</v>
          </cell>
          <cell r="M68">
            <v>507.24392999999992</v>
          </cell>
          <cell r="N68">
            <v>-50.706169999999972</v>
          </cell>
          <cell r="O68">
            <v>378.7849700000001</v>
          </cell>
          <cell r="P68">
            <v>846.69563000000005</v>
          </cell>
          <cell r="Q68">
            <v>815.11654999999985</v>
          </cell>
          <cell r="R68">
            <v>5319.0817500000003</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82.583370000000002</v>
          </cell>
          <cell r="G72">
            <v>82.583370000000002</v>
          </cell>
          <cell r="H72">
            <v>82.583370000000002</v>
          </cell>
          <cell r="I72">
            <v>82.583370000000002</v>
          </cell>
          <cell r="J72">
            <v>82.583370000000002</v>
          </cell>
          <cell r="K72">
            <v>81.033369999999991</v>
          </cell>
          <cell r="L72">
            <v>83.083370000000002</v>
          </cell>
          <cell r="M72">
            <v>82.083370000000002</v>
          </cell>
          <cell r="N72">
            <v>82.083370000000002</v>
          </cell>
          <cell r="O72">
            <v>76.905869999999993</v>
          </cell>
          <cell r="P72">
            <v>80.520270000000011</v>
          </cell>
          <cell r="Q72">
            <v>79.794869999999989</v>
          </cell>
          <cell r="R72">
            <v>978.4213400000001</v>
          </cell>
        </row>
        <row r="73">
          <cell r="C73" t="str">
            <v>Broadcast Radio - Local</v>
          </cell>
          <cell r="F73">
            <v>33.52131863225582</v>
          </cell>
          <cell r="G73">
            <v>20.18452863225582</v>
          </cell>
          <cell r="H73">
            <v>23.102628632255822</v>
          </cell>
          <cell r="I73">
            <v>13.61768863225582</v>
          </cell>
          <cell r="J73">
            <v>32.708758632255815</v>
          </cell>
          <cell r="K73">
            <v>19.981078632255816</v>
          </cell>
          <cell r="L73">
            <v>14.270928632255819</v>
          </cell>
          <cell r="M73">
            <v>12.622828632255819</v>
          </cell>
          <cell r="N73">
            <v>12.746218632255818</v>
          </cell>
          <cell r="O73">
            <v>19.348125363244478</v>
          </cell>
          <cell r="P73">
            <v>18.822453269011341</v>
          </cell>
          <cell r="Q73">
            <v>16.735811559599622</v>
          </cell>
          <cell r="R73">
            <v>237.66236788215781</v>
          </cell>
        </row>
        <row r="74">
          <cell r="C74" t="str">
            <v>Other Broadcast - Local</v>
          </cell>
          <cell r="F74">
            <v>44.324100000000001</v>
          </cell>
          <cell r="G74">
            <v>17.429179999999999</v>
          </cell>
          <cell r="H74">
            <v>30.291160000000001</v>
          </cell>
          <cell r="I74">
            <v>17.956910000000001</v>
          </cell>
          <cell r="J74">
            <v>-29.386569999999999</v>
          </cell>
          <cell r="K74">
            <v>-15.493709999999998</v>
          </cell>
          <cell r="L74">
            <v>-9.9181600000000003</v>
          </cell>
          <cell r="M74">
            <v>-8.6509599999999995</v>
          </cell>
          <cell r="N74">
            <v>-12.76699</v>
          </cell>
          <cell r="O74">
            <v>-17.62867</v>
          </cell>
          <cell r="P74">
            <v>-24.78106</v>
          </cell>
          <cell r="Q74">
            <v>-9.6194799999999994</v>
          </cell>
          <cell r="R74">
            <v>-18.244249999999994</v>
          </cell>
        </row>
        <row r="75">
          <cell r="C75" t="str">
            <v>Sub-Total Broadcast</v>
          </cell>
          <cell r="F75">
            <v>160.42878863225582</v>
          </cell>
          <cell r="G75">
            <v>120.19707863225582</v>
          </cell>
          <cell r="H75">
            <v>135.97715863225582</v>
          </cell>
          <cell r="I75">
            <v>114.15796863225583</v>
          </cell>
          <cell r="J75">
            <v>85.905558632255804</v>
          </cell>
          <cell r="K75">
            <v>85.520738632255814</v>
          </cell>
          <cell r="L75">
            <v>87.436138632255819</v>
          </cell>
          <cell r="M75">
            <v>86.055238632255822</v>
          </cell>
          <cell r="N75">
            <v>82.062598632255828</v>
          </cell>
          <cell r="O75">
            <v>78.625325363244471</v>
          </cell>
          <cell r="P75">
            <v>74.561663269011348</v>
          </cell>
          <cell r="Q75">
            <v>86.911201559599618</v>
          </cell>
          <cell r="R75">
            <v>1197.8394578821578</v>
          </cell>
        </row>
        <row r="77">
          <cell r="C77" t="str">
            <v>Total Basic Local - VLOB</v>
          </cell>
          <cell r="F77">
            <v>12056.513500632256</v>
          </cell>
          <cell r="G77">
            <v>12614.071938632254</v>
          </cell>
          <cell r="H77">
            <v>13919.939166632255</v>
          </cell>
          <cell r="I77">
            <v>13560.947080632255</v>
          </cell>
          <cell r="J77">
            <v>12927.296262632255</v>
          </cell>
          <cell r="K77">
            <v>13062.899866632255</v>
          </cell>
          <cell r="L77">
            <v>16801.076800632258</v>
          </cell>
          <cell r="M77">
            <v>16799.316280632254</v>
          </cell>
          <cell r="N77">
            <v>16407.799204632258</v>
          </cell>
          <cell r="O77">
            <v>16788.565839363244</v>
          </cell>
          <cell r="P77">
            <v>16997.593671269013</v>
          </cell>
          <cell r="Q77">
            <v>17408.761635559596</v>
          </cell>
          <cell r="R77">
            <v>179344.78124788214</v>
          </cell>
        </row>
        <row r="80">
          <cell r="C80" t="str">
            <v>TELUS PLAnet</v>
          </cell>
          <cell r="F80">
            <v>24.069089999999999</v>
          </cell>
          <cell r="G80">
            <v>33.017780000000002</v>
          </cell>
          <cell r="H80">
            <v>32.427329999999998</v>
          </cell>
          <cell r="I80">
            <v>50.496149999999993</v>
          </cell>
          <cell r="J80">
            <v>49.655289999999994</v>
          </cell>
          <cell r="K80">
            <v>62.376020000000004</v>
          </cell>
          <cell r="L80">
            <v>76.545359999999988</v>
          </cell>
          <cell r="M80">
            <v>77.59050400000001</v>
          </cell>
          <cell r="N80">
            <v>82.484363999999985</v>
          </cell>
          <cell r="O80">
            <v>96.60145</v>
          </cell>
          <cell r="P80">
            <v>119.38000199999999</v>
          </cell>
          <cell r="Q80">
            <v>132.007362</v>
          </cell>
          <cell r="R80">
            <v>836.65070199999991</v>
          </cell>
        </row>
        <row r="84">
          <cell r="C84" t="str">
            <v>Centrex-ACD</v>
          </cell>
          <cell r="F84">
            <v>34.129460000000002</v>
          </cell>
          <cell r="G84">
            <v>33.291919999999998</v>
          </cell>
          <cell r="H84">
            <v>33.514249999999997</v>
          </cell>
          <cell r="I84">
            <v>35.256900000000002</v>
          </cell>
          <cell r="J84">
            <v>35.487079999999999</v>
          </cell>
          <cell r="K84">
            <v>37.896029999999996</v>
          </cell>
          <cell r="L84">
            <v>37.792190000000005</v>
          </cell>
          <cell r="M84">
            <v>38.435470000000002</v>
          </cell>
          <cell r="N84">
            <v>38.395919999999997</v>
          </cell>
          <cell r="O84">
            <v>38.487720000000003</v>
          </cell>
          <cell r="P84">
            <v>38.216529999999999</v>
          </cell>
          <cell r="Q84">
            <v>39.643320000000003</v>
          </cell>
          <cell r="R84">
            <v>440.54678999999999</v>
          </cell>
        </row>
        <row r="85">
          <cell r="C85" t="str">
            <v>Centrex-CMS</v>
          </cell>
          <cell r="F85">
            <v>33.527900000000002</v>
          </cell>
          <cell r="G85">
            <v>36.714889999999997</v>
          </cell>
          <cell r="H85">
            <v>36.247519999999994</v>
          </cell>
          <cell r="I85">
            <v>38.306629999999998</v>
          </cell>
          <cell r="J85">
            <v>40.357559999999999</v>
          </cell>
          <cell r="K85">
            <v>40.274300000000004</v>
          </cell>
          <cell r="L85">
            <v>41.319189999999999</v>
          </cell>
          <cell r="M85">
            <v>41.780709999999999</v>
          </cell>
          <cell r="N85">
            <v>43.277449999999995</v>
          </cell>
          <cell r="O85">
            <v>43.973109999999998</v>
          </cell>
          <cell r="P85">
            <v>43.672059999999995</v>
          </cell>
          <cell r="Q85">
            <v>45.348080000000003</v>
          </cell>
          <cell r="R85">
            <v>484.79939999999999</v>
          </cell>
        </row>
        <row r="86">
          <cell r="C86" t="str">
            <v>Centrex-Features</v>
          </cell>
          <cell r="F86">
            <v>171.16749999999999</v>
          </cell>
          <cell r="G86">
            <v>168.20113999999998</v>
          </cell>
          <cell r="H86">
            <v>166.44784999999999</v>
          </cell>
          <cell r="I86">
            <v>181.90615</v>
          </cell>
          <cell r="J86">
            <v>183.54546999999999</v>
          </cell>
          <cell r="K86">
            <v>179.55139000000003</v>
          </cell>
          <cell r="L86">
            <v>178.56235999999998</v>
          </cell>
          <cell r="M86">
            <v>180.95070000000001</v>
          </cell>
          <cell r="N86">
            <v>181.65436000000003</v>
          </cell>
          <cell r="O86">
            <v>176.25863999999999</v>
          </cell>
          <cell r="P86">
            <v>176.91631000000001</v>
          </cell>
          <cell r="Q86">
            <v>181.06471000000002</v>
          </cell>
          <cell r="R86">
            <v>2126.22658</v>
          </cell>
        </row>
        <row r="87">
          <cell r="C87" t="str">
            <v>Centrex-Lines</v>
          </cell>
          <cell r="F87">
            <v>1838.8026199999999</v>
          </cell>
          <cell r="G87">
            <v>1746.9572799999999</v>
          </cell>
          <cell r="H87">
            <v>1918.1596100000004</v>
          </cell>
          <cell r="I87">
            <v>1931.3672700000002</v>
          </cell>
          <cell r="J87">
            <v>2024.2783899999999</v>
          </cell>
          <cell r="K87">
            <v>2042.44956</v>
          </cell>
          <cell r="L87">
            <v>2152.0278900000008</v>
          </cell>
          <cell r="M87">
            <v>2186.1917899999999</v>
          </cell>
          <cell r="N87">
            <v>2174.1054600000002</v>
          </cell>
          <cell r="O87">
            <v>2230.7456699999998</v>
          </cell>
          <cell r="P87">
            <v>2078.0675000000001</v>
          </cell>
          <cell r="Q87">
            <v>2231.9427599999999</v>
          </cell>
          <cell r="R87">
            <v>24555.095800000003</v>
          </cell>
        </row>
        <row r="88">
          <cell r="C88" t="str">
            <v>Centrex-Voice Processing</v>
          </cell>
          <cell r="F88">
            <v>139.85425000000001</v>
          </cell>
          <cell r="G88">
            <v>147.71010999999999</v>
          </cell>
          <cell r="H88">
            <v>150.38567999999998</v>
          </cell>
          <cell r="I88">
            <v>159.54931999999999</v>
          </cell>
          <cell r="J88">
            <v>172.56001999999998</v>
          </cell>
          <cell r="K88">
            <v>173.60548</v>
          </cell>
          <cell r="L88">
            <v>160.61418</v>
          </cell>
          <cell r="M88">
            <v>174.65432000000001</v>
          </cell>
          <cell r="N88">
            <v>184.33339000000001</v>
          </cell>
          <cell r="O88">
            <v>187.25289999999998</v>
          </cell>
          <cell r="P88">
            <v>187.98589000000001</v>
          </cell>
          <cell r="Q88">
            <v>192.86720000000003</v>
          </cell>
          <cell r="R88">
            <v>2031.3727399999998</v>
          </cell>
        </row>
        <row r="89">
          <cell r="F89">
            <v>2217.48173</v>
          </cell>
          <cell r="G89">
            <v>2132.8753399999996</v>
          </cell>
          <cell r="H89">
            <v>2304.7549100000001</v>
          </cell>
          <cell r="I89">
            <v>2346.3862700000004</v>
          </cell>
          <cell r="J89">
            <v>2456.2285199999997</v>
          </cell>
          <cell r="K89">
            <v>2473.7767600000002</v>
          </cell>
          <cell r="L89">
            <v>2570.3158100000005</v>
          </cell>
          <cell r="M89">
            <v>2622.0129899999997</v>
          </cell>
          <cell r="N89">
            <v>2621.7665800000004</v>
          </cell>
          <cell r="O89">
            <v>2676.7180399999997</v>
          </cell>
          <cell r="P89">
            <v>2524.8582900000001</v>
          </cell>
          <cell r="Q89">
            <v>2690.86607</v>
          </cell>
          <cell r="R89">
            <v>29638.041310000001</v>
          </cell>
        </row>
        <row r="91">
          <cell r="C91" t="str">
            <v>Call Answer</v>
          </cell>
          <cell r="F91">
            <v>72.116849999999999</v>
          </cell>
          <cell r="G91">
            <v>74.228465519480508</v>
          </cell>
          <cell r="H91">
            <v>77.031559999999999</v>
          </cell>
          <cell r="I91">
            <v>79.170969999999997</v>
          </cell>
          <cell r="J91">
            <v>83.396479999999997</v>
          </cell>
          <cell r="K91">
            <v>87.866820000000004</v>
          </cell>
          <cell r="L91">
            <v>92.383499999999998</v>
          </cell>
          <cell r="M91">
            <v>98.347694062778032</v>
          </cell>
          <cell r="N91">
            <v>103.23502000000001</v>
          </cell>
          <cell r="O91">
            <v>107.29561</v>
          </cell>
          <cell r="P91">
            <v>108.59878999999999</v>
          </cell>
          <cell r="Q91">
            <v>111.31950078730318</v>
          </cell>
          <cell r="R91">
            <v>1094.9912603695618</v>
          </cell>
        </row>
        <row r="92">
          <cell r="C92" t="str">
            <v>Call Management</v>
          </cell>
          <cell r="F92">
            <v>97.376690000000011</v>
          </cell>
          <cell r="G92">
            <v>102.27127000000002</v>
          </cell>
          <cell r="H92">
            <v>99.343370000000007</v>
          </cell>
          <cell r="I92">
            <v>98.925749999999994</v>
          </cell>
          <cell r="J92">
            <v>98.60839</v>
          </cell>
          <cell r="K92">
            <v>100.07049999999998</v>
          </cell>
          <cell r="L92">
            <v>103.83713999999999</v>
          </cell>
          <cell r="M92">
            <v>101.59916</v>
          </cell>
          <cell r="N92">
            <v>101.82575000000001</v>
          </cell>
          <cell r="O92">
            <v>101.37885999999999</v>
          </cell>
          <cell r="P92">
            <v>99.470570000000009</v>
          </cell>
          <cell r="Q92">
            <v>99.790660000000003</v>
          </cell>
          <cell r="R92">
            <v>1204.49811</v>
          </cell>
        </row>
        <row r="93">
          <cell r="C93" t="str">
            <v>Custom Calling</v>
          </cell>
          <cell r="F93">
            <v>252.9383</v>
          </cell>
          <cell r="G93">
            <v>254.97041000000002</v>
          </cell>
          <cell r="H93">
            <v>250.12878000000001</v>
          </cell>
          <cell r="I93">
            <v>246.84672</v>
          </cell>
          <cell r="J93">
            <v>248.44151999999997</v>
          </cell>
          <cell r="K93">
            <v>250.25242000000003</v>
          </cell>
          <cell r="L93">
            <v>281.94100999999995</v>
          </cell>
          <cell r="M93">
            <v>280.58803999999998</v>
          </cell>
          <cell r="N93">
            <v>280.47429</v>
          </cell>
          <cell r="O93">
            <v>276.98282999999998</v>
          </cell>
          <cell r="P93">
            <v>272.41128000000003</v>
          </cell>
          <cell r="Q93">
            <v>276.49739</v>
          </cell>
          <cell r="R93">
            <v>3172.4729899999998</v>
          </cell>
        </row>
        <row r="94">
          <cell r="C94" t="str">
            <v>SmartTouch Packaging</v>
          </cell>
          <cell r="F94">
            <v>6.3299999999999997E-3</v>
          </cell>
          <cell r="G94">
            <v>5.9699999999999996E-3</v>
          </cell>
          <cell r="H94">
            <v>2.8549999999999999E-2</v>
          </cell>
          <cell r="I94">
            <v>6.7409999999999998E-2</v>
          </cell>
          <cell r="J94">
            <v>9.8930000000000004E-2</v>
          </cell>
          <cell r="K94">
            <v>0.13943</v>
          </cell>
          <cell r="L94">
            <v>0.31751200000000002</v>
          </cell>
          <cell r="M94">
            <v>50.83164</v>
          </cell>
          <cell r="N94">
            <v>33.563379999999995</v>
          </cell>
          <cell r="O94">
            <v>38.855249999999998</v>
          </cell>
          <cell r="P94">
            <v>44.018360000000001</v>
          </cell>
          <cell r="Q94">
            <v>46.870504000000004</v>
          </cell>
          <cell r="R94">
            <v>214.80326600000001</v>
          </cell>
        </row>
        <row r="95">
          <cell r="C95" t="str">
            <v>SmartTouch Pay-Per-Use</v>
          </cell>
          <cell r="F95">
            <v>0</v>
          </cell>
          <cell r="G95">
            <v>5.1322099999999997</v>
          </cell>
          <cell r="H95">
            <v>-9.6269100000000005</v>
          </cell>
          <cell r="I95">
            <v>7.4738800000000003</v>
          </cell>
          <cell r="J95">
            <v>1.2853800000000002</v>
          </cell>
          <cell r="K95">
            <v>7.1938699999999995</v>
          </cell>
          <cell r="L95">
            <v>10.976889999999999</v>
          </cell>
          <cell r="M95">
            <v>13.968399999999999</v>
          </cell>
          <cell r="N95">
            <v>14.373329999999999</v>
          </cell>
          <cell r="O95">
            <v>14.343300000000001</v>
          </cell>
          <cell r="P95">
            <v>14.096540000000001</v>
          </cell>
          <cell r="Q95">
            <v>16.590439999999997</v>
          </cell>
          <cell r="R95">
            <v>95.807329999999993</v>
          </cell>
        </row>
        <row r="96">
          <cell r="C96" t="str">
            <v>TalkMail</v>
          </cell>
          <cell r="F96">
            <v>9.1262299999999996</v>
          </cell>
          <cell r="G96">
            <v>9.5624044805195041</v>
          </cell>
          <cell r="H96">
            <v>12.08451</v>
          </cell>
          <cell r="I96">
            <v>11.570319999999999</v>
          </cell>
          <cell r="J96">
            <v>9.6051599999999997</v>
          </cell>
          <cell r="K96">
            <v>11.628399999999999</v>
          </cell>
          <cell r="L96">
            <v>7.9940899999999981</v>
          </cell>
          <cell r="M96">
            <v>7.5638759372219582</v>
          </cell>
          <cell r="N96">
            <v>7.6490200000000002</v>
          </cell>
          <cell r="O96">
            <v>7.1263000000000005</v>
          </cell>
          <cell r="P96">
            <v>11.311890000000002</v>
          </cell>
          <cell r="Q96">
            <v>12.504419212696815</v>
          </cell>
          <cell r="R96">
            <v>117.72661963043828</v>
          </cell>
        </row>
        <row r="97">
          <cell r="F97">
            <v>431.56439999999998</v>
          </cell>
          <cell r="G97">
            <v>446.17072999999999</v>
          </cell>
          <cell r="H97">
            <v>428.98986000000002</v>
          </cell>
          <cell r="I97">
            <v>444.05504999999999</v>
          </cell>
          <cell r="J97">
            <v>441.43585999999993</v>
          </cell>
          <cell r="K97">
            <v>457.15144000000004</v>
          </cell>
          <cell r="L97">
            <v>497.45014199999997</v>
          </cell>
          <cell r="M97">
            <v>552.89880999999991</v>
          </cell>
          <cell r="N97">
            <v>541.12078999999994</v>
          </cell>
          <cell r="O97">
            <v>545.98214999999993</v>
          </cell>
          <cell r="P97">
            <v>549.90742999999998</v>
          </cell>
          <cell r="Q97">
            <v>563.57291399999997</v>
          </cell>
          <cell r="R97">
            <v>5900.2995759999994</v>
          </cell>
        </row>
        <row r="99">
          <cell r="C99" t="str">
            <v>Megalink</v>
          </cell>
          <cell r="F99">
            <v>426.55253999999996</v>
          </cell>
          <cell r="G99">
            <v>448.72753999999998</v>
          </cell>
          <cell r="H99">
            <v>507.29884093673508</v>
          </cell>
          <cell r="I99">
            <v>543.68426999999997</v>
          </cell>
          <cell r="J99">
            <v>510.04252000000002</v>
          </cell>
          <cell r="K99">
            <v>474.33239000000003</v>
          </cell>
          <cell r="L99">
            <v>579.31506000000002</v>
          </cell>
          <cell r="M99">
            <v>593.99923431757782</v>
          </cell>
          <cell r="N99">
            <v>658.54458022020776</v>
          </cell>
          <cell r="O99">
            <v>719.70642594462686</v>
          </cell>
          <cell r="P99">
            <v>553.81217711836507</v>
          </cell>
          <cell r="Q99">
            <v>641.87418233523499</v>
          </cell>
          <cell r="R99">
            <v>6657.8897608727475</v>
          </cell>
        </row>
        <row r="100">
          <cell r="C100" t="str">
            <v>AIN</v>
          </cell>
          <cell r="F100">
            <v>24.55443</v>
          </cell>
          <cell r="G100">
            <v>28.867810000000002</v>
          </cell>
          <cell r="H100">
            <v>25.101479999999999</v>
          </cell>
          <cell r="I100">
            <v>51.435850000000009</v>
          </cell>
          <cell r="J100">
            <v>-13.293370000000001</v>
          </cell>
          <cell r="K100">
            <v>22.768839999999965</v>
          </cell>
          <cell r="L100">
            <v>11.4422</v>
          </cell>
          <cell r="M100">
            <v>24.416790000000002</v>
          </cell>
          <cell r="N100">
            <v>27.439160000000001</v>
          </cell>
          <cell r="O100">
            <v>28.843299999999999</v>
          </cell>
          <cell r="P100">
            <v>28.20862</v>
          </cell>
          <cell r="Q100">
            <v>29.911049999999999</v>
          </cell>
          <cell r="R100">
            <v>289.69615999999996</v>
          </cell>
        </row>
        <row r="101">
          <cell r="C101" t="str">
            <v>E911</v>
          </cell>
          <cell r="F101">
            <v>19.768509999999999</v>
          </cell>
          <cell r="G101">
            <v>21.64546</v>
          </cell>
          <cell r="H101">
            <v>21.52196</v>
          </cell>
          <cell r="I101">
            <v>20.18817</v>
          </cell>
          <cell r="J101">
            <v>22.35162</v>
          </cell>
          <cell r="K101">
            <v>24.050297999999998</v>
          </cell>
          <cell r="L101">
            <v>25.656683999999998</v>
          </cell>
          <cell r="M101">
            <v>27.292012</v>
          </cell>
          <cell r="N101">
            <v>26.381443999999998</v>
          </cell>
          <cell r="O101">
            <v>28.346303999999996</v>
          </cell>
          <cell r="P101">
            <v>26.95147</v>
          </cell>
          <cell r="Q101">
            <v>28.491277999999994</v>
          </cell>
          <cell r="R101">
            <v>292.64521000000002</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3119.9216099999999</v>
          </cell>
          <cell r="G104">
            <v>3078.2868799999997</v>
          </cell>
          <cell r="H104">
            <v>3287.667050936735</v>
          </cell>
          <cell r="I104">
            <v>3405.7496100000003</v>
          </cell>
          <cell r="J104">
            <v>3416.7651499999997</v>
          </cell>
          <cell r="K104">
            <v>3452.0797280000002</v>
          </cell>
          <cell r="L104">
            <v>3684.1798960000006</v>
          </cell>
          <cell r="M104">
            <v>3820.6198363175777</v>
          </cell>
          <cell r="N104">
            <v>3875.2525542202084</v>
          </cell>
          <cell r="O104">
            <v>3999.5962199446267</v>
          </cell>
          <cell r="P104">
            <v>3683.7379871183653</v>
          </cell>
          <cell r="Q104">
            <v>3954.7154943352352</v>
          </cell>
          <cell r="R104">
            <v>42778.572016872749</v>
          </cell>
        </row>
        <row r="107">
          <cell r="C107" t="str">
            <v>Basic</v>
          </cell>
        </row>
        <row r="108">
          <cell r="C108" t="str">
            <v>Centrex Terminal</v>
          </cell>
          <cell r="F108">
            <v>9.5738700000000012</v>
          </cell>
          <cell r="G108">
            <v>6.8786199999999997</v>
          </cell>
          <cell r="H108">
            <v>6.6345799999999997</v>
          </cell>
          <cell r="I108">
            <v>6.4453500000000004</v>
          </cell>
          <cell r="J108">
            <v>5.7360200000000008</v>
          </cell>
          <cell r="K108">
            <v>6.52041</v>
          </cell>
          <cell r="L108">
            <v>5.8123000000000005</v>
          </cell>
          <cell r="M108">
            <v>5.7609300000000001</v>
          </cell>
          <cell r="N108">
            <v>3.0394899999999998</v>
          </cell>
          <cell r="O108">
            <v>3.8974699999999998</v>
          </cell>
          <cell r="P108">
            <v>3.64141</v>
          </cell>
          <cell r="Q108">
            <v>3.57233</v>
          </cell>
          <cell r="R108">
            <v>67.512780000000006</v>
          </cell>
        </row>
        <row r="109">
          <cell r="C109" t="str">
            <v>Single Line Sets</v>
          </cell>
          <cell r="F109">
            <v>145.82570999999996</v>
          </cell>
          <cell r="G109">
            <v>144.11233999999999</v>
          </cell>
          <cell r="H109">
            <v>137.55367999999999</v>
          </cell>
          <cell r="I109">
            <v>132.91290000000001</v>
          </cell>
          <cell r="J109">
            <v>129.78141000000002</v>
          </cell>
          <cell r="K109">
            <v>126.39284000000001</v>
          </cell>
          <cell r="L109">
            <v>123.94086</v>
          </cell>
          <cell r="M109">
            <v>120.85265000000001</v>
          </cell>
          <cell r="N109">
            <v>118.33508</v>
          </cell>
          <cell r="O109">
            <v>115.05844999999999</v>
          </cell>
          <cell r="P109">
            <v>111.83992000000001</v>
          </cell>
          <cell r="Q109">
            <v>109.28374000000001</v>
          </cell>
          <cell r="R109">
            <v>1515.8895800000003</v>
          </cell>
        </row>
        <row r="110">
          <cell r="C110" t="str">
            <v>Special Needs</v>
          </cell>
          <cell r="F110">
            <v>6.9500000000000004E-3</v>
          </cell>
          <cell r="G110">
            <v>6.9500000000000004E-3</v>
          </cell>
          <cell r="H110">
            <v>6.9500000000000004E-3</v>
          </cell>
          <cell r="I110">
            <v>6.9500000000000004E-3</v>
          </cell>
          <cell r="J110">
            <v>8.150000000000001E-3</v>
          </cell>
          <cell r="K110">
            <v>1.022E-2</v>
          </cell>
          <cell r="L110">
            <v>1.095E-2</v>
          </cell>
          <cell r="M110">
            <v>1.095E-2</v>
          </cell>
          <cell r="N110">
            <v>8.6199999999999992E-3</v>
          </cell>
          <cell r="O110">
            <v>8.9499999999999996E-3</v>
          </cell>
          <cell r="P110">
            <v>6.9500000000000004E-3</v>
          </cell>
          <cell r="Q110">
            <v>4.9500000000000004E-3</v>
          </cell>
          <cell r="R110">
            <v>9.7540000000000002E-2</v>
          </cell>
        </row>
        <row r="111">
          <cell r="C111" t="str">
            <v>Miscellaneous Equipment</v>
          </cell>
          <cell r="F111">
            <v>-12.39466</v>
          </cell>
          <cell r="G111">
            <v>-12.149239999999999</v>
          </cell>
          <cell r="H111">
            <v>-12.57943</v>
          </cell>
          <cell r="I111">
            <v>-11.63283</v>
          </cell>
          <cell r="J111">
            <v>-11.95285</v>
          </cell>
          <cell r="K111">
            <v>-11.74202</v>
          </cell>
          <cell r="L111">
            <v>-7.2113999999999994</v>
          </cell>
          <cell r="M111">
            <v>-1.5713499999999998</v>
          </cell>
          <cell r="N111">
            <v>-1.5740000000000001</v>
          </cell>
          <cell r="O111">
            <v>-6.7274099999999999</v>
          </cell>
          <cell r="P111">
            <v>-3.29935</v>
          </cell>
          <cell r="Q111">
            <v>-1.5773499999999998</v>
          </cell>
          <cell r="R111">
            <v>-94.41189</v>
          </cell>
        </row>
        <row r="113">
          <cell r="F113">
            <v>143.01186999999996</v>
          </cell>
          <cell r="G113">
            <v>138.84867</v>
          </cell>
          <cell r="H113">
            <v>131.61577999999997</v>
          </cell>
          <cell r="I113">
            <v>127.73236999999999</v>
          </cell>
          <cell r="J113">
            <v>123.57273000000002</v>
          </cell>
          <cell r="K113">
            <v>121.18145000000001</v>
          </cell>
          <cell r="L113">
            <v>122.55271000000002</v>
          </cell>
          <cell r="M113">
            <v>125.05318000000001</v>
          </cell>
          <cell r="N113">
            <v>119.80919</v>
          </cell>
          <cell r="O113">
            <v>112.23745999999998</v>
          </cell>
          <cell r="P113">
            <v>112.18893</v>
          </cell>
          <cell r="Q113">
            <v>111.28367</v>
          </cell>
          <cell r="R113">
            <v>1489.0880100000002</v>
          </cell>
        </row>
        <row r="115">
          <cell r="C115" t="str">
            <v>Enhanced</v>
          </cell>
        </row>
        <row r="116">
          <cell r="C116" t="str">
            <v>Enhanced Terminal</v>
          </cell>
          <cell r="F116">
            <v>46.566079999999999</v>
          </cell>
          <cell r="G116">
            <v>46.649850000000001</v>
          </cell>
          <cell r="H116">
            <v>46.12914</v>
          </cell>
          <cell r="I116">
            <v>45.913530000000002</v>
          </cell>
          <cell r="J116">
            <v>46.282810000000005</v>
          </cell>
          <cell r="K116">
            <v>46.332239999999999</v>
          </cell>
          <cell r="L116">
            <v>46.460169999999998</v>
          </cell>
          <cell r="M116">
            <v>47.187069999999999</v>
          </cell>
          <cell r="N116">
            <v>46.950209999999998</v>
          </cell>
          <cell r="O116">
            <v>47.378749999999997</v>
          </cell>
          <cell r="P116">
            <v>46.933709999999998</v>
          </cell>
          <cell r="Q116">
            <v>45.666040000000002</v>
          </cell>
          <cell r="R116">
            <v>558.44959999999992</v>
          </cell>
        </row>
        <row r="117">
          <cell r="C117" t="str">
            <v>Total CPE</v>
          </cell>
          <cell r="F117">
            <v>189.57794999999996</v>
          </cell>
          <cell r="G117">
            <v>185.49851999999998</v>
          </cell>
          <cell r="H117">
            <v>177.74491999999998</v>
          </cell>
          <cell r="I117">
            <v>173.64589999999998</v>
          </cell>
          <cell r="J117">
            <v>169.85554000000002</v>
          </cell>
          <cell r="K117">
            <v>167.51369</v>
          </cell>
          <cell r="L117">
            <v>169.01288000000002</v>
          </cell>
          <cell r="M117">
            <v>172.24025</v>
          </cell>
          <cell r="N117">
            <v>166.7594</v>
          </cell>
          <cell r="O117">
            <v>159.61620999999997</v>
          </cell>
          <cell r="P117">
            <v>159.12263999999999</v>
          </cell>
          <cell r="Q117">
            <v>156.94971000000001</v>
          </cell>
          <cell r="R117">
            <v>2047.5376100000001</v>
          </cell>
        </row>
        <row r="119">
          <cell r="F119">
            <v>15390.082150632257</v>
          </cell>
          <cell r="G119">
            <v>15910.875118632253</v>
          </cell>
          <cell r="H119">
            <v>17417.778467568991</v>
          </cell>
          <cell r="I119">
            <v>17190.838740632254</v>
          </cell>
          <cell r="J119">
            <v>16563.572242632257</v>
          </cell>
          <cell r="K119">
            <v>16744.869304632255</v>
          </cell>
          <cell r="L119">
            <v>20730.814936632258</v>
          </cell>
          <cell r="M119">
            <v>20869.766870949832</v>
          </cell>
          <cell r="N119">
            <v>20532.295522852466</v>
          </cell>
          <cell r="O119">
            <v>21044.379719307868</v>
          </cell>
          <cell r="P119">
            <v>20959.834300387382</v>
          </cell>
          <cell r="Q119">
            <v>21652.434201894834</v>
          </cell>
          <cell r="R119">
            <v>225007.54157675491</v>
          </cell>
        </row>
        <row r="123">
          <cell r="C123" t="str">
            <v>Advantage Select</v>
          </cell>
          <cell r="F123">
            <v>316.97693159916577</v>
          </cell>
          <cell r="G123">
            <v>424.27263302994936</v>
          </cell>
          <cell r="H123">
            <v>513.74332880147801</v>
          </cell>
          <cell r="I123">
            <v>601.11151058809833</v>
          </cell>
          <cell r="J123">
            <v>877.01378607700087</v>
          </cell>
          <cell r="K123">
            <v>814.68781812394218</v>
          </cell>
          <cell r="L123">
            <v>870.41546565916224</v>
          </cell>
          <cell r="M123">
            <v>990.66577016858821</v>
          </cell>
          <cell r="N123">
            <v>1085.4162928431344</v>
          </cell>
          <cell r="O123">
            <v>1277.134729250389</v>
          </cell>
          <cell r="P123">
            <v>943.94823905761905</v>
          </cell>
          <cell r="Q123">
            <v>1047.3070889122114</v>
          </cell>
          <cell r="R123">
            <v>9762.6935941107386</v>
          </cell>
        </row>
        <row r="124">
          <cell r="C124" t="str">
            <v>Advantage Preferred</v>
          </cell>
          <cell r="F124">
            <v>5919.402522616776</v>
          </cell>
          <cell r="G124">
            <v>5746.5853622778313</v>
          </cell>
          <cell r="H124">
            <v>5246.6491511244985</v>
          </cell>
          <cell r="I124">
            <v>4458.0441619485928</v>
          </cell>
          <cell r="J124">
            <v>5636.0673792581074</v>
          </cell>
          <cell r="K124">
            <v>4675.9253929880688</v>
          </cell>
          <cell r="L124">
            <v>5725.0128768638724</v>
          </cell>
          <cell r="M124">
            <v>5715.8988572832313</v>
          </cell>
          <cell r="N124">
            <v>5591.4679006378228</v>
          </cell>
          <cell r="O124">
            <v>6091.0164319135611</v>
          </cell>
          <cell r="P124">
            <v>4122.8801913598709</v>
          </cell>
          <cell r="Q124">
            <v>3969.1740157340755</v>
          </cell>
          <cell r="R124">
            <v>62898.124244006307</v>
          </cell>
        </row>
        <row r="125">
          <cell r="C125" t="str">
            <v>Advantage Vision</v>
          </cell>
          <cell r="F125">
            <v>0</v>
          </cell>
          <cell r="G125">
            <v>0</v>
          </cell>
          <cell r="H125">
            <v>0</v>
          </cell>
          <cell r="I125">
            <v>0</v>
          </cell>
          <cell r="J125">
            <v>0</v>
          </cell>
          <cell r="K125">
            <v>0</v>
          </cell>
          <cell r="L125">
            <v>21.10501</v>
          </cell>
          <cell r="M125">
            <v>19.599139999999998</v>
          </cell>
          <cell r="N125">
            <v>17.57732</v>
          </cell>
          <cell r="O125">
            <v>51.807870000000001</v>
          </cell>
          <cell r="P125">
            <v>412.41395999999997</v>
          </cell>
          <cell r="Q125">
            <v>469.90093999999993</v>
          </cell>
          <cell r="R125">
            <v>992.40423999999985</v>
          </cell>
        </row>
        <row r="126">
          <cell r="C126" t="str">
            <v>Advantage Vnet</v>
          </cell>
          <cell r="F126">
            <v>567.42032999999992</v>
          </cell>
          <cell r="G126">
            <v>1599.65678</v>
          </cell>
          <cell r="H126">
            <v>1364.04322</v>
          </cell>
          <cell r="I126">
            <v>1361.6896499999998</v>
          </cell>
          <cell r="J126">
            <v>1614.7101799999998</v>
          </cell>
          <cell r="K126">
            <v>1387.4931099999999</v>
          </cell>
          <cell r="L126">
            <v>1793.84593</v>
          </cell>
          <cell r="M126">
            <v>1647.7271499999999</v>
          </cell>
          <cell r="N126">
            <v>1736.0841800000001</v>
          </cell>
          <cell r="O126">
            <v>1608.47343</v>
          </cell>
          <cell r="P126">
            <v>1771.68325</v>
          </cell>
          <cell r="Q126">
            <v>1857.0183300000001</v>
          </cell>
          <cell r="R126">
            <v>18309.845539999998</v>
          </cell>
        </row>
        <row r="127">
          <cell r="C127" t="str">
            <v>Faxcom</v>
          </cell>
          <cell r="F127">
            <v>144.90697</v>
          </cell>
          <cell r="G127">
            <v>144.60536000000002</v>
          </cell>
          <cell r="H127">
            <v>142.68430000000001</v>
          </cell>
          <cell r="I127">
            <v>131.0694</v>
          </cell>
          <cell r="J127">
            <v>139.03240000000002</v>
          </cell>
          <cell r="K127">
            <v>116.55776</v>
          </cell>
          <cell r="L127">
            <v>137.86644000000001</v>
          </cell>
          <cell r="M127">
            <v>119.45114</v>
          </cell>
          <cell r="N127">
            <v>123.59269999999998</v>
          </cell>
          <cell r="O127">
            <v>134.66847999999999</v>
          </cell>
          <cell r="P127">
            <v>106.98506</v>
          </cell>
          <cell r="Q127">
            <v>100.62952</v>
          </cell>
          <cell r="R127">
            <v>1542.04953</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2850.62093</v>
          </cell>
          <cell r="G129">
            <v>2360.0814699999996</v>
          </cell>
          <cell r="H129">
            <v>2314.3607650000004</v>
          </cell>
          <cell r="I129">
            <v>2242.8985499999999</v>
          </cell>
          <cell r="J129">
            <v>2316.2081800000001</v>
          </cell>
          <cell r="K129">
            <v>2578.0761700000003</v>
          </cell>
          <cell r="L129">
            <v>2219.8663999999999</v>
          </cell>
          <cell r="M129">
            <v>1898.3683599999995</v>
          </cell>
          <cell r="N129">
            <v>2465.2856999999995</v>
          </cell>
          <cell r="O129">
            <v>2920.1753699999999</v>
          </cell>
          <cell r="P129">
            <v>2587.7132600000004</v>
          </cell>
          <cell r="Q129">
            <v>2329.69823</v>
          </cell>
          <cell r="R129">
            <v>29083.353385000002</v>
          </cell>
        </row>
        <row r="130">
          <cell r="C130" t="str">
            <v>900 Services</v>
          </cell>
          <cell r="F130">
            <v>235.71697</v>
          </cell>
          <cell r="G130">
            <v>468.29353000000003</v>
          </cell>
          <cell r="H130">
            <v>469.77219000000002</v>
          </cell>
          <cell r="I130">
            <v>477.80266000000006</v>
          </cell>
          <cell r="J130">
            <v>334.91354999999999</v>
          </cell>
          <cell r="K130">
            <v>45.581229999999977</v>
          </cell>
          <cell r="L130">
            <v>-475.51578000000001</v>
          </cell>
          <cell r="M130">
            <v>432.00533999999999</v>
          </cell>
          <cell r="N130">
            <v>358.33481999999998</v>
          </cell>
          <cell r="O130">
            <v>303.67069000000004</v>
          </cell>
          <cell r="P130">
            <v>286.60273000000001</v>
          </cell>
          <cell r="Q130">
            <v>342.07035999999999</v>
          </cell>
          <cell r="R130">
            <v>3279.24829</v>
          </cell>
        </row>
        <row r="131">
          <cell r="F131">
            <v>10035.044654215943</v>
          </cell>
          <cell r="G131">
            <v>10743.495135307781</v>
          </cell>
          <cell r="H131">
            <v>10051.252954925976</v>
          </cell>
          <cell r="I131">
            <v>9272.6159325366898</v>
          </cell>
          <cell r="J131">
            <v>10917.945475335107</v>
          </cell>
          <cell r="K131">
            <v>9618.3214811120106</v>
          </cell>
          <cell r="L131">
            <v>10292.596342523035</v>
          </cell>
          <cell r="M131">
            <v>10823.715757451817</v>
          </cell>
          <cell r="N131">
            <v>11377.758913480957</v>
          </cell>
          <cell r="O131">
            <v>12386.947001163951</v>
          </cell>
          <cell r="P131">
            <v>10232.226690417492</v>
          </cell>
          <cell r="Q131">
            <v>10115.798484646288</v>
          </cell>
          <cell r="R131">
            <v>125867.71882311704</v>
          </cell>
        </row>
        <row r="133">
          <cell r="C133" t="str">
            <v>TELUS Your Way Plus</v>
          </cell>
          <cell r="F133">
            <v>0</v>
          </cell>
          <cell r="G133">
            <v>0</v>
          </cell>
          <cell r="H133">
            <v>0</v>
          </cell>
          <cell r="I133">
            <v>0</v>
          </cell>
          <cell r="J133">
            <v>0</v>
          </cell>
          <cell r="K133">
            <v>0</v>
          </cell>
          <cell r="L133">
            <v>0</v>
          </cell>
          <cell r="M133">
            <v>0</v>
          </cell>
          <cell r="N133">
            <v>0</v>
          </cell>
          <cell r="O133">
            <v>0</v>
          </cell>
          <cell r="P133">
            <v>0.4882084359791673</v>
          </cell>
          <cell r="Q133">
            <v>3.1816840895447229</v>
          </cell>
          <cell r="R133">
            <v>3.6698925255238901</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2301.3514287878324</v>
          </cell>
          <cell r="G135">
            <v>2139.9885516928316</v>
          </cell>
          <cell r="H135">
            <v>1942.4864298594184</v>
          </cell>
          <cell r="I135">
            <v>1706.2653385976962</v>
          </cell>
          <cell r="J135">
            <v>1911.2121675422145</v>
          </cell>
          <cell r="K135">
            <v>1562.1576299296307</v>
          </cell>
          <cell r="L135">
            <v>1525.1971088810556</v>
          </cell>
          <cell r="M135">
            <v>1489.6824165896014</v>
          </cell>
          <cell r="N135">
            <v>1455.5411131610726</v>
          </cell>
          <cell r="O135">
            <v>1646.5130547905462</v>
          </cell>
          <cell r="P135">
            <v>1226.7319467345176</v>
          </cell>
          <cell r="Q135">
            <v>1251.4719290307401</v>
          </cell>
          <cell r="R135">
            <v>20158.599115597157</v>
          </cell>
        </row>
        <row r="136">
          <cell r="C136" t="str">
            <v>Teleplus Overseas</v>
          </cell>
          <cell r="F136">
            <v>41.95781703907759</v>
          </cell>
          <cell r="G136">
            <v>33.570713452694847</v>
          </cell>
          <cell r="H136">
            <v>28.390651389919686</v>
          </cell>
          <cell r="I136">
            <v>24.469420649191346</v>
          </cell>
          <cell r="J136">
            <v>25.9730057176366</v>
          </cell>
          <cell r="K136">
            <v>18.818710077183571</v>
          </cell>
          <cell r="L136">
            <v>18.985774228110245</v>
          </cell>
          <cell r="M136">
            <v>16.138039781882817</v>
          </cell>
          <cell r="N136">
            <v>13.752752139981249</v>
          </cell>
          <cell r="O136">
            <v>16.15431064100261</v>
          </cell>
          <cell r="P136">
            <v>10.002533226805658</v>
          </cell>
          <cell r="Q136">
            <v>9.1549099024850946</v>
          </cell>
          <cell r="R136">
            <v>257.36863824597134</v>
          </cell>
        </row>
        <row r="137">
          <cell r="C137" t="str">
            <v>Between Friends</v>
          </cell>
          <cell r="F137">
            <v>19.620613318754366</v>
          </cell>
          <cell r="G137">
            <v>16.162351888090832</v>
          </cell>
          <cell r="H137">
            <v>14.959120211005276</v>
          </cell>
          <cell r="I137">
            <v>13.309771857050309</v>
          </cell>
          <cell r="J137">
            <v>15.383665111217356</v>
          </cell>
          <cell r="K137">
            <v>12.346360590859423</v>
          </cell>
          <cell r="L137">
            <v>12.043728123577406</v>
          </cell>
          <cell r="M137">
            <v>11.051946424905024</v>
          </cell>
          <cell r="N137">
            <v>11.112623530606632</v>
          </cell>
          <cell r="O137">
            <v>12.657482082778811</v>
          </cell>
          <cell r="P137">
            <v>9.2536478926010393</v>
          </cell>
          <cell r="Q137">
            <v>9.5257437283125181</v>
          </cell>
          <cell r="R137">
            <v>157.42705475975896</v>
          </cell>
        </row>
        <row r="138">
          <cell r="C138" t="str">
            <v>Community Calling</v>
          </cell>
          <cell r="F138">
            <v>1.4602153955633213</v>
          </cell>
          <cell r="G138">
            <v>1.2257251355887879</v>
          </cell>
          <cell r="H138">
            <v>1.1117038952778506</v>
          </cell>
          <cell r="I138">
            <v>0.99292879621151897</v>
          </cell>
          <cell r="J138">
            <v>1.0677031447231631</v>
          </cell>
          <cell r="K138">
            <v>0.75553489438736832</v>
          </cell>
          <cell r="L138">
            <v>0.65124565389522548</v>
          </cell>
          <cell r="M138">
            <v>0.50702075574390837</v>
          </cell>
          <cell r="N138">
            <v>0.52930798777760846</v>
          </cell>
          <cell r="O138">
            <v>0.61811116569372004</v>
          </cell>
          <cell r="P138">
            <v>0.35804629197533228</v>
          </cell>
          <cell r="Q138">
            <v>0.35066971014140907</v>
          </cell>
          <cell r="R138">
            <v>9.6282128269792153</v>
          </cell>
        </row>
        <row r="139">
          <cell r="C139" t="str">
            <v>SelectRoute</v>
          </cell>
          <cell r="F139">
            <v>106.10912288548504</v>
          </cell>
          <cell r="G139">
            <v>88.170537482638039</v>
          </cell>
          <cell r="H139">
            <v>82.305115976859611</v>
          </cell>
          <cell r="I139">
            <v>73.22350082884067</v>
          </cell>
          <cell r="J139">
            <v>83.786856282175549</v>
          </cell>
          <cell r="K139">
            <v>70.337596465046701</v>
          </cell>
          <cell r="L139">
            <v>67.086545658821322</v>
          </cell>
          <cell r="M139">
            <v>46.675748578070447</v>
          </cell>
          <cell r="N139">
            <v>41.046587738909899</v>
          </cell>
          <cell r="O139">
            <v>73.525299709574767</v>
          </cell>
          <cell r="P139">
            <v>50.384532787595134</v>
          </cell>
          <cell r="Q139">
            <v>50.983841588919951</v>
          </cell>
          <cell r="R139">
            <v>833.63528598293726</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2470.4991974267132</v>
          </cell>
          <cell r="G141">
            <v>2279.1178796518439</v>
          </cell>
          <cell r="H141">
            <v>2069.2530213324808</v>
          </cell>
          <cell r="I141">
            <v>1818.2609607289901</v>
          </cell>
          <cell r="J141">
            <v>2037.423397797967</v>
          </cell>
          <cell r="K141">
            <v>1664.4158319571079</v>
          </cell>
          <cell r="L141">
            <v>1623.9644025454597</v>
          </cell>
          <cell r="M141">
            <v>1564.0551721302036</v>
          </cell>
          <cell r="N141">
            <v>1521.9823845583483</v>
          </cell>
          <cell r="O141">
            <v>1749.4682583895963</v>
          </cell>
          <cell r="P141">
            <v>1297.218915369474</v>
          </cell>
          <cell r="Q141">
            <v>1324.6687780501436</v>
          </cell>
          <cell r="R141">
            <v>21420.328199938325</v>
          </cell>
        </row>
        <row r="143">
          <cell r="C143" t="str">
            <v>Rebiller Elite</v>
          </cell>
          <cell r="F143">
            <v>0</v>
          </cell>
          <cell r="G143">
            <v>0</v>
          </cell>
          <cell r="H143">
            <v>0</v>
          </cell>
          <cell r="I143">
            <v>0</v>
          </cell>
          <cell r="J143">
            <v>0</v>
          </cell>
          <cell r="K143">
            <v>0</v>
          </cell>
          <cell r="L143">
            <v>0</v>
          </cell>
          <cell r="M143">
            <v>0</v>
          </cell>
          <cell r="N143">
            <v>0</v>
          </cell>
          <cell r="O143">
            <v>-155.65726000000001</v>
          </cell>
          <cell r="P143">
            <v>0</v>
          </cell>
          <cell r="Q143">
            <v>0</v>
          </cell>
          <cell r="R143">
            <v>-155.65726000000001</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-70.958010000000002</v>
          </cell>
          <cell r="R144">
            <v>-70.958010000000002</v>
          </cell>
        </row>
        <row r="145">
          <cell r="F145">
            <v>0</v>
          </cell>
          <cell r="G145">
            <v>0</v>
          </cell>
          <cell r="H145">
            <v>0</v>
          </cell>
          <cell r="I145">
            <v>0</v>
          </cell>
          <cell r="J145">
            <v>0</v>
          </cell>
          <cell r="K145">
            <v>0</v>
          </cell>
          <cell r="L145">
            <v>0</v>
          </cell>
          <cell r="M145">
            <v>0</v>
          </cell>
          <cell r="N145">
            <v>0</v>
          </cell>
          <cell r="O145">
            <v>-155.65726000000001</v>
          </cell>
          <cell r="P145">
            <v>0</v>
          </cell>
          <cell r="Q145">
            <v>-70.958010000000002</v>
          </cell>
          <cell r="R145">
            <v>-226.61527000000001</v>
          </cell>
        </row>
        <row r="147">
          <cell r="C147" t="str">
            <v>Hello Phone Pass</v>
          </cell>
          <cell r="F147">
            <v>11.327</v>
          </cell>
          <cell r="G147">
            <v>16.47184</v>
          </cell>
          <cell r="H147">
            <v>18.005400000000002</v>
          </cell>
          <cell r="I147">
            <v>31.493400000000001</v>
          </cell>
          <cell r="J147">
            <v>34.011000000000003</v>
          </cell>
          <cell r="K147">
            <v>54.043264000000001</v>
          </cell>
          <cell r="L147">
            <v>50.624000000000002</v>
          </cell>
          <cell r="M147">
            <v>65.247799999999998</v>
          </cell>
          <cell r="N147">
            <v>52.105200000000004</v>
          </cell>
          <cell r="O147">
            <v>56.876800000000003</v>
          </cell>
          <cell r="P147">
            <v>39.337200000000003</v>
          </cell>
          <cell r="Q147">
            <v>93.41940000000001</v>
          </cell>
          <cell r="R147">
            <v>522.96230400000002</v>
          </cell>
        </row>
        <row r="148">
          <cell r="C148" t="str">
            <v>Directory Assistance</v>
          </cell>
          <cell r="F148">
            <v>323.21008172069884</v>
          </cell>
          <cell r="G148">
            <v>336.75085664876627</v>
          </cell>
          <cell r="H148">
            <v>383.08756221897073</v>
          </cell>
          <cell r="I148">
            <v>350.08330212373937</v>
          </cell>
          <cell r="J148">
            <v>425.74307491268235</v>
          </cell>
          <cell r="K148">
            <v>332.60759000000002</v>
          </cell>
          <cell r="L148">
            <v>423.11528000000004</v>
          </cell>
          <cell r="M148">
            <v>364.99111000000005</v>
          </cell>
          <cell r="N148">
            <v>348.29807</v>
          </cell>
          <cell r="O148">
            <v>309.47511999999995</v>
          </cell>
          <cell r="P148">
            <v>387.17307999999997</v>
          </cell>
          <cell r="Q148">
            <v>418.65782999999999</v>
          </cell>
          <cell r="R148">
            <v>4403.1929576248576</v>
          </cell>
        </row>
        <row r="149">
          <cell r="F149">
            <v>334.53708172069884</v>
          </cell>
          <cell r="G149">
            <v>353.22269664876626</v>
          </cell>
          <cell r="H149">
            <v>401.09296221897074</v>
          </cell>
          <cell r="I149">
            <v>381.57670212373938</v>
          </cell>
          <cell r="J149">
            <v>459.75407491268237</v>
          </cell>
          <cell r="K149">
            <v>386.65085400000004</v>
          </cell>
          <cell r="L149">
            <v>473.73928000000006</v>
          </cell>
          <cell r="M149">
            <v>430.23891000000003</v>
          </cell>
          <cell r="N149">
            <v>400.40327000000002</v>
          </cell>
          <cell r="O149">
            <v>366.35191999999995</v>
          </cell>
          <cell r="P149">
            <v>426.51027999999997</v>
          </cell>
          <cell r="Q149">
            <v>512.07722999999999</v>
          </cell>
          <cell r="R149">
            <v>4926.1552616248573</v>
          </cell>
        </row>
        <row r="151">
          <cell r="C151" t="str">
            <v>Broadcast Cable TV</v>
          </cell>
          <cell r="F151">
            <v>229.48593</v>
          </cell>
          <cell r="G151">
            <v>229.65317999999999</v>
          </cell>
          <cell r="H151">
            <v>229.69801000000001</v>
          </cell>
          <cell r="I151">
            <v>229.69228000000001</v>
          </cell>
          <cell r="J151">
            <v>229.78970000000001</v>
          </cell>
          <cell r="K151">
            <v>229.74403000000001</v>
          </cell>
          <cell r="L151">
            <v>230.27727999999999</v>
          </cell>
          <cell r="M151">
            <v>230.27727999999999</v>
          </cell>
          <cell r="N151">
            <v>230.28095999999999</v>
          </cell>
          <cell r="O151">
            <v>230.27967999999998</v>
          </cell>
          <cell r="P151">
            <v>233.00135999999998</v>
          </cell>
          <cell r="Q151">
            <v>231.48673000000002</v>
          </cell>
          <cell r="R151">
            <v>2763.66642</v>
          </cell>
        </row>
        <row r="152">
          <cell r="C152" t="str">
            <v>Broadcast TV Dedicated - Toll</v>
          </cell>
          <cell r="F152">
            <v>42.504040000000003</v>
          </cell>
          <cell r="G152">
            <v>41.07835</v>
          </cell>
          <cell r="H152">
            <v>45.033379999999994</v>
          </cell>
          <cell r="I152">
            <v>47.179300000000005</v>
          </cell>
          <cell r="J152">
            <v>38.109250000000003</v>
          </cell>
          <cell r="K152">
            <v>35.516799999999996</v>
          </cell>
          <cell r="L152">
            <v>146.14727999999999</v>
          </cell>
          <cell r="M152">
            <v>38.319240000000001</v>
          </cell>
          <cell r="N152">
            <v>37.716799999999992</v>
          </cell>
          <cell r="O152">
            <v>86.299549999999982</v>
          </cell>
          <cell r="P152">
            <v>42.233449999999998</v>
          </cell>
          <cell r="Q152">
            <v>60.26285</v>
          </cell>
          <cell r="R152">
            <v>660.40028999999981</v>
          </cell>
        </row>
        <row r="153">
          <cell r="C153" t="str">
            <v>Broadcast Radio - Toll</v>
          </cell>
          <cell r="F153">
            <v>17.839901367744183</v>
          </cell>
          <cell r="G153">
            <v>16.521651367744184</v>
          </cell>
          <cell r="H153">
            <v>13.861861367744181</v>
          </cell>
          <cell r="I153">
            <v>8.0939113677441821</v>
          </cell>
          <cell r="J153">
            <v>29.409921367744182</v>
          </cell>
          <cell r="K153">
            <v>23.529311367744182</v>
          </cell>
          <cell r="L153">
            <v>21.614371367744184</v>
          </cell>
          <cell r="M153">
            <v>17.696391367744184</v>
          </cell>
          <cell r="N153">
            <v>19.080351367744186</v>
          </cell>
          <cell r="O153">
            <v>20.446614636755523</v>
          </cell>
          <cell r="P153">
            <v>21.008196730988658</v>
          </cell>
          <cell r="Q153">
            <v>19.630078440400379</v>
          </cell>
          <cell r="R153">
            <v>228.73256211784224</v>
          </cell>
        </row>
        <row r="154">
          <cell r="C154" t="str">
            <v>Other Broadcast - Toll</v>
          </cell>
          <cell r="F154">
            <v>53.654120000000006</v>
          </cell>
          <cell r="G154">
            <v>19.589950000000002</v>
          </cell>
          <cell r="H154">
            <v>49.106199999999994</v>
          </cell>
          <cell r="I154">
            <v>49.3658</v>
          </cell>
          <cell r="J154">
            <v>0</v>
          </cell>
          <cell r="K154">
            <v>-32.250430000000001</v>
          </cell>
          <cell r="L154">
            <v>-43.972989999999996</v>
          </cell>
          <cell r="M154">
            <v>-15.177719999999999</v>
          </cell>
          <cell r="N154">
            <v>-14.605549999999999</v>
          </cell>
          <cell r="O154">
            <v>-14.481</v>
          </cell>
          <cell r="P154">
            <v>-25.202999999999999</v>
          </cell>
          <cell r="Q154">
            <v>-2.1700000000000001E-3</v>
          </cell>
          <cell r="R154">
            <v>26.023210000000024</v>
          </cell>
        </row>
        <row r="155">
          <cell r="C155" t="str">
            <v>VideoRoute</v>
          </cell>
          <cell r="F155">
            <v>3.7494399999999999</v>
          </cell>
          <cell r="G155">
            <v>2.25</v>
          </cell>
          <cell r="H155">
            <v>11.3995</v>
          </cell>
          <cell r="I155">
            <v>0</v>
          </cell>
          <cell r="J155">
            <v>4.1219999999999999</v>
          </cell>
          <cell r="K155">
            <v>7.0350000000000001</v>
          </cell>
          <cell r="L155">
            <v>5.7540200000000006</v>
          </cell>
          <cell r="M155">
            <v>7.0969600000000002</v>
          </cell>
          <cell r="N155">
            <v>4.8</v>
          </cell>
          <cell r="O155">
            <v>38.0261</v>
          </cell>
          <cell r="P155">
            <v>8.375</v>
          </cell>
          <cell r="Q155">
            <v>6.3</v>
          </cell>
          <cell r="R155">
            <v>98.908020000000008</v>
          </cell>
        </row>
        <row r="156">
          <cell r="F156">
            <v>347.23343136774412</v>
          </cell>
          <cell r="G156">
            <v>309.09313136774421</v>
          </cell>
          <cell r="H156">
            <v>349.09895136774418</v>
          </cell>
          <cell r="I156">
            <v>334.33129136774414</v>
          </cell>
          <cell r="J156">
            <v>301.4308713677442</v>
          </cell>
          <cell r="K156">
            <v>263.57471136774421</v>
          </cell>
          <cell r="L156">
            <v>359.81996136774421</v>
          </cell>
          <cell r="M156">
            <v>278.21215136774418</v>
          </cell>
          <cell r="N156">
            <v>277.27256136774417</v>
          </cell>
          <cell r="O156">
            <v>360.57094463675543</v>
          </cell>
          <cell r="P156">
            <v>279.41500673098869</v>
          </cell>
          <cell r="Q156">
            <v>317.67748844040045</v>
          </cell>
          <cell r="R156">
            <v>3777.7305021178422</v>
          </cell>
        </row>
        <row r="158">
          <cell r="C158" t="str">
            <v>Regular Toll</v>
          </cell>
          <cell r="F158">
            <v>6683.3210992600816</v>
          </cell>
          <cell r="G158">
            <v>6239.7349699412753</v>
          </cell>
          <cell r="H158">
            <v>5900.8225085791819</v>
          </cell>
          <cell r="I158">
            <v>4042.4069136568583</v>
          </cell>
          <cell r="J158">
            <v>4590.9009924254815</v>
          </cell>
          <cell r="K158">
            <v>4440.8768743151313</v>
          </cell>
          <cell r="L158">
            <v>5687.3334089315058</v>
          </cell>
          <cell r="M158">
            <v>5772.2941524179723</v>
          </cell>
          <cell r="N158">
            <v>5712.5254279606916</v>
          </cell>
          <cell r="O158">
            <v>6523.594826446456</v>
          </cell>
          <cell r="P158">
            <v>5000.9077462130399</v>
          </cell>
          <cell r="Q158">
            <v>5681.3616793035726</v>
          </cell>
          <cell r="R158">
            <v>66276.080599451234</v>
          </cell>
        </row>
        <row r="160">
          <cell r="F160">
            <v>19870.635463991181</v>
          </cell>
          <cell r="G160">
            <v>19924.66381291741</v>
          </cell>
          <cell r="H160">
            <v>18771.520398424356</v>
          </cell>
          <cell r="I160">
            <v>15849.191800414023</v>
          </cell>
          <cell r="J160">
            <v>18307.454811838983</v>
          </cell>
          <cell r="K160">
            <v>16373.839752751996</v>
          </cell>
          <cell r="L160">
            <v>18437.453395367746</v>
          </cell>
          <cell r="M160">
            <v>18868.516143367735</v>
          </cell>
          <cell r="N160">
            <v>19289.94255736774</v>
          </cell>
          <cell r="O160">
            <v>21231.275690636758</v>
          </cell>
          <cell r="P160">
            <v>17236.278638730997</v>
          </cell>
          <cell r="Q160">
            <v>17880.625650440405</v>
          </cell>
          <cell r="R160">
            <v>222041.3981162493</v>
          </cell>
        </row>
        <row r="163">
          <cell r="C163" t="str">
            <v>Other Revenue</v>
          </cell>
          <cell r="F163">
            <v>300.93533000000002</v>
          </cell>
          <cell r="G163">
            <v>86.010589999999979</v>
          </cell>
          <cell r="H163">
            <v>242.04901000000001</v>
          </cell>
          <cell r="I163">
            <v>162.52536999999995</v>
          </cell>
          <cell r="J163">
            <v>454.67679999999996</v>
          </cell>
          <cell r="K163">
            <v>262.16357999999991</v>
          </cell>
          <cell r="L163">
            <v>303.26722000000007</v>
          </cell>
          <cell r="M163">
            <v>252.22569000000001</v>
          </cell>
          <cell r="N163">
            <v>272.24325000000005</v>
          </cell>
          <cell r="O163">
            <v>288.8259599999999</v>
          </cell>
          <cell r="P163">
            <v>305.31546000000003</v>
          </cell>
          <cell r="Q163">
            <v>359.04267000000004</v>
          </cell>
          <cell r="R163">
            <v>3289.2809299999999</v>
          </cell>
        </row>
        <row r="164">
          <cell r="C164" t="str">
            <v>Co-Location</v>
          </cell>
          <cell r="F164">
            <v>233.53416000000001</v>
          </cell>
          <cell r="G164">
            <v>226.84800000000001</v>
          </cell>
          <cell r="H164">
            <v>212.54667000000001</v>
          </cell>
          <cell r="I164">
            <v>213.97066000000001</v>
          </cell>
          <cell r="J164">
            <v>222.95866000000001</v>
          </cell>
          <cell r="K164">
            <v>227.97332999999998</v>
          </cell>
          <cell r="L164">
            <v>246.70934</v>
          </cell>
          <cell r="M164">
            <v>254.75532999999999</v>
          </cell>
          <cell r="N164">
            <v>253.36332999999999</v>
          </cell>
          <cell r="O164">
            <v>252.34200000000001</v>
          </cell>
          <cell r="P164">
            <v>257.99801000000002</v>
          </cell>
          <cell r="Q164">
            <v>256.43799999999999</v>
          </cell>
          <cell r="R164">
            <v>2859.4374900000003</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534.46949000000006</v>
          </cell>
          <cell r="G168">
            <v>312.85858999999999</v>
          </cell>
          <cell r="H168">
            <v>454.59568000000002</v>
          </cell>
          <cell r="I168">
            <v>376.49602999999996</v>
          </cell>
          <cell r="J168">
            <v>677.63545999999997</v>
          </cell>
          <cell r="K168">
            <v>490.13690999999989</v>
          </cell>
          <cell r="L168">
            <v>549.97656000000006</v>
          </cell>
          <cell r="M168">
            <v>506.98102</v>
          </cell>
          <cell r="N168">
            <v>525.60658000000001</v>
          </cell>
          <cell r="O168">
            <v>541.16795999999988</v>
          </cell>
          <cell r="P168">
            <v>563.31347000000005</v>
          </cell>
          <cell r="Q168">
            <v>615.48067000000003</v>
          </cell>
          <cell r="R168">
            <v>6148.7184200000002</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0.3745</v>
          </cell>
          <cell r="K174">
            <v>0</v>
          </cell>
          <cell r="L174">
            <v>5.9154399999999994</v>
          </cell>
          <cell r="M174">
            <v>0</v>
          </cell>
          <cell r="N174">
            <v>0</v>
          </cell>
          <cell r="O174">
            <v>0</v>
          </cell>
          <cell r="P174">
            <v>0</v>
          </cell>
          <cell r="Q174">
            <v>13.668100000000001</v>
          </cell>
          <cell r="R174">
            <v>19.95804</v>
          </cell>
        </row>
        <row r="175">
          <cell r="C175" t="str">
            <v>Total TMI</v>
          </cell>
          <cell r="F175">
            <v>0</v>
          </cell>
          <cell r="G175">
            <v>0</v>
          </cell>
          <cell r="H175">
            <v>0</v>
          </cell>
          <cell r="I175">
            <v>0</v>
          </cell>
          <cell r="J175">
            <v>0.3745</v>
          </cell>
          <cell r="K175">
            <v>0</v>
          </cell>
          <cell r="L175">
            <v>5.9154399999999994</v>
          </cell>
          <cell r="M175">
            <v>0</v>
          </cell>
          <cell r="N175">
            <v>0</v>
          </cell>
          <cell r="O175">
            <v>0</v>
          </cell>
          <cell r="P175">
            <v>0</v>
          </cell>
          <cell r="Q175">
            <v>13.668100000000001</v>
          </cell>
          <cell r="R175">
            <v>19.95804</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3.9428299999999998</v>
          </cell>
          <cell r="K184">
            <v>2.6713200000000001</v>
          </cell>
          <cell r="L184">
            <v>1.5901099999999999</v>
          </cell>
          <cell r="M184">
            <v>0.37074000000000001</v>
          </cell>
          <cell r="N184">
            <v>0.58148</v>
          </cell>
          <cell r="O184">
            <v>0.42175000000000001</v>
          </cell>
          <cell r="P184">
            <v>0</v>
          </cell>
          <cell r="Q184">
            <v>0.43589999999999995</v>
          </cell>
          <cell r="R184">
            <v>10.014129999999998</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4.3173300000000001</v>
          </cell>
          <cell r="K188">
            <v>2.6713200000000001</v>
          </cell>
          <cell r="L188">
            <v>7.5055499999999995</v>
          </cell>
          <cell r="M188">
            <v>0.37074000000000001</v>
          </cell>
          <cell r="N188">
            <v>0.58148</v>
          </cell>
          <cell r="O188">
            <v>0.42175000000000001</v>
          </cell>
          <cell r="P188">
            <v>0</v>
          </cell>
          <cell r="Q188">
            <v>14.104000000000001</v>
          </cell>
          <cell r="R188">
            <v>29.972169999999998</v>
          </cell>
        </row>
        <row r="190">
          <cell r="F190">
            <v>35795.187104623445</v>
          </cell>
          <cell r="G190">
            <v>36148.397521549668</v>
          </cell>
          <cell r="H190">
            <v>36643.894545993346</v>
          </cell>
          <cell r="I190">
            <v>33416.526571046277</v>
          </cell>
          <cell r="J190">
            <v>35552.979844471236</v>
          </cell>
          <cell r="K190">
            <v>33611.517287384253</v>
          </cell>
          <cell r="L190">
            <v>39725.750442000011</v>
          </cell>
          <cell r="M190">
            <v>40245.634774317565</v>
          </cell>
          <cell r="N190">
            <v>40348.42614022021</v>
          </cell>
          <cell r="O190">
            <v>42817.245119944622</v>
          </cell>
          <cell r="P190">
            <v>38759.42640911838</v>
          </cell>
          <cell r="Q190">
            <v>40162.644522335235</v>
          </cell>
          <cell r="R190">
            <v>453227.63028300426</v>
          </cell>
        </row>
        <row r="195">
          <cell r="C195" t="str">
            <v>COGS - Voice</v>
          </cell>
          <cell r="F195">
            <v>-349.83821</v>
          </cell>
          <cell r="G195">
            <v>-464.84931</v>
          </cell>
          <cell r="H195">
            <v>-233.27979000000002</v>
          </cell>
          <cell r="I195">
            <v>-310.86052000000001</v>
          </cell>
          <cell r="J195">
            <v>-566.05793999999992</v>
          </cell>
          <cell r="K195">
            <v>-363.80332999999996</v>
          </cell>
          <cell r="L195">
            <v>-324.35813000000007</v>
          </cell>
          <cell r="M195">
            <v>-326.46827000000002</v>
          </cell>
          <cell r="N195">
            <v>-517.53687000000002</v>
          </cell>
          <cell r="O195">
            <v>-348.30484999999999</v>
          </cell>
          <cell r="P195">
            <v>-527.13383999999996</v>
          </cell>
          <cell r="Q195">
            <v>-250.49345000000002</v>
          </cell>
          <cell r="R195">
            <v>-4582.9845099999993</v>
          </cell>
        </row>
        <row r="196">
          <cell r="C196" t="str">
            <v>Uncollectibles</v>
          </cell>
          <cell r="F196">
            <v>-508.14527187673718</v>
          </cell>
          <cell r="G196">
            <v>-533.41013029694227</v>
          </cell>
          <cell r="H196">
            <v>-585.73008807070448</v>
          </cell>
          <cell r="I196">
            <v>-518.00861747718636</v>
          </cell>
          <cell r="J196">
            <v>-594.38157023840972</v>
          </cell>
          <cell r="K196">
            <v>-668.61012857408446</v>
          </cell>
          <cell r="L196">
            <v>-605.73488156181986</v>
          </cell>
          <cell r="M196">
            <v>-635.08570871856728</v>
          </cell>
          <cell r="N196">
            <v>-610.00680194254369</v>
          </cell>
          <cell r="O196">
            <v>-652.46474731466697</v>
          </cell>
          <cell r="P196">
            <v>-554.8938142783079</v>
          </cell>
          <cell r="Q196">
            <v>-621.18326983239899</v>
          </cell>
          <cell r="R196">
            <v>-7087.655030182369</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-857.98348187673719</v>
          </cell>
          <cell r="G199">
            <v>-998.25944029694233</v>
          </cell>
          <cell r="H199">
            <v>-819.00987807070453</v>
          </cell>
          <cell r="I199">
            <v>-828.86913747718631</v>
          </cell>
          <cell r="J199">
            <v>-1160.4395102384096</v>
          </cell>
          <cell r="K199">
            <v>-1032.4134585740844</v>
          </cell>
          <cell r="L199">
            <v>-930.09301156181994</v>
          </cell>
          <cell r="M199">
            <v>-961.55397871856735</v>
          </cell>
          <cell r="N199">
            <v>-1127.5436719425438</v>
          </cell>
          <cell r="O199">
            <v>-1000.769597314667</v>
          </cell>
          <cell r="P199">
            <v>-1082.0276542783079</v>
          </cell>
          <cell r="Q199">
            <v>-871.67671983239904</v>
          </cell>
          <cell r="R199">
            <v>-11670.639540182368</v>
          </cell>
        </row>
        <row r="201">
          <cell r="F201">
            <v>34937.203622746711</v>
          </cell>
          <cell r="G201">
            <v>35150.138081252728</v>
          </cell>
          <cell r="H201">
            <v>35824.884667922641</v>
          </cell>
          <cell r="I201">
            <v>32587.657433569089</v>
          </cell>
          <cell r="J201">
            <v>34392.540334232828</v>
          </cell>
          <cell r="K201">
            <v>32579.10382881017</v>
          </cell>
          <cell r="L201">
            <v>38795.657430438194</v>
          </cell>
          <cell r="M201">
            <v>39284.080795598995</v>
          </cell>
          <cell r="N201">
            <v>39220.882468277669</v>
          </cell>
          <cell r="O201">
            <v>41816.475522629953</v>
          </cell>
          <cell r="P201">
            <v>37677.398754840069</v>
          </cell>
          <cell r="Q201">
            <v>39290.967802502833</v>
          </cell>
          <cell r="R201">
            <v>441556.99074282189</v>
          </cell>
        </row>
      </sheetData>
      <sheetData sheetId="3" refreshError="1">
        <row r="48">
          <cell r="C48" t="str">
            <v>Basic Exchange</v>
          </cell>
          <cell r="F48">
            <v>2966.9586400000003</v>
          </cell>
          <cell r="G48">
            <v>2714.3406400000003</v>
          </cell>
          <cell r="H48">
            <v>2998.5879300000001</v>
          </cell>
          <cell r="I48">
            <v>2929.5492249999998</v>
          </cell>
          <cell r="J48">
            <v>3140.9350199999999</v>
          </cell>
          <cell r="K48">
            <v>3182.3005950000002</v>
          </cell>
          <cell r="L48">
            <v>209.72044</v>
          </cell>
          <cell r="M48">
            <v>227.83837</v>
          </cell>
          <cell r="N48">
            <v>43.479219999999998</v>
          </cell>
          <cell r="O48">
            <v>218.85425000000001</v>
          </cell>
          <cell r="P48">
            <v>251.90732999999997</v>
          </cell>
          <cell r="Q48">
            <v>197.30583999999999</v>
          </cell>
          <cell r="R48">
            <v>19081.777500000004</v>
          </cell>
        </row>
        <row r="49">
          <cell r="C49" t="str">
            <v>EFRC</v>
          </cell>
          <cell r="F49">
            <v>142.21143000000001</v>
          </cell>
          <cell r="G49">
            <v>127.01385999999999</v>
          </cell>
          <cell r="H49">
            <v>131.87973000000002</v>
          </cell>
          <cell r="I49">
            <v>144.82411999999999</v>
          </cell>
          <cell r="J49">
            <v>148.67836</v>
          </cell>
          <cell r="K49">
            <v>149.58269000000001</v>
          </cell>
          <cell r="L49">
            <v>9.4713700000000003</v>
          </cell>
          <cell r="M49">
            <v>10.64832</v>
          </cell>
          <cell r="N49">
            <v>10.660540000000001</v>
          </cell>
          <cell r="O49">
            <v>10.861270000000001</v>
          </cell>
          <cell r="P49">
            <v>11.92881</v>
          </cell>
          <cell r="Q49">
            <v>10.922319999999999</v>
          </cell>
          <cell r="R49">
            <v>908.68281999999999</v>
          </cell>
        </row>
        <row r="50">
          <cell r="F50">
            <v>3109.1700700000001</v>
          </cell>
          <cell r="G50">
            <v>2841.3545000000004</v>
          </cell>
          <cell r="H50">
            <v>3130.4676600000003</v>
          </cell>
          <cell r="I50">
            <v>3074.373345</v>
          </cell>
          <cell r="J50">
            <v>3289.6133799999998</v>
          </cell>
          <cell r="K50">
            <v>3331.8832850000003</v>
          </cell>
          <cell r="L50">
            <v>219.19181</v>
          </cell>
          <cell r="M50">
            <v>238.48669000000001</v>
          </cell>
          <cell r="N50">
            <v>54.139759999999995</v>
          </cell>
          <cell r="O50">
            <v>229.71552</v>
          </cell>
          <cell r="P50">
            <v>263.83614</v>
          </cell>
          <cell r="Q50">
            <v>208.22816</v>
          </cell>
          <cell r="R50">
            <v>19990.460320000006</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464.76001000000002</v>
          </cell>
          <cell r="G56">
            <v>441.02096999999998</v>
          </cell>
          <cell r="H56">
            <v>457.34737999999999</v>
          </cell>
          <cell r="I56">
            <v>482.78694999999999</v>
          </cell>
          <cell r="J56">
            <v>478.47419000000002</v>
          </cell>
          <cell r="K56">
            <v>500.34962999999999</v>
          </cell>
          <cell r="L56">
            <v>228.68047000000001</v>
          </cell>
          <cell r="M56">
            <v>97.202679999999987</v>
          </cell>
          <cell r="N56">
            <v>88.168710000000004</v>
          </cell>
          <cell r="O56">
            <v>84.804869999999994</v>
          </cell>
          <cell r="P56">
            <v>97.430240000000012</v>
          </cell>
          <cell r="Q56">
            <v>155.56308999999999</v>
          </cell>
          <cell r="R56">
            <v>3576.5891900000001</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164.55435</v>
          </cell>
          <cell r="G58">
            <v>87.177399999999992</v>
          </cell>
          <cell r="H58">
            <v>165.05195999999998</v>
          </cell>
          <cell r="I58">
            <v>164.43226000000001</v>
          </cell>
          <cell r="J58">
            <v>164.88539</v>
          </cell>
          <cell r="K58">
            <v>84.754130000000004</v>
          </cell>
          <cell r="L58">
            <v>84.597380000000001</v>
          </cell>
          <cell r="M58">
            <v>0</v>
          </cell>
          <cell r="N58">
            <v>0</v>
          </cell>
          <cell r="O58">
            <v>0</v>
          </cell>
          <cell r="P58">
            <v>0</v>
          </cell>
          <cell r="Q58">
            <v>0</v>
          </cell>
          <cell r="R58">
            <v>915.45287000000008</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0.35</v>
          </cell>
          <cell r="G60">
            <v>0</v>
          </cell>
          <cell r="H60">
            <v>0</v>
          </cell>
          <cell r="I60">
            <v>0</v>
          </cell>
          <cell r="J60">
            <v>0</v>
          </cell>
          <cell r="K60">
            <v>0</v>
          </cell>
          <cell r="L60">
            <v>2.86E-2</v>
          </cell>
          <cell r="M60">
            <v>1.43E-2</v>
          </cell>
          <cell r="N60">
            <v>1.43E-2</v>
          </cell>
          <cell r="O60">
            <v>1.43E-2</v>
          </cell>
          <cell r="P60">
            <v>1.43E-2</v>
          </cell>
          <cell r="Q60">
            <v>0</v>
          </cell>
          <cell r="R60">
            <v>0.43579999999999991</v>
          </cell>
        </row>
        <row r="61">
          <cell r="C61" t="str">
            <v>Coin</v>
          </cell>
          <cell r="F61">
            <v>5.3532700000000002</v>
          </cell>
          <cell r="G61">
            <v>0</v>
          </cell>
          <cell r="H61">
            <v>0</v>
          </cell>
          <cell r="I61">
            <v>4.8113900000000003</v>
          </cell>
          <cell r="J61">
            <v>4.0291199999999998</v>
          </cell>
          <cell r="K61">
            <v>4.6284200000000002</v>
          </cell>
          <cell r="L61">
            <v>4.8750000000000002E-2</v>
          </cell>
          <cell r="M61">
            <v>5.8999999999999997E-2</v>
          </cell>
          <cell r="N61">
            <v>4.0250000000000001E-2</v>
          </cell>
          <cell r="O61">
            <v>7.5749999999999998E-2</v>
          </cell>
          <cell r="P61">
            <v>7.5999999999999998E-2</v>
          </cell>
          <cell r="Q61">
            <v>0.13919999999999999</v>
          </cell>
          <cell r="R61">
            <v>19.261150000000001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24.697759999999999</v>
          </cell>
          <cell r="G63">
            <v>0</v>
          </cell>
          <cell r="H63">
            <v>31.613779999999998</v>
          </cell>
          <cell r="I63">
            <v>134.09592999999998</v>
          </cell>
          <cell r="J63">
            <v>2.4236</v>
          </cell>
          <cell r="K63">
            <v>0</v>
          </cell>
          <cell r="L63">
            <v>0</v>
          </cell>
          <cell r="M63">
            <v>0</v>
          </cell>
          <cell r="N63">
            <v>0</v>
          </cell>
          <cell r="O63">
            <v>0</v>
          </cell>
          <cell r="P63">
            <v>0</v>
          </cell>
          <cell r="Q63">
            <v>0</v>
          </cell>
          <cell r="R63">
            <v>192.83106999999998</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240.7799</v>
          </cell>
          <cell r="G68">
            <v>377.81471000000005</v>
          </cell>
          <cell r="H68">
            <v>306.60550999999998</v>
          </cell>
          <cell r="I68">
            <v>291.69158500000003</v>
          </cell>
          <cell r="J68">
            <v>594.55642</v>
          </cell>
          <cell r="K68">
            <v>372.34735499999999</v>
          </cell>
          <cell r="L68">
            <v>608.41836999999998</v>
          </cell>
          <cell r="M68">
            <v>47.109310000000001</v>
          </cell>
          <cell r="N68">
            <v>143.4307</v>
          </cell>
          <cell r="O68">
            <v>106.58391999999999</v>
          </cell>
          <cell r="P68">
            <v>90.738119999999995</v>
          </cell>
          <cell r="Q68">
            <v>110.563</v>
          </cell>
          <cell r="R68">
            <v>3290.6388999999995</v>
          </cell>
        </row>
        <row r="70">
          <cell r="C70" t="str">
            <v>Contribution Payments</v>
          </cell>
          <cell r="F70">
            <v>1632.0070000000001</v>
          </cell>
          <cell r="G70">
            <v>1621.4461899999999</v>
          </cell>
          <cell r="H70">
            <v>1515.2217599999999</v>
          </cell>
          <cell r="I70">
            <v>1847.7840800000001</v>
          </cell>
          <cell r="J70">
            <v>1972.95885</v>
          </cell>
          <cell r="K70">
            <v>1642.5318500000001</v>
          </cell>
          <cell r="L70">
            <v>2949.9808599999997</v>
          </cell>
          <cell r="M70">
            <v>3156.3987000000002</v>
          </cell>
          <cell r="N70">
            <v>3296.5278599999997</v>
          </cell>
          <cell r="O70">
            <v>3392.3678</v>
          </cell>
          <cell r="P70">
            <v>3614.4741200000003</v>
          </cell>
          <cell r="Q70">
            <v>3563.3796000000002</v>
          </cell>
          <cell r="R70">
            <v>30205.078669999999</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0.88245136774418176</v>
          </cell>
          <cell r="G73">
            <v>0.88245136774418176</v>
          </cell>
          <cell r="H73">
            <v>0.88245136774418176</v>
          </cell>
          <cell r="I73">
            <v>0.88245136774418176</v>
          </cell>
          <cell r="J73">
            <v>0.88245136774418176</v>
          </cell>
          <cell r="K73">
            <v>0.88245136774418176</v>
          </cell>
          <cell r="L73">
            <v>0.88245136774418176</v>
          </cell>
          <cell r="M73">
            <v>0.88245136774418176</v>
          </cell>
          <cell r="N73">
            <v>0.88245136774418176</v>
          </cell>
          <cell r="O73">
            <v>1.3414636755523877E-2</v>
          </cell>
          <cell r="P73">
            <v>0.86903673098865786</v>
          </cell>
          <cell r="Q73">
            <v>0.90868844040037899</v>
          </cell>
          <cell r="R73">
            <v>9.733202117842195</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0.88245136774418176</v>
          </cell>
          <cell r="G75">
            <v>0.88245136774418176</v>
          </cell>
          <cell r="H75">
            <v>0.88245136774418176</v>
          </cell>
          <cell r="I75">
            <v>0.88245136774418176</v>
          </cell>
          <cell r="J75">
            <v>0.88245136774418176</v>
          </cell>
          <cell r="K75">
            <v>0.88245136774418176</v>
          </cell>
          <cell r="L75">
            <v>0.88245136774418176</v>
          </cell>
          <cell r="M75">
            <v>0.88245136774418176</v>
          </cell>
          <cell r="N75">
            <v>0.88245136774418176</v>
          </cell>
          <cell r="O75">
            <v>1.3414636755523877E-2</v>
          </cell>
          <cell r="P75">
            <v>0.86903673098865786</v>
          </cell>
          <cell r="Q75">
            <v>0.90868844040037899</v>
          </cell>
          <cell r="R75">
            <v>9.733202117842195</v>
          </cell>
        </row>
        <row r="77">
          <cell r="C77" t="str">
            <v>Total Basic Local - VLOB</v>
          </cell>
          <cell r="F77">
            <v>5642.5548113677451</v>
          </cell>
          <cell r="G77">
            <v>5369.6962213677443</v>
          </cell>
          <cell r="H77">
            <v>5607.1905013677442</v>
          </cell>
          <cell r="I77">
            <v>6000.857991367744</v>
          </cell>
          <cell r="J77">
            <v>6507.8234013677438</v>
          </cell>
          <cell r="K77">
            <v>5937.3771213677446</v>
          </cell>
          <cell r="L77">
            <v>4091.8286913677434</v>
          </cell>
          <cell r="M77">
            <v>3540.1531313677447</v>
          </cell>
          <cell r="N77">
            <v>3583.2040313677439</v>
          </cell>
          <cell r="O77">
            <v>3813.5755746367554</v>
          </cell>
          <cell r="P77">
            <v>4067.4379567309888</v>
          </cell>
          <cell r="Q77">
            <v>4038.7817384404007</v>
          </cell>
          <cell r="R77">
            <v>58200.481172117848</v>
          </cell>
        </row>
        <row r="80">
          <cell r="C80" t="str">
            <v>TELUS PLAnet</v>
          </cell>
          <cell r="F80">
            <v>3.2488899999999998</v>
          </cell>
          <cell r="G80">
            <v>2.81955</v>
          </cell>
          <cell r="H80">
            <v>4.2460500000000003</v>
          </cell>
          <cell r="I80">
            <v>6.8244999999999996</v>
          </cell>
          <cell r="J80">
            <v>11.846489999999999</v>
          </cell>
          <cell r="K80">
            <v>13.293139999999999</v>
          </cell>
          <cell r="L80">
            <v>2.1921200000000001</v>
          </cell>
          <cell r="M80">
            <v>4.1001799999999999</v>
          </cell>
          <cell r="N80">
            <v>2.8322600000000002</v>
          </cell>
          <cell r="O80">
            <v>3.0681100000000003</v>
          </cell>
          <cell r="P80">
            <v>2.9276200000000001</v>
          </cell>
          <cell r="Q80">
            <v>3.0272399999999999</v>
          </cell>
          <cell r="R80">
            <v>60.426149999999993</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163.96023000000002</v>
          </cell>
          <cell r="G87">
            <v>232.93785999999997</v>
          </cell>
          <cell r="H87">
            <v>148.3245</v>
          </cell>
          <cell r="I87">
            <v>171.59620000000001</v>
          </cell>
          <cell r="J87">
            <v>169.34954999999999</v>
          </cell>
          <cell r="K87">
            <v>180.29089999999999</v>
          </cell>
          <cell r="L87">
            <v>114.81555</v>
          </cell>
          <cell r="M87">
            <v>130.60830000000001</v>
          </cell>
          <cell r="N87">
            <v>137.61229999999998</v>
          </cell>
          <cell r="O87">
            <v>135.5993</v>
          </cell>
          <cell r="P87">
            <v>339.40940999999998</v>
          </cell>
          <cell r="Q87">
            <v>56.069679999999998</v>
          </cell>
          <cell r="R87">
            <v>1980.5737800000004</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163.96023000000002</v>
          </cell>
          <cell r="G89">
            <v>232.93785999999997</v>
          </cell>
          <cell r="H89">
            <v>148.3245</v>
          </cell>
          <cell r="I89">
            <v>171.59620000000001</v>
          </cell>
          <cell r="J89">
            <v>169.34954999999999</v>
          </cell>
          <cell r="K89">
            <v>180.29089999999999</v>
          </cell>
          <cell r="L89">
            <v>114.81555</v>
          </cell>
          <cell r="M89">
            <v>130.60830000000001</v>
          </cell>
          <cell r="N89">
            <v>137.61229999999998</v>
          </cell>
          <cell r="O89">
            <v>135.5993</v>
          </cell>
          <cell r="P89">
            <v>339.40940999999998</v>
          </cell>
          <cell r="Q89">
            <v>56.069679999999998</v>
          </cell>
          <cell r="R89">
            <v>1980.5737800000004</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11.783299999999999</v>
          </cell>
          <cell r="G92">
            <v>10.764049999999999</v>
          </cell>
          <cell r="H92">
            <v>11.331950000000001</v>
          </cell>
          <cell r="I92">
            <v>13.23165</v>
          </cell>
          <cell r="J92">
            <v>15.19125</v>
          </cell>
          <cell r="K92">
            <v>15.6449</v>
          </cell>
          <cell r="L92">
            <v>4.4400000000000002E-2</v>
          </cell>
          <cell r="M92">
            <v>0.48349999999999999</v>
          </cell>
          <cell r="N92">
            <v>0.56229999999999991</v>
          </cell>
          <cell r="O92">
            <v>0.52615000000000001</v>
          </cell>
          <cell r="P92">
            <v>0.61409999999999998</v>
          </cell>
          <cell r="Q92">
            <v>0.36219999999999997</v>
          </cell>
          <cell r="R92">
            <v>80.539749999999998</v>
          </cell>
        </row>
        <row r="93">
          <cell r="C93" t="str">
            <v>Custom Calling</v>
          </cell>
          <cell r="F93">
            <v>36.227899999999998</v>
          </cell>
          <cell r="G93">
            <v>34.017699999999998</v>
          </cell>
          <cell r="H93">
            <v>34.715199999999996</v>
          </cell>
          <cell r="I93">
            <v>39.3596</v>
          </cell>
          <cell r="J93">
            <v>40.337800000000001</v>
          </cell>
          <cell r="K93">
            <v>41.105599999999995</v>
          </cell>
          <cell r="L93">
            <v>0.52710000000000001</v>
          </cell>
          <cell r="M93">
            <v>0.68520000000000003</v>
          </cell>
          <cell r="N93">
            <v>0.65395000000000003</v>
          </cell>
          <cell r="O93">
            <v>0.64324999999999999</v>
          </cell>
          <cell r="P93">
            <v>0.61624999999999996</v>
          </cell>
          <cell r="Q93">
            <v>0.68929999999999991</v>
          </cell>
          <cell r="R93">
            <v>229.57885000000002</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48.011199999999995</v>
          </cell>
          <cell r="G97">
            <v>44.781749999999995</v>
          </cell>
          <cell r="H97">
            <v>46.047149999999995</v>
          </cell>
          <cell r="I97">
            <v>52.591250000000002</v>
          </cell>
          <cell r="J97">
            <v>55.529049999999998</v>
          </cell>
          <cell r="K97">
            <v>56.750499999999995</v>
          </cell>
          <cell r="L97">
            <v>0.57150000000000001</v>
          </cell>
          <cell r="M97">
            <v>1.1687000000000001</v>
          </cell>
          <cell r="N97">
            <v>1.2162500000000001</v>
          </cell>
          <cell r="O97">
            <v>1.1694</v>
          </cell>
          <cell r="P97">
            <v>1.2303500000000001</v>
          </cell>
          <cell r="Q97">
            <v>1.0514999999999999</v>
          </cell>
          <cell r="R97">
            <v>310.11860000000001</v>
          </cell>
        </row>
        <row r="99">
          <cell r="C99" t="str">
            <v>Megalink</v>
          </cell>
          <cell r="F99">
            <v>0</v>
          </cell>
          <cell r="G99">
            <v>0</v>
          </cell>
          <cell r="H99">
            <v>0</v>
          </cell>
          <cell r="I99">
            <v>0</v>
          </cell>
          <cell r="J99">
            <v>0</v>
          </cell>
          <cell r="K99">
            <v>0</v>
          </cell>
          <cell r="L99">
            <v>0</v>
          </cell>
          <cell r="M99">
            <v>0</v>
          </cell>
          <cell r="N99">
            <v>0</v>
          </cell>
          <cell r="O99">
            <v>0</v>
          </cell>
          <cell r="P99">
            <v>101.816</v>
          </cell>
          <cell r="Q99">
            <v>99.031999999999996</v>
          </cell>
          <cell r="R99">
            <v>200.84800000000001</v>
          </cell>
        </row>
        <row r="100">
          <cell r="C100" t="str">
            <v>AIN</v>
          </cell>
          <cell r="F100">
            <v>0</v>
          </cell>
          <cell r="G100">
            <v>0</v>
          </cell>
          <cell r="H100">
            <v>0</v>
          </cell>
          <cell r="I100">
            <v>0.125</v>
          </cell>
          <cell r="J100">
            <v>7.3576000000000006</v>
          </cell>
          <cell r="K100">
            <v>3.2768699999999997</v>
          </cell>
          <cell r="L100">
            <v>5.9999999999999995E-4</v>
          </cell>
          <cell r="M100">
            <v>0</v>
          </cell>
          <cell r="N100">
            <v>0</v>
          </cell>
          <cell r="O100">
            <v>0</v>
          </cell>
          <cell r="P100">
            <v>0</v>
          </cell>
          <cell r="Q100">
            <v>0</v>
          </cell>
          <cell r="R100">
            <v>10.760070000000001</v>
          </cell>
        </row>
        <row r="101">
          <cell r="C101" t="str">
            <v>E911</v>
          </cell>
          <cell r="F101">
            <v>4.5859499999999995</v>
          </cell>
          <cell r="G101">
            <v>2.7090000000000001</v>
          </cell>
          <cell r="H101">
            <v>2.8325</v>
          </cell>
          <cell r="I101">
            <v>4.16629</v>
          </cell>
          <cell r="J101">
            <v>3.5692399999999997</v>
          </cell>
          <cell r="K101">
            <v>4.2176</v>
          </cell>
          <cell r="L101">
            <v>0.70369999999999999</v>
          </cell>
          <cell r="M101">
            <v>0.86263999999999996</v>
          </cell>
          <cell r="N101">
            <v>0.86263999999999996</v>
          </cell>
          <cell r="O101">
            <v>0.79783999999999999</v>
          </cell>
          <cell r="P101">
            <v>0.77159</v>
          </cell>
          <cell r="Q101">
            <v>0.63336999999999999</v>
          </cell>
          <cell r="R101">
            <v>26.71236</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216.55738000000002</v>
          </cell>
          <cell r="G104">
            <v>280.42860999999999</v>
          </cell>
          <cell r="H104">
            <v>197.20415</v>
          </cell>
          <cell r="I104">
            <v>228.47874000000002</v>
          </cell>
          <cell r="J104">
            <v>235.80543999999998</v>
          </cell>
          <cell r="K104">
            <v>244.53586999999999</v>
          </cell>
          <cell r="L104">
            <v>116.09135000000001</v>
          </cell>
          <cell r="M104">
            <v>132.63964000000001</v>
          </cell>
          <cell r="N104">
            <v>139.69118999999998</v>
          </cell>
          <cell r="O104">
            <v>137.56654</v>
          </cell>
          <cell r="P104">
            <v>443.22735</v>
          </cell>
          <cell r="Q104">
            <v>156.78655000000001</v>
          </cell>
          <cell r="R104">
            <v>2529.0128100000002</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0.57104999999999995</v>
          </cell>
          <cell r="G109">
            <v>0.54274999999999995</v>
          </cell>
          <cell r="H109">
            <v>0.52049999999999996</v>
          </cell>
          <cell r="I109">
            <v>0.56229999999999991</v>
          </cell>
          <cell r="J109">
            <v>0.54544999999999999</v>
          </cell>
          <cell r="K109">
            <v>0.54339999999999999</v>
          </cell>
          <cell r="L109">
            <v>0</v>
          </cell>
          <cell r="M109">
            <v>4.9500000000000004E-3</v>
          </cell>
          <cell r="N109">
            <v>0</v>
          </cell>
          <cell r="O109">
            <v>4.9500000000000004E-3</v>
          </cell>
          <cell r="P109">
            <v>4.9500000000000004E-3</v>
          </cell>
          <cell r="Q109">
            <v>4.9500000000000004E-3</v>
          </cell>
          <cell r="R109">
            <v>3.30525</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12.39466</v>
          </cell>
          <cell r="G111">
            <v>12.149239999999999</v>
          </cell>
          <cell r="H111">
            <v>12.57943</v>
          </cell>
          <cell r="I111">
            <v>11.63283</v>
          </cell>
          <cell r="J111">
            <v>11.95285</v>
          </cell>
          <cell r="K111">
            <v>11.74202</v>
          </cell>
          <cell r="L111">
            <v>7.2113999999999994</v>
          </cell>
          <cell r="M111">
            <v>1.5713499999999998</v>
          </cell>
          <cell r="N111">
            <v>1.5740000000000001</v>
          </cell>
          <cell r="O111">
            <v>6.7274099999999999</v>
          </cell>
          <cell r="P111">
            <v>3.29935</v>
          </cell>
          <cell r="Q111">
            <v>1.5773499999999998</v>
          </cell>
          <cell r="R111">
            <v>94.41189</v>
          </cell>
        </row>
        <row r="113">
          <cell r="F113">
            <v>12.96571</v>
          </cell>
          <cell r="G113">
            <v>12.691989999999999</v>
          </cell>
          <cell r="H113">
            <v>13.099930000000001</v>
          </cell>
          <cell r="I113">
            <v>12.195130000000001</v>
          </cell>
          <cell r="J113">
            <v>12.4983</v>
          </cell>
          <cell r="K113">
            <v>12.28542</v>
          </cell>
          <cell r="L113">
            <v>7.2113999999999994</v>
          </cell>
          <cell r="M113">
            <v>1.5762999999999998</v>
          </cell>
          <cell r="N113">
            <v>1.5740000000000001</v>
          </cell>
          <cell r="O113">
            <v>6.7323599999999999</v>
          </cell>
          <cell r="P113">
            <v>3.3043</v>
          </cell>
          <cell r="Q113">
            <v>1.5822999999999998</v>
          </cell>
          <cell r="R113">
            <v>97.717140000000001</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12.96571</v>
          </cell>
          <cell r="G117">
            <v>12.691989999999999</v>
          </cell>
          <cell r="H117">
            <v>13.099930000000001</v>
          </cell>
          <cell r="I117">
            <v>12.195130000000001</v>
          </cell>
          <cell r="J117">
            <v>12.4983</v>
          </cell>
          <cell r="K117">
            <v>12.28542</v>
          </cell>
          <cell r="L117">
            <v>7.2113999999999994</v>
          </cell>
          <cell r="M117">
            <v>1.5762999999999998</v>
          </cell>
          <cell r="N117">
            <v>1.5740000000000001</v>
          </cell>
          <cell r="O117">
            <v>6.7323599999999999</v>
          </cell>
          <cell r="P117">
            <v>3.3043</v>
          </cell>
          <cell r="Q117">
            <v>1.5822999999999998</v>
          </cell>
          <cell r="R117">
            <v>97.717140000000001</v>
          </cell>
        </row>
        <row r="119">
          <cell r="F119">
            <v>5875.3267913677455</v>
          </cell>
          <cell r="G119">
            <v>5665.6363713677447</v>
          </cell>
          <cell r="H119">
            <v>5821.7406313677438</v>
          </cell>
          <cell r="I119">
            <v>6248.3563613677434</v>
          </cell>
          <cell r="J119">
            <v>6767.973631367744</v>
          </cell>
          <cell r="K119">
            <v>6207.4915513677443</v>
          </cell>
          <cell r="L119">
            <v>4217.3235613677434</v>
          </cell>
          <cell r="M119">
            <v>3678.4692513677446</v>
          </cell>
          <cell r="N119">
            <v>3727.3014813677441</v>
          </cell>
          <cell r="O119">
            <v>3960.9425846367553</v>
          </cell>
          <cell r="P119">
            <v>4516.8972267309882</v>
          </cell>
          <cell r="Q119">
            <v>4200.1778284404008</v>
          </cell>
          <cell r="R119">
            <v>60887.637272117849</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1968.1872700000001</v>
          </cell>
          <cell r="G124">
            <v>2197.06124</v>
          </cell>
          <cell r="H124">
            <v>1834.3791200000001</v>
          </cell>
          <cell r="I124">
            <v>2433.1707999999999</v>
          </cell>
          <cell r="J124">
            <v>2115.9159199999999</v>
          </cell>
          <cell r="K124">
            <v>1882.6900800000001</v>
          </cell>
          <cell r="L124">
            <v>653.26194999999996</v>
          </cell>
          <cell r="M124">
            <v>670.93557999999996</v>
          </cell>
          <cell r="N124">
            <v>668.98581000000001</v>
          </cell>
          <cell r="O124">
            <v>709.96717000000001</v>
          </cell>
          <cell r="P124">
            <v>1199.02172</v>
          </cell>
          <cell r="Q124">
            <v>278.87334000000004</v>
          </cell>
          <cell r="R124">
            <v>16612.45</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69.962389999999999</v>
          </cell>
          <cell r="G126">
            <v>49.694309999999994</v>
          </cell>
          <cell r="H126">
            <v>10.21134</v>
          </cell>
          <cell r="I126">
            <v>134.11626000000001</v>
          </cell>
          <cell r="J126">
            <v>75.544020000000003</v>
          </cell>
          <cell r="K126">
            <v>130.56166999999999</v>
          </cell>
          <cell r="L126">
            <v>-54.246730000000007</v>
          </cell>
          <cell r="M126">
            <v>4.992</v>
          </cell>
          <cell r="N126">
            <v>4.9325900000000003</v>
          </cell>
          <cell r="O126">
            <v>49.487250000000003</v>
          </cell>
          <cell r="P126">
            <v>86.799289999999999</v>
          </cell>
          <cell r="Q126">
            <v>81.935029999999998</v>
          </cell>
          <cell r="R126">
            <v>643.98942</v>
          </cell>
        </row>
        <row r="127">
          <cell r="C127" t="str">
            <v>Faxcom</v>
          </cell>
          <cell r="F127">
            <v>16.60154</v>
          </cell>
          <cell r="G127">
            <v>17.825990000000001</v>
          </cell>
          <cell r="H127">
            <v>16.17868</v>
          </cell>
          <cell r="I127">
            <v>18.665860000000002</v>
          </cell>
          <cell r="J127">
            <v>17.511430000000001</v>
          </cell>
          <cell r="K127">
            <v>17.934639999999998</v>
          </cell>
          <cell r="L127">
            <v>0</v>
          </cell>
          <cell r="M127">
            <v>0</v>
          </cell>
          <cell r="N127">
            <v>0</v>
          </cell>
          <cell r="O127">
            <v>0</v>
          </cell>
          <cell r="P127">
            <v>0</v>
          </cell>
          <cell r="Q127">
            <v>0</v>
          </cell>
          <cell r="R127">
            <v>104.71814000000002</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252.95065</v>
          </cell>
          <cell r="G129">
            <v>469.67122999999998</v>
          </cell>
          <cell r="H129">
            <v>512.7824250000001</v>
          </cell>
          <cell r="I129">
            <v>350.75900000000001</v>
          </cell>
          <cell r="J129">
            <v>333.61009000000001</v>
          </cell>
          <cell r="K129">
            <v>326.91192999999998</v>
          </cell>
          <cell r="L129">
            <v>1.8349800000000001</v>
          </cell>
          <cell r="M129">
            <v>2.4671999999999996</v>
          </cell>
          <cell r="N129">
            <v>3.6035700000000004</v>
          </cell>
          <cell r="O129">
            <v>5.3942899999999998</v>
          </cell>
          <cell r="P129">
            <v>2.6676500000000001</v>
          </cell>
          <cell r="Q129">
            <v>2.5346500000000001</v>
          </cell>
          <cell r="R129">
            <v>2265.1876650000008</v>
          </cell>
        </row>
        <row r="130">
          <cell r="C130" t="str">
            <v>900 Services</v>
          </cell>
          <cell r="F130">
            <v>6.3285900000000002</v>
          </cell>
          <cell r="G130">
            <v>8.4337599999999995</v>
          </cell>
          <cell r="H130">
            <v>6.7551300000000003</v>
          </cell>
          <cell r="I130">
            <v>10.090399999999999</v>
          </cell>
          <cell r="J130">
            <v>5.62791</v>
          </cell>
          <cell r="K130">
            <v>5.94231</v>
          </cell>
          <cell r="L130">
            <v>0</v>
          </cell>
          <cell r="M130">
            <v>7.1819999999999995E-2</v>
          </cell>
          <cell r="N130">
            <v>1.1730000000000001E-2</v>
          </cell>
          <cell r="O130">
            <v>1E-3</v>
          </cell>
          <cell r="P130">
            <v>0</v>
          </cell>
          <cell r="Q130">
            <v>5.5350000000000003E-2</v>
          </cell>
          <cell r="R130">
            <v>43.317999999999991</v>
          </cell>
        </row>
        <row r="131">
          <cell r="F131">
            <v>2314.0304400000005</v>
          </cell>
          <cell r="G131">
            <v>2742.6865299999995</v>
          </cell>
          <cell r="H131">
            <v>2380.3066950000002</v>
          </cell>
          <cell r="I131">
            <v>2946.8023199999998</v>
          </cell>
          <cell r="J131">
            <v>2548.20937</v>
          </cell>
          <cell r="K131">
            <v>2364.04063</v>
          </cell>
          <cell r="L131">
            <v>600.85019999999997</v>
          </cell>
          <cell r="M131">
            <v>678.46659999999997</v>
          </cell>
          <cell r="N131">
            <v>677.53369999999995</v>
          </cell>
          <cell r="O131">
            <v>764.84970999999996</v>
          </cell>
          <cell r="P131">
            <v>1288.48866</v>
          </cell>
          <cell r="Q131">
            <v>363.39837</v>
          </cell>
          <cell r="R131">
            <v>19669.663225000004</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70.958010000000002</v>
          </cell>
          <cell r="R144">
            <v>70.958010000000002</v>
          </cell>
        </row>
        <row r="145">
          <cell r="F145">
            <v>0</v>
          </cell>
          <cell r="G145">
            <v>0</v>
          </cell>
          <cell r="H145">
            <v>0</v>
          </cell>
          <cell r="I145">
            <v>0</v>
          </cell>
          <cell r="J145">
            <v>0</v>
          </cell>
          <cell r="K145">
            <v>0</v>
          </cell>
          <cell r="L145">
            <v>0</v>
          </cell>
          <cell r="M145">
            <v>0</v>
          </cell>
          <cell r="N145">
            <v>0</v>
          </cell>
          <cell r="O145">
            <v>0</v>
          </cell>
          <cell r="P145">
            <v>0</v>
          </cell>
          <cell r="Q145">
            <v>70.958010000000002</v>
          </cell>
          <cell r="R145">
            <v>70.958010000000002</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66.814149999999998</v>
          </cell>
          <cell r="N148">
            <v>60.3643</v>
          </cell>
          <cell r="O148">
            <v>61.000800000000005</v>
          </cell>
          <cell r="P148">
            <v>69.374949999999998</v>
          </cell>
          <cell r="Q148">
            <v>61.907550000000001</v>
          </cell>
          <cell r="R148">
            <v>319.46174999999999</v>
          </cell>
        </row>
        <row r="149">
          <cell r="F149">
            <v>0</v>
          </cell>
          <cell r="G149">
            <v>0</v>
          </cell>
          <cell r="H149">
            <v>0</v>
          </cell>
          <cell r="I149">
            <v>0</v>
          </cell>
          <cell r="J149">
            <v>0</v>
          </cell>
          <cell r="K149">
            <v>0</v>
          </cell>
          <cell r="L149">
            <v>0</v>
          </cell>
          <cell r="M149">
            <v>66.814149999999998</v>
          </cell>
          <cell r="N149">
            <v>60.3643</v>
          </cell>
          <cell r="O149">
            <v>61.000800000000005</v>
          </cell>
          <cell r="P149">
            <v>69.374949999999998</v>
          </cell>
          <cell r="Q149">
            <v>61.907550000000001</v>
          </cell>
          <cell r="R149">
            <v>319.46174999999999</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0.83118863225581829</v>
          </cell>
          <cell r="G153">
            <v>0.83118863225581829</v>
          </cell>
          <cell r="H153">
            <v>0.83118863225581829</v>
          </cell>
          <cell r="I153">
            <v>0.83118863225581829</v>
          </cell>
          <cell r="J153">
            <v>0.83118863225581829</v>
          </cell>
          <cell r="K153">
            <v>0.83118863225581829</v>
          </cell>
          <cell r="L153">
            <v>0.83118863225581829</v>
          </cell>
          <cell r="M153">
            <v>0.83118863225581829</v>
          </cell>
          <cell r="N153">
            <v>0.83118863225581829</v>
          </cell>
          <cell r="O153">
            <v>1.2635363244476125E-2</v>
          </cell>
          <cell r="P153">
            <v>0.81855326901134207</v>
          </cell>
          <cell r="Q153">
            <v>0.85590155959962089</v>
          </cell>
          <cell r="R153">
            <v>9.1677878821578034</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0.83118863225581829</v>
          </cell>
          <cell r="G156">
            <v>0.83118863225581829</v>
          </cell>
          <cell r="H156">
            <v>0.83118863225581829</v>
          </cell>
          <cell r="I156">
            <v>0.83118863225581829</v>
          </cell>
          <cell r="J156">
            <v>0.83118863225581829</v>
          </cell>
          <cell r="K156">
            <v>0.83118863225581829</v>
          </cell>
          <cell r="L156">
            <v>0.83118863225581829</v>
          </cell>
          <cell r="M156">
            <v>0.83118863225581829</v>
          </cell>
          <cell r="N156">
            <v>0.83118863225581829</v>
          </cell>
          <cell r="O156">
            <v>1.2635363244476125E-2</v>
          </cell>
          <cell r="P156">
            <v>0.81855326901134207</v>
          </cell>
          <cell r="Q156">
            <v>0.85590155959962089</v>
          </cell>
          <cell r="R156">
            <v>9.1677878821578034</v>
          </cell>
        </row>
        <row r="158">
          <cell r="C158" t="str">
            <v>Regular Toll</v>
          </cell>
          <cell r="F158">
            <v>759.92113000000018</v>
          </cell>
          <cell r="G158">
            <v>809.93982000000005</v>
          </cell>
          <cell r="H158">
            <v>904.23721999999998</v>
          </cell>
          <cell r="I158">
            <v>831.84567000000004</v>
          </cell>
          <cell r="J158">
            <v>796.85595000000001</v>
          </cell>
          <cell r="K158">
            <v>813.15622999999994</v>
          </cell>
          <cell r="L158">
            <v>92.369839999999996</v>
          </cell>
          <cell r="M158">
            <v>28.1157</v>
          </cell>
          <cell r="N158">
            <v>33.820869999999999</v>
          </cell>
          <cell r="O158">
            <v>20.945779999999999</v>
          </cell>
          <cell r="P158">
            <v>25.173749999999998</v>
          </cell>
          <cell r="Q158">
            <v>104.78578999999999</v>
          </cell>
          <cell r="R158">
            <v>5221.1677499999996</v>
          </cell>
        </row>
        <row r="160">
          <cell r="F160">
            <v>3074.7827586322564</v>
          </cell>
          <cell r="G160">
            <v>3553.4575386322554</v>
          </cell>
          <cell r="H160">
            <v>3285.375103632256</v>
          </cell>
          <cell r="I160">
            <v>3779.4791786322558</v>
          </cell>
          <cell r="J160">
            <v>3345.896508632256</v>
          </cell>
          <cell r="K160">
            <v>3178.0280486322558</v>
          </cell>
          <cell r="L160">
            <v>694.05122863225574</v>
          </cell>
          <cell r="M160">
            <v>774.22763863225578</v>
          </cell>
          <cell r="N160">
            <v>772.55005863225574</v>
          </cell>
          <cell r="O160">
            <v>846.8089253632445</v>
          </cell>
          <cell r="P160">
            <v>1383.8559132690114</v>
          </cell>
          <cell r="Q160">
            <v>601.90562155959958</v>
          </cell>
          <cell r="R160">
            <v>25290.418522882163</v>
          </cell>
        </row>
        <row r="163">
          <cell r="C163" t="str">
            <v>Other Revenue</v>
          </cell>
          <cell r="F163">
            <v>4.5538999999999996</v>
          </cell>
          <cell r="G163">
            <v>4.0949</v>
          </cell>
          <cell r="H163">
            <v>28.821999999999999</v>
          </cell>
          <cell r="I163">
            <v>9.7967900000000014</v>
          </cell>
          <cell r="J163">
            <v>9.5149500000000007</v>
          </cell>
          <cell r="K163">
            <v>10.931119999999998</v>
          </cell>
          <cell r="L163">
            <v>9.3436199999999996</v>
          </cell>
          <cell r="M163">
            <v>7.6912500000000001</v>
          </cell>
          <cell r="N163">
            <v>8.3165499999999994</v>
          </cell>
          <cell r="O163">
            <v>8.2575099999999999</v>
          </cell>
          <cell r="P163">
            <v>8.7384500000000003</v>
          </cell>
          <cell r="Q163">
            <v>7.7672400000000001</v>
          </cell>
          <cell r="R163">
            <v>117.82827999999999</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4.5538999999999996</v>
          </cell>
          <cell r="G168">
            <v>4.0949</v>
          </cell>
          <cell r="H168">
            <v>28.821999999999999</v>
          </cell>
          <cell r="I168">
            <v>9.7967900000000014</v>
          </cell>
          <cell r="J168">
            <v>9.5149500000000007</v>
          </cell>
          <cell r="K168">
            <v>10.931119999999998</v>
          </cell>
          <cell r="L168">
            <v>9.3436199999999996</v>
          </cell>
          <cell r="M168">
            <v>7.6912500000000001</v>
          </cell>
          <cell r="N168">
            <v>8.3165499999999994</v>
          </cell>
          <cell r="O168">
            <v>8.2575099999999999</v>
          </cell>
          <cell r="P168">
            <v>8.7384500000000003</v>
          </cell>
          <cell r="Q168">
            <v>7.7672400000000001</v>
          </cell>
          <cell r="R168">
            <v>117.82827999999999</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670.92246999999998</v>
          </cell>
          <cell r="G186">
            <v>770.46699999999998</v>
          </cell>
          <cell r="H186">
            <v>717.28022999999996</v>
          </cell>
          <cell r="I186">
            <v>654.48686999999995</v>
          </cell>
          <cell r="J186">
            <v>673.82971999999995</v>
          </cell>
          <cell r="K186">
            <v>815.59078</v>
          </cell>
          <cell r="L186">
            <v>781.7348199999999</v>
          </cell>
          <cell r="M186">
            <v>2798.28766</v>
          </cell>
          <cell r="N186">
            <v>4792.9004000000004</v>
          </cell>
          <cell r="O186">
            <v>2637.4366600000003</v>
          </cell>
          <cell r="P186">
            <v>3244.3712500000001</v>
          </cell>
          <cell r="Q186">
            <v>3979.2964400000001</v>
          </cell>
          <cell r="R186">
            <v>22536.604299999999</v>
          </cell>
        </row>
        <row r="188">
          <cell r="F188">
            <v>670.92246999999998</v>
          </cell>
          <cell r="G188">
            <v>770.46699999999998</v>
          </cell>
          <cell r="H188">
            <v>717.28022999999996</v>
          </cell>
          <cell r="I188">
            <v>654.48686999999995</v>
          </cell>
          <cell r="J188">
            <v>673.82971999999995</v>
          </cell>
          <cell r="K188">
            <v>815.59078</v>
          </cell>
          <cell r="L188">
            <v>781.7348199999999</v>
          </cell>
          <cell r="M188">
            <v>2798.28766</v>
          </cell>
          <cell r="N188">
            <v>4792.9004000000004</v>
          </cell>
          <cell r="O188">
            <v>2637.4366600000003</v>
          </cell>
          <cell r="P188">
            <v>3244.3712500000001</v>
          </cell>
          <cell r="Q188">
            <v>3979.2964400000001</v>
          </cell>
          <cell r="R188">
            <v>22536.604299999999</v>
          </cell>
        </row>
        <row r="190">
          <cell r="F190">
            <v>9625.5859200000014</v>
          </cell>
          <cell r="G190">
            <v>9993.6558100000002</v>
          </cell>
          <cell r="H190">
            <v>9853.2179649999998</v>
          </cell>
          <cell r="I190">
            <v>10692.119200000001</v>
          </cell>
          <cell r="J190">
            <v>10797.214809999999</v>
          </cell>
          <cell r="K190">
            <v>10212.041499999999</v>
          </cell>
          <cell r="L190">
            <v>5702.4532299999983</v>
          </cell>
          <cell r="M190">
            <v>7258.6758</v>
          </cell>
          <cell r="N190">
            <v>9301.0684899999997</v>
          </cell>
          <cell r="O190">
            <v>7453.4456800000007</v>
          </cell>
          <cell r="P190">
            <v>9153.8628399999998</v>
          </cell>
          <cell r="Q190">
            <v>8789.1471300000012</v>
          </cell>
          <cell r="R190">
            <v>108832.48837500002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9625.5859200000014</v>
          </cell>
          <cell r="G201">
            <v>9993.6558100000002</v>
          </cell>
          <cell r="H201">
            <v>9853.2179649999998</v>
          </cell>
          <cell r="I201">
            <v>10692.119200000001</v>
          </cell>
          <cell r="J201">
            <v>10797.214809999999</v>
          </cell>
          <cell r="K201">
            <v>10212.041499999999</v>
          </cell>
          <cell r="L201">
            <v>5702.4532299999983</v>
          </cell>
          <cell r="M201">
            <v>7258.6758</v>
          </cell>
          <cell r="N201">
            <v>9301.0684899999997</v>
          </cell>
          <cell r="O201">
            <v>7453.4456800000007</v>
          </cell>
          <cell r="P201">
            <v>9153.8628399999998</v>
          </cell>
          <cell r="Q201">
            <v>8789.1471300000012</v>
          </cell>
          <cell r="R201">
            <v>108832.48837500002</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0.35032999999999997</v>
          </cell>
          <cell r="R68">
            <v>0.35032999999999997</v>
          </cell>
        </row>
        <row r="70">
          <cell r="C70" t="str">
            <v>Contribution Payments</v>
          </cell>
          <cell r="F70">
            <v>-601.05971999999997</v>
          </cell>
          <cell r="G70">
            <v>1022.9251900000002</v>
          </cell>
          <cell r="H70">
            <v>504.99309999999991</v>
          </cell>
          <cell r="I70">
            <v>-348.35080999999991</v>
          </cell>
          <cell r="J70">
            <v>3080.7712099999999</v>
          </cell>
          <cell r="K70">
            <v>1365.7653600000006</v>
          </cell>
          <cell r="L70">
            <v>375.44053000000031</v>
          </cell>
          <cell r="M70">
            <v>652.44807999999921</v>
          </cell>
          <cell r="N70">
            <v>75.573410000000877</v>
          </cell>
          <cell r="O70">
            <v>390.86274999999978</v>
          </cell>
          <cell r="P70">
            <v>771.09082999999964</v>
          </cell>
          <cell r="Q70">
            <v>519.54074999999966</v>
          </cell>
          <cell r="R70">
            <v>7810.0006799999992</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-601.05971999999997</v>
          </cell>
          <cell r="G77">
            <v>1022.9251900000002</v>
          </cell>
          <cell r="H77">
            <v>504.99309999999991</v>
          </cell>
          <cell r="I77">
            <v>-348.35080999999991</v>
          </cell>
          <cell r="J77">
            <v>3080.7712099999999</v>
          </cell>
          <cell r="K77">
            <v>1365.7653600000006</v>
          </cell>
          <cell r="L77">
            <v>375.44053000000031</v>
          </cell>
          <cell r="M77">
            <v>652.44807999999921</v>
          </cell>
          <cell r="N77">
            <v>75.573410000000877</v>
          </cell>
          <cell r="O77">
            <v>390.86274999999978</v>
          </cell>
          <cell r="P77">
            <v>771.09082999999964</v>
          </cell>
          <cell r="Q77">
            <v>519.89107999999965</v>
          </cell>
          <cell r="R77">
            <v>7810.3510099999994</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0</v>
          </cell>
          <cell r="G113">
            <v>0</v>
          </cell>
          <cell r="H113">
            <v>0</v>
          </cell>
          <cell r="I113">
            <v>0</v>
          </cell>
          <cell r="J113">
            <v>0</v>
          </cell>
          <cell r="K113">
            <v>0</v>
          </cell>
          <cell r="L113">
            <v>0</v>
          </cell>
          <cell r="M113">
            <v>0</v>
          </cell>
          <cell r="N113">
            <v>0</v>
          </cell>
          <cell r="O113">
            <v>0</v>
          </cell>
          <cell r="P113">
            <v>0</v>
          </cell>
          <cell r="Q113">
            <v>0</v>
          </cell>
          <cell r="R113">
            <v>0</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-601.05971999999997</v>
          </cell>
          <cell r="G119">
            <v>1022.9251900000002</v>
          </cell>
          <cell r="H119">
            <v>504.99309999999991</v>
          </cell>
          <cell r="I119">
            <v>-348.35080999999991</v>
          </cell>
          <cell r="J119">
            <v>3080.7712099999999</v>
          </cell>
          <cell r="K119">
            <v>1365.7653600000006</v>
          </cell>
          <cell r="L119">
            <v>375.44053000000031</v>
          </cell>
          <cell r="M119">
            <v>652.44807999999921</v>
          </cell>
          <cell r="N119">
            <v>75.573410000000877</v>
          </cell>
          <cell r="O119">
            <v>390.86274999999978</v>
          </cell>
          <cell r="P119">
            <v>771.09082999999964</v>
          </cell>
          <cell r="Q119">
            <v>519.89107999999965</v>
          </cell>
          <cell r="R119">
            <v>7810.3510099999994</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0</v>
          </cell>
          <cell r="N148">
            <v>0</v>
          </cell>
          <cell r="O148">
            <v>0</v>
          </cell>
          <cell r="P148">
            <v>0</v>
          </cell>
          <cell r="Q148">
            <v>0</v>
          </cell>
          <cell r="R148">
            <v>0</v>
          </cell>
        </row>
        <row r="149">
          <cell r="F149">
            <v>0</v>
          </cell>
          <cell r="G149">
            <v>0</v>
          </cell>
          <cell r="H149">
            <v>0</v>
          </cell>
          <cell r="I149">
            <v>0</v>
          </cell>
          <cell r="J149">
            <v>0</v>
          </cell>
          <cell r="K149">
            <v>0</v>
          </cell>
          <cell r="L149">
            <v>0</v>
          </cell>
          <cell r="M149">
            <v>0</v>
          </cell>
          <cell r="N149">
            <v>0</v>
          </cell>
          <cell r="O149">
            <v>0</v>
          </cell>
          <cell r="P149">
            <v>0</v>
          </cell>
          <cell r="Q149">
            <v>0</v>
          </cell>
          <cell r="R149">
            <v>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row>
        <row r="163">
          <cell r="C163" t="str">
            <v>Other Revenue</v>
          </cell>
          <cell r="F163">
            <v>610.15040999999997</v>
          </cell>
          <cell r="G163">
            <v>289.48578000000009</v>
          </cell>
          <cell r="H163">
            <v>651.23826999999994</v>
          </cell>
          <cell r="I163">
            <v>516.45725000000004</v>
          </cell>
          <cell r="J163">
            <v>1485.1027999999999</v>
          </cell>
          <cell r="K163">
            <v>237.76488000000001</v>
          </cell>
          <cell r="L163">
            <v>342.91208</v>
          </cell>
          <cell r="M163">
            <v>436.17179999999996</v>
          </cell>
          <cell r="N163">
            <v>-611.36023999999998</v>
          </cell>
          <cell r="O163">
            <v>278.45853999999997</v>
          </cell>
          <cell r="P163">
            <v>405.31332000000009</v>
          </cell>
          <cell r="Q163">
            <v>537.26751000000002</v>
          </cell>
          <cell r="R163">
            <v>5178.9623999999994</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1081.7739999999999</v>
          </cell>
          <cell r="G165">
            <v>1081.7739999999999</v>
          </cell>
          <cell r="H165">
            <v>1081.7739999999999</v>
          </cell>
          <cell r="I165">
            <v>1081.7739999999999</v>
          </cell>
          <cell r="J165">
            <v>1081.7739999999999</v>
          </cell>
          <cell r="K165">
            <v>1081.7739999999999</v>
          </cell>
          <cell r="L165">
            <v>1081.7739999999999</v>
          </cell>
          <cell r="M165">
            <v>1081.7739999999999</v>
          </cell>
          <cell r="N165">
            <v>1081.7739999999999</v>
          </cell>
          <cell r="O165">
            <v>1081.7739999999999</v>
          </cell>
          <cell r="P165">
            <v>1081.7739999999999</v>
          </cell>
          <cell r="Q165">
            <v>1081.7739999999999</v>
          </cell>
          <cell r="R165">
            <v>12981.287999999995</v>
          </cell>
        </row>
        <row r="166">
          <cell r="C166" t="str">
            <v>COGS - Intercompany Assistance Given</v>
          </cell>
          <cell r="F166">
            <v>-198.02366999999998</v>
          </cell>
          <cell r="G166">
            <v>-159.29046</v>
          </cell>
          <cell r="H166">
            <v>-365.66658000000001</v>
          </cell>
          <cell r="I166">
            <v>-405.00891000000001</v>
          </cell>
          <cell r="J166">
            <v>-349.43905999999998</v>
          </cell>
          <cell r="K166">
            <v>308.83708000000001</v>
          </cell>
          <cell r="L166">
            <v>-360.24080999999995</v>
          </cell>
          <cell r="M166">
            <v>-369.39881000000003</v>
          </cell>
          <cell r="N166">
            <v>-989.09411</v>
          </cell>
          <cell r="O166">
            <v>-447.00862000000001</v>
          </cell>
          <cell r="P166">
            <v>-485.41275000000002</v>
          </cell>
          <cell r="Q166">
            <v>-257.66150000000005</v>
          </cell>
          <cell r="R166">
            <v>-4077.4082000000003</v>
          </cell>
        </row>
        <row r="167">
          <cell r="C167" t="str">
            <v>Reconciliation to GL</v>
          </cell>
          <cell r="F167">
            <v>1</v>
          </cell>
          <cell r="G167">
            <v>0</v>
          </cell>
          <cell r="H167">
            <v>-10.199999999999999</v>
          </cell>
          <cell r="I167">
            <v>4.5</v>
          </cell>
          <cell r="J167">
            <v>2.5</v>
          </cell>
          <cell r="K167">
            <v>8.5</v>
          </cell>
          <cell r="L167">
            <v>0</v>
          </cell>
          <cell r="M167">
            <v>0</v>
          </cell>
          <cell r="N167">
            <v>0</v>
          </cell>
          <cell r="O167">
            <v>0</v>
          </cell>
          <cell r="P167">
            <v>0</v>
          </cell>
          <cell r="Q167">
            <v>0</v>
          </cell>
          <cell r="R167">
            <v>6.3000000000000007</v>
          </cell>
        </row>
        <row r="168">
          <cell r="F168">
            <v>1494.9007399999998</v>
          </cell>
          <cell r="G168">
            <v>1211.9693199999999</v>
          </cell>
          <cell r="H168">
            <v>1357.1456899999996</v>
          </cell>
          <cell r="I168">
            <v>1197.7223399999998</v>
          </cell>
          <cell r="J168">
            <v>2219.9377399999998</v>
          </cell>
          <cell r="K168">
            <v>1636.8759599999998</v>
          </cell>
          <cell r="L168">
            <v>1064.4452699999999</v>
          </cell>
          <cell r="M168">
            <v>1148.5469899999998</v>
          </cell>
          <cell r="N168">
            <v>-518.68035000000009</v>
          </cell>
          <cell r="O168">
            <v>913.22391999999991</v>
          </cell>
          <cell r="P168">
            <v>1001.6745700000001</v>
          </cell>
          <cell r="Q168">
            <v>1361.3800099999999</v>
          </cell>
          <cell r="R168">
            <v>14089.142199999993</v>
          </cell>
        </row>
        <row r="172">
          <cell r="C172" t="str">
            <v>TMI - Intercompany</v>
          </cell>
        </row>
        <row r="173">
          <cell r="C173" t="str">
            <v>C800 Toll - Intercompany</v>
          </cell>
          <cell r="F173">
            <v>471.92670000000004</v>
          </cell>
          <cell r="G173">
            <v>573.52197000000001</v>
          </cell>
          <cell r="H173">
            <v>520.31783000000007</v>
          </cell>
          <cell r="I173">
            <v>459.72509000000002</v>
          </cell>
          <cell r="J173">
            <v>464.89688000000001</v>
          </cell>
          <cell r="K173">
            <v>615.42714999999998</v>
          </cell>
          <cell r="L173">
            <v>554.39859000000013</v>
          </cell>
          <cell r="M173">
            <v>628.30471999999997</v>
          </cell>
          <cell r="N173">
            <v>602.78283999999996</v>
          </cell>
          <cell r="O173">
            <v>338.09959999999995</v>
          </cell>
          <cell r="P173">
            <v>527.85185000000001</v>
          </cell>
          <cell r="Q173">
            <v>765.96258999999998</v>
          </cell>
          <cell r="R173">
            <v>6523.2158099999997</v>
          </cell>
        </row>
        <row r="174">
          <cell r="C174" t="str">
            <v>TMI - Other Intercompany</v>
          </cell>
          <cell r="F174">
            <v>604.58691999999996</v>
          </cell>
          <cell r="G174">
            <v>606.24711000000002</v>
          </cell>
          <cell r="H174">
            <v>606.67011999999988</v>
          </cell>
          <cell r="I174">
            <v>717.27197000000001</v>
          </cell>
          <cell r="J174">
            <v>759.81260000000009</v>
          </cell>
          <cell r="K174">
            <v>615.00801000000013</v>
          </cell>
          <cell r="L174">
            <v>959.74716999999976</v>
          </cell>
          <cell r="M174">
            <v>1158.748</v>
          </cell>
          <cell r="N174">
            <v>1253.20234</v>
          </cell>
          <cell r="O174">
            <v>784.17795999999987</v>
          </cell>
          <cell r="P174">
            <v>1056.0973899999999</v>
          </cell>
          <cell r="Q174">
            <v>1818.9261699999997</v>
          </cell>
          <cell r="R174">
            <v>10940.495759999998</v>
          </cell>
        </row>
        <row r="175">
          <cell r="C175" t="str">
            <v>Total TMI</v>
          </cell>
          <cell r="F175">
            <v>1076.5136199999999</v>
          </cell>
          <cell r="G175">
            <v>1179.76908</v>
          </cell>
          <cell r="H175">
            <v>1126.98795</v>
          </cell>
          <cell r="I175">
            <v>1176.9970600000001</v>
          </cell>
          <cell r="J175">
            <v>1224.70948</v>
          </cell>
          <cell r="K175">
            <v>1230.43516</v>
          </cell>
          <cell r="L175">
            <v>1514.1457599999999</v>
          </cell>
          <cell r="M175">
            <v>1787.0527200000001</v>
          </cell>
          <cell r="N175">
            <v>1855.9851800000001</v>
          </cell>
          <cell r="O175">
            <v>1122.2775599999998</v>
          </cell>
          <cell r="P175">
            <v>1583.9492399999999</v>
          </cell>
          <cell r="Q175">
            <v>2584.8887599999998</v>
          </cell>
          <cell r="R175">
            <v>17463.711569999999</v>
          </cell>
        </row>
        <row r="177">
          <cell r="C177" t="str">
            <v>TAS - Intercompany</v>
          </cell>
          <cell r="F177">
            <v>67.203399999999988</v>
          </cell>
          <cell r="G177">
            <v>61.017530000000001</v>
          </cell>
          <cell r="H177">
            <v>67.352990000000005</v>
          </cell>
          <cell r="I177">
            <v>62.131569999999996</v>
          </cell>
          <cell r="J177">
            <v>63.24924</v>
          </cell>
          <cell r="K177">
            <v>63.414480000000005</v>
          </cell>
          <cell r="L177">
            <v>62.132349999999995</v>
          </cell>
          <cell r="M177">
            <v>61.170439999999999</v>
          </cell>
          <cell r="N177">
            <v>68.278279999999995</v>
          </cell>
          <cell r="O177">
            <v>93.183720000000008</v>
          </cell>
          <cell r="P177">
            <v>70.424350000000004</v>
          </cell>
          <cell r="Q177">
            <v>69.706399999999988</v>
          </cell>
          <cell r="R177">
            <v>809.26475000000005</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40.253209999999996</v>
          </cell>
          <cell r="J181">
            <v>162.39107000000001</v>
          </cell>
          <cell r="K181">
            <v>297.93667999999997</v>
          </cell>
          <cell r="L181">
            <v>136.26416</v>
          </cell>
          <cell r="M181">
            <v>17.048560000000002</v>
          </cell>
          <cell r="N181">
            <v>2486.5283100000001</v>
          </cell>
          <cell r="O181">
            <v>1283.8340199999998</v>
          </cell>
          <cell r="P181">
            <v>1319.2341899999999</v>
          </cell>
          <cell r="Q181">
            <v>1165.9002599999999</v>
          </cell>
          <cell r="R181">
            <v>6909.3904599999987</v>
          </cell>
        </row>
        <row r="182">
          <cell r="C182" t="str">
            <v>Total TAC</v>
          </cell>
          <cell r="F182">
            <v>0</v>
          </cell>
          <cell r="G182">
            <v>0</v>
          </cell>
          <cell r="H182">
            <v>0</v>
          </cell>
          <cell r="I182">
            <v>40.253209999999996</v>
          </cell>
          <cell r="J182">
            <v>162.39107000000001</v>
          </cell>
          <cell r="K182">
            <v>297.93667999999997</v>
          </cell>
          <cell r="L182">
            <v>136.26416</v>
          </cell>
          <cell r="M182">
            <v>17.048560000000002</v>
          </cell>
          <cell r="N182">
            <v>2486.5283100000001</v>
          </cell>
          <cell r="O182">
            <v>1283.8340199999998</v>
          </cell>
          <cell r="P182">
            <v>1319.2341899999999</v>
          </cell>
          <cell r="Q182">
            <v>1165.9002599999999</v>
          </cell>
          <cell r="R182">
            <v>6909.3904599999987</v>
          </cell>
        </row>
        <row r="184">
          <cell r="C184" t="str">
            <v>TCE - Intercompany</v>
          </cell>
          <cell r="F184">
            <v>6.2456000000000005</v>
          </cell>
          <cell r="G184">
            <v>4.9004599999999998</v>
          </cell>
          <cell r="H184">
            <v>4.1026099999999994</v>
          </cell>
          <cell r="I184">
            <v>26.850510000000003</v>
          </cell>
          <cell r="J184">
            <v>0</v>
          </cell>
          <cell r="K184">
            <v>25.474</v>
          </cell>
          <cell r="L184">
            <v>0</v>
          </cell>
          <cell r="M184">
            <v>-1.66649</v>
          </cell>
          <cell r="N184">
            <v>147.50769</v>
          </cell>
          <cell r="O184">
            <v>115.00628</v>
          </cell>
          <cell r="P184">
            <v>61.8889</v>
          </cell>
          <cell r="Q184">
            <v>418.69738000000001</v>
          </cell>
          <cell r="R184">
            <v>809.00693999999999</v>
          </cell>
        </row>
        <row r="186">
          <cell r="C186" t="str">
            <v>Other - Intercompany</v>
          </cell>
          <cell r="F186">
            <v>1712.7094400000001</v>
          </cell>
          <cell r="G186">
            <v>1600.8776199999998</v>
          </cell>
          <cell r="H186">
            <v>1761.5679500000001</v>
          </cell>
          <cell r="I186">
            <v>1811.9731399999998</v>
          </cell>
          <cell r="J186">
            <v>1897.4583099999998</v>
          </cell>
          <cell r="K186">
            <v>481.41536999999994</v>
          </cell>
          <cell r="L186">
            <v>1465.5739400000004</v>
          </cell>
          <cell r="M186">
            <v>-586.69869999999992</v>
          </cell>
          <cell r="N186">
            <v>-2352.1935500000004</v>
          </cell>
          <cell r="O186">
            <v>218.88563999999951</v>
          </cell>
          <cell r="P186">
            <v>-765.83116000000018</v>
          </cell>
          <cell r="Q186">
            <v>-979.18269000000009</v>
          </cell>
          <cell r="R186">
            <v>6266.5553100000016</v>
          </cell>
        </row>
        <row r="188">
          <cell r="F188">
            <v>2862.6720599999999</v>
          </cell>
          <cell r="G188">
            <v>2846.5646900000002</v>
          </cell>
          <cell r="H188">
            <v>2960.0115000000001</v>
          </cell>
          <cell r="I188">
            <v>3118.2054900000003</v>
          </cell>
          <cell r="J188">
            <v>3347.8081000000002</v>
          </cell>
          <cell r="K188">
            <v>2098.67569</v>
          </cell>
          <cell r="L188">
            <v>3178.1162100000001</v>
          </cell>
          <cell r="M188">
            <v>1276.9065300000002</v>
          </cell>
          <cell r="N188">
            <v>2206.1059099999998</v>
          </cell>
          <cell r="O188">
            <v>2833.1872199999993</v>
          </cell>
          <cell r="P188">
            <v>2269.6655199999996</v>
          </cell>
          <cell r="Q188">
            <v>3260.0101099999997</v>
          </cell>
          <cell r="R188">
            <v>32257.929029999999</v>
          </cell>
        </row>
        <row r="190">
          <cell r="F190">
            <v>3756.5130799999997</v>
          </cell>
          <cell r="G190">
            <v>5081.4592000000002</v>
          </cell>
          <cell r="H190">
            <v>4822.1502899999996</v>
          </cell>
          <cell r="I190">
            <v>3967.5770200000002</v>
          </cell>
          <cell r="J190">
            <v>8648.5170500000004</v>
          </cell>
          <cell r="K190">
            <v>5101.3170100000007</v>
          </cell>
          <cell r="L190">
            <v>4618.0020100000002</v>
          </cell>
          <cell r="M190">
            <v>3077.9015999999992</v>
          </cell>
          <cell r="N190">
            <v>1762.9989700000006</v>
          </cell>
          <cell r="O190">
            <v>4137.2738899999986</v>
          </cell>
          <cell r="P190">
            <v>4042.4309199999993</v>
          </cell>
          <cell r="Q190">
            <v>5141.2811999999994</v>
          </cell>
          <cell r="R190">
            <v>54157.422239999993</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-4781.5285000000003</v>
          </cell>
          <cell r="G197">
            <v>-1300.4195299999999</v>
          </cell>
          <cell r="H197">
            <v>-1788.1843999999999</v>
          </cell>
          <cell r="I197">
            <v>1077.4290700000001</v>
          </cell>
          <cell r="J197">
            <v>-1275.5989399999999</v>
          </cell>
          <cell r="K197">
            <v>-415.74568999999997</v>
          </cell>
          <cell r="L197">
            <v>-557.90505999999993</v>
          </cell>
          <cell r="M197">
            <v>-1574.14696</v>
          </cell>
          <cell r="N197">
            <v>-967.54937999999993</v>
          </cell>
          <cell r="O197">
            <v>508.59550000000002</v>
          </cell>
          <cell r="P197">
            <v>1784.9953400000002</v>
          </cell>
          <cell r="Q197">
            <v>-2768.4468700000002</v>
          </cell>
          <cell r="R197">
            <v>-12058.505420000001</v>
          </cell>
        </row>
        <row r="198">
          <cell r="C198" t="str">
            <v>TCE Settlement</v>
          </cell>
          <cell r="F198">
            <v>-3385.5237199999997</v>
          </cell>
          <cell r="G198">
            <v>-2456.5578999999998</v>
          </cell>
          <cell r="H198">
            <v>-4092.8082200000003</v>
          </cell>
          <cell r="I198">
            <v>-3194.2033999999999</v>
          </cell>
          <cell r="J198">
            <v>-3021.7541499999998</v>
          </cell>
          <cell r="K198">
            <v>-5090.2940699999999</v>
          </cell>
          <cell r="L198">
            <v>-1533.7182599999999</v>
          </cell>
          <cell r="M198">
            <v>-3207.6321699999999</v>
          </cell>
          <cell r="N198">
            <v>-3225.3232300000004</v>
          </cell>
          <cell r="O198">
            <v>-3268.0088000000001</v>
          </cell>
          <cell r="P198">
            <v>-3341.6053099999999</v>
          </cell>
          <cell r="Q198">
            <v>-1162.6458199999997</v>
          </cell>
          <cell r="R198">
            <v>-36980.075049999999</v>
          </cell>
        </row>
        <row r="199">
          <cell r="F199">
            <v>-8167.0522199999996</v>
          </cell>
          <cell r="G199">
            <v>-3756.9774299999999</v>
          </cell>
          <cell r="H199">
            <v>-5880.99262</v>
          </cell>
          <cell r="I199">
            <v>-2116.7743299999997</v>
          </cell>
          <cell r="J199">
            <v>-4297.3530899999996</v>
          </cell>
          <cell r="K199">
            <v>-5506.0397599999997</v>
          </cell>
          <cell r="L199">
            <v>-2091.6233199999997</v>
          </cell>
          <cell r="M199">
            <v>-4781.7791299999999</v>
          </cell>
          <cell r="N199">
            <v>-4192.8726100000003</v>
          </cell>
          <cell r="O199">
            <v>-2759.4133000000002</v>
          </cell>
          <cell r="P199">
            <v>-1556.6099699999997</v>
          </cell>
          <cell r="Q199">
            <v>-3931.0926899999999</v>
          </cell>
          <cell r="R199">
            <v>-49038.580470000001</v>
          </cell>
        </row>
        <row r="201">
          <cell r="F201">
            <v>-4410.5391399999999</v>
          </cell>
          <cell r="G201">
            <v>1324.4817700000003</v>
          </cell>
          <cell r="H201">
            <v>-1058.8423300000004</v>
          </cell>
          <cell r="I201">
            <v>1850.8026900000004</v>
          </cell>
          <cell r="J201">
            <v>4351.1639600000008</v>
          </cell>
          <cell r="K201">
            <v>-404.722749999999</v>
          </cell>
          <cell r="L201">
            <v>2526.3786900000005</v>
          </cell>
          <cell r="M201">
            <v>-1703.8775300000007</v>
          </cell>
          <cell r="N201">
            <v>-2429.8736399999998</v>
          </cell>
          <cell r="O201">
            <v>1377.8605899999984</v>
          </cell>
          <cell r="P201">
            <v>2485.8209499999994</v>
          </cell>
          <cell r="Q201">
            <v>1210.1885099999995</v>
          </cell>
          <cell r="R201">
            <v>5118.8417699999918</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698.93296999999995</v>
          </cell>
          <cell r="G61">
            <v>729.35855000000004</v>
          </cell>
          <cell r="H61">
            <v>651.51417000000004</v>
          </cell>
          <cell r="I61">
            <v>790.58100000000002</v>
          </cell>
          <cell r="J61">
            <v>879.79279000000008</v>
          </cell>
          <cell r="K61">
            <v>750.6821799999999</v>
          </cell>
          <cell r="L61">
            <v>885.27850999999998</v>
          </cell>
          <cell r="M61">
            <v>885.35990000000004</v>
          </cell>
          <cell r="N61">
            <v>812.91700000000003</v>
          </cell>
          <cell r="O61">
            <v>825.79106000000002</v>
          </cell>
          <cell r="P61">
            <v>818.05610999999999</v>
          </cell>
          <cell r="Q61">
            <v>698.05439000000001</v>
          </cell>
          <cell r="R61">
            <v>9426.3186299999998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698.93296999999995</v>
          </cell>
          <cell r="G77">
            <v>729.35855000000004</v>
          </cell>
          <cell r="H77">
            <v>651.51417000000004</v>
          </cell>
          <cell r="I77">
            <v>790.58100000000002</v>
          </cell>
          <cell r="J77">
            <v>879.79279000000008</v>
          </cell>
          <cell r="K77">
            <v>750.6821799999999</v>
          </cell>
          <cell r="L77">
            <v>885.27850999999998</v>
          </cell>
          <cell r="M77">
            <v>885.35990000000004</v>
          </cell>
          <cell r="N77">
            <v>812.91700000000003</v>
          </cell>
          <cell r="O77">
            <v>825.79106000000002</v>
          </cell>
          <cell r="P77">
            <v>818.05610999999999</v>
          </cell>
          <cell r="Q77">
            <v>698.05439000000001</v>
          </cell>
          <cell r="R77">
            <v>9426.3186299999998</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0</v>
          </cell>
          <cell r="G113">
            <v>0</v>
          </cell>
          <cell r="H113">
            <v>0</v>
          </cell>
          <cell r="I113">
            <v>0</v>
          </cell>
          <cell r="J113">
            <v>0</v>
          </cell>
          <cell r="K113">
            <v>0</v>
          </cell>
          <cell r="L113">
            <v>0</v>
          </cell>
          <cell r="M113">
            <v>0</v>
          </cell>
          <cell r="N113">
            <v>0</v>
          </cell>
          <cell r="O113">
            <v>0</v>
          </cell>
          <cell r="P113">
            <v>0</v>
          </cell>
          <cell r="Q113">
            <v>0</v>
          </cell>
          <cell r="R113">
            <v>0</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698.93296999999995</v>
          </cell>
          <cell r="G119">
            <v>729.35855000000004</v>
          </cell>
          <cell r="H119">
            <v>651.51417000000004</v>
          </cell>
          <cell r="I119">
            <v>790.58100000000002</v>
          </cell>
          <cell r="J119">
            <v>879.79279000000008</v>
          </cell>
          <cell r="K119">
            <v>750.6821799999999</v>
          </cell>
          <cell r="L119">
            <v>885.27850999999998</v>
          </cell>
          <cell r="M119">
            <v>885.35990000000004</v>
          </cell>
          <cell r="N119">
            <v>812.91700000000003</v>
          </cell>
          <cell r="O119">
            <v>825.79106000000002</v>
          </cell>
          <cell r="P119">
            <v>818.05610999999999</v>
          </cell>
          <cell r="Q119">
            <v>698.05439000000001</v>
          </cell>
          <cell r="R119">
            <v>9426.3186299999998</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28.317499999999999</v>
          </cell>
          <cell r="G147">
            <v>41.179600000000001</v>
          </cell>
          <cell r="H147">
            <v>45.013500000000001</v>
          </cell>
          <cell r="I147">
            <v>78.733500000000006</v>
          </cell>
          <cell r="J147">
            <v>85.027500000000003</v>
          </cell>
          <cell r="K147">
            <v>135.10816</v>
          </cell>
          <cell r="L147">
            <v>126.56</v>
          </cell>
          <cell r="M147">
            <v>163.11949999999999</v>
          </cell>
          <cell r="N147">
            <v>130.26300000000001</v>
          </cell>
          <cell r="O147">
            <v>142.19200000000001</v>
          </cell>
          <cell r="P147">
            <v>98.343000000000004</v>
          </cell>
          <cell r="Q147">
            <v>233.54849999999999</v>
          </cell>
          <cell r="R147">
            <v>1307.4057600000001</v>
          </cell>
        </row>
        <row r="148">
          <cell r="C148" t="str">
            <v>Directory Assistance</v>
          </cell>
          <cell r="F148">
            <v>744.04183653709242</v>
          </cell>
          <cell r="G148">
            <v>704.10110796412221</v>
          </cell>
          <cell r="H148">
            <v>791.86426504989595</v>
          </cell>
          <cell r="I148">
            <v>708.80180477139754</v>
          </cell>
          <cell r="J148">
            <v>822.58048448839509</v>
          </cell>
          <cell r="K148">
            <v>621.85834000000011</v>
          </cell>
          <cell r="L148">
            <v>830.15404000000001</v>
          </cell>
          <cell r="M148">
            <v>838.47752000000003</v>
          </cell>
          <cell r="N148">
            <v>815.06028000000003</v>
          </cell>
          <cell r="O148">
            <v>719.42260999999996</v>
          </cell>
          <cell r="P148">
            <v>877.03446999999994</v>
          </cell>
          <cell r="Q148">
            <v>953.49754000000007</v>
          </cell>
          <cell r="R148">
            <v>9426.8942988109029</v>
          </cell>
        </row>
        <row r="149">
          <cell r="F149">
            <v>772.35933653709242</v>
          </cell>
          <cell r="G149">
            <v>745.28070796412226</v>
          </cell>
          <cell r="H149">
            <v>836.87776504989597</v>
          </cell>
          <cell r="I149">
            <v>787.53530477139759</v>
          </cell>
          <cell r="J149">
            <v>907.60798448839512</v>
          </cell>
          <cell r="K149">
            <v>756.96650000000011</v>
          </cell>
          <cell r="L149">
            <v>956.71404000000007</v>
          </cell>
          <cell r="M149">
            <v>1001.59702</v>
          </cell>
          <cell r="N149">
            <v>945.32328000000007</v>
          </cell>
          <cell r="O149">
            <v>861.61460999999997</v>
          </cell>
          <cell r="P149">
            <v>975.3774699999999</v>
          </cell>
          <cell r="Q149">
            <v>1187.0460400000002</v>
          </cell>
          <cell r="R149">
            <v>10734.300058810903</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772.35933653709242</v>
          </cell>
          <cell r="G160">
            <v>745.28070796412226</v>
          </cell>
          <cell r="H160">
            <v>836.87776504989597</v>
          </cell>
          <cell r="I160">
            <v>787.53530477139759</v>
          </cell>
          <cell r="J160">
            <v>907.60798448839512</v>
          </cell>
          <cell r="K160">
            <v>756.96650000000011</v>
          </cell>
          <cell r="L160">
            <v>956.71404000000007</v>
          </cell>
          <cell r="M160">
            <v>1001.59702</v>
          </cell>
          <cell r="N160">
            <v>945.32328000000007</v>
          </cell>
          <cell r="O160">
            <v>861.61460999999997</v>
          </cell>
          <cell r="P160">
            <v>975.3774699999999</v>
          </cell>
          <cell r="Q160">
            <v>1187.0460400000002</v>
          </cell>
          <cell r="R160">
            <v>10734.300058810903</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1471.2923065370924</v>
          </cell>
          <cell r="G190">
            <v>1474.6392579641224</v>
          </cell>
          <cell r="H190">
            <v>1488.3919350498959</v>
          </cell>
          <cell r="I190">
            <v>1578.1163047713976</v>
          </cell>
          <cell r="J190">
            <v>1787.4007744883952</v>
          </cell>
          <cell r="K190">
            <v>1507.64868</v>
          </cell>
          <cell r="L190">
            <v>1841.9925499999999</v>
          </cell>
          <cell r="M190">
            <v>1886.9569200000001</v>
          </cell>
          <cell r="N190">
            <v>1758.24028</v>
          </cell>
          <cell r="O190">
            <v>1687.4056700000001</v>
          </cell>
          <cell r="P190">
            <v>1793.4335799999999</v>
          </cell>
          <cell r="Q190">
            <v>1885.1004300000002</v>
          </cell>
          <cell r="R190">
            <v>20160.6186888109</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1471.2923065370924</v>
          </cell>
          <cell r="G201">
            <v>1474.6392579641224</v>
          </cell>
          <cell r="H201">
            <v>1488.3919350498959</v>
          </cell>
          <cell r="I201">
            <v>1578.1163047713976</v>
          </cell>
          <cell r="J201">
            <v>1787.4007744883952</v>
          </cell>
          <cell r="K201">
            <v>1507.64868</v>
          </cell>
          <cell r="L201">
            <v>1841.9925499999999</v>
          </cell>
          <cell r="M201">
            <v>1886.9569200000001</v>
          </cell>
          <cell r="N201">
            <v>1758.24028</v>
          </cell>
          <cell r="O201">
            <v>1687.4056700000001</v>
          </cell>
          <cell r="P201">
            <v>1793.4335799999999</v>
          </cell>
          <cell r="Q201">
            <v>1885.1004300000002</v>
          </cell>
          <cell r="R201">
            <v>20160.6186888109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ompany"/>
      <sheetName val="Wireline"/>
      <sheetName val="Wireless"/>
      <sheetName val="Foreign Provisions"/>
      <sheetName val="555140 costs"/>
      <sheetName val="555141 costs"/>
      <sheetName val="555142 Restr-like (labour)"/>
      <sheetName val="555143 Restr-like (non-labour)"/>
      <sheetName val="599950 IFRS 15 Restr-like N-Lab"/>
    </sheetNames>
    <sheetDataSet>
      <sheetData sheetId="0"/>
      <sheetData sheetId="1">
        <row r="7">
          <cell r="W7">
            <v>3</v>
          </cell>
        </row>
      </sheetData>
      <sheetData sheetId="2">
        <row r="7">
          <cell r="W7">
            <v>1</v>
          </cell>
        </row>
      </sheetData>
      <sheetData sheetId="3">
        <row r="30">
          <cell r="AC30">
            <v>90928.75</v>
          </cell>
        </row>
      </sheetData>
      <sheetData sheetId="4">
        <row r="39">
          <cell r="P39">
            <v>63194118.519999996</v>
          </cell>
        </row>
      </sheetData>
      <sheetData sheetId="5">
        <row r="39">
          <cell r="P39">
            <v>30766642.48</v>
          </cell>
        </row>
      </sheetData>
      <sheetData sheetId="6">
        <row r="23">
          <cell r="P23">
            <v>5526494.6800000006</v>
          </cell>
        </row>
      </sheetData>
      <sheetData sheetId="7">
        <row r="23">
          <cell r="P23">
            <v>34743747.140000008</v>
          </cell>
        </row>
      </sheetData>
      <sheetData sheetId="8">
        <row r="19">
          <cell r="P19">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ompany"/>
      <sheetName val="Wireline"/>
      <sheetName val="Wireless"/>
      <sheetName val="Foreign Provisions"/>
      <sheetName val="555140 costs"/>
      <sheetName val="555141 costs"/>
      <sheetName val="555142 Restr-like (labour)"/>
      <sheetName val="555143 Restr-like (non-labour)"/>
      <sheetName val="599950 IFRS 15 Restr-like N-Lab"/>
    </sheetNames>
    <sheetDataSet>
      <sheetData sheetId="0"/>
      <sheetData sheetId="1">
        <row r="7">
          <cell r="W7">
            <v>3</v>
          </cell>
        </row>
      </sheetData>
      <sheetData sheetId="2">
        <row r="7">
          <cell r="W7">
            <v>1</v>
          </cell>
        </row>
      </sheetData>
      <sheetData sheetId="3">
        <row r="30">
          <cell r="AC30">
            <v>90928.75</v>
          </cell>
        </row>
      </sheetData>
      <sheetData sheetId="4">
        <row r="39">
          <cell r="P39">
            <v>63194118.519999996</v>
          </cell>
        </row>
      </sheetData>
      <sheetData sheetId="5">
        <row r="39">
          <cell r="P39">
            <v>30766642.48</v>
          </cell>
        </row>
      </sheetData>
      <sheetData sheetId="6">
        <row r="23">
          <cell r="P23">
            <v>5526494.6800000006</v>
          </cell>
        </row>
      </sheetData>
      <sheetData sheetId="7">
        <row r="23">
          <cell r="P23">
            <v>34743747.140000008</v>
          </cell>
        </row>
      </sheetData>
      <sheetData sheetId="8">
        <row r="19">
          <cell r="P19">
            <v>0</v>
          </cell>
        </row>
      </sheetData>
    </sheetDataSet>
  </externalBook>
</externalLink>
</file>

<file path=xl/theme/theme1.xml><?xml version="1.0" encoding="utf-8"?>
<a:theme xmlns:a="http://schemas.openxmlformats.org/drawingml/2006/main" name="Office Theme">
  <a:themeElements>
    <a:clrScheme name="TELUS">
      <a:dk1>
        <a:srgbClr val="000000"/>
      </a:dk1>
      <a:lt1>
        <a:sysClr val="window" lastClr="FFFFFF"/>
      </a:lt1>
      <a:dk2>
        <a:srgbClr val="49166D"/>
      </a:dk2>
      <a:lt2>
        <a:srgbClr val="66CC00"/>
      </a:lt2>
      <a:accent1>
        <a:srgbClr val="A8DE72"/>
      </a:accent1>
      <a:accent2>
        <a:srgbClr val="DBD0E2"/>
      </a:accent2>
      <a:accent3>
        <a:srgbClr val="00CCFF"/>
      </a:accent3>
      <a:accent4>
        <a:srgbClr val="60254D"/>
      </a:accent4>
      <a:accent5>
        <a:srgbClr val="9FC6E9"/>
      </a:accent5>
      <a:accent6>
        <a:srgbClr val="8BA7B3"/>
      </a:accent6>
      <a:hlink>
        <a:srgbClr val="3286D2"/>
      </a:hlink>
      <a:folHlink>
        <a:srgbClr val="D99BB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elus.com/" TargetMode="External"/><Relationship Id="rId2" Type="http://schemas.openxmlformats.org/officeDocument/2006/relationships/hyperlink" Target="mailto:ir@telus.com" TargetMode="External"/><Relationship Id="rId1" Type="http://schemas.openxmlformats.org/officeDocument/2006/relationships/hyperlink" Target="mailto:robert.mitchell2@telu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an.mcmillian@telus.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69"/>
  <sheetViews>
    <sheetView tabSelected="1" view="pageBreakPreview" zoomScale="70" zoomScaleNormal="70" zoomScaleSheetLayoutView="70" workbookViewId="0"/>
  </sheetViews>
  <sheetFormatPr defaultColWidth="9.109375" defaultRowHeight="13.2" x14ac:dyDescent="0.25"/>
  <cols>
    <col min="1" max="1" width="3.6640625" style="4" customWidth="1"/>
    <col min="2" max="2" width="45.88671875" style="4" customWidth="1"/>
    <col min="3" max="3" width="8.44140625" style="4" customWidth="1"/>
    <col min="4" max="4" width="72.109375" style="4" customWidth="1"/>
    <col min="5" max="5" width="7.5546875" style="4" customWidth="1"/>
    <col min="6" max="6" width="3.6640625" style="4" customWidth="1"/>
    <col min="7" max="16384" width="9.109375" style="4"/>
  </cols>
  <sheetData>
    <row r="1" spans="1:7" ht="13.8" thickTop="1" x14ac:dyDescent="0.25">
      <c r="A1" s="9"/>
      <c r="B1" s="10"/>
      <c r="C1" s="10"/>
      <c r="D1" s="11" t="s">
        <v>1</v>
      </c>
      <c r="E1" s="10"/>
      <c r="F1" s="12"/>
      <c r="G1" s="4" t="s">
        <v>1</v>
      </c>
    </row>
    <row r="2" spans="1:7" x14ac:dyDescent="0.25">
      <c r="A2" s="13"/>
      <c r="B2" s="5"/>
      <c r="C2" s="5"/>
      <c r="D2" s="5"/>
      <c r="E2" s="14" t="s">
        <v>1</v>
      </c>
      <c r="F2" s="15"/>
    </row>
    <row r="3" spans="1:7" x14ac:dyDescent="0.25">
      <c r="A3" s="13"/>
      <c r="B3" s="5"/>
      <c r="C3" s="5"/>
      <c r="D3" s="5"/>
      <c r="E3" s="5"/>
      <c r="F3" s="15"/>
    </row>
    <row r="4" spans="1:7" x14ac:dyDescent="0.25">
      <c r="A4" s="13"/>
      <c r="B4" s="5"/>
      <c r="C4" s="5"/>
      <c r="D4" s="5"/>
      <c r="E4" s="5"/>
      <c r="F4" s="15"/>
    </row>
    <row r="5" spans="1:7" x14ac:dyDescent="0.25">
      <c r="A5" s="13"/>
      <c r="B5" s="5"/>
      <c r="C5" s="5"/>
      <c r="D5" s="5"/>
      <c r="E5" s="5"/>
      <c r="F5" s="15"/>
    </row>
    <row r="6" spans="1:7" x14ac:dyDescent="0.25">
      <c r="A6" s="13"/>
      <c r="B6" s="5"/>
      <c r="C6" s="5"/>
      <c r="D6" s="5"/>
      <c r="E6" s="5"/>
      <c r="F6" s="15"/>
    </row>
    <row r="7" spans="1:7" x14ac:dyDescent="0.25">
      <c r="A7" s="13"/>
      <c r="B7" s="5"/>
      <c r="C7" s="5"/>
      <c r="D7" s="14"/>
      <c r="E7" s="5"/>
      <c r="F7" s="15"/>
    </row>
    <row r="8" spans="1:7" x14ac:dyDescent="0.25">
      <c r="A8" s="13"/>
      <c r="B8" s="5"/>
      <c r="C8" s="5"/>
      <c r="D8" s="5"/>
      <c r="E8" s="5"/>
      <c r="F8" s="15"/>
    </row>
    <row r="9" spans="1:7" x14ac:dyDescent="0.25">
      <c r="A9" s="13"/>
      <c r="B9" s="5"/>
      <c r="C9" s="5"/>
      <c r="D9" s="16"/>
      <c r="E9" s="5"/>
      <c r="F9" s="15"/>
    </row>
    <row r="10" spans="1:7" x14ac:dyDescent="0.25">
      <c r="A10" s="13"/>
      <c r="B10" s="17"/>
      <c r="C10" s="5"/>
      <c r="D10" s="17"/>
      <c r="E10" s="5"/>
      <c r="F10" s="15"/>
    </row>
    <row r="11" spans="1:7" x14ac:dyDescent="0.25">
      <c r="A11" s="13"/>
      <c r="B11" s="5"/>
      <c r="C11" s="5"/>
      <c r="D11" s="5"/>
      <c r="E11" s="5"/>
      <c r="F11" s="15"/>
    </row>
    <row r="12" spans="1:7" x14ac:dyDescent="0.25">
      <c r="A12" s="13"/>
      <c r="B12" s="5"/>
      <c r="C12" s="5"/>
      <c r="D12" s="5"/>
      <c r="E12" s="5"/>
      <c r="F12" s="15"/>
    </row>
    <row r="13" spans="1:7" x14ac:dyDescent="0.25">
      <c r="A13" s="13"/>
      <c r="B13" s="5"/>
      <c r="C13" s="5"/>
      <c r="D13" s="5"/>
      <c r="E13" s="5"/>
      <c r="F13" s="15"/>
    </row>
    <row r="14" spans="1:7" ht="39" customHeight="1" x14ac:dyDescent="0.6">
      <c r="A14" s="1034" t="s">
        <v>8</v>
      </c>
      <c r="B14" s="1035"/>
      <c r="C14" s="1035"/>
      <c r="D14" s="1035"/>
      <c r="E14" s="1035"/>
      <c r="F14" s="1036"/>
    </row>
    <row r="15" spans="1:7" ht="30" x14ac:dyDescent="0.5">
      <c r="A15" s="18"/>
      <c r="B15" s="19"/>
      <c r="C15" s="19"/>
      <c r="D15" s="5"/>
      <c r="E15" s="5"/>
      <c r="F15" s="15"/>
    </row>
    <row r="16" spans="1:7" ht="30" x14ac:dyDescent="0.5">
      <c r="A16" s="18"/>
      <c r="B16" s="19"/>
      <c r="C16" s="19"/>
      <c r="D16" s="5"/>
      <c r="E16" s="5"/>
      <c r="F16" s="15"/>
    </row>
    <row r="17" spans="1:6" ht="32.4" x14ac:dyDescent="0.55000000000000004">
      <c r="A17" s="1028" t="s">
        <v>254</v>
      </c>
      <c r="B17" s="1029"/>
      <c r="C17" s="1029"/>
      <c r="D17" s="1029"/>
      <c r="E17" s="1029"/>
      <c r="F17" s="1030"/>
    </row>
    <row r="18" spans="1:6" ht="9.75" customHeight="1" x14ac:dyDescent="0.5">
      <c r="A18" s="20"/>
      <c r="B18" s="21"/>
      <c r="C18" s="21"/>
      <c r="D18" s="5"/>
      <c r="E18" s="5"/>
      <c r="F18" s="15"/>
    </row>
    <row r="19" spans="1:6" ht="32.4" x14ac:dyDescent="0.55000000000000004">
      <c r="A19" s="1028" t="s">
        <v>9</v>
      </c>
      <c r="B19" s="1029"/>
      <c r="C19" s="1029"/>
      <c r="D19" s="1029"/>
      <c r="E19" s="1029"/>
      <c r="F19" s="1030"/>
    </row>
    <row r="20" spans="1:6" ht="9.75" customHeight="1" x14ac:dyDescent="0.5">
      <c r="A20" s="20"/>
      <c r="B20" s="21"/>
      <c r="C20" s="21"/>
      <c r="D20" s="5"/>
      <c r="E20" s="5"/>
      <c r="F20" s="15"/>
    </row>
    <row r="21" spans="1:6" ht="24.6" x14ac:dyDescent="0.4">
      <c r="A21" s="1025" t="s">
        <v>17</v>
      </c>
      <c r="B21" s="1026"/>
      <c r="C21" s="1026"/>
      <c r="D21" s="1026"/>
      <c r="E21" s="1026"/>
      <c r="F21" s="1027"/>
    </row>
    <row r="22" spans="1:6" x14ac:dyDescent="0.25">
      <c r="A22" s="13"/>
      <c r="B22" s="5"/>
      <c r="C22" s="5"/>
      <c r="D22" s="5"/>
      <c r="E22" s="5"/>
      <c r="F22" s="15"/>
    </row>
    <row r="23" spans="1:6" x14ac:dyDescent="0.25">
      <c r="A23" s="13"/>
      <c r="B23" s="5"/>
      <c r="C23" s="5"/>
      <c r="D23" s="5"/>
      <c r="E23" s="5"/>
      <c r="F23" s="15"/>
    </row>
    <row r="24" spans="1:6" x14ac:dyDescent="0.25">
      <c r="A24" s="13"/>
      <c r="B24" s="5"/>
      <c r="C24" s="5"/>
      <c r="D24" s="5"/>
      <c r="E24" s="5"/>
      <c r="F24" s="15"/>
    </row>
    <row r="25" spans="1:6" x14ac:dyDescent="0.25">
      <c r="A25" s="13"/>
      <c r="B25" s="5"/>
      <c r="C25" s="5"/>
      <c r="D25" s="5"/>
      <c r="E25" s="5"/>
      <c r="F25" s="15"/>
    </row>
    <row r="26" spans="1:6" ht="17.399999999999999" x14ac:dyDescent="0.3">
      <c r="A26" s="1037" t="s">
        <v>30</v>
      </c>
      <c r="B26" s="1038"/>
      <c r="C26" s="1038"/>
      <c r="D26" s="1038"/>
      <c r="E26" s="1038"/>
      <c r="F26" s="1039"/>
    </row>
    <row r="27" spans="1:6" ht="17.399999999999999" x14ac:dyDescent="0.3">
      <c r="A27" s="1037" t="s">
        <v>31</v>
      </c>
      <c r="B27" s="1038"/>
      <c r="C27" s="1038"/>
      <c r="D27" s="1038"/>
      <c r="E27" s="1038"/>
      <c r="F27" s="1039"/>
    </row>
    <row r="28" spans="1:6" ht="17.399999999999999" x14ac:dyDescent="0.3">
      <c r="A28" s="1037" t="s">
        <v>32</v>
      </c>
      <c r="B28" s="1038"/>
      <c r="C28" s="1038"/>
      <c r="D28" s="1038"/>
      <c r="E28" s="1038"/>
      <c r="F28" s="1039"/>
    </row>
    <row r="29" spans="1:6" ht="15.6" x14ac:dyDescent="0.3">
      <c r="A29" s="1043"/>
      <c r="B29" s="1041"/>
      <c r="C29" s="1041"/>
      <c r="D29" s="1041"/>
      <c r="E29" s="1041"/>
      <c r="F29" s="1042"/>
    </row>
    <row r="30" spans="1:6" s="35" customFormat="1" ht="15.6" x14ac:dyDescent="0.3">
      <c r="A30" s="1040"/>
      <c r="B30" s="1041"/>
      <c r="C30" s="1041"/>
      <c r="D30" s="1041"/>
      <c r="E30" s="1041"/>
      <c r="F30" s="1042"/>
    </row>
    <row r="31" spans="1:6" ht="15.6" x14ac:dyDescent="0.3">
      <c r="A31" s="1043"/>
      <c r="B31" s="1041"/>
      <c r="C31" s="1041"/>
      <c r="D31" s="1041"/>
      <c r="E31" s="1041"/>
      <c r="F31" s="1042"/>
    </row>
    <row r="32" spans="1:6" x14ac:dyDescent="0.25">
      <c r="A32" s="13"/>
      <c r="B32" s="5"/>
      <c r="C32" s="5"/>
      <c r="D32" s="5"/>
      <c r="E32" s="5"/>
      <c r="F32" s="15"/>
    </row>
    <row r="33" spans="1:17" x14ac:dyDescent="0.25">
      <c r="A33" s="13"/>
      <c r="B33" s="5"/>
      <c r="C33" s="5"/>
      <c r="D33" s="5"/>
      <c r="E33" s="5"/>
      <c r="F33" s="15"/>
    </row>
    <row r="34" spans="1:17" ht="12.75" customHeight="1" x14ac:dyDescent="0.3">
      <c r="A34" s="118"/>
      <c r="B34" s="119"/>
      <c r="C34" s="119"/>
      <c r="D34" s="119"/>
      <c r="E34" s="119"/>
      <c r="F34" s="120"/>
    </row>
    <row r="35" spans="1:17" ht="15" x14ac:dyDescent="0.25">
      <c r="A35" s="1031"/>
      <c r="B35" s="1032"/>
      <c r="C35" s="1032"/>
      <c r="D35" s="1032"/>
      <c r="E35" s="1032"/>
      <c r="F35" s="1033"/>
    </row>
    <row r="36" spans="1:17" x14ac:dyDescent="0.25">
      <c r="A36" s="13"/>
      <c r="B36" s="5"/>
      <c r="C36" s="5"/>
      <c r="D36" s="5"/>
      <c r="E36" s="5"/>
      <c r="F36" s="15"/>
    </row>
    <row r="37" spans="1:17" x14ac:dyDescent="0.25">
      <c r="A37" s="13"/>
      <c r="B37" s="5"/>
      <c r="C37" s="5"/>
      <c r="D37" s="5"/>
      <c r="E37" s="5"/>
      <c r="F37" s="15"/>
    </row>
    <row r="38" spans="1:17" x14ac:dyDescent="0.25">
      <c r="A38" s="13"/>
      <c r="B38" s="5"/>
      <c r="C38" s="5"/>
      <c r="D38" s="5"/>
      <c r="E38" s="5"/>
      <c r="F38" s="15"/>
    </row>
    <row r="39" spans="1:17" x14ac:dyDescent="0.25">
      <c r="A39" s="13"/>
      <c r="B39" s="5"/>
      <c r="C39" s="5"/>
      <c r="D39" s="5"/>
      <c r="E39" s="5"/>
      <c r="F39" s="15"/>
    </row>
    <row r="40" spans="1:17" x14ac:dyDescent="0.25">
      <c r="A40" s="13"/>
      <c r="B40" s="5"/>
      <c r="C40" s="5"/>
      <c r="D40" s="5"/>
      <c r="E40" s="5"/>
      <c r="F40" s="15"/>
    </row>
    <row r="41" spans="1:17" x14ac:dyDescent="0.25">
      <c r="A41" s="13"/>
      <c r="B41" s="5"/>
      <c r="C41" s="5"/>
      <c r="D41" s="5"/>
      <c r="E41" s="5"/>
      <c r="F41" s="15"/>
    </row>
    <row r="42" spans="1:17" x14ac:dyDescent="0.25">
      <c r="A42" s="13"/>
      <c r="B42" s="5"/>
      <c r="C42" s="5"/>
      <c r="D42" s="5"/>
      <c r="E42" s="5"/>
      <c r="F42" s="15"/>
    </row>
    <row r="43" spans="1:17" ht="15.6" x14ac:dyDescent="0.3">
      <c r="A43" s="22"/>
      <c r="B43" s="37" t="s">
        <v>10</v>
      </c>
      <c r="C43" s="43"/>
      <c r="D43" s="38" t="s">
        <v>16</v>
      </c>
      <c r="E43" s="39" t="s">
        <v>1</v>
      </c>
      <c r="F43" s="23"/>
    </row>
    <row r="44" spans="1:17" ht="15.6" x14ac:dyDescent="0.3">
      <c r="A44" s="24"/>
      <c r="B44" s="25" t="s">
        <v>11</v>
      </c>
      <c r="C44" s="44"/>
      <c r="D44" s="26" t="s">
        <v>8</v>
      </c>
      <c r="E44" s="27"/>
      <c r="F44" s="23"/>
    </row>
    <row r="45" spans="1:17" ht="15.6" x14ac:dyDescent="0.3">
      <c r="A45" s="24"/>
      <c r="B45" s="25" t="s">
        <v>13</v>
      </c>
      <c r="C45" s="44"/>
      <c r="D45" s="28" t="s">
        <v>26</v>
      </c>
      <c r="E45" s="27">
        <v>2</v>
      </c>
      <c r="F45" s="23"/>
    </row>
    <row r="46" spans="1:17" ht="15.6" x14ac:dyDescent="0.3">
      <c r="A46" s="29"/>
      <c r="B46" s="30" t="s">
        <v>14</v>
      </c>
      <c r="C46" s="44"/>
      <c r="D46" s="28" t="s">
        <v>21</v>
      </c>
      <c r="E46" s="27">
        <v>3</v>
      </c>
      <c r="F46" s="23"/>
      <c r="Q46" s="160"/>
    </row>
    <row r="47" spans="1:17" ht="15.6" x14ac:dyDescent="0.3">
      <c r="A47" s="29"/>
      <c r="B47" s="30" t="s">
        <v>15</v>
      </c>
      <c r="C47" s="31"/>
      <c r="D47" s="28" t="s">
        <v>27</v>
      </c>
      <c r="E47" s="27">
        <v>4</v>
      </c>
      <c r="F47" s="23"/>
      <c r="Q47" s="160"/>
    </row>
    <row r="48" spans="1:17" ht="15.6" x14ac:dyDescent="0.3">
      <c r="A48" s="29"/>
      <c r="B48" s="6"/>
      <c r="C48" s="31"/>
      <c r="D48" s="26" t="s">
        <v>160</v>
      </c>
      <c r="E48" s="27"/>
      <c r="F48" s="23"/>
      <c r="Q48" s="161"/>
    </row>
    <row r="49" spans="1:8" ht="15.6" x14ac:dyDescent="0.3">
      <c r="A49" s="24"/>
      <c r="B49" s="110" t="s">
        <v>51</v>
      </c>
      <c r="C49" s="31"/>
      <c r="D49" s="28" t="s">
        <v>22</v>
      </c>
      <c r="E49" s="27">
        <v>5</v>
      </c>
      <c r="F49" s="23"/>
    </row>
    <row r="50" spans="1:8" ht="15.6" x14ac:dyDescent="0.3">
      <c r="A50" s="24"/>
      <c r="B50" s="110" t="s">
        <v>52</v>
      </c>
      <c r="C50" s="44"/>
      <c r="D50" s="28" t="s">
        <v>23</v>
      </c>
      <c r="E50" s="27">
        <v>6</v>
      </c>
      <c r="F50" s="23"/>
    </row>
    <row r="51" spans="1:8" ht="15.6" x14ac:dyDescent="0.3">
      <c r="A51" s="24"/>
      <c r="B51" s="162" t="s">
        <v>53</v>
      </c>
      <c r="C51" s="44"/>
      <c r="D51" s="28" t="s">
        <v>24</v>
      </c>
      <c r="E51" s="27">
        <v>7</v>
      </c>
      <c r="F51" s="23"/>
    </row>
    <row r="52" spans="1:8" ht="15.6" x14ac:dyDescent="0.3">
      <c r="A52" s="29"/>
      <c r="B52" s="25"/>
      <c r="C52" s="44"/>
      <c r="D52" s="28" t="s">
        <v>25</v>
      </c>
      <c r="E52" s="27">
        <v>8</v>
      </c>
      <c r="F52" s="23"/>
    </row>
    <row r="53" spans="1:8" ht="15.6" x14ac:dyDescent="0.3">
      <c r="A53" s="24"/>
      <c r="B53" s="25" t="s">
        <v>35</v>
      </c>
      <c r="C53" s="31"/>
      <c r="D53" s="26" t="s">
        <v>161</v>
      </c>
      <c r="E53" s="27"/>
      <c r="F53" s="23"/>
    </row>
    <row r="54" spans="1:8" ht="15.6" x14ac:dyDescent="0.3">
      <c r="A54" s="24"/>
      <c r="B54" s="25" t="s">
        <v>34</v>
      </c>
      <c r="C54" s="44"/>
      <c r="D54" s="28" t="s">
        <v>22</v>
      </c>
      <c r="E54" s="27">
        <v>9</v>
      </c>
      <c r="F54" s="23"/>
    </row>
    <row r="55" spans="1:8" ht="15.6" x14ac:dyDescent="0.3">
      <c r="A55" s="24"/>
      <c r="B55" s="32" t="s">
        <v>12</v>
      </c>
      <c r="C55" s="44"/>
      <c r="D55" s="28" t="s">
        <v>23</v>
      </c>
      <c r="E55" s="27">
        <v>10</v>
      </c>
      <c r="F55" s="23"/>
    </row>
    <row r="56" spans="1:8" ht="15.6" x14ac:dyDescent="0.3">
      <c r="A56" s="29"/>
      <c r="B56" s="5"/>
      <c r="C56" s="44"/>
      <c r="D56" s="36" t="s">
        <v>182</v>
      </c>
      <c r="E56" s="569" t="s">
        <v>210</v>
      </c>
      <c r="F56" s="23"/>
    </row>
    <row r="57" spans="1:8" ht="15" x14ac:dyDescent="0.25">
      <c r="A57" s="29"/>
      <c r="B57" s="31"/>
      <c r="C57" s="31"/>
      <c r="D57" s="31"/>
      <c r="E57" s="31"/>
      <c r="F57" s="23"/>
    </row>
    <row r="58" spans="1:8" ht="15" x14ac:dyDescent="0.25">
      <c r="A58" s="22"/>
      <c r="B58" s="1"/>
      <c r="C58" s="1"/>
      <c r="D58" s="1"/>
      <c r="E58" s="1"/>
      <c r="F58" s="23"/>
    </row>
    <row r="59" spans="1:8" ht="15.6" thickBot="1" x14ac:dyDescent="0.3">
      <c r="A59" s="47"/>
      <c r="B59" s="46"/>
      <c r="C59" s="46"/>
      <c r="D59" s="45"/>
      <c r="E59" s="46"/>
      <c r="F59" s="48"/>
    </row>
    <row r="60" spans="1:8" x14ac:dyDescent="0.25">
      <c r="A60" s="5"/>
      <c r="B60" s="5"/>
      <c r="C60" s="5"/>
      <c r="D60" s="5"/>
      <c r="E60" s="5"/>
      <c r="F60" s="5"/>
    </row>
    <row r="61" spans="1:8" x14ac:dyDescent="0.25">
      <c r="A61" s="5"/>
      <c r="B61" s="5"/>
      <c r="C61" s="5"/>
      <c r="D61" s="5"/>
      <c r="E61" s="5"/>
      <c r="F61" s="5"/>
      <c r="G61" s="5"/>
      <c r="H61" s="5"/>
    </row>
    <row r="62" spans="1:8" x14ac:dyDescent="0.25">
      <c r="A62" s="5"/>
      <c r="B62" s="5"/>
      <c r="C62" s="5"/>
      <c r="D62" s="5"/>
      <c r="E62" s="5"/>
      <c r="F62" s="5"/>
      <c r="G62" s="5"/>
      <c r="H62" s="5"/>
    </row>
    <row r="63" spans="1:8" x14ac:dyDescent="0.25">
      <c r="A63" s="5"/>
      <c r="B63" s="5"/>
      <c r="C63" s="5"/>
    </row>
    <row r="66" spans="4:5" x14ac:dyDescent="0.25">
      <c r="D66" s="5"/>
      <c r="E66" s="5"/>
    </row>
    <row r="69" spans="4:5" ht="30" customHeight="1" x14ac:dyDescent="0.25"/>
  </sheetData>
  <mergeCells count="11">
    <mergeCell ref="A21:F21"/>
    <mergeCell ref="A19:F19"/>
    <mergeCell ref="A35:F35"/>
    <mergeCell ref="A17:F17"/>
    <mergeCell ref="A14:F14"/>
    <mergeCell ref="A26:F26"/>
    <mergeCell ref="A30:F30"/>
    <mergeCell ref="A31:F31"/>
    <mergeCell ref="A27:F27"/>
    <mergeCell ref="A28:F28"/>
    <mergeCell ref="A29:F29"/>
  </mergeCells>
  <phoneticPr fontId="0" type="noConversion"/>
  <hyperlinks>
    <hyperlink ref="B55" r:id="rId1"/>
    <hyperlink ref="B46" r:id="rId2"/>
    <hyperlink ref="B47" r:id="rId3"/>
    <hyperlink ref="B51" r:id="rId4"/>
  </hyperlinks>
  <printOptions horizontalCentered="1"/>
  <pageMargins left="0.70866141732283472" right="0.51181102362204722" top="0.51181102362204722" bottom="0.51181102362204722" header="0.51181102362204722" footer="0.51181102362204722"/>
  <pageSetup scale="65" orientation="portrait" r:id="rId5"/>
  <headerFooter scaleWithDoc="0">
    <oddHeader xml:space="preserve">&amp;C </oddHeader>
    <oddFooter>&amp;L&amp;9Supplemental Investor Information (Unaudited)
First Quarter, 2023&amp;R&amp;9TELUS Corporation
Page &amp;P</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Q64"/>
  <sheetViews>
    <sheetView showGridLines="0" view="pageBreakPreview" zoomScaleNormal="90" zoomScaleSheetLayoutView="100" workbookViewId="0">
      <selection sqref="A1:G1"/>
    </sheetView>
  </sheetViews>
  <sheetFormatPr defaultColWidth="8.88671875" defaultRowHeight="18" customHeight="1" x14ac:dyDescent="0.25"/>
  <cols>
    <col min="1" max="1" width="77.6640625" style="275" customWidth="1"/>
    <col min="2" max="5" width="14" style="275" customWidth="1"/>
    <col min="6" max="6" width="2.6640625" style="275" customWidth="1"/>
    <col min="7" max="7" width="8.88671875" style="275" customWidth="1"/>
    <col min="8" max="8" width="4.44140625" style="275" customWidth="1"/>
    <col min="9" max="9" width="11.44140625" style="275" customWidth="1"/>
    <col min="10" max="10" width="10.88671875" style="275" bestFit="1" customWidth="1"/>
    <col min="11" max="11" width="8.88671875" style="275" customWidth="1"/>
    <col min="12" max="12" width="9.6640625" style="348" bestFit="1" customWidth="1"/>
    <col min="13" max="17" width="8.88671875" style="348"/>
    <col min="18" max="16384" width="8.88671875" style="275"/>
  </cols>
  <sheetData>
    <row r="1" spans="1:17" ht="24" customHeight="1" x14ac:dyDescent="0.4">
      <c r="A1" s="1088" t="s">
        <v>76</v>
      </c>
      <c r="B1" s="1088"/>
      <c r="C1" s="1088"/>
      <c r="D1" s="1088"/>
      <c r="E1" s="1088"/>
      <c r="F1" s="1088"/>
      <c r="G1" s="1088"/>
      <c r="H1" s="955"/>
    </row>
    <row r="2" spans="1:17" ht="24" customHeight="1" x14ac:dyDescent="0.4">
      <c r="A2" s="1074" t="s">
        <v>38</v>
      </c>
      <c r="B2" s="1074"/>
      <c r="C2" s="1074"/>
      <c r="D2" s="1074"/>
      <c r="E2" s="1074"/>
      <c r="F2" s="1074"/>
      <c r="G2" s="1074"/>
      <c r="H2" s="956"/>
      <c r="I2" s="453"/>
    </row>
    <row r="3" spans="1:17" ht="18" customHeight="1" x14ac:dyDescent="0.4">
      <c r="A3" s="276"/>
      <c r="B3" s="276"/>
      <c r="C3" s="277"/>
      <c r="D3" s="277"/>
      <c r="E3" s="277"/>
      <c r="F3" s="277"/>
      <c r="G3" s="276"/>
      <c r="H3" s="278"/>
    </row>
    <row r="4" spans="1:17" s="70" customFormat="1" ht="18" customHeight="1" x14ac:dyDescent="0.4">
      <c r="A4" s="279"/>
      <c r="B4" s="450"/>
      <c r="C4" s="450"/>
      <c r="D4" s="450"/>
      <c r="E4" s="450"/>
      <c r="F4" s="450"/>
      <c r="H4" s="308"/>
    </row>
    <row r="5" spans="1:17" s="70" customFormat="1" ht="18" customHeight="1" x14ac:dyDescent="0.3">
      <c r="A5" s="941"/>
      <c r="B5" s="1077" t="s">
        <v>257</v>
      </c>
      <c r="C5" s="1078"/>
      <c r="D5" s="1078"/>
      <c r="E5" s="1079"/>
      <c r="F5" s="42"/>
      <c r="G5" s="42"/>
      <c r="H5" s="42"/>
    </row>
    <row r="6" spans="1:17" s="70" customFormat="1" ht="18" customHeight="1" x14ac:dyDescent="0.3">
      <c r="A6" s="942" t="s">
        <v>214</v>
      </c>
      <c r="B6" s="210">
        <v>2023</v>
      </c>
      <c r="C6" s="915">
        <v>2022</v>
      </c>
      <c r="D6" s="916" t="s">
        <v>3</v>
      </c>
      <c r="E6" s="917" t="s">
        <v>4</v>
      </c>
      <c r="F6" s="42"/>
      <c r="G6" s="42"/>
      <c r="H6" s="42"/>
    </row>
    <row r="7" spans="1:17" ht="18" customHeight="1" x14ac:dyDescent="0.3">
      <c r="A7" s="943" t="s">
        <v>59</v>
      </c>
      <c r="B7" s="896"/>
      <c r="C7" s="934"/>
      <c r="D7" s="934"/>
      <c r="E7" s="935"/>
      <c r="F7" s="42"/>
      <c r="G7" s="42"/>
      <c r="H7" s="42"/>
      <c r="I7"/>
    </row>
    <row r="8" spans="1:17" s="294" customFormat="1" ht="18" hidden="1" customHeight="1" x14ac:dyDescent="0.25">
      <c r="A8" s="944" t="s">
        <v>46</v>
      </c>
      <c r="B8" s="315"/>
      <c r="C8" s="296"/>
      <c r="D8" s="296"/>
      <c r="E8" s="840"/>
      <c r="F8" s="42"/>
      <c r="G8" s="42"/>
      <c r="H8" s="42"/>
      <c r="I8"/>
      <c r="L8" s="352"/>
      <c r="M8" s="352"/>
      <c r="N8" s="352"/>
      <c r="O8" s="352"/>
      <c r="P8" s="352"/>
      <c r="Q8" s="352"/>
    </row>
    <row r="9" spans="1:17" s="294" customFormat="1" ht="18" hidden="1" customHeight="1" x14ac:dyDescent="0.25">
      <c r="A9" s="944" t="s">
        <v>47</v>
      </c>
      <c r="B9" s="315"/>
      <c r="C9" s="296"/>
      <c r="D9" s="296"/>
      <c r="E9" s="840"/>
      <c r="F9" s="42"/>
      <c r="G9" s="42"/>
      <c r="H9" s="42"/>
      <c r="I9"/>
      <c r="L9" s="352"/>
      <c r="M9" s="352"/>
      <c r="N9" s="352"/>
      <c r="O9" s="352"/>
      <c r="P9" s="352"/>
      <c r="Q9" s="352"/>
    </row>
    <row r="10" spans="1:17" s="294" customFormat="1" ht="18" hidden="1" customHeight="1" x14ac:dyDescent="0.25">
      <c r="A10" s="944"/>
      <c r="B10" s="315"/>
      <c r="C10" s="296"/>
      <c r="D10" s="296"/>
      <c r="E10" s="840"/>
      <c r="F10" s="42"/>
      <c r="G10" s="42"/>
      <c r="H10" s="42"/>
      <c r="I10"/>
      <c r="L10" s="352"/>
      <c r="M10" s="352"/>
      <c r="N10" s="352"/>
      <c r="O10" s="352"/>
      <c r="P10" s="352"/>
      <c r="Q10" s="352"/>
    </row>
    <row r="11" spans="1:17" s="294" customFormat="1" ht="18" hidden="1" customHeight="1" x14ac:dyDescent="0.25">
      <c r="A11" s="944" t="s">
        <v>48</v>
      </c>
      <c r="B11" s="315"/>
      <c r="C11" s="296"/>
      <c r="D11" s="296"/>
      <c r="E11" s="840"/>
      <c r="F11" s="42"/>
      <c r="G11" s="42"/>
      <c r="H11" s="42"/>
      <c r="I11"/>
      <c r="L11" s="352"/>
      <c r="M11" s="352"/>
      <c r="N11" s="352"/>
      <c r="O11" s="352"/>
      <c r="P11" s="352"/>
      <c r="Q11" s="352"/>
    </row>
    <row r="12" spans="1:17" s="294" customFormat="1" ht="18" customHeight="1" x14ac:dyDescent="0.25">
      <c r="A12" s="945" t="s">
        <v>60</v>
      </c>
      <c r="B12" s="178">
        <v>756</v>
      </c>
      <c r="C12" s="179">
        <v>644</v>
      </c>
      <c r="D12" s="191">
        <v>112</v>
      </c>
      <c r="E12" s="791">
        <v>0.17391304347826086</v>
      </c>
      <c r="F12" s="936"/>
      <c r="G12" s="42"/>
      <c r="H12" s="42"/>
      <c r="I12"/>
      <c r="J12" s="451"/>
      <c r="K12" s="75"/>
      <c r="L12" s="75"/>
      <c r="M12" s="75"/>
      <c r="N12" s="352"/>
      <c r="O12" s="352"/>
      <c r="P12" s="352"/>
      <c r="Q12" s="352"/>
    </row>
    <row r="13" spans="1:17" s="294" customFormat="1" ht="18" hidden="1" customHeight="1" x14ac:dyDescent="0.25">
      <c r="A13" s="840" t="s">
        <v>61</v>
      </c>
      <c r="B13" s="212">
        <v>0</v>
      </c>
      <c r="C13" s="180">
        <v>0</v>
      </c>
      <c r="D13" s="213">
        <v>0</v>
      </c>
      <c r="E13" s="741" t="s">
        <v>144</v>
      </c>
      <c r="F13" s="42"/>
      <c r="G13" s="42"/>
      <c r="H13" s="42"/>
      <c r="I13"/>
      <c r="L13" s="352"/>
      <c r="M13" s="352"/>
      <c r="N13" s="352"/>
      <c r="O13" s="352"/>
      <c r="P13" s="352"/>
      <c r="Q13" s="352"/>
    </row>
    <row r="14" spans="1:17" s="294" customFormat="1" ht="18" hidden="1" customHeight="1" x14ac:dyDescent="0.3">
      <c r="A14" s="606" t="s">
        <v>0</v>
      </c>
      <c r="B14" s="215">
        <v>756</v>
      </c>
      <c r="C14" s="195">
        <v>644</v>
      </c>
      <c r="D14" s="993">
        <v>112</v>
      </c>
      <c r="E14" s="994">
        <v>0.17391304347826086</v>
      </c>
      <c r="F14" s="42"/>
      <c r="G14" s="42"/>
      <c r="H14" s="42"/>
      <c r="I14"/>
      <c r="L14" s="352"/>
      <c r="M14" s="352"/>
      <c r="N14" s="352"/>
      <c r="O14" s="352"/>
      <c r="P14" s="352"/>
      <c r="Q14" s="352"/>
    </row>
    <row r="15" spans="1:17" s="294" customFormat="1" ht="18" customHeight="1" x14ac:dyDescent="0.25">
      <c r="A15" s="840" t="s">
        <v>2</v>
      </c>
      <c r="B15" s="212">
        <v>172</v>
      </c>
      <c r="C15" s="180">
        <v>115</v>
      </c>
      <c r="D15" s="213">
        <v>57</v>
      </c>
      <c r="E15" s="147">
        <v>0.4956521739130435</v>
      </c>
      <c r="F15" s="42"/>
      <c r="G15" s="42"/>
      <c r="H15" s="42"/>
      <c r="I15"/>
      <c r="L15" s="352"/>
      <c r="M15" s="352"/>
      <c r="N15" s="352"/>
      <c r="O15" s="352"/>
      <c r="P15" s="352"/>
      <c r="Q15" s="352"/>
    </row>
    <row r="16" spans="1:17" s="294" customFormat="1" ht="18" customHeight="1" x14ac:dyDescent="0.3">
      <c r="A16" s="606" t="s">
        <v>64</v>
      </c>
      <c r="B16" s="178">
        <v>928</v>
      </c>
      <c r="C16" s="179">
        <v>759</v>
      </c>
      <c r="D16" s="191">
        <v>169</v>
      </c>
      <c r="E16" s="146">
        <v>0.22266139657444006</v>
      </c>
      <c r="F16" s="42"/>
      <c r="G16" s="42"/>
      <c r="H16" s="42"/>
      <c r="I16"/>
      <c r="J16" s="308"/>
      <c r="L16" s="352"/>
      <c r="M16" s="352"/>
      <c r="N16" s="352"/>
      <c r="O16" s="352"/>
      <c r="P16" s="352"/>
      <c r="Q16" s="352"/>
    </row>
    <row r="17" spans="1:17" s="133" customFormat="1" ht="18" customHeight="1" x14ac:dyDescent="0.3">
      <c r="A17" s="946"/>
      <c r="B17" s="315"/>
      <c r="C17" s="296"/>
      <c r="D17" s="296"/>
      <c r="E17" s="937"/>
      <c r="F17" s="42"/>
      <c r="G17" s="42"/>
      <c r="H17" s="42"/>
      <c r="I17"/>
      <c r="L17" s="353"/>
      <c r="M17" s="353"/>
      <c r="N17" s="353"/>
      <c r="O17" s="353"/>
      <c r="P17" s="353"/>
      <c r="Q17" s="353"/>
    </row>
    <row r="18" spans="1:17" s="133" customFormat="1" ht="18" hidden="1" customHeight="1" x14ac:dyDescent="0.3">
      <c r="A18" s="947"/>
      <c r="B18" s="176"/>
      <c r="C18" s="137"/>
      <c r="D18" s="454"/>
      <c r="E18" s="938"/>
      <c r="F18" s="42"/>
      <c r="G18" s="42"/>
      <c r="H18" s="42"/>
      <c r="I18"/>
      <c r="L18" s="353"/>
      <c r="M18" s="353"/>
      <c r="N18" s="353"/>
      <c r="O18" s="353"/>
      <c r="P18" s="353"/>
      <c r="Q18" s="353"/>
    </row>
    <row r="19" spans="1:17" s="133" customFormat="1" ht="18" hidden="1" customHeight="1" x14ac:dyDescent="0.3">
      <c r="A19" s="947"/>
      <c r="B19" s="176"/>
      <c r="C19" s="137"/>
      <c r="D19" s="454"/>
      <c r="E19" s="938"/>
      <c r="F19" s="42"/>
      <c r="G19" s="42"/>
      <c r="H19" s="42"/>
      <c r="I19"/>
      <c r="L19" s="353"/>
      <c r="M19" s="353"/>
      <c r="N19" s="353"/>
      <c r="O19" s="353"/>
      <c r="P19" s="353"/>
      <c r="Q19" s="353"/>
    </row>
    <row r="20" spans="1:17" s="133" customFormat="1" ht="18" hidden="1" customHeight="1" x14ac:dyDescent="0.3">
      <c r="A20" s="948"/>
      <c r="B20" s="176"/>
      <c r="C20" s="137"/>
      <c r="D20" s="454"/>
      <c r="E20" s="937"/>
      <c r="F20" s="42"/>
      <c r="G20" s="42"/>
      <c r="H20" s="42"/>
      <c r="I20"/>
      <c r="L20" s="353"/>
      <c r="M20" s="353"/>
      <c r="N20" s="353"/>
      <c r="O20" s="353"/>
      <c r="P20" s="353"/>
      <c r="Q20" s="353"/>
    </row>
    <row r="21" spans="1:17" s="294" customFormat="1" ht="18" customHeight="1" x14ac:dyDescent="0.25">
      <c r="A21" s="939" t="s">
        <v>67</v>
      </c>
      <c r="B21" s="178">
        <v>169</v>
      </c>
      <c r="C21" s="179">
        <v>152</v>
      </c>
      <c r="D21" s="191">
        <v>17</v>
      </c>
      <c r="E21" s="146">
        <v>0.1118421052631579</v>
      </c>
      <c r="F21" s="42"/>
      <c r="G21" s="42"/>
      <c r="H21" s="42"/>
      <c r="I21"/>
      <c r="K21" s="308"/>
      <c r="L21" s="352"/>
      <c r="M21" s="352"/>
      <c r="N21" s="352"/>
      <c r="O21" s="352"/>
      <c r="P21" s="352"/>
      <c r="Q21" s="352"/>
    </row>
    <row r="22" spans="1:17" s="294" customFormat="1" ht="18" customHeight="1" x14ac:dyDescent="0.25">
      <c r="A22" s="939" t="s">
        <v>68</v>
      </c>
      <c r="B22" s="212">
        <v>591</v>
      </c>
      <c r="C22" s="180">
        <v>438</v>
      </c>
      <c r="D22" s="213">
        <v>153</v>
      </c>
      <c r="E22" s="147">
        <v>0.34931506849315069</v>
      </c>
      <c r="F22" s="42"/>
      <c r="G22" s="42"/>
      <c r="H22" s="42"/>
      <c r="I22"/>
      <c r="L22" s="352"/>
      <c r="M22" s="352"/>
      <c r="N22" s="352"/>
      <c r="O22" s="352"/>
      <c r="P22" s="352"/>
      <c r="Q22" s="352"/>
    </row>
    <row r="23" spans="1:17" s="294" customFormat="1" ht="18" customHeight="1" x14ac:dyDescent="0.3">
      <c r="A23" s="949" t="s">
        <v>227</v>
      </c>
      <c r="B23" s="316">
        <v>760</v>
      </c>
      <c r="C23" s="296">
        <v>590</v>
      </c>
      <c r="D23" s="191">
        <v>170</v>
      </c>
      <c r="E23" s="146">
        <v>0.28813559322033899</v>
      </c>
      <c r="F23" s="42"/>
      <c r="G23" s="42"/>
      <c r="H23" s="42"/>
      <c r="I23"/>
      <c r="L23" s="352"/>
      <c r="M23" s="352"/>
      <c r="N23" s="352"/>
      <c r="O23" s="352"/>
      <c r="P23" s="352"/>
      <c r="Q23" s="352"/>
    </row>
    <row r="24" spans="1:17" s="294" customFormat="1" ht="18" customHeight="1" x14ac:dyDescent="0.25">
      <c r="A24" s="950"/>
      <c r="B24" s="316"/>
      <c r="C24" s="296"/>
      <c r="D24" s="296"/>
      <c r="E24" s="840"/>
      <c r="F24" s="42"/>
      <c r="G24" s="42"/>
      <c r="H24" s="42"/>
      <c r="I24"/>
      <c r="L24" s="352"/>
      <c r="M24" s="352"/>
      <c r="N24" s="352"/>
      <c r="O24" s="352"/>
      <c r="P24" s="352"/>
      <c r="Q24" s="352"/>
    </row>
    <row r="25" spans="1:17" s="294" customFormat="1" ht="21" customHeight="1" thickBot="1" x14ac:dyDescent="0.35">
      <c r="A25" s="949" t="s">
        <v>223</v>
      </c>
      <c r="B25" s="436">
        <v>168</v>
      </c>
      <c r="C25" s="360">
        <v>169</v>
      </c>
      <c r="D25" s="360">
        <v>-1</v>
      </c>
      <c r="E25" s="219">
        <v>-5.9171597633136397E-3</v>
      </c>
      <c r="F25" s="41"/>
      <c r="G25" s="42"/>
      <c r="H25" s="42"/>
      <c r="I25"/>
      <c r="L25" s="352"/>
      <c r="M25" s="352"/>
      <c r="N25" s="352"/>
      <c r="O25" s="352"/>
      <c r="P25" s="352"/>
      <c r="Q25" s="352"/>
    </row>
    <row r="26" spans="1:17" s="133" customFormat="1" ht="15.75" hidden="1" customHeight="1" thickTop="1" x14ac:dyDescent="0.3">
      <c r="A26" s="951"/>
      <c r="B26" s="137"/>
      <c r="C26" s="137"/>
      <c r="D26" s="137"/>
      <c r="E26" s="177"/>
      <c r="F26" s="41"/>
      <c r="G26" s="42"/>
      <c r="H26" s="42"/>
      <c r="I26"/>
      <c r="L26" s="353"/>
      <c r="M26" s="353"/>
      <c r="N26" s="353"/>
      <c r="O26" s="353"/>
      <c r="P26" s="353"/>
      <c r="Q26" s="353"/>
    </row>
    <row r="27" spans="1:17" s="294" customFormat="1" ht="27.75" customHeight="1" thickTop="1" x14ac:dyDescent="0.3">
      <c r="A27" s="949" t="s">
        <v>36</v>
      </c>
      <c r="B27" s="732">
        <v>0.18122745406231788</v>
      </c>
      <c r="C27" s="156">
        <v>0.22198495057459644</v>
      </c>
      <c r="D27" s="553">
        <v>-4.1000000000000005</v>
      </c>
      <c r="E27" s="667" t="s">
        <v>33</v>
      </c>
      <c r="F27" s="41"/>
      <c r="G27" s="374"/>
      <c r="H27" s="409"/>
      <c r="I27" s="308"/>
      <c r="L27" s="352"/>
      <c r="M27" s="354"/>
      <c r="N27" s="352"/>
      <c r="O27" s="352"/>
      <c r="P27" s="352"/>
      <c r="Q27" s="352"/>
    </row>
    <row r="28" spans="1:17" s="326" customFormat="1" ht="18" customHeight="1" x14ac:dyDescent="0.3">
      <c r="A28" s="952"/>
      <c r="B28" s="315"/>
      <c r="C28" s="296"/>
      <c r="D28" s="296"/>
      <c r="E28" s="297"/>
      <c r="F28" s="41"/>
      <c r="G28" s="42"/>
      <c r="H28" s="42"/>
      <c r="I28"/>
      <c r="K28" s="294"/>
      <c r="L28" s="370"/>
      <c r="M28" s="373"/>
      <c r="N28" s="355"/>
      <c r="O28" s="355"/>
      <c r="P28" s="355"/>
      <c r="Q28" s="355"/>
    </row>
    <row r="29" spans="1:17" s="294" customFormat="1" ht="15" x14ac:dyDescent="0.25">
      <c r="A29" s="304" t="s">
        <v>274</v>
      </c>
      <c r="B29" s="315">
        <v>18</v>
      </c>
      <c r="C29" s="180">
        <v>4</v>
      </c>
      <c r="D29" s="191">
        <v>14</v>
      </c>
      <c r="E29" s="437" t="s">
        <v>144</v>
      </c>
      <c r="F29" s="41"/>
      <c r="G29" s="42"/>
      <c r="H29" s="42"/>
      <c r="I29"/>
      <c r="L29" s="371"/>
      <c r="M29" s="352"/>
      <c r="N29" s="352"/>
      <c r="O29" s="352"/>
      <c r="P29" s="352"/>
      <c r="Q29" s="352"/>
    </row>
    <row r="30" spans="1:17" s="294" customFormat="1" ht="30.6" hidden="1" x14ac:dyDescent="0.3">
      <c r="A30" s="953" t="s">
        <v>74</v>
      </c>
      <c r="B30" s="292"/>
      <c r="C30" s="292"/>
      <c r="D30" s="292"/>
      <c r="E30" s="940"/>
      <c r="F30" s="41"/>
      <c r="G30" s="42"/>
      <c r="H30" s="42"/>
      <c r="I30"/>
      <c r="L30" s="371"/>
      <c r="M30" s="352"/>
      <c r="N30" s="352"/>
      <c r="O30" s="352"/>
      <c r="P30" s="352"/>
      <c r="Q30" s="352"/>
    </row>
    <row r="31" spans="1:17" s="294" customFormat="1" ht="30" hidden="1" x14ac:dyDescent="0.25">
      <c r="A31" s="953" t="s">
        <v>77</v>
      </c>
      <c r="B31" s="315">
        <v>0</v>
      </c>
      <c r="C31" s="179">
        <v>0</v>
      </c>
      <c r="D31" s="191">
        <v>0</v>
      </c>
      <c r="E31" s="625" t="s">
        <v>174</v>
      </c>
      <c r="F31" s="41"/>
      <c r="G31" s="42"/>
      <c r="H31" s="42"/>
      <c r="I31" s="308"/>
      <c r="L31" s="371"/>
      <c r="M31" s="352"/>
      <c r="N31" s="352"/>
      <c r="O31" s="352"/>
      <c r="P31" s="352"/>
      <c r="Q31" s="352"/>
    </row>
    <row r="32" spans="1:17" s="294" customFormat="1" ht="22.5" customHeight="1" thickBot="1" x14ac:dyDescent="0.35">
      <c r="A32" s="949" t="s">
        <v>239</v>
      </c>
      <c r="B32" s="436">
        <v>186</v>
      </c>
      <c r="C32" s="319">
        <v>173</v>
      </c>
      <c r="D32" s="360">
        <v>13</v>
      </c>
      <c r="E32" s="219">
        <v>8.1055742352159399E-2</v>
      </c>
      <c r="F32" s="41"/>
      <c r="G32" s="42"/>
      <c r="H32" s="42"/>
      <c r="I32"/>
      <c r="J32" s="364"/>
      <c r="L32" s="371"/>
      <c r="N32" s="371"/>
      <c r="O32" s="371"/>
      <c r="P32" s="352"/>
      <c r="Q32" s="352"/>
    </row>
    <row r="33" spans="1:17" s="133" customFormat="1" ht="18" hidden="1" customHeight="1" thickTop="1" x14ac:dyDescent="0.3">
      <c r="A33" s="954" t="s">
        <v>43</v>
      </c>
      <c r="B33" s="264"/>
      <c r="C33" s="456"/>
      <c r="D33" s="544"/>
      <c r="E33" s="545"/>
      <c r="F33" s="41"/>
      <c r="G33" s="42"/>
      <c r="H33" s="42"/>
      <c r="I33"/>
      <c r="L33" s="373"/>
      <c r="N33" s="373"/>
      <c r="O33" s="373"/>
      <c r="P33" s="353"/>
      <c r="Q33" s="353"/>
    </row>
    <row r="34" spans="1:17" s="294" customFormat="1" ht="26.25" customHeight="1" thickTop="1" x14ac:dyDescent="0.3">
      <c r="A34" s="731" t="s">
        <v>240</v>
      </c>
      <c r="B34" s="323">
        <v>0.20057006963213247</v>
      </c>
      <c r="C34" s="322">
        <v>0.22728410821414843</v>
      </c>
      <c r="D34" s="199">
        <v>-2.5999999999999996</v>
      </c>
      <c r="E34" s="725" t="s">
        <v>33</v>
      </c>
      <c r="F34" s="41"/>
      <c r="G34" s="41"/>
      <c r="H34" s="409"/>
      <c r="I34" s="308"/>
      <c r="L34" s="371"/>
      <c r="M34" s="371"/>
      <c r="N34" s="371"/>
      <c r="O34" s="371"/>
      <c r="P34" s="352"/>
      <c r="Q34" s="352"/>
    </row>
    <row r="35" spans="1:17" s="294" customFormat="1" ht="18" customHeight="1" x14ac:dyDescent="0.25">
      <c r="A35" s="939"/>
      <c r="B35" s="323"/>
      <c r="C35" s="322"/>
      <c r="D35" s="322"/>
      <c r="E35" s="937"/>
      <c r="F35" s="41"/>
      <c r="G35" s="42"/>
      <c r="H35" s="42"/>
      <c r="I35"/>
      <c r="L35" s="352"/>
      <c r="M35" s="352"/>
      <c r="N35" s="352"/>
      <c r="O35" s="352"/>
      <c r="P35" s="352"/>
      <c r="Q35" s="352"/>
    </row>
    <row r="36" spans="1:17" s="326" customFormat="1" ht="18" customHeight="1" x14ac:dyDescent="0.3">
      <c r="A36" s="949" t="s">
        <v>7</v>
      </c>
      <c r="B36" s="315">
        <v>20</v>
      </c>
      <c r="C36" s="362">
        <v>31</v>
      </c>
      <c r="D36" s="191">
        <v>-11</v>
      </c>
      <c r="E36" s="146">
        <v>-0.35483870967741937</v>
      </c>
      <c r="F36" s="41"/>
      <c r="G36" s="42"/>
      <c r="H36" s="42"/>
      <c r="I36"/>
      <c r="L36" s="355"/>
      <c r="M36" s="355"/>
      <c r="N36" s="355"/>
      <c r="O36" s="355"/>
      <c r="P36" s="355"/>
      <c r="Q36" s="355"/>
    </row>
    <row r="37" spans="1:17" s="294" customFormat="1" ht="18" customHeight="1" x14ac:dyDescent="0.3">
      <c r="A37" s="949" t="s">
        <v>241</v>
      </c>
      <c r="B37" s="744">
        <v>2.1551724137931036E-2</v>
      </c>
      <c r="C37" s="743">
        <v>4.0843214756258232E-2</v>
      </c>
      <c r="D37" s="179">
        <v>-2</v>
      </c>
      <c r="E37" s="725" t="s">
        <v>33</v>
      </c>
      <c r="F37" s="41"/>
      <c r="G37" s="42"/>
      <c r="H37" s="42"/>
      <c r="I37"/>
      <c r="L37" s="371"/>
      <c r="M37" s="352"/>
      <c r="N37" s="352"/>
      <c r="O37" s="352"/>
      <c r="P37" s="352"/>
      <c r="Q37" s="352"/>
    </row>
    <row r="38" spans="1:17" s="294" customFormat="1" ht="18" customHeight="1" x14ac:dyDescent="0.3">
      <c r="A38" s="949"/>
      <c r="B38" s="328"/>
      <c r="C38" s="327"/>
      <c r="D38" s="327"/>
      <c r="E38" s="840"/>
      <c r="F38" s="41"/>
      <c r="G38" s="42"/>
      <c r="H38" s="42"/>
      <c r="I38"/>
      <c r="L38" s="352"/>
      <c r="M38" s="352"/>
      <c r="N38" s="352"/>
      <c r="O38" s="352"/>
      <c r="P38" s="352"/>
      <c r="Q38" s="352"/>
    </row>
    <row r="39" spans="1:17" s="294" customFormat="1" ht="18" customHeight="1" x14ac:dyDescent="0.3">
      <c r="A39" s="949" t="s">
        <v>253</v>
      </c>
      <c r="B39" s="363">
        <v>166</v>
      </c>
      <c r="C39" s="362">
        <v>142</v>
      </c>
      <c r="D39" s="191">
        <v>24</v>
      </c>
      <c r="E39" s="146">
        <v>0.16901408450704225</v>
      </c>
      <c r="F39" s="41"/>
      <c r="G39" s="42"/>
      <c r="H39" s="42"/>
      <c r="I39"/>
      <c r="L39" s="369"/>
      <c r="M39" s="371"/>
      <c r="N39" s="352"/>
      <c r="O39" s="352"/>
      <c r="P39" s="352"/>
      <c r="Q39" s="352"/>
    </row>
    <row r="40" spans="1:17" s="294" customFormat="1" ht="26.25" customHeight="1" x14ac:dyDescent="0.3">
      <c r="A40" s="606" t="s">
        <v>212</v>
      </c>
      <c r="B40" s="783">
        <v>0.74</v>
      </c>
      <c r="C40" s="570">
        <v>0.79</v>
      </c>
      <c r="D40" s="571">
        <v>-5.0000000000000044E-2</v>
      </c>
      <c r="E40" s="724">
        <v>-6.3291139240506389E-2</v>
      </c>
      <c r="F40" s="41"/>
      <c r="G40" s="41"/>
      <c r="H40" s="409"/>
      <c r="I40" s="308"/>
      <c r="L40" s="371"/>
      <c r="M40" s="371"/>
      <c r="N40" s="371"/>
      <c r="O40" s="371"/>
      <c r="P40" s="352"/>
      <c r="Q40" s="352"/>
    </row>
    <row r="41" spans="1:17" s="326" customFormat="1" ht="4.5" customHeight="1" x14ac:dyDescent="0.3">
      <c r="A41" s="608"/>
      <c r="B41" s="609"/>
      <c r="C41" s="610"/>
      <c r="D41" s="610"/>
      <c r="E41" s="611"/>
      <c r="F41" s="41"/>
      <c r="G41" s="41"/>
      <c r="H41" s="41"/>
      <c r="L41" s="372"/>
      <c r="M41" s="372"/>
      <c r="N41" s="372"/>
      <c r="O41" s="372"/>
      <c r="P41" s="355"/>
      <c r="Q41" s="355"/>
    </row>
    <row r="42" spans="1:17" s="294" customFormat="1" ht="18" customHeight="1" x14ac:dyDescent="0.3">
      <c r="A42" s="612"/>
      <c r="B42" s="612"/>
      <c r="C42" s="374"/>
      <c r="D42" s="374"/>
      <c r="E42" s="374"/>
      <c r="F42" s="322"/>
      <c r="G42" s="41"/>
      <c r="H42" s="41"/>
      <c r="K42" s="352"/>
      <c r="L42" s="352"/>
      <c r="M42" s="352"/>
      <c r="N42" s="352"/>
      <c r="O42" s="352"/>
      <c r="P42" s="352"/>
      <c r="Q42" s="352"/>
    </row>
    <row r="43" spans="1:17" s="294" customFormat="1" ht="18" customHeight="1" x14ac:dyDescent="0.25">
      <c r="A43" s="1089" t="s">
        <v>193</v>
      </c>
      <c r="B43" s="1089"/>
      <c r="C43" s="1089"/>
      <c r="D43" s="1089"/>
      <c r="E43" s="1089"/>
      <c r="F43" s="1089"/>
      <c r="G43" s="1089"/>
      <c r="H43" s="957"/>
      <c r="K43" s="352"/>
      <c r="L43" s="352"/>
      <c r="M43" s="348"/>
      <c r="N43" s="348"/>
      <c r="O43" s="348"/>
      <c r="P43" s="348"/>
      <c r="Q43" s="348"/>
    </row>
    <row r="44" spans="1:17" s="294" customFormat="1" ht="17.399999999999999" customHeight="1" x14ac:dyDescent="0.25">
      <c r="A44" s="1089" t="s">
        <v>58</v>
      </c>
      <c r="B44" s="1089"/>
      <c r="C44" s="1089"/>
      <c r="D44" s="1089"/>
      <c r="E44" s="1089"/>
      <c r="F44" s="1089"/>
      <c r="G44" s="1089"/>
      <c r="H44" s="957"/>
      <c r="K44" s="352"/>
      <c r="L44" s="352"/>
      <c r="M44" s="348"/>
      <c r="N44" s="351"/>
      <c r="O44" s="351"/>
      <c r="P44" s="351"/>
      <c r="Q44" s="351"/>
    </row>
    <row r="45" spans="1:17" ht="18" customHeight="1" x14ac:dyDescent="0.25">
      <c r="A45" s="1090" t="s">
        <v>211</v>
      </c>
      <c r="B45" s="1090"/>
      <c r="C45" s="1090"/>
      <c r="D45" s="1090"/>
      <c r="E45" s="1090"/>
      <c r="F45" s="1090"/>
      <c r="G45" s="1090"/>
      <c r="H45" s="613"/>
      <c r="I45" s="572"/>
    </row>
    <row r="51" spans="1:9" ht="21" customHeight="1" x14ac:dyDescent="0.25"/>
    <row r="52" spans="1:9" ht="21" customHeight="1" x14ac:dyDescent="0.3">
      <c r="B52" s="347"/>
    </row>
    <row r="53" spans="1:9" ht="18" customHeight="1" x14ac:dyDescent="0.3">
      <c r="A53" s="347"/>
    </row>
    <row r="61" spans="1:9" ht="18" customHeight="1" x14ac:dyDescent="0.25">
      <c r="A61" s="1072"/>
      <c r="B61" s="1072"/>
      <c r="C61" s="1072"/>
      <c r="D61" s="1072"/>
      <c r="E61" s="1072"/>
      <c r="F61" s="1072"/>
      <c r="G61" s="1072"/>
      <c r="H61" s="294"/>
      <c r="I61" s="294"/>
    </row>
    <row r="62" spans="1:9" ht="18" customHeight="1" x14ac:dyDescent="0.25">
      <c r="A62" s="1072"/>
      <c r="B62" s="1072"/>
      <c r="C62" s="1072"/>
      <c r="D62" s="1072"/>
      <c r="E62" s="1072"/>
      <c r="F62" s="1072"/>
      <c r="G62" s="1072"/>
    </row>
    <row r="63" spans="1:9" ht="18" customHeight="1" x14ac:dyDescent="0.25">
      <c r="A63" s="346"/>
    </row>
    <row r="64" spans="1:9" ht="30" customHeight="1" x14ac:dyDescent="0.25"/>
  </sheetData>
  <mergeCells count="7">
    <mergeCell ref="A61:G62"/>
    <mergeCell ref="B5:E5"/>
    <mergeCell ref="A1:G1"/>
    <mergeCell ref="A2:G2"/>
    <mergeCell ref="A43:G43"/>
    <mergeCell ref="A44:G44"/>
    <mergeCell ref="A45:G45"/>
  </mergeCells>
  <printOptions horizontalCentered="1"/>
  <pageMargins left="0.70866141732283472" right="0.51181102362204722" top="0.51181102362204722" bottom="0.51181102362204722" header="0.51181102362204722" footer="0.51181102362204722"/>
  <pageSetup scale="65" orientation="portrait" r:id="rId1"/>
  <headerFooter scaleWithDoc="0">
    <oddHeader xml:space="preserve">&amp;C </oddHeader>
    <oddFooter>&amp;L&amp;9Supplemental Investor Information (Unaudited)
First Quarter, 2023&amp;R&amp;9TELUS Corporation
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14999847407452621"/>
    <pageSetUpPr fitToPage="1"/>
  </sheetPr>
  <dimension ref="A1:R68"/>
  <sheetViews>
    <sheetView showGridLines="0" view="pageBreakPreview" zoomScaleNormal="85" zoomScaleSheetLayoutView="100" workbookViewId="0">
      <selection sqref="A1:I1"/>
    </sheetView>
  </sheetViews>
  <sheetFormatPr defaultColWidth="8.88671875" defaultRowHeight="18" customHeight="1" x14ac:dyDescent="0.25"/>
  <cols>
    <col min="1" max="1" width="80.88671875" style="275" customWidth="1"/>
    <col min="2" max="6" width="14" style="275" customWidth="1"/>
    <col min="7" max="7" width="3.6640625" style="275" customWidth="1"/>
    <col min="8" max="9" width="14" style="275" customWidth="1"/>
    <col min="10" max="10" width="6.109375" style="275" customWidth="1"/>
    <col min="11" max="11" width="24.6640625" style="275" bestFit="1" customWidth="1"/>
    <col min="12" max="12" width="8.88671875" style="275" customWidth="1"/>
    <col min="13" max="13" width="9.6640625" style="348" bestFit="1" customWidth="1"/>
    <col min="14" max="18" width="8.88671875" style="348"/>
    <col min="19" max="16384" width="8.88671875" style="275"/>
  </cols>
  <sheetData>
    <row r="1" spans="1:18" ht="24" customHeight="1" x14ac:dyDescent="0.4">
      <c r="A1" s="1088" t="s">
        <v>76</v>
      </c>
      <c r="B1" s="1088"/>
      <c r="C1" s="1088"/>
      <c r="D1" s="1088"/>
      <c r="E1" s="1088"/>
      <c r="F1" s="1088"/>
      <c r="G1" s="1088"/>
      <c r="H1" s="1088"/>
      <c r="I1" s="1088"/>
    </row>
    <row r="2" spans="1:18" ht="24" customHeight="1" x14ac:dyDescent="0.4">
      <c r="A2" s="1074" t="s">
        <v>50</v>
      </c>
      <c r="B2" s="1074"/>
      <c r="C2" s="1074"/>
      <c r="D2" s="1074"/>
      <c r="E2" s="1074"/>
      <c r="F2" s="1074"/>
      <c r="G2" s="1074"/>
      <c r="H2" s="1074"/>
      <c r="I2" s="1074"/>
      <c r="J2" s="453"/>
    </row>
    <row r="3" spans="1:18" ht="18" customHeight="1" x14ac:dyDescent="0.4">
      <c r="A3" s="276"/>
      <c r="B3" s="277"/>
      <c r="C3" s="277"/>
      <c r="D3" s="277"/>
      <c r="E3" s="277"/>
      <c r="F3" s="277"/>
      <c r="G3" s="276"/>
      <c r="H3" s="276"/>
      <c r="I3" s="278" t="s">
        <v>1</v>
      </c>
    </row>
    <row r="4" spans="1:18" ht="18" customHeight="1" x14ac:dyDescent="0.3">
      <c r="A4" s="279"/>
      <c r="B4" s="775"/>
      <c r="C4" s="776"/>
      <c r="D4" s="776"/>
      <c r="E4" s="777"/>
      <c r="F4" s="573"/>
    </row>
    <row r="5" spans="1:18" s="285" customFormat="1" ht="18" customHeight="1" x14ac:dyDescent="0.3">
      <c r="A5" s="821"/>
      <c r="B5" s="1057" t="s">
        <v>18</v>
      </c>
      <c r="C5" s="1058"/>
      <c r="D5" s="1058"/>
      <c r="E5" s="1058"/>
      <c r="F5" s="1059"/>
      <c r="G5" s="284"/>
      <c r="H5" s="211" t="s">
        <v>259</v>
      </c>
      <c r="I5" s="57" t="s">
        <v>19</v>
      </c>
      <c r="M5" s="349"/>
      <c r="N5" s="349"/>
      <c r="O5" s="349"/>
      <c r="P5" s="349"/>
      <c r="Q5" s="349"/>
      <c r="R5" s="349"/>
    </row>
    <row r="6" spans="1:18" s="288" customFormat="1" ht="18" customHeight="1" x14ac:dyDescent="0.3">
      <c r="A6" s="432" t="s">
        <v>214</v>
      </c>
      <c r="B6" s="60" t="s">
        <v>255</v>
      </c>
      <c r="C6" s="61" t="s">
        <v>196</v>
      </c>
      <c r="D6" s="61" t="s">
        <v>197</v>
      </c>
      <c r="E6" s="61" t="s">
        <v>198</v>
      </c>
      <c r="F6" s="62" t="s">
        <v>195</v>
      </c>
      <c r="G6" s="285"/>
      <c r="H6" s="210">
        <v>2023</v>
      </c>
      <c r="I6" s="63">
        <v>2022</v>
      </c>
      <c r="J6" s="287"/>
      <c r="M6" s="350"/>
      <c r="N6" s="350"/>
      <c r="O6" s="350"/>
      <c r="P6" s="350"/>
      <c r="Q6" s="350"/>
      <c r="R6" s="350"/>
    </row>
    <row r="7" spans="1:18" ht="18" customHeight="1" x14ac:dyDescent="0.3">
      <c r="A7" s="822" t="s">
        <v>59</v>
      </c>
      <c r="B7" s="964"/>
      <c r="C7" s="574"/>
      <c r="D7" s="573"/>
      <c r="E7" s="573"/>
      <c r="F7" s="361"/>
      <c r="H7" s="575"/>
      <c r="I7" s="576"/>
      <c r="J7" s="287"/>
    </row>
    <row r="8" spans="1:18" s="294" customFormat="1" ht="18" hidden="1" customHeight="1" x14ac:dyDescent="0.25">
      <c r="A8" s="823" t="s">
        <v>46</v>
      </c>
      <c r="B8" s="903"/>
      <c r="C8" s="579"/>
      <c r="D8" s="577"/>
      <c r="E8" s="577"/>
      <c r="F8" s="578"/>
      <c r="G8" s="275"/>
      <c r="H8" s="580"/>
      <c r="I8" s="642"/>
      <c r="J8" s="287"/>
      <c r="M8" s="352"/>
      <c r="N8" s="352"/>
      <c r="O8" s="352"/>
      <c r="P8" s="352"/>
      <c r="Q8" s="352"/>
      <c r="R8" s="352"/>
    </row>
    <row r="9" spans="1:18" s="294" customFormat="1" ht="18" hidden="1" customHeight="1" x14ac:dyDescent="0.25">
      <c r="A9" s="823" t="s">
        <v>47</v>
      </c>
      <c r="B9" s="903"/>
      <c r="C9" s="579"/>
      <c r="D9" s="577"/>
      <c r="E9" s="577"/>
      <c r="F9" s="578"/>
      <c r="G9" s="275"/>
      <c r="H9" s="580"/>
      <c r="I9" s="642"/>
      <c r="J9" s="287"/>
      <c r="M9" s="352"/>
      <c r="N9" s="352"/>
      <c r="O9" s="352"/>
      <c r="P9" s="352"/>
      <c r="Q9" s="352"/>
      <c r="R9" s="352"/>
    </row>
    <row r="10" spans="1:18" s="294" customFormat="1" ht="18" hidden="1" customHeight="1" x14ac:dyDescent="0.25">
      <c r="A10" s="823"/>
      <c r="B10" s="903"/>
      <c r="C10" s="579"/>
      <c r="D10" s="577"/>
      <c r="E10" s="577"/>
      <c r="F10" s="578"/>
      <c r="G10" s="275"/>
      <c r="H10" s="580"/>
      <c r="I10" s="642"/>
      <c r="J10" s="287"/>
      <c r="M10" s="352"/>
      <c r="N10" s="352"/>
      <c r="O10" s="352"/>
      <c r="P10" s="352"/>
      <c r="Q10" s="352"/>
      <c r="R10" s="352"/>
    </row>
    <row r="11" spans="1:18" s="294" customFormat="1" ht="18" hidden="1" customHeight="1" x14ac:dyDescent="0.25">
      <c r="A11" s="823" t="s">
        <v>48</v>
      </c>
      <c r="B11" s="965"/>
      <c r="C11" s="583"/>
      <c r="D11" s="581"/>
      <c r="E11" s="581"/>
      <c r="F11" s="582"/>
      <c r="G11" s="275"/>
      <c r="H11" s="584"/>
      <c r="I11" s="648"/>
      <c r="J11" s="287"/>
      <c r="M11" s="352"/>
      <c r="N11" s="352"/>
      <c r="O11" s="352"/>
      <c r="P11" s="352"/>
      <c r="Q11" s="352"/>
      <c r="R11" s="352"/>
    </row>
    <row r="12" spans="1:18" s="294" customFormat="1" ht="18" customHeight="1" x14ac:dyDescent="0.25">
      <c r="A12" s="824" t="s">
        <v>60</v>
      </c>
      <c r="B12" s="585">
        <v>756</v>
      </c>
      <c r="C12" s="660">
        <v>694</v>
      </c>
      <c r="D12" s="661">
        <v>667</v>
      </c>
      <c r="E12" s="661">
        <v>672</v>
      </c>
      <c r="F12" s="662">
        <v>644</v>
      </c>
      <c r="G12" s="691"/>
      <c r="H12" s="627">
        <v>756</v>
      </c>
      <c r="I12" s="637">
        <v>2677</v>
      </c>
      <c r="J12" s="287"/>
      <c r="L12" s="308"/>
      <c r="M12" s="352"/>
      <c r="N12" s="352"/>
      <c r="O12" s="352"/>
      <c r="P12" s="352"/>
      <c r="Q12" s="352"/>
      <c r="R12" s="352"/>
    </row>
    <row r="13" spans="1:18" s="294" customFormat="1" ht="18" hidden="1" customHeight="1" x14ac:dyDescent="0.25">
      <c r="A13" s="389" t="s">
        <v>61</v>
      </c>
      <c r="B13" s="586">
        <v>0</v>
      </c>
      <c r="C13" s="663">
        <v>0</v>
      </c>
      <c r="D13" s="664">
        <v>0</v>
      </c>
      <c r="E13" s="664">
        <v>0</v>
      </c>
      <c r="F13" s="665">
        <v>0</v>
      </c>
      <c r="G13" s="684"/>
      <c r="H13" s="626">
        <v>0</v>
      </c>
      <c r="I13" s="638">
        <v>0</v>
      </c>
      <c r="J13" s="287"/>
      <c r="L13" s="308"/>
      <c r="M13" s="352"/>
      <c r="N13" s="352"/>
      <c r="O13" s="352"/>
      <c r="P13" s="352"/>
      <c r="Q13" s="352"/>
      <c r="R13" s="352"/>
    </row>
    <row r="14" spans="1:18" s="294" customFormat="1" ht="18" hidden="1" customHeight="1" x14ac:dyDescent="0.3">
      <c r="A14" s="825" t="s">
        <v>0</v>
      </c>
      <c r="B14" s="585">
        <v>756</v>
      </c>
      <c r="C14" s="660">
        <v>694</v>
      </c>
      <c r="D14" s="661">
        <v>667</v>
      </c>
      <c r="E14" s="661">
        <v>672</v>
      </c>
      <c r="F14" s="662">
        <v>644</v>
      </c>
      <c r="G14" s="684"/>
      <c r="H14" s="627">
        <v>756</v>
      </c>
      <c r="I14" s="637">
        <v>2677</v>
      </c>
      <c r="J14" s="287"/>
      <c r="M14" s="352"/>
      <c r="N14" s="352"/>
      <c r="O14" s="352"/>
      <c r="P14" s="352"/>
      <c r="Q14" s="352"/>
      <c r="R14" s="352"/>
    </row>
    <row r="15" spans="1:18" s="294" customFormat="1" ht="18" customHeight="1" x14ac:dyDescent="0.25">
      <c r="A15" s="389" t="s">
        <v>2</v>
      </c>
      <c r="B15" s="586">
        <v>172</v>
      </c>
      <c r="C15" s="663">
        <v>161</v>
      </c>
      <c r="D15" s="664">
        <v>136</v>
      </c>
      <c r="E15" s="664">
        <v>125</v>
      </c>
      <c r="F15" s="665">
        <v>115</v>
      </c>
      <c r="G15" s="685"/>
      <c r="H15" s="626">
        <v>172</v>
      </c>
      <c r="I15" s="638">
        <v>537</v>
      </c>
      <c r="J15" s="287"/>
      <c r="L15" s="308"/>
      <c r="M15" s="352"/>
      <c r="N15" s="352"/>
      <c r="O15" s="352"/>
      <c r="P15" s="352"/>
      <c r="Q15" s="352"/>
      <c r="R15" s="352"/>
    </row>
    <row r="16" spans="1:18" s="294" customFormat="1" ht="18" customHeight="1" x14ac:dyDescent="0.3">
      <c r="A16" s="825" t="s">
        <v>64</v>
      </c>
      <c r="B16" s="585">
        <v>928</v>
      </c>
      <c r="C16" s="661">
        <v>855</v>
      </c>
      <c r="D16" s="661">
        <v>803</v>
      </c>
      <c r="E16" s="661">
        <v>797</v>
      </c>
      <c r="F16" s="662">
        <v>759</v>
      </c>
      <c r="G16" s="685"/>
      <c r="H16" s="585">
        <v>928</v>
      </c>
      <c r="I16" s="637">
        <v>3214</v>
      </c>
      <c r="J16" s="287"/>
      <c r="K16" s="308"/>
      <c r="M16" s="352"/>
      <c r="N16" s="352"/>
      <c r="O16" s="352"/>
      <c r="P16" s="352"/>
      <c r="Q16" s="352"/>
      <c r="R16" s="352"/>
    </row>
    <row r="17" spans="1:18" s="133" customFormat="1" ht="18" customHeight="1" x14ac:dyDescent="0.3">
      <c r="A17" s="826"/>
      <c r="B17" s="903"/>
      <c r="C17" s="579"/>
      <c r="D17" s="577"/>
      <c r="E17" s="577"/>
      <c r="F17" s="578"/>
      <c r="G17" s="685"/>
      <c r="H17" s="686"/>
      <c r="I17" s="639"/>
      <c r="J17" s="132"/>
      <c r="L17" s="239"/>
      <c r="M17" s="353"/>
      <c r="N17" s="353"/>
      <c r="O17" s="353"/>
      <c r="P17" s="353"/>
      <c r="Q17" s="353"/>
      <c r="R17" s="353"/>
    </row>
    <row r="18" spans="1:18" s="133" customFormat="1" ht="18" customHeight="1" x14ac:dyDescent="0.3">
      <c r="A18" s="455" t="s">
        <v>187</v>
      </c>
      <c r="B18" s="835">
        <v>0.17391304347826098</v>
      </c>
      <c r="C18" s="687">
        <v>8.7774294670846409E-2</v>
      </c>
      <c r="D18" s="687">
        <v>0.13628620102214661</v>
      </c>
      <c r="E18" s="687">
        <v>0.22181818181818191</v>
      </c>
      <c r="F18" s="688">
        <v>0.20373831775700935</v>
      </c>
      <c r="G18" s="670"/>
      <c r="H18" s="689">
        <v>0.17391304347826086</v>
      </c>
      <c r="I18" s="640">
        <v>0.15887445887445886</v>
      </c>
      <c r="J18" s="359"/>
      <c r="L18" s="239"/>
      <c r="M18" s="353"/>
      <c r="N18" s="353"/>
      <c r="O18" s="353"/>
      <c r="P18" s="353"/>
      <c r="Q18" s="353"/>
      <c r="R18" s="353"/>
    </row>
    <row r="19" spans="1:18" s="133" customFormat="1" ht="18" hidden="1" customHeight="1" x14ac:dyDescent="0.3">
      <c r="A19" s="455" t="s">
        <v>41</v>
      </c>
      <c r="B19" s="835">
        <v>0.17391304347826098</v>
      </c>
      <c r="C19" s="687">
        <v>8.7774294670846409E-2</v>
      </c>
      <c r="D19" s="687">
        <v>0.13628620102214661</v>
      </c>
      <c r="E19" s="687">
        <v>0.22181818181818191</v>
      </c>
      <c r="F19" s="688">
        <v>0.20373831775700935</v>
      </c>
      <c r="G19" s="670"/>
      <c r="H19" s="689">
        <v>0.17391304347826086</v>
      </c>
      <c r="I19" s="640">
        <v>0.15887445887445886</v>
      </c>
      <c r="J19" s="139"/>
      <c r="K19" s="650"/>
      <c r="M19" s="353"/>
      <c r="N19" s="353"/>
      <c r="O19" s="353"/>
      <c r="P19" s="353"/>
      <c r="Q19" s="353"/>
      <c r="R19" s="353"/>
    </row>
    <row r="20" spans="1:18" s="133" customFormat="1" ht="18" customHeight="1" x14ac:dyDescent="0.3">
      <c r="A20" s="827"/>
      <c r="B20" s="966"/>
      <c r="C20" s="689"/>
      <c r="D20" s="687"/>
      <c r="E20" s="687"/>
      <c r="F20" s="690"/>
      <c r="G20" s="685"/>
      <c r="H20" s="689"/>
      <c r="I20" s="641"/>
      <c r="J20" s="132"/>
      <c r="M20" s="353"/>
      <c r="N20" s="353"/>
      <c r="O20" s="353"/>
      <c r="P20" s="353"/>
      <c r="Q20" s="353"/>
      <c r="R20" s="353"/>
    </row>
    <row r="21" spans="1:18" s="294" customFormat="1" ht="18" customHeight="1" x14ac:dyDescent="0.25">
      <c r="A21" s="573" t="s">
        <v>67</v>
      </c>
      <c r="B21" s="585">
        <v>169</v>
      </c>
      <c r="C21" s="627">
        <v>186</v>
      </c>
      <c r="D21" s="691">
        <v>150</v>
      </c>
      <c r="E21" s="691">
        <v>157</v>
      </c>
      <c r="F21" s="692">
        <v>152</v>
      </c>
      <c r="G21" s="685"/>
      <c r="H21" s="627">
        <v>169</v>
      </c>
      <c r="I21" s="637">
        <v>645</v>
      </c>
      <c r="J21" s="287"/>
      <c r="L21" s="308"/>
      <c r="M21" s="352"/>
      <c r="N21" s="352"/>
      <c r="O21" s="352"/>
      <c r="P21" s="352"/>
      <c r="Q21" s="352"/>
      <c r="R21" s="352"/>
    </row>
    <row r="22" spans="1:18" s="294" customFormat="1" ht="18" customHeight="1" x14ac:dyDescent="0.25">
      <c r="A22" s="573" t="s">
        <v>68</v>
      </c>
      <c r="B22" s="586">
        <v>591</v>
      </c>
      <c r="C22" s="626">
        <v>494</v>
      </c>
      <c r="D22" s="693">
        <v>464</v>
      </c>
      <c r="E22" s="693">
        <v>464</v>
      </c>
      <c r="F22" s="694">
        <v>438</v>
      </c>
      <c r="G22" s="685"/>
      <c r="H22" s="626">
        <v>591</v>
      </c>
      <c r="I22" s="638">
        <v>1860</v>
      </c>
      <c r="J22" s="287"/>
      <c r="L22" s="308"/>
      <c r="M22" s="352"/>
      <c r="N22" s="352"/>
      <c r="O22" s="352"/>
      <c r="P22" s="352"/>
      <c r="Q22" s="352"/>
      <c r="R22" s="352"/>
    </row>
    <row r="23" spans="1:18" s="294" customFormat="1" ht="18" customHeight="1" x14ac:dyDescent="0.3">
      <c r="A23" s="828" t="s">
        <v>69</v>
      </c>
      <c r="B23" s="585">
        <v>760</v>
      </c>
      <c r="C23" s="691">
        <v>680</v>
      </c>
      <c r="D23" s="691">
        <v>614</v>
      </c>
      <c r="E23" s="342">
        <v>621</v>
      </c>
      <c r="F23" s="692">
        <v>590</v>
      </c>
      <c r="G23" s="685"/>
      <c r="H23" s="627">
        <v>760</v>
      </c>
      <c r="I23" s="637">
        <v>2505</v>
      </c>
      <c r="J23" s="287"/>
      <c r="M23" s="352"/>
      <c r="N23" s="352"/>
      <c r="O23" s="352"/>
      <c r="P23" s="352"/>
      <c r="Q23" s="352"/>
      <c r="R23" s="352"/>
    </row>
    <row r="24" spans="1:18" s="294" customFormat="1" ht="18" customHeight="1" x14ac:dyDescent="0.25">
      <c r="A24" s="777"/>
      <c r="B24" s="903"/>
      <c r="C24" s="580"/>
      <c r="D24" s="691"/>
      <c r="E24" s="342"/>
      <c r="F24" s="695"/>
      <c r="G24" s="275"/>
      <c r="H24" s="580"/>
      <c r="I24" s="642"/>
      <c r="M24" s="352"/>
      <c r="N24" s="352"/>
      <c r="O24" s="352"/>
      <c r="P24" s="352"/>
      <c r="Q24" s="352"/>
      <c r="R24" s="352"/>
    </row>
    <row r="25" spans="1:18" s="294" customFormat="1" ht="21" customHeight="1" thickBot="1" x14ac:dyDescent="0.35">
      <c r="A25" s="828" t="s">
        <v>171</v>
      </c>
      <c r="B25" s="967">
        <v>168</v>
      </c>
      <c r="C25" s="696">
        <v>175</v>
      </c>
      <c r="D25" s="696">
        <v>189</v>
      </c>
      <c r="E25" s="697">
        <v>176</v>
      </c>
      <c r="F25" s="698">
        <v>169</v>
      </c>
      <c r="G25" s="341"/>
      <c r="H25" s="699">
        <v>168</v>
      </c>
      <c r="I25" s="643">
        <v>709</v>
      </c>
      <c r="M25" s="352"/>
      <c r="N25" s="352"/>
      <c r="O25" s="352"/>
      <c r="P25" s="352"/>
      <c r="Q25" s="352"/>
      <c r="R25" s="352"/>
    </row>
    <row r="26" spans="1:18" s="133" customFormat="1" ht="18" customHeight="1" thickTop="1" x14ac:dyDescent="0.3">
      <c r="A26" s="455" t="s">
        <v>42</v>
      </c>
      <c r="B26" s="835">
        <v>-5.9171597633136397E-3</v>
      </c>
      <c r="C26" s="687">
        <v>7.9614484843623226E-2</v>
      </c>
      <c r="D26" s="687">
        <v>0.35112927182038883</v>
      </c>
      <c r="E26" s="687">
        <v>0.3709881147609056</v>
      </c>
      <c r="F26" s="688">
        <v>0.35070676684031016</v>
      </c>
      <c r="G26" s="700"/>
      <c r="H26" s="1013">
        <v>-5.9171597633136397E-3</v>
      </c>
      <c r="I26" s="644">
        <v>0.2765130953820501</v>
      </c>
      <c r="J26" s="139"/>
      <c r="K26" s="1018"/>
      <c r="L26" s="590"/>
      <c r="M26" s="353"/>
      <c r="N26" s="353"/>
      <c r="O26" s="353"/>
      <c r="P26" s="353"/>
      <c r="Q26" s="353"/>
      <c r="R26" s="353"/>
    </row>
    <row r="27" spans="1:18" s="294" customFormat="1" ht="27.75" customHeight="1" x14ac:dyDescent="0.3">
      <c r="A27" s="828" t="s">
        <v>36</v>
      </c>
      <c r="B27" s="671">
        <v>0.18122745406231788</v>
      </c>
      <c r="C27" s="733">
        <v>0.20427887641630924</v>
      </c>
      <c r="D27" s="733">
        <v>0.23554997886286622</v>
      </c>
      <c r="E27" s="733">
        <v>0.22156954302884713</v>
      </c>
      <c r="F27" s="734">
        <v>0.22198495057459644</v>
      </c>
      <c r="G27" s="701"/>
      <c r="H27" s="671">
        <v>0.18122745406231788</v>
      </c>
      <c r="I27" s="735">
        <v>0.22056012885348752</v>
      </c>
      <c r="J27" s="139"/>
      <c r="M27" s="352"/>
      <c r="N27" s="354"/>
      <c r="O27" s="352"/>
      <c r="P27" s="352"/>
      <c r="Q27" s="352"/>
      <c r="R27" s="352"/>
    </row>
    <row r="28" spans="1:18" s="326" customFormat="1" ht="18" customHeight="1" x14ac:dyDescent="0.3">
      <c r="A28" s="829"/>
      <c r="B28" s="903"/>
      <c r="C28" s="580"/>
      <c r="D28" s="342"/>
      <c r="E28" s="342"/>
      <c r="F28" s="695"/>
      <c r="G28" s="715"/>
      <c r="H28" s="579"/>
      <c r="I28" s="642"/>
      <c r="L28" s="294"/>
      <c r="M28" s="370"/>
      <c r="N28" s="373"/>
      <c r="O28" s="355"/>
      <c r="P28" s="355"/>
      <c r="Q28" s="355"/>
      <c r="R28" s="355"/>
    </row>
    <row r="29" spans="1:18" s="294" customFormat="1" ht="18.75" customHeight="1" x14ac:dyDescent="0.3">
      <c r="A29" s="304" t="s">
        <v>274</v>
      </c>
      <c r="B29" s="585">
        <v>18</v>
      </c>
      <c r="C29" s="627">
        <v>35</v>
      </c>
      <c r="D29" s="691">
        <v>11</v>
      </c>
      <c r="E29" s="691">
        <v>10</v>
      </c>
      <c r="F29" s="692">
        <v>4</v>
      </c>
      <c r="G29" s="705"/>
      <c r="H29" s="627">
        <v>18</v>
      </c>
      <c r="I29" s="637">
        <v>60</v>
      </c>
      <c r="J29" s="287"/>
      <c r="L29" s="308"/>
      <c r="M29" s="371"/>
      <c r="N29" s="352"/>
      <c r="O29" s="352"/>
      <c r="P29" s="352"/>
      <c r="Q29" s="352"/>
      <c r="R29" s="352"/>
    </row>
    <row r="30" spans="1:18" s="294" customFormat="1" ht="30.75" hidden="1" customHeight="1" x14ac:dyDescent="0.3">
      <c r="A30" s="830" t="s">
        <v>74</v>
      </c>
      <c r="B30" s="585"/>
      <c r="C30" s="580"/>
      <c r="D30" s="691"/>
      <c r="E30" s="691"/>
      <c r="F30" s="692"/>
      <c r="G30" s="705"/>
      <c r="H30" s="627">
        <v>0</v>
      </c>
      <c r="I30" s="639">
        <v>0</v>
      </c>
      <c r="J30" s="287"/>
      <c r="M30" s="371"/>
      <c r="N30" s="352"/>
      <c r="O30" s="352"/>
      <c r="P30" s="352"/>
      <c r="Q30" s="352"/>
      <c r="R30" s="352"/>
    </row>
    <row r="31" spans="1:18" s="294" customFormat="1" ht="30.6" hidden="1" x14ac:dyDescent="0.3">
      <c r="A31" s="831" t="s">
        <v>77</v>
      </c>
      <c r="B31" s="586"/>
      <c r="C31" s="693">
        <v>0</v>
      </c>
      <c r="D31" s="693">
        <v>0</v>
      </c>
      <c r="E31" s="716">
        <v>0</v>
      </c>
      <c r="F31" s="694">
        <v>0</v>
      </c>
      <c r="G31" s="705"/>
      <c r="H31" s="627">
        <v>0</v>
      </c>
      <c r="I31" s="648">
        <v>0</v>
      </c>
      <c r="J31" s="287"/>
      <c r="K31" s="371"/>
      <c r="L31" s="650"/>
      <c r="M31" s="371"/>
      <c r="N31" s="352"/>
      <c r="O31" s="352"/>
      <c r="P31" s="352"/>
      <c r="Q31" s="352"/>
      <c r="R31" s="352"/>
    </row>
    <row r="32" spans="1:18" s="294" customFormat="1" ht="22.5" customHeight="1" thickBot="1" x14ac:dyDescent="0.35">
      <c r="A32" s="828" t="s">
        <v>242</v>
      </c>
      <c r="B32" s="968">
        <v>186</v>
      </c>
      <c r="C32" s="696">
        <v>210</v>
      </c>
      <c r="D32" s="696">
        <v>200</v>
      </c>
      <c r="E32" s="696">
        <v>186</v>
      </c>
      <c r="F32" s="717">
        <v>173</v>
      </c>
      <c r="G32" s="685"/>
      <c r="H32" s="699">
        <v>186</v>
      </c>
      <c r="I32" s="643">
        <v>769</v>
      </c>
      <c r="K32" s="364"/>
      <c r="M32" s="371"/>
      <c r="O32" s="371"/>
      <c r="P32" s="371"/>
      <c r="Q32" s="352"/>
      <c r="R32" s="352"/>
    </row>
    <row r="33" spans="1:18" s="133" customFormat="1" ht="18" customHeight="1" thickTop="1" x14ac:dyDescent="0.3">
      <c r="A33" s="455" t="s">
        <v>186</v>
      </c>
      <c r="B33" s="835">
        <v>8.1055742352159399E-2</v>
      </c>
      <c r="C33" s="687">
        <v>0.22856535168342257</v>
      </c>
      <c r="D33" s="687">
        <v>0.35493675205936692</v>
      </c>
      <c r="E33" s="687">
        <v>0.3563857093893219</v>
      </c>
      <c r="F33" s="688">
        <v>0.25282930233609952</v>
      </c>
      <c r="G33" s="658"/>
      <c r="H33" s="1013">
        <v>8.1055742352159399E-2</v>
      </c>
      <c r="I33" s="644">
        <v>0.29529226576957235</v>
      </c>
      <c r="K33" s="294"/>
      <c r="L33" s="294"/>
      <c r="M33" s="352"/>
      <c r="N33" s="354"/>
      <c r="O33" s="352"/>
      <c r="P33" s="352"/>
      <c r="Q33" s="353"/>
      <c r="R33" s="353"/>
    </row>
    <row r="34" spans="1:18" s="294" customFormat="1" ht="24" customHeight="1" x14ac:dyDescent="0.3">
      <c r="A34" s="731" t="s">
        <v>240</v>
      </c>
      <c r="B34" s="961">
        <v>0.20057006963213247</v>
      </c>
      <c r="C34" s="343">
        <v>0.24472950757879772</v>
      </c>
      <c r="D34" s="343">
        <v>0.24932567668017072</v>
      </c>
      <c r="E34" s="343">
        <v>0.23436228361441155</v>
      </c>
      <c r="F34" s="703">
        <v>0.22728410821414843</v>
      </c>
      <c r="G34" s="275"/>
      <c r="H34" s="671">
        <v>0.20057006963213247</v>
      </c>
      <c r="I34" s="645">
        <v>0.23918765556162216</v>
      </c>
      <c r="J34" s="132"/>
      <c r="M34" s="352"/>
      <c r="N34" s="354"/>
      <c r="O34" s="352"/>
      <c r="P34" s="352"/>
      <c r="Q34" s="352"/>
      <c r="R34" s="352"/>
    </row>
    <row r="35" spans="1:18" s="294" customFormat="1" ht="18" customHeight="1" x14ac:dyDescent="0.25">
      <c r="A35" s="573"/>
      <c r="B35" s="961"/>
      <c r="C35" s="702"/>
      <c r="D35" s="343"/>
      <c r="E35" s="343"/>
      <c r="F35" s="703"/>
      <c r="G35" s="685"/>
      <c r="H35" s="704"/>
      <c r="I35" s="645"/>
      <c r="M35" s="352"/>
      <c r="N35" s="352"/>
      <c r="O35" s="352"/>
      <c r="P35" s="352"/>
      <c r="Q35" s="352"/>
      <c r="R35" s="352"/>
    </row>
    <row r="36" spans="1:18" s="326" customFormat="1" ht="18" customHeight="1" x14ac:dyDescent="0.3">
      <c r="A36" s="828" t="s">
        <v>7</v>
      </c>
      <c r="B36" s="903">
        <v>20</v>
      </c>
      <c r="C36" s="580">
        <v>33</v>
      </c>
      <c r="D36" s="342">
        <v>33</v>
      </c>
      <c r="E36" s="342">
        <v>38</v>
      </c>
      <c r="F36" s="695">
        <v>31</v>
      </c>
      <c r="G36" s="705"/>
      <c r="H36" s="627">
        <v>20</v>
      </c>
      <c r="I36" s="637">
        <v>135</v>
      </c>
      <c r="K36" s="294"/>
      <c r="L36" s="308"/>
      <c r="M36" s="352"/>
      <c r="N36" s="355"/>
      <c r="O36" s="355"/>
      <c r="P36" s="355"/>
      <c r="Q36" s="355"/>
      <c r="R36" s="355"/>
    </row>
    <row r="37" spans="1:18" s="294" customFormat="1" ht="18" customHeight="1" x14ac:dyDescent="0.3">
      <c r="A37" s="828" t="s">
        <v>244</v>
      </c>
      <c r="B37" s="969">
        <v>2.1551724137931036E-2</v>
      </c>
      <c r="C37" s="736">
        <v>3.8596491228070177E-2</v>
      </c>
      <c r="D37" s="737">
        <v>4.1095890410958902E-2</v>
      </c>
      <c r="E37" s="737">
        <v>4.7678795483061483E-2</v>
      </c>
      <c r="F37" s="738">
        <v>4.0843214756258232E-2</v>
      </c>
      <c r="G37" s="739"/>
      <c r="H37" s="736">
        <v>0.02</v>
      </c>
      <c r="I37" s="740">
        <v>0.04</v>
      </c>
      <c r="M37" s="352"/>
      <c r="N37" s="352"/>
      <c r="O37" s="352"/>
      <c r="P37" s="352"/>
      <c r="Q37" s="352"/>
      <c r="R37" s="352"/>
    </row>
    <row r="38" spans="1:18" s="294" customFormat="1" ht="18" customHeight="1" x14ac:dyDescent="0.3">
      <c r="A38" s="828"/>
      <c r="B38" s="970"/>
      <c r="C38" s="706"/>
      <c r="D38" s="707"/>
      <c r="E38" s="707"/>
      <c r="F38" s="708"/>
      <c r="G38" s="275"/>
      <c r="H38" s="709"/>
      <c r="I38" s="646"/>
      <c r="M38" s="352"/>
      <c r="N38" s="352"/>
      <c r="O38" s="352"/>
      <c r="P38" s="352"/>
      <c r="Q38" s="352"/>
      <c r="R38" s="352"/>
    </row>
    <row r="39" spans="1:18" s="294" customFormat="1" ht="18" customHeight="1" x14ac:dyDescent="0.3">
      <c r="A39" s="949" t="s">
        <v>253</v>
      </c>
      <c r="B39" s="971">
        <v>166</v>
      </c>
      <c r="C39" s="710">
        <v>177</v>
      </c>
      <c r="D39" s="711">
        <v>167</v>
      </c>
      <c r="E39" s="712">
        <v>148</v>
      </c>
      <c r="F39" s="713">
        <v>142</v>
      </c>
      <c r="G39" s="705"/>
      <c r="H39" s="714">
        <v>166</v>
      </c>
      <c r="I39" s="647">
        <v>634</v>
      </c>
      <c r="M39" s="369"/>
      <c r="N39" s="371"/>
      <c r="O39" s="352"/>
      <c r="P39" s="352"/>
      <c r="Q39" s="352"/>
      <c r="R39" s="352"/>
    </row>
    <row r="40" spans="1:18" s="294" customFormat="1" ht="24" customHeight="1" x14ac:dyDescent="0.3">
      <c r="A40" s="731" t="s">
        <v>212</v>
      </c>
      <c r="B40" s="718">
        <v>0.74</v>
      </c>
      <c r="C40" s="719">
        <v>0.74</v>
      </c>
      <c r="D40" s="720">
        <v>0.77</v>
      </c>
      <c r="E40" s="720">
        <v>0.78</v>
      </c>
      <c r="F40" s="721">
        <v>0.79</v>
      </c>
      <c r="G40" s="275"/>
      <c r="H40" s="718">
        <v>0.74</v>
      </c>
      <c r="I40" s="649">
        <v>0.77</v>
      </c>
      <c r="J40" s="132"/>
      <c r="M40" s="352"/>
      <c r="N40" s="354"/>
      <c r="O40" s="352"/>
      <c r="P40" s="352"/>
      <c r="Q40" s="352"/>
      <c r="R40" s="352"/>
    </row>
    <row r="41" spans="1:18" s="326" customFormat="1" ht="4.5" customHeight="1" x14ac:dyDescent="0.3">
      <c r="A41" s="438"/>
      <c r="B41" s="972"/>
      <c r="C41" s="336"/>
      <c r="D41" s="335"/>
      <c r="E41" s="335"/>
      <c r="F41" s="337"/>
      <c r="G41" s="338"/>
      <c r="H41" s="336"/>
      <c r="I41" s="339"/>
      <c r="M41" s="372"/>
      <c r="N41" s="372"/>
      <c r="O41" s="372"/>
      <c r="P41" s="372"/>
      <c r="Q41" s="355"/>
      <c r="R41" s="355"/>
    </row>
    <row r="42" spans="1:18" s="294" customFormat="1" ht="18" customHeight="1" x14ac:dyDescent="0.3">
      <c r="A42" s="340"/>
      <c r="B42" s="275"/>
      <c r="C42" s="343"/>
      <c r="D42" s="343"/>
      <c r="E42" s="365"/>
      <c r="F42" s="366"/>
      <c r="G42" s="275"/>
      <c r="H42" s="275"/>
      <c r="I42" s="343"/>
      <c r="L42" s="352"/>
      <c r="M42" s="352"/>
      <c r="N42" s="352"/>
      <c r="O42" s="352"/>
      <c r="P42" s="352"/>
      <c r="Q42" s="352"/>
      <c r="R42" s="352"/>
    </row>
    <row r="43" spans="1:18" s="294" customFormat="1" ht="18" customHeight="1" x14ac:dyDescent="0.25">
      <c r="A43" s="1089" t="s">
        <v>193</v>
      </c>
      <c r="B43" s="1089"/>
      <c r="C43" s="1089"/>
      <c r="D43" s="1089"/>
      <c r="E43" s="1089"/>
      <c r="F43" s="1089"/>
      <c r="G43" s="1089"/>
      <c r="H43" s="1089"/>
      <c r="I43" s="1089"/>
      <c r="L43" s="352"/>
      <c r="M43" s="352"/>
      <c r="N43" s="348"/>
      <c r="O43" s="348"/>
      <c r="P43" s="348"/>
      <c r="Q43" s="348"/>
      <c r="R43" s="348"/>
    </row>
    <row r="44" spans="1:18" s="294" customFormat="1" ht="17.399999999999999" customHeight="1" x14ac:dyDescent="0.25">
      <c r="A44" s="1089" t="s">
        <v>58</v>
      </c>
      <c r="B44" s="1089"/>
      <c r="C44" s="1089"/>
      <c r="D44" s="1089"/>
      <c r="E44" s="1089"/>
      <c r="F44" s="1089"/>
      <c r="G44" s="1089"/>
      <c r="H44" s="1089"/>
      <c r="I44" s="1089"/>
      <c r="L44" s="352"/>
      <c r="M44" s="352"/>
      <c r="N44" s="348"/>
      <c r="O44" s="351"/>
      <c r="P44" s="351"/>
      <c r="Q44" s="351"/>
      <c r="R44" s="351"/>
    </row>
    <row r="45" spans="1:18" s="294" customFormat="1" ht="17.399999999999999" customHeight="1" x14ac:dyDescent="0.25">
      <c r="A45" s="374" t="s">
        <v>211</v>
      </c>
      <c r="B45" s="374"/>
      <c r="C45" s="374"/>
      <c r="D45" s="374"/>
      <c r="E45" s="374"/>
      <c r="F45" s="613"/>
      <c r="G45" s="613"/>
      <c r="H45" s="613"/>
      <c r="I45" s="613"/>
      <c r="L45" s="352"/>
      <c r="M45" s="352"/>
      <c r="N45" s="348"/>
      <c r="O45" s="351"/>
      <c r="P45" s="351"/>
      <c r="Q45" s="351"/>
      <c r="R45" s="351"/>
    </row>
    <row r="46" spans="1:18" ht="18" customHeight="1" x14ac:dyDescent="0.3">
      <c r="A46" s="601"/>
      <c r="B46" s="601"/>
      <c r="C46" s="601"/>
      <c r="D46" s="601"/>
      <c r="E46" s="601"/>
      <c r="F46" s="601"/>
      <c r="G46" s="601"/>
      <c r="H46" s="601"/>
      <c r="I46" s="601"/>
      <c r="J46" s="345"/>
      <c r="K46" s="650"/>
    </row>
    <row r="48" spans="1:18" ht="18" customHeight="1" x14ac:dyDescent="0.25">
      <c r="F48" s="1071"/>
      <c r="G48" s="1071"/>
      <c r="H48" s="1071"/>
      <c r="I48" s="1071"/>
      <c r="J48" s="1071"/>
      <c r="M48" s="367"/>
    </row>
    <row r="49" spans="1:10" ht="18" customHeight="1" x14ac:dyDescent="0.25">
      <c r="F49" s="1071"/>
      <c r="G49" s="1071"/>
      <c r="H49" s="1071"/>
      <c r="I49" s="1071"/>
      <c r="J49" s="1071"/>
    </row>
    <row r="53" spans="1:10" ht="18" customHeight="1" x14ac:dyDescent="0.3">
      <c r="A53" s="347"/>
    </row>
    <row r="55" spans="1:10" ht="21" customHeight="1" x14ac:dyDescent="0.25"/>
    <row r="56" spans="1:10" ht="21" customHeight="1" x14ac:dyDescent="0.25"/>
    <row r="63" spans="1:10" ht="18" customHeight="1" x14ac:dyDescent="0.25">
      <c r="A63" s="346"/>
    </row>
    <row r="65" spans="1:10" ht="18" customHeight="1" x14ac:dyDescent="0.25">
      <c r="A65" s="1072"/>
      <c r="B65" s="1072"/>
      <c r="C65" s="1072"/>
      <c r="D65" s="1072"/>
      <c r="E65" s="1072"/>
      <c r="F65" s="1072"/>
      <c r="G65" s="1072"/>
      <c r="H65" s="1072"/>
      <c r="I65" s="294"/>
      <c r="J65" s="294"/>
    </row>
    <row r="66" spans="1:10" ht="18" customHeight="1" x14ac:dyDescent="0.25">
      <c r="A66" s="1072"/>
      <c r="B66" s="1072"/>
      <c r="C66" s="1072"/>
      <c r="D66" s="1072"/>
      <c r="E66" s="1072"/>
      <c r="F66" s="1072"/>
      <c r="G66" s="1072"/>
      <c r="H66" s="1072"/>
    </row>
    <row r="68" spans="1:10" ht="30" customHeight="1" x14ac:dyDescent="0.25"/>
  </sheetData>
  <mergeCells count="7">
    <mergeCell ref="F48:J49"/>
    <mergeCell ref="A65:H66"/>
    <mergeCell ref="A1:I1"/>
    <mergeCell ref="A2:I2"/>
    <mergeCell ref="A43:I43"/>
    <mergeCell ref="A44:I44"/>
    <mergeCell ref="B5:F5"/>
  </mergeCells>
  <printOptions horizontalCentered="1"/>
  <pageMargins left="0.70866141732283472" right="0.51181102362204722" top="0.51181102362204722" bottom="0.51181102362204722" header="0.51181102362204722" footer="0.51181102362204722"/>
  <pageSetup scale="50" orientation="portrait" r:id="rId1"/>
  <headerFooter scaleWithDoc="0">
    <oddHeader xml:space="preserve">&amp;C </oddHeader>
    <oddFooter>&amp;L&amp;9Supplemental Investor Information (Unaudited)
First Quarter, 2023&amp;R&amp;9TELUS Corporation
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344"/>
  <sheetViews>
    <sheetView view="pageBreakPreview" zoomScaleNormal="100" zoomScaleSheetLayoutView="100" workbookViewId="0">
      <selection sqref="A1:M1"/>
    </sheetView>
  </sheetViews>
  <sheetFormatPr defaultColWidth="9.109375" defaultRowHeight="13.2" x14ac:dyDescent="0.25"/>
  <cols>
    <col min="1" max="11" width="9.109375" style="40"/>
    <col min="12" max="12" width="13" style="40" customWidth="1"/>
    <col min="13" max="13" width="5.5546875" style="40" customWidth="1"/>
    <col min="14" max="14" width="9.109375" style="40"/>
    <col min="15" max="16384" width="9.109375" style="4"/>
  </cols>
  <sheetData>
    <row r="1" spans="1:18" ht="45" customHeight="1" x14ac:dyDescent="0.4">
      <c r="A1" s="1091" t="s">
        <v>194</v>
      </c>
      <c r="B1" s="1091"/>
      <c r="C1" s="1091"/>
      <c r="D1" s="1091"/>
      <c r="E1" s="1091"/>
      <c r="F1" s="1091"/>
      <c r="G1" s="1091"/>
      <c r="H1" s="1091"/>
      <c r="I1" s="1091"/>
      <c r="J1" s="1091"/>
      <c r="K1" s="1091"/>
      <c r="L1" s="1091"/>
      <c r="M1" s="1091"/>
    </row>
    <row r="2" spans="1:18" ht="7.5" customHeight="1" x14ac:dyDescent="0.25">
      <c r="A2" s="801"/>
      <c r="B2" s="801"/>
      <c r="C2" s="801"/>
      <c r="D2" s="801"/>
      <c r="E2" s="801"/>
      <c r="F2" s="801"/>
      <c r="G2" s="801"/>
      <c r="H2" s="801"/>
      <c r="I2" s="801"/>
      <c r="J2" s="801"/>
      <c r="K2" s="801"/>
      <c r="L2" s="801"/>
      <c r="M2" s="801"/>
    </row>
    <row r="3" spans="1:18" ht="131.25" customHeight="1" x14ac:dyDescent="0.25">
      <c r="A3" s="1092" t="s">
        <v>267</v>
      </c>
      <c r="B3" s="1092"/>
      <c r="C3" s="1092"/>
      <c r="D3" s="1092"/>
      <c r="E3" s="1092"/>
      <c r="F3" s="1092"/>
      <c r="G3" s="1092"/>
      <c r="H3" s="1092"/>
      <c r="I3" s="1092"/>
      <c r="J3" s="1092"/>
      <c r="K3" s="1092"/>
      <c r="L3" s="1092"/>
      <c r="M3" s="1092"/>
      <c r="R3" s="602"/>
    </row>
    <row r="4" spans="1:18" ht="7.5" customHeight="1" x14ac:dyDescent="0.25">
      <c r="A4" s="801"/>
      <c r="B4" s="801"/>
      <c r="C4" s="801"/>
      <c r="D4" s="801"/>
      <c r="E4" s="801"/>
      <c r="F4" s="801"/>
      <c r="G4" s="801"/>
      <c r="H4" s="801"/>
      <c r="I4" s="801"/>
      <c r="J4" s="801"/>
      <c r="K4" s="801"/>
      <c r="L4" s="801"/>
      <c r="M4" s="801"/>
    </row>
    <row r="5" spans="1:18" ht="27" customHeight="1" x14ac:dyDescent="0.25">
      <c r="A5" s="1093" t="s">
        <v>169</v>
      </c>
      <c r="B5" s="1045"/>
      <c r="C5" s="1045"/>
      <c r="D5" s="1045"/>
      <c r="E5" s="1045"/>
      <c r="F5" s="1045"/>
      <c r="G5" s="1045"/>
      <c r="H5" s="1045"/>
      <c r="I5" s="1045"/>
      <c r="J5" s="1045"/>
      <c r="K5" s="1045"/>
      <c r="L5" s="1045"/>
      <c r="M5" s="1045"/>
    </row>
    <row r="6" spans="1:18" ht="7.5" customHeight="1" x14ac:dyDescent="0.25">
      <c r="A6" s="802"/>
      <c r="B6" s="799"/>
      <c r="C6" s="799"/>
      <c r="D6" s="799"/>
      <c r="E6" s="799"/>
      <c r="F6" s="799"/>
      <c r="G6" s="799"/>
      <c r="H6" s="799"/>
      <c r="I6" s="799"/>
      <c r="J6" s="799"/>
      <c r="K6" s="799"/>
      <c r="L6" s="799"/>
      <c r="M6" s="799"/>
    </row>
    <row r="7" spans="1:18" s="34" customFormat="1" ht="54" customHeight="1" x14ac:dyDescent="0.3">
      <c r="A7" s="1093" t="s">
        <v>170</v>
      </c>
      <c r="B7" s="1093"/>
      <c r="C7" s="1093"/>
      <c r="D7" s="1093"/>
      <c r="E7" s="1093"/>
      <c r="F7" s="1093"/>
      <c r="G7" s="1093"/>
      <c r="H7" s="1093"/>
      <c r="I7" s="1093"/>
      <c r="J7" s="1093"/>
      <c r="K7" s="1093"/>
      <c r="L7" s="1093"/>
      <c r="M7" s="1093"/>
      <c r="N7" s="41"/>
      <c r="O7" s="4"/>
      <c r="P7" s="3"/>
      <c r="Q7" s="127"/>
    </row>
    <row r="8" spans="1:18" s="34" customFormat="1" ht="7.2" customHeight="1" x14ac:dyDescent="0.3">
      <c r="A8" s="799"/>
      <c r="B8" s="799"/>
      <c r="C8" s="799"/>
      <c r="D8" s="799"/>
      <c r="E8" s="799"/>
      <c r="F8" s="799"/>
      <c r="G8" s="799"/>
      <c r="H8" s="799"/>
      <c r="I8" s="799"/>
      <c r="J8" s="799"/>
      <c r="K8" s="799"/>
      <c r="L8" s="799"/>
      <c r="M8" s="799"/>
      <c r="N8" s="595"/>
      <c r="O8" s="33"/>
      <c r="P8" s="3"/>
      <c r="Q8" s="3"/>
    </row>
    <row r="9" spans="1:18" ht="138" customHeight="1" x14ac:dyDescent="0.25">
      <c r="A9" s="1093" t="s">
        <v>269</v>
      </c>
      <c r="B9" s="1045"/>
      <c r="C9" s="1045"/>
      <c r="D9" s="1045"/>
      <c r="E9" s="1045"/>
      <c r="F9" s="1045"/>
      <c r="G9" s="1045"/>
      <c r="H9" s="1045"/>
      <c r="I9" s="1045"/>
      <c r="J9" s="1045"/>
      <c r="K9" s="1045"/>
      <c r="L9" s="1045"/>
      <c r="M9" s="1045"/>
      <c r="O9" s="184"/>
    </row>
    <row r="10" spans="1:18" ht="10.199999999999999" customHeight="1" x14ac:dyDescent="0.25">
      <c r="A10" s="802"/>
      <c r="B10" s="802"/>
      <c r="C10" s="802"/>
      <c r="D10" s="802"/>
      <c r="E10" s="802"/>
      <c r="F10" s="802"/>
      <c r="G10" s="802"/>
      <c r="H10" s="802"/>
      <c r="I10" s="802"/>
      <c r="J10" s="802"/>
      <c r="K10" s="802"/>
      <c r="L10" s="802"/>
      <c r="M10" s="802"/>
    </row>
    <row r="11" spans="1:18" ht="84" customHeight="1" x14ac:dyDescent="0.25">
      <c r="A11" s="1093" t="s">
        <v>180</v>
      </c>
      <c r="B11" s="1094"/>
      <c r="C11" s="1094"/>
      <c r="D11" s="1094"/>
      <c r="E11" s="1094"/>
      <c r="F11" s="1094"/>
      <c r="G11" s="1094"/>
      <c r="H11" s="1094"/>
      <c r="I11" s="1094"/>
      <c r="J11" s="1094"/>
      <c r="K11" s="1094"/>
      <c r="L11" s="1094"/>
      <c r="M11" s="1094"/>
      <c r="N11" s="41"/>
      <c r="P11" s="112"/>
    </row>
    <row r="12" spans="1:18" ht="10.199999999999999" customHeight="1" x14ac:dyDescent="0.25">
      <c r="A12" s="802"/>
      <c r="B12" s="802"/>
      <c r="C12" s="802"/>
      <c r="D12" s="802"/>
      <c r="E12" s="802"/>
      <c r="F12" s="802"/>
      <c r="G12" s="802"/>
      <c r="H12" s="802"/>
      <c r="I12" s="802"/>
      <c r="J12" s="802"/>
      <c r="K12" s="802"/>
      <c r="L12" s="802"/>
      <c r="M12" s="802"/>
    </row>
    <row r="13" spans="1:18" s="8" customFormat="1" ht="41.4" customHeight="1" x14ac:dyDescent="0.25">
      <c r="A13" s="1095" t="s">
        <v>285</v>
      </c>
      <c r="B13" s="1096"/>
      <c r="C13" s="1096"/>
      <c r="D13" s="1096"/>
      <c r="E13" s="1096"/>
      <c r="F13" s="1096"/>
      <c r="G13" s="1096"/>
      <c r="H13" s="1096"/>
      <c r="I13" s="1096"/>
      <c r="J13" s="1096"/>
      <c r="K13" s="1096"/>
      <c r="L13" s="1096"/>
      <c r="M13" s="1096"/>
      <c r="N13" s="40"/>
      <c r="O13" s="651"/>
    </row>
    <row r="14" spans="1:18" ht="10.199999999999999" customHeight="1" x14ac:dyDescent="0.25">
      <c r="A14" s="802"/>
      <c r="B14" s="802"/>
      <c r="C14" s="802"/>
      <c r="D14" s="802"/>
      <c r="E14" s="802"/>
      <c r="F14" s="802"/>
      <c r="G14" s="802"/>
      <c r="H14" s="802"/>
      <c r="I14" s="802"/>
      <c r="J14" s="802"/>
      <c r="K14" s="802"/>
      <c r="L14" s="802"/>
      <c r="M14" s="802"/>
    </row>
    <row r="15" spans="1:18" s="34" customFormat="1" ht="121.2" customHeight="1" x14ac:dyDescent="0.3">
      <c r="A15" s="1093" t="s">
        <v>262</v>
      </c>
      <c r="B15" s="1093"/>
      <c r="C15" s="1093"/>
      <c r="D15" s="1093"/>
      <c r="E15" s="1093"/>
      <c r="F15" s="1093"/>
      <c r="G15" s="1093"/>
      <c r="H15" s="1093"/>
      <c r="I15" s="1093"/>
      <c r="J15" s="1093"/>
      <c r="K15" s="1093"/>
      <c r="L15" s="1093"/>
      <c r="M15" s="1093"/>
      <c r="N15" s="41"/>
      <c r="O15" s="4"/>
      <c r="P15" s="3"/>
      <c r="Q15" s="127"/>
    </row>
    <row r="16" spans="1:18" ht="9.75" customHeight="1" x14ac:dyDescent="0.25">
      <c r="A16" s="802"/>
      <c r="B16" s="802"/>
      <c r="C16" s="802"/>
      <c r="D16" s="802"/>
      <c r="E16" s="802"/>
      <c r="F16" s="802"/>
      <c r="G16" s="802"/>
      <c r="H16" s="802"/>
      <c r="I16" s="802"/>
      <c r="J16" s="802"/>
      <c r="K16" s="802"/>
      <c r="L16" s="802"/>
      <c r="M16" s="802"/>
    </row>
    <row r="17" spans="1:17" s="34" customFormat="1" ht="84" customHeight="1" x14ac:dyDescent="0.3">
      <c r="A17" s="1093" t="s">
        <v>263</v>
      </c>
      <c r="B17" s="1093"/>
      <c r="C17" s="1093"/>
      <c r="D17" s="1093"/>
      <c r="E17" s="1093"/>
      <c r="F17" s="1093"/>
      <c r="G17" s="1093"/>
      <c r="H17" s="1093"/>
      <c r="I17" s="1093"/>
      <c r="J17" s="1093"/>
      <c r="K17" s="1093"/>
      <c r="L17" s="1093"/>
      <c r="M17" s="1093"/>
      <c r="N17" s="41"/>
      <c r="O17" s="4"/>
      <c r="P17" s="3"/>
      <c r="Q17" s="127"/>
    </row>
    <row r="18" spans="1:17" ht="9.75" customHeight="1" x14ac:dyDescent="0.25">
      <c r="A18" s="802"/>
      <c r="B18" s="802"/>
      <c r="C18" s="802"/>
      <c r="D18" s="802"/>
      <c r="E18" s="802"/>
      <c r="F18" s="802"/>
      <c r="G18" s="802"/>
      <c r="H18" s="802"/>
      <c r="I18" s="802"/>
      <c r="J18" s="802"/>
      <c r="K18" s="802"/>
      <c r="L18" s="802"/>
      <c r="M18" s="802"/>
    </row>
    <row r="19" spans="1:17" s="34" customFormat="1" ht="84" customHeight="1" x14ac:dyDescent="0.3">
      <c r="A19" s="1093"/>
      <c r="B19" s="1093"/>
      <c r="C19" s="1093"/>
      <c r="D19" s="1093"/>
      <c r="E19" s="1093"/>
      <c r="F19" s="1093"/>
      <c r="G19" s="1093"/>
      <c r="H19" s="1093"/>
      <c r="I19" s="1093"/>
      <c r="J19" s="1093"/>
      <c r="K19" s="1093"/>
      <c r="L19" s="1093"/>
      <c r="M19" s="1093"/>
      <c r="N19" s="41"/>
      <c r="O19" s="4"/>
      <c r="P19" s="3"/>
      <c r="Q19" s="127"/>
    </row>
    <row r="20" spans="1:17" ht="9.75" customHeight="1" x14ac:dyDescent="0.25">
      <c r="A20" s="799"/>
      <c r="B20" s="799"/>
      <c r="C20" s="799"/>
      <c r="D20" s="799"/>
      <c r="E20" s="799"/>
      <c r="F20" s="799"/>
      <c r="G20" s="799"/>
      <c r="H20" s="799"/>
      <c r="I20" s="799"/>
      <c r="J20" s="799"/>
      <c r="K20" s="799"/>
      <c r="L20" s="799"/>
      <c r="M20" s="799"/>
    </row>
    <row r="21" spans="1:17" ht="15.6" customHeight="1" x14ac:dyDescent="0.25">
      <c r="A21" s="1093"/>
      <c r="B21" s="1093"/>
      <c r="C21" s="1093"/>
      <c r="D21" s="1093"/>
      <c r="E21" s="1093"/>
      <c r="F21" s="1093"/>
      <c r="G21" s="1093"/>
      <c r="H21" s="1093"/>
      <c r="I21" s="1093"/>
      <c r="J21" s="1093"/>
      <c r="K21" s="1093"/>
      <c r="L21" s="1093"/>
      <c r="M21" s="1093"/>
    </row>
    <row r="28" spans="1:17" ht="21" customHeight="1" x14ac:dyDescent="0.25"/>
    <row r="29" spans="1:17" ht="21" customHeight="1" x14ac:dyDescent="0.3">
      <c r="A29" s="596"/>
    </row>
    <row r="344" ht="9.75" customHeight="1" x14ac:dyDescent="0.25"/>
  </sheetData>
  <mergeCells count="11">
    <mergeCell ref="A1:M1"/>
    <mergeCell ref="A3:M3"/>
    <mergeCell ref="A15:M15"/>
    <mergeCell ref="A19:M19"/>
    <mergeCell ref="A21:M21"/>
    <mergeCell ref="A5:M5"/>
    <mergeCell ref="A7:M7"/>
    <mergeCell ref="A9:M9"/>
    <mergeCell ref="A11:M11"/>
    <mergeCell ref="A13:M13"/>
    <mergeCell ref="A17:M17"/>
  </mergeCells>
  <phoneticPr fontId="19" type="noConversion"/>
  <conditionalFormatting sqref="N6 N8:N9 N1 N3:N4 N12:N13 N18 N20:N1048576">
    <cfRule type="containsText" dxfId="18" priority="6" operator="containsText" text="f">
      <formula>NOT(ISERROR(SEARCH("f",N1)))</formula>
    </cfRule>
  </conditionalFormatting>
  <conditionalFormatting sqref="N2">
    <cfRule type="containsText" dxfId="17" priority="5" operator="containsText" text="f">
      <formula>NOT(ISERROR(SEARCH("f",N2)))</formula>
    </cfRule>
  </conditionalFormatting>
  <conditionalFormatting sqref="N14">
    <cfRule type="containsText" dxfId="16" priority="3" operator="containsText" text="f">
      <formula>NOT(ISERROR(SEARCH("f",N14)))</formula>
    </cfRule>
  </conditionalFormatting>
  <conditionalFormatting sqref="N10">
    <cfRule type="containsText" dxfId="15" priority="2" operator="containsText" text="f">
      <formula>NOT(ISERROR(SEARCH("f",N10)))</formula>
    </cfRule>
  </conditionalFormatting>
  <conditionalFormatting sqref="N16">
    <cfRule type="containsText" dxfId="14" priority="1" operator="containsText" text="f">
      <formula>NOT(ISERROR(SEARCH("f",N16)))</formula>
    </cfRule>
  </conditionalFormatting>
  <printOptions horizontalCentered="1"/>
  <pageMargins left="0.70866141732283472" right="0.51181102362204722" top="0.51181102362204722" bottom="0.51181102362204722" header="0.51181102362204722" footer="0.51181102362204722"/>
  <pageSetup scale="78" orientation="portrait" r:id="rId1"/>
  <headerFooter scaleWithDoc="0">
    <oddHeader xml:space="preserve">&amp;C </oddHeader>
    <oddFooter>&amp;L&amp;9Supplemental Investor Information (Unaudited)
First Quarter, 2023&amp;R&amp;9TELUS Corporation
Page &amp;P</oddFooter>
  </headerFooter>
  <colBreaks count="1" manualBreakCount="1">
    <brk id="1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1"/>
  <sheetViews>
    <sheetView showGridLines="0" view="pageBreakPreview" zoomScaleNormal="100" zoomScaleSheetLayoutView="100" workbookViewId="0">
      <selection sqref="A1:M1"/>
    </sheetView>
  </sheetViews>
  <sheetFormatPr defaultColWidth="9.109375" defaultRowHeight="13.2" x14ac:dyDescent="0.25"/>
  <cols>
    <col min="1" max="11" width="9.109375" style="40"/>
    <col min="12" max="12" width="13" style="40" customWidth="1"/>
    <col min="13" max="13" width="6.44140625" style="40" customWidth="1"/>
    <col min="14" max="16384" width="9.109375" style="4"/>
  </cols>
  <sheetData>
    <row r="1" spans="1:16" ht="39.75" customHeight="1" x14ac:dyDescent="0.4">
      <c r="A1" s="1091" t="s">
        <v>188</v>
      </c>
      <c r="B1" s="1091"/>
      <c r="C1" s="1091"/>
      <c r="D1" s="1091"/>
      <c r="E1" s="1091"/>
      <c r="F1" s="1091"/>
      <c r="G1" s="1091"/>
      <c r="H1" s="1091"/>
      <c r="I1" s="1091"/>
      <c r="J1" s="1091"/>
      <c r="K1" s="1091"/>
      <c r="L1" s="1091"/>
      <c r="M1" s="1091"/>
    </row>
    <row r="2" spans="1:16" ht="7.5" customHeight="1" x14ac:dyDescent="0.25"/>
    <row r="3" spans="1:16" ht="99" customHeight="1" x14ac:dyDescent="0.25">
      <c r="A3" s="1097" t="s">
        <v>264</v>
      </c>
      <c r="B3" s="1097"/>
      <c r="C3" s="1097"/>
      <c r="D3" s="1097"/>
      <c r="E3" s="1097"/>
      <c r="F3" s="1097"/>
      <c r="G3" s="1097"/>
      <c r="H3" s="1097"/>
      <c r="I3" s="1097"/>
      <c r="J3" s="1097"/>
      <c r="K3" s="1097"/>
      <c r="L3" s="1097"/>
      <c r="M3" s="1097"/>
    </row>
    <row r="4" spans="1:16" ht="9.75" customHeight="1" x14ac:dyDescent="0.25">
      <c r="A4" s="802"/>
      <c r="B4" s="802"/>
      <c r="C4" s="802"/>
      <c r="D4" s="802"/>
      <c r="E4" s="802"/>
      <c r="F4" s="802"/>
      <c r="G4" s="802"/>
      <c r="H4" s="802"/>
      <c r="I4" s="802"/>
      <c r="J4" s="802"/>
      <c r="K4" s="802"/>
      <c r="L4" s="802"/>
      <c r="M4" s="802"/>
      <c r="N4" s="40"/>
    </row>
    <row r="5" spans="1:16" ht="28.5" customHeight="1" x14ac:dyDescent="0.25">
      <c r="A5" s="1092" t="s">
        <v>270</v>
      </c>
      <c r="B5" s="1098"/>
      <c r="C5" s="1098"/>
      <c r="D5" s="1098"/>
      <c r="E5" s="1098"/>
      <c r="F5" s="1098"/>
      <c r="G5" s="1098"/>
      <c r="H5" s="1098"/>
      <c r="I5" s="1098"/>
      <c r="J5" s="1098"/>
      <c r="K5" s="1098"/>
      <c r="L5" s="1098"/>
      <c r="M5" s="1098"/>
      <c r="N5" s="40"/>
    </row>
    <row r="6" spans="1:16" ht="9.75" customHeight="1" x14ac:dyDescent="0.25">
      <c r="A6" s="958"/>
      <c r="B6" s="958"/>
      <c r="C6" s="958"/>
      <c r="D6" s="958"/>
      <c r="E6" s="958"/>
      <c r="F6" s="958"/>
      <c r="G6" s="958"/>
      <c r="H6" s="958"/>
      <c r="I6" s="958"/>
      <c r="J6" s="958"/>
      <c r="K6" s="958"/>
      <c r="L6" s="958"/>
      <c r="M6" s="958"/>
      <c r="N6" s="40"/>
    </row>
    <row r="7" spans="1:16" ht="28.95" customHeight="1" x14ac:dyDescent="0.25">
      <c r="A7" s="1093" t="s">
        <v>229</v>
      </c>
      <c r="B7" s="1093"/>
      <c r="C7" s="1093"/>
      <c r="D7" s="1093"/>
      <c r="E7" s="1093"/>
      <c r="F7" s="1093"/>
      <c r="G7" s="1093"/>
      <c r="H7" s="1093"/>
      <c r="I7" s="1093"/>
      <c r="J7" s="1093"/>
      <c r="K7" s="1093"/>
      <c r="L7" s="1093"/>
      <c r="M7" s="1093"/>
      <c r="O7" s="184"/>
    </row>
    <row r="8" spans="1:16" ht="7.5" customHeight="1" x14ac:dyDescent="0.25"/>
    <row r="9" spans="1:16" ht="40.5" customHeight="1" x14ac:dyDescent="0.25">
      <c r="A9" s="1099" t="s">
        <v>230</v>
      </c>
      <c r="B9" s="1099"/>
      <c r="C9" s="1099"/>
      <c r="D9" s="1099"/>
      <c r="E9" s="1099"/>
      <c r="F9" s="1099"/>
      <c r="G9" s="1099"/>
      <c r="H9" s="1099"/>
      <c r="I9" s="1099"/>
      <c r="J9" s="1099"/>
      <c r="K9" s="1099"/>
      <c r="L9" s="1099"/>
      <c r="M9" s="1099"/>
      <c r="O9" s="184"/>
    </row>
    <row r="10" spans="1:16" ht="7.5" customHeight="1" x14ac:dyDescent="0.25"/>
    <row r="11" spans="1:16" ht="36.75" customHeight="1" x14ac:dyDescent="0.25">
      <c r="A11" s="1093" t="s">
        <v>282</v>
      </c>
      <c r="B11" s="1093"/>
      <c r="C11" s="1093"/>
      <c r="D11" s="1093"/>
      <c r="E11" s="1093"/>
      <c r="F11" s="1093"/>
      <c r="G11" s="1093"/>
      <c r="H11" s="1093"/>
      <c r="I11" s="1093"/>
      <c r="J11" s="1093"/>
      <c r="K11" s="1093"/>
      <c r="L11" s="1093"/>
      <c r="M11" s="1093"/>
      <c r="O11" s="652"/>
    </row>
    <row r="12" spans="1:16" ht="16.2" customHeight="1" x14ac:dyDescent="0.25">
      <c r="A12" s="1093"/>
      <c r="B12" s="1093"/>
      <c r="C12" s="1093"/>
      <c r="D12" s="1093"/>
      <c r="E12" s="1093"/>
      <c r="F12" s="1093"/>
      <c r="G12" s="1093"/>
      <c r="H12" s="1093"/>
      <c r="I12" s="1093"/>
      <c r="J12" s="1093"/>
      <c r="K12" s="1093"/>
      <c r="L12" s="1093"/>
      <c r="M12" s="1093"/>
    </row>
    <row r="13" spans="1:16" ht="9.75" customHeight="1" x14ac:dyDescent="0.25">
      <c r="A13" s="41"/>
      <c r="B13" s="41"/>
      <c r="C13" s="41"/>
      <c r="D13" s="41"/>
      <c r="E13" s="41"/>
      <c r="F13" s="41"/>
      <c r="G13" s="41"/>
      <c r="H13" s="41"/>
      <c r="I13" s="41"/>
      <c r="J13" s="41"/>
      <c r="K13" s="41"/>
      <c r="L13" s="41"/>
      <c r="M13" s="41"/>
    </row>
    <row r="14" spans="1:16" ht="24.6" customHeight="1" x14ac:dyDescent="0.25">
      <c r="A14" s="1093" t="s">
        <v>231</v>
      </c>
      <c r="B14" s="1093"/>
      <c r="C14" s="1093"/>
      <c r="D14" s="1093"/>
      <c r="E14" s="1093"/>
      <c r="F14" s="1093"/>
      <c r="G14" s="1093"/>
      <c r="H14" s="1093"/>
      <c r="I14" s="1093"/>
      <c r="J14" s="1093"/>
      <c r="K14" s="1093"/>
      <c r="L14" s="1093"/>
      <c r="M14" s="1093"/>
    </row>
    <row r="15" spans="1:16" ht="14.25" customHeight="1" x14ac:dyDescent="0.25">
      <c r="A15" s="1093"/>
      <c r="B15" s="1093"/>
      <c r="C15" s="1093"/>
      <c r="D15" s="1093"/>
      <c r="E15" s="1093"/>
      <c r="F15" s="1093"/>
      <c r="G15" s="1093"/>
      <c r="H15" s="1093"/>
      <c r="I15" s="1093"/>
      <c r="J15" s="1093"/>
      <c r="K15" s="1093"/>
      <c r="L15" s="1093"/>
      <c r="M15" s="1093"/>
      <c r="P15" s="568"/>
    </row>
    <row r="16" spans="1:16" ht="10.5" customHeight="1" x14ac:dyDescent="0.25">
      <c r="A16" s="128"/>
      <c r="B16" s="128"/>
      <c r="C16" s="128"/>
      <c r="D16" s="128"/>
      <c r="E16" s="128"/>
      <c r="F16" s="128"/>
      <c r="G16" s="128"/>
      <c r="H16" s="128"/>
      <c r="I16" s="128"/>
      <c r="J16" s="128"/>
      <c r="K16" s="128"/>
      <c r="L16" s="128"/>
      <c r="M16" s="128"/>
    </row>
    <row r="17" spans="1:13" ht="26.25" customHeight="1" x14ac:dyDescent="0.25">
      <c r="A17" s="1092" t="s">
        <v>232</v>
      </c>
      <c r="B17" s="1092"/>
      <c r="C17" s="1092"/>
      <c r="D17" s="1092"/>
      <c r="E17" s="1092"/>
      <c r="F17" s="1092"/>
      <c r="G17" s="1092"/>
      <c r="H17" s="1092"/>
      <c r="I17" s="1092"/>
      <c r="J17" s="1092"/>
      <c r="K17" s="1092"/>
      <c r="L17" s="1092"/>
      <c r="M17" s="1092"/>
    </row>
    <row r="18" spans="1:13" ht="7.2" customHeight="1" x14ac:dyDescent="0.25">
      <c r="A18" s="41"/>
      <c r="B18" s="41"/>
      <c r="C18" s="41"/>
      <c r="D18" s="41"/>
      <c r="E18" s="41"/>
      <c r="F18" s="41"/>
      <c r="G18" s="41"/>
      <c r="H18" s="41"/>
      <c r="I18" s="41"/>
      <c r="J18" s="41"/>
      <c r="K18" s="41"/>
      <c r="L18" s="41"/>
      <c r="M18" s="41"/>
    </row>
    <row r="19" spans="1:13" ht="13.95" customHeight="1" x14ac:dyDescent="0.25">
      <c r="A19" s="1093" t="s">
        <v>233</v>
      </c>
      <c r="B19" s="1093"/>
      <c r="C19" s="1093"/>
      <c r="D19" s="1093"/>
      <c r="E19" s="1093"/>
      <c r="F19" s="1093"/>
      <c r="G19" s="1093"/>
      <c r="H19" s="1093"/>
      <c r="I19" s="1093"/>
      <c r="J19" s="1093"/>
      <c r="K19" s="1093"/>
      <c r="L19" s="1093"/>
      <c r="M19" s="1093"/>
    </row>
    <row r="20" spans="1:13" ht="16.2" customHeight="1" x14ac:dyDescent="0.25">
      <c r="A20" s="1093"/>
      <c r="B20" s="1093"/>
      <c r="C20" s="1093"/>
      <c r="D20" s="1093"/>
      <c r="E20" s="1093"/>
      <c r="F20" s="1093"/>
      <c r="G20" s="1093"/>
      <c r="H20" s="1093"/>
      <c r="I20" s="1093"/>
      <c r="J20" s="1093"/>
      <c r="K20" s="1093"/>
      <c r="L20" s="1093"/>
      <c r="M20" s="1093"/>
    </row>
    <row r="21" spans="1:13" ht="7.2" customHeight="1" x14ac:dyDescent="0.25">
      <c r="A21" s="41"/>
      <c r="B21" s="41"/>
      <c r="C21" s="41"/>
      <c r="D21" s="41"/>
      <c r="E21" s="41"/>
      <c r="F21" s="41"/>
      <c r="G21" s="41"/>
      <c r="H21" s="41"/>
      <c r="I21" s="41"/>
      <c r="J21" s="41"/>
      <c r="K21" s="41"/>
      <c r="L21" s="41"/>
      <c r="M21" s="41"/>
    </row>
    <row r="22" spans="1:13" ht="13.95" customHeight="1" x14ac:dyDescent="0.25">
      <c r="A22" s="1092" t="s">
        <v>234</v>
      </c>
      <c r="B22" s="1092"/>
      <c r="C22" s="1092"/>
      <c r="D22" s="1092"/>
      <c r="E22" s="1092"/>
      <c r="F22" s="1092"/>
      <c r="G22" s="1092"/>
      <c r="H22" s="1092"/>
      <c r="I22" s="1092"/>
      <c r="J22" s="1092"/>
      <c r="K22" s="1092"/>
      <c r="L22" s="1092"/>
      <c r="M22" s="1092"/>
    </row>
    <row r="23" spans="1:13" ht="16.2" customHeight="1" x14ac:dyDescent="0.25">
      <c r="A23" s="1092"/>
      <c r="B23" s="1092"/>
      <c r="C23" s="1092"/>
      <c r="D23" s="1092"/>
      <c r="E23" s="1092"/>
      <c r="F23" s="1092"/>
      <c r="G23" s="1092"/>
      <c r="H23" s="1092"/>
      <c r="I23" s="1092"/>
      <c r="J23" s="1092"/>
      <c r="K23" s="1092"/>
      <c r="L23" s="1092"/>
      <c r="M23" s="1092"/>
    </row>
    <row r="24" spans="1:13" ht="7.2" customHeight="1" x14ac:dyDescent="0.25">
      <c r="A24" s="41"/>
      <c r="B24" s="41"/>
      <c r="C24" s="41"/>
      <c r="D24" s="41"/>
      <c r="E24" s="41"/>
      <c r="F24" s="41"/>
      <c r="G24" s="41"/>
      <c r="H24" s="41"/>
      <c r="I24" s="41"/>
      <c r="J24" s="41"/>
      <c r="K24" s="41"/>
      <c r="L24" s="41"/>
      <c r="M24" s="41"/>
    </row>
    <row r="25" spans="1:13" ht="13.95" customHeight="1" x14ac:dyDescent="0.25">
      <c r="A25" s="1093" t="s">
        <v>235</v>
      </c>
      <c r="B25" s="1093"/>
      <c r="C25" s="1093"/>
      <c r="D25" s="1093"/>
      <c r="E25" s="1093"/>
      <c r="F25" s="1093"/>
      <c r="G25" s="1093"/>
      <c r="H25" s="1093"/>
      <c r="I25" s="1093"/>
      <c r="J25" s="1093"/>
      <c r="K25" s="1093"/>
      <c r="L25" s="1093"/>
      <c r="M25" s="1093"/>
    </row>
    <row r="26" spans="1:13" ht="16.2" customHeight="1" x14ac:dyDescent="0.25">
      <c r="A26" s="1093"/>
      <c r="B26" s="1093"/>
      <c r="C26" s="1093"/>
      <c r="D26" s="1093"/>
      <c r="E26" s="1093"/>
      <c r="F26" s="1093"/>
      <c r="G26" s="1093"/>
      <c r="H26" s="1093"/>
      <c r="I26" s="1093"/>
      <c r="J26" s="1093"/>
      <c r="K26" s="1093"/>
      <c r="L26" s="1093"/>
      <c r="M26" s="1093"/>
    </row>
    <row r="27" spans="1:13" ht="7.2" customHeight="1" x14ac:dyDescent="0.25">
      <c r="A27" s="41"/>
      <c r="B27" s="41"/>
      <c r="C27" s="41"/>
      <c r="D27" s="41"/>
      <c r="E27" s="41"/>
      <c r="F27" s="41"/>
      <c r="G27" s="41"/>
      <c r="H27" s="41"/>
      <c r="I27" s="41"/>
      <c r="J27" s="41"/>
      <c r="K27" s="41"/>
      <c r="L27" s="41"/>
      <c r="M27" s="41"/>
    </row>
    <row r="28" spans="1:13" ht="13.95" customHeight="1" x14ac:dyDescent="0.25">
      <c r="A28" s="1093" t="s">
        <v>236</v>
      </c>
      <c r="B28" s="1093"/>
      <c r="C28" s="1093"/>
      <c r="D28" s="1093"/>
      <c r="E28" s="1093"/>
      <c r="F28" s="1093"/>
      <c r="G28" s="1093"/>
      <c r="H28" s="1093"/>
      <c r="I28" s="1093"/>
      <c r="J28" s="1093"/>
      <c r="K28" s="1093"/>
      <c r="L28" s="1093"/>
      <c r="M28" s="1093"/>
    </row>
    <row r="29" spans="1:13" ht="16.2" customHeight="1" x14ac:dyDescent="0.25">
      <c r="A29" s="1093"/>
      <c r="B29" s="1093"/>
      <c r="C29" s="1093"/>
      <c r="D29" s="1093"/>
      <c r="E29" s="1093"/>
      <c r="F29" s="1093"/>
      <c r="G29" s="1093"/>
      <c r="H29" s="1093"/>
      <c r="I29" s="1093"/>
      <c r="J29" s="1093"/>
      <c r="K29" s="1093"/>
      <c r="L29" s="1093"/>
      <c r="M29" s="1093"/>
    </row>
    <row r="30" spans="1:13" ht="6.6" customHeight="1" x14ac:dyDescent="0.25">
      <c r="A30" s="41"/>
      <c r="B30" s="41"/>
      <c r="C30" s="41"/>
      <c r="D30" s="41"/>
      <c r="E30" s="41"/>
      <c r="F30" s="41"/>
      <c r="G30" s="41"/>
      <c r="H30" s="41"/>
      <c r="I30" s="41"/>
      <c r="J30" s="41"/>
      <c r="K30" s="41"/>
      <c r="L30" s="41"/>
      <c r="M30" s="41"/>
    </row>
    <row r="31" spans="1:13" ht="45.75" customHeight="1" x14ac:dyDescent="0.25">
      <c r="A31" s="1092" t="s">
        <v>237</v>
      </c>
      <c r="B31" s="1092"/>
      <c r="C31" s="1092"/>
      <c r="D31" s="1092"/>
      <c r="E31" s="1092"/>
      <c r="F31" s="1092"/>
      <c r="G31" s="1092"/>
      <c r="H31" s="1092"/>
      <c r="I31" s="1092"/>
      <c r="J31" s="1092"/>
      <c r="K31" s="1092"/>
      <c r="L31" s="1092"/>
      <c r="M31" s="1092"/>
    </row>
    <row r="32" spans="1:13" ht="10.5" customHeight="1" x14ac:dyDescent="0.25">
      <c r="A32" s="959"/>
      <c r="B32" s="959"/>
      <c r="C32" s="959"/>
      <c r="D32" s="959"/>
      <c r="E32" s="959"/>
      <c r="F32" s="959"/>
      <c r="G32" s="959"/>
      <c r="H32" s="959"/>
      <c r="I32" s="959"/>
      <c r="J32" s="959"/>
      <c r="K32" s="959"/>
      <c r="L32" s="959"/>
      <c r="M32" s="959"/>
    </row>
    <row r="33" spans="1:13" ht="15.75" customHeight="1" x14ac:dyDescent="0.25">
      <c r="A33" s="1092" t="s">
        <v>238</v>
      </c>
      <c r="B33" s="1092"/>
      <c r="C33" s="1092"/>
      <c r="D33" s="1092"/>
      <c r="E33" s="1092"/>
      <c r="F33" s="1092"/>
      <c r="G33" s="1092"/>
      <c r="H33" s="1092"/>
      <c r="I33" s="1092"/>
      <c r="J33" s="1092"/>
      <c r="K33" s="1092"/>
      <c r="L33" s="1092"/>
      <c r="M33" s="1092"/>
    </row>
    <row r="36" spans="1:13" ht="9.75" customHeight="1" x14ac:dyDescent="0.25">
      <c r="A36" s="41"/>
      <c r="B36" s="41"/>
      <c r="C36" s="41"/>
      <c r="D36" s="41"/>
      <c r="E36" s="41"/>
      <c r="F36" s="41"/>
      <c r="G36" s="41"/>
      <c r="H36" s="41"/>
      <c r="I36" s="41"/>
      <c r="J36" s="41"/>
      <c r="K36" s="41"/>
      <c r="L36" s="41"/>
      <c r="M36" s="41"/>
    </row>
    <row r="37" spans="1:13" ht="30" customHeight="1" x14ac:dyDescent="0.25">
      <c r="A37" s="1100" t="s">
        <v>181</v>
      </c>
      <c r="B37" s="1097"/>
      <c r="C37" s="1097"/>
      <c r="D37" s="1097"/>
      <c r="E37" s="1097"/>
      <c r="F37" s="1097"/>
      <c r="G37" s="1097"/>
      <c r="H37" s="1097"/>
      <c r="I37" s="1097"/>
      <c r="J37" s="1097"/>
      <c r="K37" s="1097"/>
      <c r="L37" s="1097"/>
      <c r="M37" s="1097"/>
    </row>
    <row r="42" spans="1:13" ht="11.25" customHeight="1" x14ac:dyDescent="0.25"/>
    <row r="55" spans="1:1" ht="21" customHeight="1" x14ac:dyDescent="0.25"/>
    <row r="56" spans="1:1" ht="21" customHeight="1" x14ac:dyDescent="0.3">
      <c r="A56" s="596"/>
    </row>
    <row r="371" ht="9.75" customHeight="1" x14ac:dyDescent="0.25"/>
  </sheetData>
  <mergeCells count="15">
    <mergeCell ref="A37:M37"/>
    <mergeCell ref="A11:M12"/>
    <mergeCell ref="A14:M15"/>
    <mergeCell ref="A17:M17"/>
    <mergeCell ref="A25:M26"/>
    <mergeCell ref="A28:M29"/>
    <mergeCell ref="A1:M1"/>
    <mergeCell ref="A31:M31"/>
    <mergeCell ref="A33:M33"/>
    <mergeCell ref="A3:M3"/>
    <mergeCell ref="A5:M5"/>
    <mergeCell ref="A19:M20"/>
    <mergeCell ref="A22:M23"/>
    <mergeCell ref="A7:M7"/>
    <mergeCell ref="A9:M9"/>
  </mergeCells>
  <conditionalFormatting sqref="N11:N12 N1 N37:N1048576 N30:N33 N16:N17">
    <cfRule type="containsText" dxfId="13" priority="12" operator="containsText" text="f">
      <formula>NOT(ISERROR(SEARCH("f",N1)))</formula>
    </cfRule>
  </conditionalFormatting>
  <conditionalFormatting sqref="N9">
    <cfRule type="containsText" dxfId="12" priority="11" operator="containsText" text="f">
      <formula>NOT(ISERROR(SEARCH("f",N9)))</formula>
    </cfRule>
  </conditionalFormatting>
  <conditionalFormatting sqref="N7">
    <cfRule type="containsText" dxfId="11" priority="9" operator="containsText" text="f">
      <formula>NOT(ISERROR(SEARCH("f",N7)))</formula>
    </cfRule>
  </conditionalFormatting>
  <conditionalFormatting sqref="N13:N15">
    <cfRule type="containsText" dxfId="10" priority="8" operator="containsText" text="f">
      <formula>NOT(ISERROR(SEARCH("f",N13)))</formula>
    </cfRule>
  </conditionalFormatting>
  <conditionalFormatting sqref="N18:N20">
    <cfRule type="containsText" dxfId="9" priority="7" operator="containsText" text="f">
      <formula>NOT(ISERROR(SEARCH("f",N18)))</formula>
    </cfRule>
  </conditionalFormatting>
  <conditionalFormatting sqref="N21:N23">
    <cfRule type="containsText" dxfId="8" priority="6" operator="containsText" text="f">
      <formula>NOT(ISERROR(SEARCH("f",N21)))</formula>
    </cfRule>
  </conditionalFormatting>
  <conditionalFormatting sqref="N24:N26">
    <cfRule type="containsText" dxfId="7" priority="5" operator="containsText" text="f">
      <formula>NOT(ISERROR(SEARCH("f",N24)))</formula>
    </cfRule>
  </conditionalFormatting>
  <conditionalFormatting sqref="N27:N29">
    <cfRule type="containsText" dxfId="6" priority="4" operator="containsText" text="f">
      <formula>NOT(ISERROR(SEARCH("f",N27)))</formula>
    </cfRule>
  </conditionalFormatting>
  <conditionalFormatting sqref="N36">
    <cfRule type="containsText" dxfId="5" priority="3" operator="containsText" text="f">
      <formula>NOT(ISERROR(SEARCH("f",N36)))</formula>
    </cfRule>
  </conditionalFormatting>
  <conditionalFormatting sqref="N3">
    <cfRule type="containsText" dxfId="4" priority="1" operator="containsText" text="f">
      <formula>NOT(ISERROR(SEARCH("f",N7)))</formula>
    </cfRule>
  </conditionalFormatting>
  <printOptions horizontalCentered="1"/>
  <pageMargins left="0.70866141732283472" right="0.51181102362204722" top="0.51181102362204722" bottom="0.51181102362204722" header="0.51181102362204722" footer="0.51181102362204722"/>
  <pageSetup scale="78" orientation="portrait" r:id="rId1"/>
  <headerFooter scaleWithDoc="0">
    <oddHeader xml:space="preserve">&amp;C </oddHeader>
    <oddFooter>&amp;L&amp;9Supplemental Investor Information (Unaudited)
First Quarter, 2023&amp;R&amp;9TELUS Corporation
Page &amp;P</oddFooter>
  </headerFooter>
  <colBreaks count="1" manualBreakCount="1">
    <brk id="13" max="1048575" man="1"/>
  </colBreaks>
  <extLst>
    <ext xmlns:x14="http://schemas.microsoft.com/office/spreadsheetml/2009/9/main" uri="{78C0D931-6437-407d-A8EE-F0AAD7539E65}">
      <x14:conditionalFormattings>
        <x14:conditionalFormatting xmlns:xm="http://schemas.microsoft.com/office/excel/2006/main">
          <x14:cfRule type="containsText" priority="10" operator="containsText" text="f" id="{E1F0817F-3AB3-4CD8-9029-318082474174}">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N10</xm:sqref>
        </x14:conditionalFormatting>
        <x14:conditionalFormatting xmlns:xm="http://schemas.microsoft.com/office/excel/2006/main">
          <x14:cfRule type="containsText" priority="13" operator="containsText" text="f" id="{C97E554C-D051-448F-997D-88AA88DE5793}">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N2</xm:sqref>
        </x14:conditionalFormatting>
        <x14:conditionalFormatting xmlns:xm="http://schemas.microsoft.com/office/excel/2006/main">
          <x14:cfRule type="containsText" priority="14" operator="containsText" text="f" id="{11C55954-B2A7-4AE0-941A-56953CD17B81}">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N8</xm:sqref>
        </x14:conditionalFormatting>
        <x14:conditionalFormatting xmlns:xm="http://schemas.microsoft.com/office/excel/2006/main">
          <x14:cfRule type="containsText" priority="2" operator="containsText" text="f" id="{3F91E4F2-9532-4DC7-B58D-3B9EDB50120F}">
            <xm:f>NOT(ISERROR(SEARCH("f",'\\corp.ads\data\Finance\CorpControllerAB\MgmtRptg\2022\FP&amp;A Reporting\Results\12-Dec\Quarterly\IR Supplemental\[Q4 2022 IR Supplemental-draft for distribution.xlsx]Definitions'!#REF!)))</xm:f>
            <x14:dxf>
              <font>
                <color rgb="FF9C0006"/>
              </font>
              <fill>
                <patternFill>
                  <bgColor rgb="FFFFC7CE"/>
                </patternFill>
              </fill>
            </x14:dxf>
          </x14:cfRule>
          <xm:sqref>N4:N6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R96"/>
  <sheetViews>
    <sheetView zoomScale="85" zoomScaleNormal="85" workbookViewId="0">
      <selection activeCell="B17" sqref="B17"/>
    </sheetView>
  </sheetViews>
  <sheetFormatPr defaultColWidth="8.88671875" defaultRowHeight="13.2" x14ac:dyDescent="0.25"/>
  <cols>
    <col min="1" max="1" width="19.5546875" style="480" customWidth="1"/>
    <col min="2" max="2" width="10.88671875" style="480" customWidth="1"/>
    <col min="3" max="3" width="11.33203125" style="480" customWidth="1"/>
    <col min="4" max="4" width="17.33203125" style="480" bestFit="1" customWidth="1"/>
    <col min="5" max="5" width="9.5546875" style="480" customWidth="1"/>
    <col min="6" max="6" width="8.88671875" style="480" customWidth="1"/>
    <col min="7" max="7" width="9.5546875" style="480" bestFit="1" customWidth="1"/>
    <col min="8" max="8" width="17.33203125" style="480" bestFit="1" customWidth="1"/>
    <col min="9" max="9" width="9.6640625" style="480" customWidth="1"/>
    <col min="10" max="10" width="10.6640625" style="480" customWidth="1"/>
    <col min="11" max="11" width="12.44140625" style="480" customWidth="1"/>
    <col min="12" max="16" width="9.33203125" style="480" bestFit="1" customWidth="1"/>
    <col min="17" max="17" width="10.33203125" style="480" bestFit="1" customWidth="1"/>
    <col min="18" max="24" width="9.33203125" style="480" customWidth="1"/>
    <col min="25" max="30" width="8.88671875" style="480"/>
    <col min="31" max="31" width="12.6640625" style="480" customWidth="1"/>
    <col min="32" max="32" width="8.88671875" style="480"/>
    <col min="33" max="33" width="7.6640625" style="480" customWidth="1"/>
    <col min="34" max="34" width="10.33203125" style="480" customWidth="1"/>
    <col min="35" max="36" width="9.109375" style="480" customWidth="1"/>
    <col min="37" max="37" width="13" style="480" customWidth="1"/>
    <col min="38" max="38" width="9.109375" style="480" customWidth="1"/>
    <col min="39" max="39" width="13" style="480" customWidth="1"/>
    <col min="40" max="40" width="8" style="480" bestFit="1" customWidth="1"/>
    <col min="41" max="42" width="8.44140625" style="480" customWidth="1"/>
    <col min="43" max="43" width="10.33203125" style="480" customWidth="1"/>
    <col min="44" max="44" width="9.109375" style="480" customWidth="1"/>
    <col min="45" max="45" width="8" style="480" customWidth="1"/>
    <col min="46" max="46" width="9.109375" style="480" customWidth="1"/>
    <col min="47" max="47" width="11.5546875" style="480" customWidth="1"/>
    <col min="48" max="48" width="9.109375" style="480" customWidth="1"/>
    <col min="49" max="49" width="13.5546875" style="480" customWidth="1"/>
    <col min="50" max="51" width="8.88671875" style="480" customWidth="1"/>
    <col min="52" max="52" width="10.6640625" style="480" customWidth="1"/>
    <col min="53" max="53" width="13" style="480" customWidth="1"/>
    <col min="54" max="54" width="9.44140625" style="480" customWidth="1"/>
    <col min="55" max="55" width="11.44140625" style="480" customWidth="1"/>
    <col min="56" max="56" width="12.44140625" style="480" customWidth="1"/>
    <col min="57" max="57" width="8.44140625" style="480" customWidth="1"/>
    <col min="58" max="58" width="13.33203125" style="480" customWidth="1"/>
    <col min="59" max="62" width="8.88671875" style="480"/>
    <col min="63" max="63" width="12.44140625" style="480" customWidth="1"/>
    <col min="64" max="67" width="8.88671875" style="480"/>
    <col min="68" max="68" width="13.5546875" style="480" customWidth="1"/>
    <col min="69" max="69" width="12.109375" style="480" customWidth="1"/>
    <col min="70" max="70" width="10.44140625" style="480" customWidth="1"/>
    <col min="71" max="16384" width="8.88671875" style="480"/>
  </cols>
  <sheetData>
    <row r="1" spans="1:69" s="464" customFormat="1" ht="66" x14ac:dyDescent="0.25">
      <c r="A1" s="462" t="s">
        <v>78</v>
      </c>
      <c r="B1" s="462"/>
      <c r="C1" s="462"/>
      <c r="D1" s="462"/>
      <c r="E1" s="462"/>
      <c r="F1" s="462" t="s">
        <v>79</v>
      </c>
      <c r="G1" s="462"/>
      <c r="H1" s="462"/>
      <c r="I1" s="462"/>
      <c r="J1" s="1102" t="s">
        <v>130</v>
      </c>
      <c r="K1" s="1102"/>
      <c r="L1" s="463" t="s">
        <v>132</v>
      </c>
      <c r="M1" s="463" t="s">
        <v>191</v>
      </c>
      <c r="N1" s="462"/>
      <c r="O1" s="463" t="s">
        <v>131</v>
      </c>
      <c r="P1" s="463" t="s">
        <v>192</v>
      </c>
      <c r="Q1" s="462"/>
      <c r="R1" s="462"/>
      <c r="S1" s="462"/>
      <c r="T1" s="462" t="s">
        <v>80</v>
      </c>
      <c r="U1" s="462"/>
      <c r="V1" s="462"/>
      <c r="X1" s="464" t="s">
        <v>81</v>
      </c>
      <c r="AA1" s="464" t="s">
        <v>82</v>
      </c>
      <c r="AE1" s="1101" t="s">
        <v>83</v>
      </c>
      <c r="AF1" s="1101"/>
      <c r="AG1" s="1101" t="s">
        <v>84</v>
      </c>
      <c r="AH1" s="1101"/>
      <c r="AI1" s="1101" t="s">
        <v>85</v>
      </c>
      <c r="AJ1" s="1101"/>
      <c r="AN1" s="465" t="s">
        <v>86</v>
      </c>
      <c r="AP1" s="465" t="s">
        <v>87</v>
      </c>
      <c r="AR1" s="465" t="s">
        <v>88</v>
      </c>
      <c r="AT1" s="465" t="s">
        <v>89</v>
      </c>
      <c r="AU1" s="1101" t="s">
        <v>83</v>
      </c>
      <c r="AV1" s="1101"/>
      <c r="AW1" s="1101" t="s">
        <v>90</v>
      </c>
      <c r="AX1" s="1101"/>
      <c r="AY1" s="1101" t="s">
        <v>91</v>
      </c>
      <c r="AZ1" s="1101"/>
      <c r="BA1" s="466"/>
      <c r="BB1" s="464" t="s">
        <v>92</v>
      </c>
      <c r="BD1" s="464" t="s">
        <v>93</v>
      </c>
      <c r="BG1" s="467"/>
      <c r="BH1" s="468" t="s">
        <v>94</v>
      </c>
      <c r="BM1" s="465" t="s">
        <v>95</v>
      </c>
      <c r="BN1" s="466" t="s">
        <v>96</v>
      </c>
      <c r="BO1" s="466" t="s">
        <v>97</v>
      </c>
      <c r="BP1" s="464" t="s">
        <v>98</v>
      </c>
    </row>
    <row r="2" spans="1:69" x14ac:dyDescent="0.25">
      <c r="A2" s="469" t="s">
        <v>100</v>
      </c>
      <c r="B2" s="470">
        <v>1896</v>
      </c>
      <c r="C2" s="471"/>
      <c r="D2" s="472"/>
      <c r="E2" s="472"/>
      <c r="F2" s="469" t="str">
        <f t="shared" ref="F2:F16" si="0">$A2</f>
        <v>Q1-19</v>
      </c>
      <c r="G2" s="473">
        <v>8470</v>
      </c>
      <c r="H2" s="471"/>
      <c r="I2" s="472"/>
      <c r="J2" s="528"/>
      <c r="K2" s="529"/>
      <c r="L2" s="531"/>
      <c r="M2" s="531"/>
      <c r="N2" s="530"/>
      <c r="O2" s="531"/>
      <c r="P2" s="531"/>
      <c r="Q2" s="472"/>
      <c r="R2" s="472"/>
      <c r="S2" s="472"/>
      <c r="T2" s="469" t="str">
        <f t="shared" ref="T2:T16" si="1">$A2</f>
        <v>Q1-19</v>
      </c>
      <c r="U2" s="472">
        <v>0.27250000000000002</v>
      </c>
      <c r="V2" s="472"/>
      <c r="W2" s="472"/>
      <c r="X2" s="469" t="str">
        <f t="shared" ref="X2:X16" si="2">$A2</f>
        <v>Q1-19</v>
      </c>
      <c r="Y2" s="476">
        <v>0.16300000000000001</v>
      </c>
      <c r="Z2" s="472"/>
      <c r="AA2" s="469" t="str">
        <f t="shared" ref="AA2:AA16" si="3">$A2</f>
        <v>Q1-19</v>
      </c>
      <c r="AB2" s="475">
        <f>+BA2</f>
        <v>14057</v>
      </c>
      <c r="AC2" s="472"/>
      <c r="AD2" s="472"/>
      <c r="AE2" s="469" t="str">
        <f t="shared" ref="AE2:AE16" si="4">$A2</f>
        <v>Q1-19</v>
      </c>
      <c r="AF2" s="471">
        <f>+AV2</f>
        <v>4321</v>
      </c>
      <c r="AG2" s="469" t="str">
        <f t="shared" ref="AG2:AG16" si="5">$A2</f>
        <v>Q1-19</v>
      </c>
      <c r="AH2" s="471">
        <f>+AX2</f>
        <v>8470</v>
      </c>
      <c r="AI2" s="469" t="str">
        <f t="shared" ref="AI2:AI16" si="6">$A2</f>
        <v>Q1-19</v>
      </c>
      <c r="AJ2" s="471">
        <f>+AZ2</f>
        <v>1266</v>
      </c>
      <c r="AK2" s="471">
        <f t="shared" ref="AK2:AK15" si="7">ROUND(AH2+AF2+AJ2,0)</f>
        <v>14057</v>
      </c>
      <c r="AL2" s="472" t="b">
        <f t="shared" ref="AL2:AL15" si="8">AK2=AB2</f>
        <v>1</v>
      </c>
      <c r="AM2" s="469" t="str">
        <f t="shared" ref="AM2:AM16" si="9">$A2</f>
        <v>Q1-19</v>
      </c>
      <c r="AN2" s="475">
        <v>1110</v>
      </c>
      <c r="AO2" s="469" t="str">
        <f t="shared" ref="AO2:AO16" si="10">$A2</f>
        <v>Q1-19</v>
      </c>
      <c r="AP2" s="475">
        <v>17</v>
      </c>
      <c r="AQ2" s="469" t="str">
        <f t="shared" ref="AQ2:AQ16" si="11">$A2</f>
        <v>Q1-19</v>
      </c>
      <c r="AR2" s="475">
        <v>22</v>
      </c>
      <c r="AS2" s="469" t="str">
        <f t="shared" ref="AS2:AS16" si="12">$A2</f>
        <v>Q1-19</v>
      </c>
      <c r="AT2" s="475">
        <v>6</v>
      </c>
      <c r="AU2" s="477" t="s">
        <v>100</v>
      </c>
      <c r="AV2" s="478">
        <v>4321</v>
      </c>
      <c r="AW2" s="477" t="str">
        <f>$AU2</f>
        <v>Q1-19</v>
      </c>
      <c r="AX2" s="478">
        <v>8470</v>
      </c>
      <c r="AY2" s="477" t="str">
        <f>$AU2</f>
        <v>Q1-19</v>
      </c>
      <c r="AZ2" s="478">
        <v>1266</v>
      </c>
      <c r="BA2" s="478">
        <f t="shared" ref="BA2:BA14" si="13">+AX2+AV2+AZ2</f>
        <v>14057</v>
      </c>
      <c r="BB2" s="469" t="str">
        <f t="shared" ref="BB2:BB16" si="14">$A2</f>
        <v>Q1-19</v>
      </c>
      <c r="BC2" s="630">
        <v>59.33</v>
      </c>
      <c r="BD2" s="469" t="str">
        <f t="shared" ref="BD2:BD16" si="15">$A2</f>
        <v>Q1-19</v>
      </c>
      <c r="BE2" s="631">
        <v>1.02</v>
      </c>
      <c r="BG2" s="477" t="str">
        <f>$AU2</f>
        <v>Q1-19</v>
      </c>
      <c r="BH2" s="478">
        <v>8470</v>
      </c>
      <c r="BI2" s="481">
        <f>+BH2-AX2</f>
        <v>0</v>
      </c>
      <c r="BL2" s="469" t="str">
        <f t="shared" ref="BL2:BL16" si="16">$A2</f>
        <v>Q1-19</v>
      </c>
      <c r="BM2" s="482">
        <f>BH2</f>
        <v>8470</v>
      </c>
      <c r="BN2" s="483">
        <v>1266</v>
      </c>
      <c r="BO2" s="481">
        <f>+BM2+BN2</f>
        <v>9736</v>
      </c>
      <c r="BP2" s="482">
        <f>AF2</f>
        <v>4321</v>
      </c>
      <c r="BQ2" s="481">
        <f t="shared" ref="BQ2:BQ15" si="17">SUM(BO2:BP2)</f>
        <v>14057</v>
      </c>
    </row>
    <row r="3" spans="1:69" x14ac:dyDescent="0.25">
      <c r="A3" s="469" t="s">
        <v>103</v>
      </c>
      <c r="B3" s="470">
        <v>1921</v>
      </c>
      <c r="C3" s="471"/>
      <c r="D3" s="472"/>
      <c r="E3" s="472"/>
      <c r="F3" s="469" t="str">
        <f t="shared" si="0"/>
        <v>Q2-19</v>
      </c>
      <c r="G3" s="473">
        <v>8552</v>
      </c>
      <c r="H3" s="471"/>
      <c r="I3" s="472"/>
      <c r="J3" s="528"/>
      <c r="K3" s="529"/>
      <c r="L3" s="531"/>
      <c r="M3" s="531"/>
      <c r="N3" s="530"/>
      <c r="O3" s="531"/>
      <c r="P3" s="531"/>
      <c r="Q3" s="472"/>
      <c r="R3" s="472"/>
      <c r="S3" s="472"/>
      <c r="T3" s="469" t="str">
        <f t="shared" si="1"/>
        <v>Q2-19</v>
      </c>
      <c r="U3" s="472">
        <v>0.28125</v>
      </c>
      <c r="V3" s="472"/>
      <c r="W3" s="472"/>
      <c r="X3" s="469" t="str">
        <f t="shared" si="2"/>
        <v>Q2-19</v>
      </c>
      <c r="Y3" s="476">
        <v>0.17199999999999999</v>
      </c>
      <c r="Z3" s="472"/>
      <c r="AA3" s="469" t="str">
        <f t="shared" si="3"/>
        <v>Q2-19</v>
      </c>
      <c r="AB3" s="475">
        <f>+BA6</f>
        <v>14254</v>
      </c>
      <c r="AC3" s="472"/>
      <c r="AD3" s="472"/>
      <c r="AE3" s="469" t="str">
        <f t="shared" si="4"/>
        <v>Q2-19</v>
      </c>
      <c r="AF3" s="471">
        <f>+AV6</f>
        <v>4364</v>
      </c>
      <c r="AG3" s="469" t="str">
        <f t="shared" si="5"/>
        <v>Q2-19</v>
      </c>
      <c r="AH3" s="471">
        <f>+AX6</f>
        <v>8552</v>
      </c>
      <c r="AI3" s="469" t="str">
        <f t="shared" si="6"/>
        <v>Q2-19</v>
      </c>
      <c r="AJ3" s="471">
        <f>+AZ6</f>
        <v>1338</v>
      </c>
      <c r="AK3" s="471">
        <f t="shared" si="7"/>
        <v>14254</v>
      </c>
      <c r="AL3" s="472" t="b">
        <f t="shared" si="8"/>
        <v>1</v>
      </c>
      <c r="AM3" s="469" t="str">
        <f t="shared" si="9"/>
        <v>Q2-19</v>
      </c>
      <c r="AN3" s="475">
        <v>1126</v>
      </c>
      <c r="AO3" s="469" t="str">
        <f t="shared" si="10"/>
        <v>Q2-19</v>
      </c>
      <c r="AP3" s="475">
        <v>16</v>
      </c>
      <c r="AQ3" s="469" t="str">
        <f t="shared" si="11"/>
        <v>Q2-19</v>
      </c>
      <c r="AR3" s="475">
        <v>25</v>
      </c>
      <c r="AS3" s="469" t="str">
        <f t="shared" si="12"/>
        <v>Q2-19</v>
      </c>
      <c r="AT3" s="475">
        <v>11</v>
      </c>
      <c r="AU3" s="477" t="s">
        <v>101</v>
      </c>
      <c r="AV3" s="478">
        <v>4989</v>
      </c>
      <c r="AW3" s="477" t="str">
        <f t="shared" ref="AW3:AY17" si="18">$AU3</f>
        <v>Q1-20</v>
      </c>
      <c r="AX3" s="478">
        <v>8664</v>
      </c>
      <c r="AY3" s="477" t="str">
        <f t="shared" si="18"/>
        <v>Q1-20</v>
      </c>
      <c r="AZ3" s="478">
        <v>1588</v>
      </c>
      <c r="BA3" s="478">
        <f t="shared" si="13"/>
        <v>15241</v>
      </c>
      <c r="BB3" s="469" t="str">
        <f t="shared" si="14"/>
        <v>Q2-19</v>
      </c>
      <c r="BC3" s="630">
        <v>60.3</v>
      </c>
      <c r="BD3" s="469" t="str">
        <f t="shared" si="15"/>
        <v>Q2-19</v>
      </c>
      <c r="BE3" s="631">
        <v>1.01</v>
      </c>
      <c r="BG3" s="477" t="str">
        <f t="shared" ref="BG3:BG17" si="19">$AU3</f>
        <v>Q1-20</v>
      </c>
      <c r="BH3" s="478">
        <v>8664</v>
      </c>
      <c r="BI3" s="481">
        <f>+BH3-AX3</f>
        <v>0</v>
      </c>
      <c r="BL3" s="469" t="str">
        <f t="shared" si="16"/>
        <v>Q2-19</v>
      </c>
      <c r="BM3" s="482">
        <f>BH6</f>
        <v>8552</v>
      </c>
      <c r="BN3" s="483">
        <v>1338</v>
      </c>
      <c r="BO3" s="481">
        <f t="shared" ref="BO3:BO13" si="20">+BM3+BN3</f>
        <v>9890</v>
      </c>
      <c r="BP3" s="482">
        <f t="shared" ref="BP3:BP17" si="21">AF3</f>
        <v>4364</v>
      </c>
      <c r="BQ3" s="481">
        <f t="shared" si="17"/>
        <v>14254</v>
      </c>
    </row>
    <row r="4" spans="1:69" x14ac:dyDescent="0.25">
      <c r="A4" s="469" t="s">
        <v>107</v>
      </c>
      <c r="B4" s="470">
        <v>1953</v>
      </c>
      <c r="C4" s="471"/>
      <c r="D4" s="472"/>
      <c r="E4" s="472"/>
      <c r="F4" s="469" t="str">
        <f t="shared" si="0"/>
        <v>Q3-19</v>
      </c>
      <c r="G4" s="473">
        <v>8663</v>
      </c>
      <c r="H4" s="471"/>
      <c r="I4" s="472"/>
      <c r="J4" s="528"/>
      <c r="K4" s="529"/>
      <c r="L4" s="531"/>
      <c r="M4" s="531"/>
      <c r="N4" s="530"/>
      <c r="O4" s="531"/>
      <c r="P4" s="531"/>
      <c r="Q4" s="472"/>
      <c r="R4" s="472"/>
      <c r="S4" s="472"/>
      <c r="T4" s="469" t="str">
        <f t="shared" si="1"/>
        <v>Q3-19</v>
      </c>
      <c r="U4" s="472">
        <v>0.28125</v>
      </c>
      <c r="V4" s="472"/>
      <c r="W4" s="472"/>
      <c r="X4" s="469" t="str">
        <f t="shared" si="2"/>
        <v>Q3-19</v>
      </c>
      <c r="Y4" s="476">
        <v>0.16800000000000001</v>
      </c>
      <c r="Z4" s="472"/>
      <c r="AA4" s="469" t="str">
        <f t="shared" si="3"/>
        <v>Q3-19</v>
      </c>
      <c r="AB4" s="475">
        <f>+ROUND(BA10,0)</f>
        <v>14500</v>
      </c>
      <c r="AC4" s="472"/>
      <c r="AD4" s="472"/>
      <c r="AE4" s="469" t="str">
        <f t="shared" si="4"/>
        <v>Q3-19</v>
      </c>
      <c r="AF4" s="471">
        <f>+AV10</f>
        <v>4417</v>
      </c>
      <c r="AG4" s="469" t="str">
        <f t="shared" si="5"/>
        <v>Q3-19</v>
      </c>
      <c r="AH4" s="471">
        <f>+AX10</f>
        <v>8663</v>
      </c>
      <c r="AI4" s="469" t="str">
        <f t="shared" si="6"/>
        <v>Q3-19</v>
      </c>
      <c r="AJ4" s="471">
        <f>+AZ10</f>
        <v>1420</v>
      </c>
      <c r="AK4" s="471">
        <f t="shared" si="7"/>
        <v>14500</v>
      </c>
      <c r="AL4" s="472" t="b">
        <f t="shared" si="8"/>
        <v>1</v>
      </c>
      <c r="AM4" s="469" t="str">
        <f t="shared" si="9"/>
        <v>Q3-19</v>
      </c>
      <c r="AN4" s="475">
        <v>1145</v>
      </c>
      <c r="AO4" s="469" t="str">
        <f t="shared" si="10"/>
        <v>Q3-19</v>
      </c>
      <c r="AP4" s="475">
        <v>19</v>
      </c>
      <c r="AQ4" s="469" t="str">
        <f t="shared" si="11"/>
        <v>Q3-19</v>
      </c>
      <c r="AR4" s="475">
        <v>32</v>
      </c>
      <c r="AS4" s="469" t="str">
        <f t="shared" si="12"/>
        <v>Q3-19</v>
      </c>
      <c r="AT4" s="475">
        <v>14</v>
      </c>
      <c r="AU4" s="477" t="s">
        <v>126</v>
      </c>
      <c r="AV4" s="478">
        <v>5259</v>
      </c>
      <c r="AW4" s="477" t="str">
        <f t="shared" si="18"/>
        <v>Q1-21</v>
      </c>
      <c r="AX4" s="478">
        <v>8954</v>
      </c>
      <c r="AY4" s="477" t="str">
        <f t="shared" si="18"/>
        <v>Q1-21</v>
      </c>
      <c r="AZ4" s="478">
        <v>1859</v>
      </c>
      <c r="BA4" s="478">
        <f t="shared" si="13"/>
        <v>16072</v>
      </c>
      <c r="BB4" s="469" t="str">
        <f t="shared" si="14"/>
        <v>Q3-19</v>
      </c>
      <c r="BC4" s="630">
        <v>61.64</v>
      </c>
      <c r="BD4" s="469" t="str">
        <f t="shared" si="15"/>
        <v>Q3-19</v>
      </c>
      <c r="BE4" s="631">
        <v>1.0900000000000001</v>
      </c>
      <c r="BG4" s="477" t="str">
        <f t="shared" si="19"/>
        <v>Q1-21</v>
      </c>
      <c r="BH4" s="478">
        <v>8954</v>
      </c>
      <c r="BI4" s="481">
        <f>+BH4-AX4</f>
        <v>0</v>
      </c>
      <c r="BL4" s="469" t="str">
        <f t="shared" si="16"/>
        <v>Q3-19</v>
      </c>
      <c r="BM4" s="481">
        <f>BH10</f>
        <v>8663</v>
      </c>
      <c r="BN4" s="483">
        <v>1420</v>
      </c>
      <c r="BO4" s="481">
        <f t="shared" si="20"/>
        <v>10083</v>
      </c>
      <c r="BP4" s="482">
        <f t="shared" si="21"/>
        <v>4417</v>
      </c>
      <c r="BQ4" s="481">
        <f t="shared" si="17"/>
        <v>14500</v>
      </c>
    </row>
    <row r="5" spans="1:69" x14ac:dyDescent="0.25">
      <c r="A5" s="469" t="s">
        <v>109</v>
      </c>
      <c r="B5" s="470">
        <v>1981</v>
      </c>
      <c r="C5" s="471"/>
      <c r="D5" s="472"/>
      <c r="E5" s="472"/>
      <c r="F5" s="469" t="str">
        <f t="shared" si="0"/>
        <v>Q4-19</v>
      </c>
      <c r="G5" s="473">
        <v>8733</v>
      </c>
      <c r="H5" s="471"/>
      <c r="I5" s="472"/>
      <c r="J5" s="528"/>
      <c r="K5" s="529"/>
      <c r="L5" s="531"/>
      <c r="M5" s="531"/>
      <c r="N5" s="530"/>
      <c r="O5" s="531"/>
      <c r="P5" s="531"/>
      <c r="Q5" s="472"/>
      <c r="R5" s="472"/>
      <c r="S5" s="472"/>
      <c r="T5" s="469" t="str">
        <f t="shared" si="1"/>
        <v>Q4-19</v>
      </c>
      <c r="U5" s="472">
        <v>0.29125000000000001</v>
      </c>
      <c r="V5" s="472"/>
      <c r="W5" s="472"/>
      <c r="X5" s="469" t="str">
        <f t="shared" si="2"/>
        <v>Q4-19</v>
      </c>
      <c r="Y5" s="476">
        <v>0.16700000000000001</v>
      </c>
      <c r="Z5" s="472"/>
      <c r="AA5" s="469" t="str">
        <f t="shared" si="3"/>
        <v>Q4-19</v>
      </c>
      <c r="AB5" s="475">
        <f>+ROUND(BA14,0)</f>
        <v>15166</v>
      </c>
      <c r="AC5" s="472"/>
      <c r="AD5" s="472"/>
      <c r="AE5" s="469" t="str">
        <f t="shared" si="4"/>
        <v>Q4-19</v>
      </c>
      <c r="AF5" s="471">
        <f>+AV14</f>
        <v>4953</v>
      </c>
      <c r="AG5" s="469" t="str">
        <f t="shared" si="5"/>
        <v>Q4-19</v>
      </c>
      <c r="AH5" s="471">
        <f>+AX14</f>
        <v>8733</v>
      </c>
      <c r="AI5" s="469" t="str">
        <f t="shared" si="6"/>
        <v>Q4-19</v>
      </c>
      <c r="AJ5" s="471">
        <f>+AZ14</f>
        <v>1480</v>
      </c>
      <c r="AK5" s="471">
        <f t="shared" si="7"/>
        <v>15166</v>
      </c>
      <c r="AL5" s="472" t="b">
        <f t="shared" si="8"/>
        <v>1</v>
      </c>
      <c r="AM5" s="469" t="str">
        <f t="shared" si="9"/>
        <v>Q4-19</v>
      </c>
      <c r="AN5" s="475">
        <v>1160</v>
      </c>
      <c r="AO5" s="469" t="str">
        <f t="shared" si="10"/>
        <v>Q4-19</v>
      </c>
      <c r="AP5" s="475">
        <v>15</v>
      </c>
      <c r="AQ5" s="469" t="str">
        <f t="shared" si="11"/>
        <v>Q4-19</v>
      </c>
      <c r="AR5" s="475">
        <v>28</v>
      </c>
      <c r="AS5" s="469" t="str">
        <f t="shared" si="12"/>
        <v>Q4-19</v>
      </c>
      <c r="AT5" s="475">
        <v>15</v>
      </c>
      <c r="AU5" s="477" t="s">
        <v>199</v>
      </c>
      <c r="AV5" s="478">
        <f>'TTech Operating Stats History'!$B$40</f>
        <v>18236</v>
      </c>
      <c r="AW5" s="477" t="str">
        <f t="shared" si="18"/>
        <v>Q1-22</v>
      </c>
      <c r="AX5" s="478">
        <f>'TTech Operating Stats History'!$B$33</f>
        <v>9688</v>
      </c>
      <c r="AY5" s="477" t="str">
        <f t="shared" si="18"/>
        <v>Q1-22</v>
      </c>
      <c r="AZ5" s="478">
        <f>'TTech Operating Stats History'!$B$34</f>
        <v>2608</v>
      </c>
      <c r="BA5" s="478">
        <f t="shared" si="13"/>
        <v>30532</v>
      </c>
      <c r="BB5" s="469" t="str">
        <f t="shared" si="14"/>
        <v>Q4-19</v>
      </c>
      <c r="BC5" s="630">
        <v>59.29</v>
      </c>
      <c r="BD5" s="469" t="str">
        <f t="shared" si="15"/>
        <v>Q4-19</v>
      </c>
      <c r="BE5" s="631">
        <v>1.2</v>
      </c>
      <c r="BG5" s="477" t="str">
        <f t="shared" si="19"/>
        <v>Q1-22</v>
      </c>
      <c r="BH5" s="478">
        <f>'TTech Operating Stats History'!$B$33</f>
        <v>9688</v>
      </c>
      <c r="BI5" s="481">
        <f>+BH5-AX5</f>
        <v>0</v>
      </c>
      <c r="BL5" s="469" t="str">
        <f t="shared" si="16"/>
        <v>Q4-19</v>
      </c>
      <c r="BM5" s="481">
        <f>BH14</f>
        <v>8733</v>
      </c>
      <c r="BN5" s="483">
        <v>1480</v>
      </c>
      <c r="BO5" s="481">
        <f t="shared" si="20"/>
        <v>10213</v>
      </c>
      <c r="BP5" s="482">
        <f t="shared" si="21"/>
        <v>4953</v>
      </c>
      <c r="BQ5" s="481">
        <f t="shared" si="17"/>
        <v>15166</v>
      </c>
    </row>
    <row r="6" spans="1:69" x14ac:dyDescent="0.25">
      <c r="A6" s="469" t="s">
        <v>101</v>
      </c>
      <c r="B6" s="470">
        <v>2007</v>
      </c>
      <c r="C6" s="472"/>
      <c r="D6" s="472"/>
      <c r="E6" s="472"/>
      <c r="F6" s="469" t="str">
        <f t="shared" si="0"/>
        <v>Q1-20</v>
      </c>
      <c r="G6" s="473">
        <v>8664</v>
      </c>
      <c r="H6" s="472"/>
      <c r="I6" s="472">
        <v>2020</v>
      </c>
      <c r="J6" s="469" t="s">
        <v>70</v>
      </c>
      <c r="K6" s="527">
        <v>1301</v>
      </c>
      <c r="L6" s="475">
        <v>1511</v>
      </c>
      <c r="M6" s="475">
        <v>3293</v>
      </c>
      <c r="N6" s="472"/>
      <c r="O6" s="475">
        <v>108</v>
      </c>
      <c r="P6" s="475">
        <v>370</v>
      </c>
      <c r="Q6" s="472"/>
      <c r="R6" s="472"/>
      <c r="S6" s="472"/>
      <c r="T6" s="469" t="str">
        <f t="shared" si="1"/>
        <v>Q1-20</v>
      </c>
      <c r="U6" s="472">
        <v>0.29125000000000001</v>
      </c>
      <c r="V6" s="472"/>
      <c r="W6" s="472"/>
      <c r="X6" s="469" t="str">
        <f t="shared" si="2"/>
        <v>Q1-20</v>
      </c>
      <c r="Y6" s="476">
        <v>0.152</v>
      </c>
      <c r="Z6" s="472"/>
      <c r="AA6" s="469" t="str">
        <f t="shared" si="3"/>
        <v>Q1-20</v>
      </c>
      <c r="AB6" s="471">
        <f>ROUND(BA3,0)</f>
        <v>15241</v>
      </c>
      <c r="AC6" s="472"/>
      <c r="AD6" s="472"/>
      <c r="AE6" s="469" t="str">
        <f t="shared" si="4"/>
        <v>Q1-20</v>
      </c>
      <c r="AF6" s="471">
        <f>AV3</f>
        <v>4989</v>
      </c>
      <c r="AG6" s="469" t="str">
        <f t="shared" si="5"/>
        <v>Q1-20</v>
      </c>
      <c r="AH6" s="471">
        <f>AX3</f>
        <v>8664</v>
      </c>
      <c r="AI6" s="469" t="str">
        <f t="shared" si="6"/>
        <v>Q1-20</v>
      </c>
      <c r="AJ6" s="471">
        <f>AZ3</f>
        <v>1588</v>
      </c>
      <c r="AK6" s="471">
        <f t="shared" si="7"/>
        <v>15241</v>
      </c>
      <c r="AL6" s="472" t="b">
        <f t="shared" si="8"/>
        <v>1</v>
      </c>
      <c r="AM6" s="469" t="str">
        <f t="shared" si="9"/>
        <v>Q1-20</v>
      </c>
      <c r="AN6" s="475">
        <v>1168</v>
      </c>
      <c r="AO6" s="469" t="str">
        <f t="shared" si="10"/>
        <v>Q1-20</v>
      </c>
      <c r="AP6" s="475">
        <v>8</v>
      </c>
      <c r="AQ6" s="469" t="str">
        <f t="shared" si="11"/>
        <v>Q1-20</v>
      </c>
      <c r="AR6" s="475">
        <v>26</v>
      </c>
      <c r="AS6" s="469" t="str">
        <f t="shared" si="12"/>
        <v>Q1-20</v>
      </c>
      <c r="AT6" s="475">
        <v>15</v>
      </c>
      <c r="AU6" s="484" t="s">
        <v>103</v>
      </c>
      <c r="AV6" s="485">
        <v>4364</v>
      </c>
      <c r="AW6" s="484" t="str">
        <f t="shared" si="18"/>
        <v>Q2-19</v>
      </c>
      <c r="AX6" s="485">
        <v>8552</v>
      </c>
      <c r="AY6" s="484" t="str">
        <f t="shared" si="18"/>
        <v>Q2-19</v>
      </c>
      <c r="AZ6" s="485">
        <v>1338</v>
      </c>
      <c r="BA6" s="485">
        <f t="shared" si="13"/>
        <v>14254</v>
      </c>
      <c r="BB6" s="469" t="str">
        <f t="shared" si="14"/>
        <v>Q1-20</v>
      </c>
      <c r="BC6" s="630">
        <v>58.24</v>
      </c>
      <c r="BD6" s="469" t="str">
        <f t="shared" si="15"/>
        <v>Q1-20</v>
      </c>
      <c r="BE6" s="631">
        <v>0.94000000000000006</v>
      </c>
      <c r="BG6" s="484" t="str">
        <f t="shared" si="19"/>
        <v>Q2-19</v>
      </c>
      <c r="BH6" s="485">
        <v>8552</v>
      </c>
      <c r="BI6" s="481">
        <f t="shared" ref="BI6:BI17" si="22">+BH6-AX6</f>
        <v>0</v>
      </c>
      <c r="BL6" s="469" t="str">
        <f t="shared" si="16"/>
        <v>Q1-20</v>
      </c>
      <c r="BM6" s="482">
        <f>BH3</f>
        <v>8664</v>
      </c>
      <c r="BN6" s="483">
        <v>1588</v>
      </c>
      <c r="BO6" s="481">
        <f t="shared" si="20"/>
        <v>10252</v>
      </c>
      <c r="BP6" s="482">
        <f t="shared" si="21"/>
        <v>4989</v>
      </c>
      <c r="BQ6" s="481">
        <f t="shared" si="17"/>
        <v>15241</v>
      </c>
    </row>
    <row r="7" spans="1:69" x14ac:dyDescent="0.25">
      <c r="A7" s="469" t="s">
        <v>104</v>
      </c>
      <c r="B7" s="470">
        <v>2044</v>
      </c>
      <c r="C7" s="472"/>
      <c r="D7" s="472"/>
      <c r="E7" s="472"/>
      <c r="F7" s="469" t="str">
        <f t="shared" si="0"/>
        <v>Q2-20</v>
      </c>
      <c r="G7" s="473">
        <v>8725</v>
      </c>
      <c r="H7" s="472"/>
      <c r="I7" s="472">
        <v>2020</v>
      </c>
      <c r="J7" s="469" t="s">
        <v>71</v>
      </c>
      <c r="K7" s="527">
        <v>1197</v>
      </c>
      <c r="L7" s="475">
        <v>1472</v>
      </c>
      <c r="M7" s="475">
        <v>3219</v>
      </c>
      <c r="N7" s="472"/>
      <c r="O7" s="475">
        <v>162</v>
      </c>
      <c r="P7" s="475">
        <v>437</v>
      </c>
      <c r="Q7" s="472"/>
      <c r="R7" s="472"/>
      <c r="S7" s="472"/>
      <c r="T7" s="469" t="str">
        <f t="shared" si="1"/>
        <v>Q2-20</v>
      </c>
      <c r="U7" s="472">
        <v>0.29125000000000001</v>
      </c>
      <c r="V7" s="472"/>
      <c r="W7" s="472"/>
      <c r="X7" s="469" t="str">
        <f t="shared" si="2"/>
        <v>Q2-20</v>
      </c>
      <c r="Y7" s="476">
        <v>0.127</v>
      </c>
      <c r="Z7" s="472"/>
      <c r="AA7" s="469" t="str">
        <f t="shared" si="3"/>
        <v>Q2-20</v>
      </c>
      <c r="AB7" s="471">
        <f>ROUND(BA7,0)</f>
        <v>15382</v>
      </c>
      <c r="AC7" s="472"/>
      <c r="AD7" s="472"/>
      <c r="AE7" s="469" t="str">
        <f t="shared" si="4"/>
        <v>Q2-20</v>
      </c>
      <c r="AF7" s="471">
        <f>AV7</f>
        <v>5036</v>
      </c>
      <c r="AG7" s="469" t="str">
        <f t="shared" si="5"/>
        <v>Q2-20</v>
      </c>
      <c r="AH7" s="471">
        <f>AX7</f>
        <v>8725</v>
      </c>
      <c r="AI7" s="469" t="str">
        <f t="shared" si="6"/>
        <v>Q2-20</v>
      </c>
      <c r="AJ7" s="471">
        <f>AZ7</f>
        <v>1621</v>
      </c>
      <c r="AK7" s="471">
        <f t="shared" si="7"/>
        <v>15382</v>
      </c>
      <c r="AL7" s="472" t="b">
        <f t="shared" si="8"/>
        <v>1</v>
      </c>
      <c r="AM7" s="469" t="str">
        <f t="shared" si="9"/>
        <v>Q2-20</v>
      </c>
      <c r="AN7" s="475">
        <v>1176</v>
      </c>
      <c r="AO7" s="469" t="str">
        <f t="shared" si="10"/>
        <v>Q2-20</v>
      </c>
      <c r="AP7" s="475">
        <v>8</v>
      </c>
      <c r="AQ7" s="469" t="str">
        <f t="shared" si="11"/>
        <v>Q2-20</v>
      </c>
      <c r="AR7" s="475">
        <v>37</v>
      </c>
      <c r="AS7" s="469" t="str">
        <f t="shared" si="12"/>
        <v>Q2-20</v>
      </c>
      <c r="AT7" s="475">
        <v>12</v>
      </c>
      <c r="AU7" s="484" t="s">
        <v>104</v>
      </c>
      <c r="AV7" s="485">
        <v>5036</v>
      </c>
      <c r="AW7" s="484" t="str">
        <f t="shared" si="18"/>
        <v>Q2-20</v>
      </c>
      <c r="AX7" s="485">
        <v>8725</v>
      </c>
      <c r="AY7" s="484" t="str">
        <f t="shared" si="18"/>
        <v>Q2-20</v>
      </c>
      <c r="AZ7" s="485">
        <v>1621</v>
      </c>
      <c r="BA7" s="485">
        <f t="shared" si="13"/>
        <v>15382</v>
      </c>
      <c r="BB7" s="469" t="str">
        <f t="shared" si="14"/>
        <v>Q2-20</v>
      </c>
      <c r="BC7" s="630">
        <v>56.44</v>
      </c>
      <c r="BD7" s="469" t="str">
        <f t="shared" si="15"/>
        <v>Q2-20</v>
      </c>
      <c r="BE7" s="631">
        <v>0.8</v>
      </c>
      <c r="BG7" s="484" t="str">
        <f t="shared" si="19"/>
        <v>Q2-20</v>
      </c>
      <c r="BH7" s="485">
        <v>8725</v>
      </c>
      <c r="BI7" s="481">
        <f t="shared" si="22"/>
        <v>0</v>
      </c>
      <c r="BL7" s="469" t="str">
        <f t="shared" si="16"/>
        <v>Q2-20</v>
      </c>
      <c r="BM7" s="481">
        <f>BH7</f>
        <v>8725</v>
      </c>
      <c r="BN7" s="483">
        <v>1621</v>
      </c>
      <c r="BO7" s="481">
        <f t="shared" si="20"/>
        <v>10346</v>
      </c>
      <c r="BP7" s="482">
        <f t="shared" si="21"/>
        <v>5036</v>
      </c>
      <c r="BQ7" s="481">
        <f t="shared" si="17"/>
        <v>15382</v>
      </c>
    </row>
    <row r="8" spans="1:69" x14ac:dyDescent="0.25">
      <c r="A8" s="469" t="s">
        <v>108</v>
      </c>
      <c r="B8" s="470">
        <v>2094</v>
      </c>
      <c r="C8" s="472"/>
      <c r="D8" s="472"/>
      <c r="E8" s="472"/>
      <c r="F8" s="469" t="str">
        <f t="shared" si="0"/>
        <v>Q3-20</v>
      </c>
      <c r="G8" s="473">
        <v>8836</v>
      </c>
      <c r="H8" s="472"/>
      <c r="I8" s="472">
        <v>2020</v>
      </c>
      <c r="J8" s="469" t="s">
        <v>72</v>
      </c>
      <c r="K8" s="527">
        <v>1258</v>
      </c>
      <c r="L8" s="475">
        <v>1532</v>
      </c>
      <c r="M8" s="475">
        <v>3500</v>
      </c>
      <c r="N8" s="472"/>
      <c r="O8" s="475">
        <v>132</v>
      </c>
      <c r="P8" s="475">
        <v>461</v>
      </c>
      <c r="Q8" s="472"/>
      <c r="R8" s="472"/>
      <c r="S8" s="472"/>
      <c r="T8" s="469" t="str">
        <f t="shared" si="1"/>
        <v>Q3-20</v>
      </c>
      <c r="U8" s="472">
        <v>0.29125000000000001</v>
      </c>
      <c r="V8" s="472"/>
      <c r="W8" s="472"/>
      <c r="X8" s="469" t="str">
        <f t="shared" si="2"/>
        <v>Q3-20</v>
      </c>
      <c r="Y8" s="476">
        <v>0.113</v>
      </c>
      <c r="Z8" s="472"/>
      <c r="AA8" s="469" t="str">
        <f t="shared" si="3"/>
        <v>Q3-20</v>
      </c>
      <c r="AB8" s="471">
        <f>ROUND(BA11,0)</f>
        <v>15705</v>
      </c>
      <c r="AC8" s="472"/>
      <c r="AD8" s="472"/>
      <c r="AE8" s="469" t="str">
        <f t="shared" si="4"/>
        <v>Q3-20</v>
      </c>
      <c r="AF8" s="471">
        <f>AV11</f>
        <v>5146</v>
      </c>
      <c r="AG8" s="469" t="str">
        <f t="shared" si="5"/>
        <v>Q3-20</v>
      </c>
      <c r="AH8" s="471">
        <f>AX11</f>
        <v>8836</v>
      </c>
      <c r="AI8" s="469" t="str">
        <f t="shared" si="6"/>
        <v>Q3-20</v>
      </c>
      <c r="AJ8" s="471">
        <f>AZ11</f>
        <v>1723</v>
      </c>
      <c r="AK8" s="471">
        <f t="shared" si="7"/>
        <v>15705</v>
      </c>
      <c r="AL8" s="472" t="b">
        <f t="shared" si="8"/>
        <v>1</v>
      </c>
      <c r="AM8" s="469" t="str">
        <f t="shared" si="9"/>
        <v>Q3-20</v>
      </c>
      <c r="AN8" s="475">
        <v>1195</v>
      </c>
      <c r="AO8" s="469" t="str">
        <f t="shared" si="10"/>
        <v>Q3-20</v>
      </c>
      <c r="AP8" s="475">
        <v>19</v>
      </c>
      <c r="AQ8" s="469" t="str">
        <f t="shared" si="11"/>
        <v>Q3-20</v>
      </c>
      <c r="AR8" s="475">
        <v>50</v>
      </c>
      <c r="AS8" s="469" t="str">
        <f t="shared" si="12"/>
        <v>Q3-20</v>
      </c>
      <c r="AT8" s="475">
        <v>18</v>
      </c>
      <c r="AU8" s="484" t="s">
        <v>127</v>
      </c>
      <c r="AV8" s="485">
        <v>5309</v>
      </c>
      <c r="AW8" s="484" t="str">
        <f t="shared" si="18"/>
        <v>Q2-21</v>
      </c>
      <c r="AX8" s="485">
        <v>9043</v>
      </c>
      <c r="AY8" s="484" t="str">
        <f t="shared" si="18"/>
        <v>Q2-21</v>
      </c>
      <c r="AZ8" s="485">
        <v>1943</v>
      </c>
      <c r="BA8" s="485">
        <f t="shared" si="13"/>
        <v>16295</v>
      </c>
      <c r="BB8" s="469" t="str">
        <f t="shared" si="14"/>
        <v>Q3-20</v>
      </c>
      <c r="BC8" s="630">
        <v>58.12</v>
      </c>
      <c r="BD8" s="469" t="str">
        <f t="shared" si="15"/>
        <v>Q3-20</v>
      </c>
      <c r="BE8" s="631">
        <v>0.9900000000000001</v>
      </c>
      <c r="BG8" s="484" t="str">
        <f t="shared" si="19"/>
        <v>Q2-21</v>
      </c>
      <c r="BH8" s="485">
        <v>9043</v>
      </c>
      <c r="BI8" s="481">
        <f t="shared" si="22"/>
        <v>0</v>
      </c>
      <c r="BL8" s="469" t="str">
        <f t="shared" si="16"/>
        <v>Q3-20</v>
      </c>
      <c r="BM8" s="481">
        <f>BH11</f>
        <v>8836</v>
      </c>
      <c r="BN8" s="483">
        <v>1708</v>
      </c>
      <c r="BO8" s="481">
        <f t="shared" si="20"/>
        <v>10544</v>
      </c>
      <c r="BP8" s="482">
        <f t="shared" si="21"/>
        <v>5146</v>
      </c>
      <c r="BQ8" s="481">
        <f t="shared" si="17"/>
        <v>15690</v>
      </c>
    </row>
    <row r="9" spans="1:69" x14ac:dyDescent="0.25">
      <c r="A9" s="469" t="s">
        <v>110</v>
      </c>
      <c r="B9" s="470">
        <v>2138</v>
      </c>
      <c r="C9" s="472"/>
      <c r="D9" s="472"/>
      <c r="E9" s="472"/>
      <c r="F9" s="469" t="str">
        <f t="shared" si="0"/>
        <v>Q4-20</v>
      </c>
      <c r="G9" s="473">
        <v>8923</v>
      </c>
      <c r="H9" s="472"/>
      <c r="I9" s="472">
        <v>2020</v>
      </c>
      <c r="J9" s="469" t="s">
        <v>73</v>
      </c>
      <c r="K9" s="527">
        <v>1220</v>
      </c>
      <c r="L9" s="475">
        <v>1515</v>
      </c>
      <c r="M9" s="475">
        <v>3592</v>
      </c>
      <c r="N9" s="472"/>
      <c r="O9" s="475">
        <v>116</v>
      </c>
      <c r="P9" s="475">
        <v>469</v>
      </c>
      <c r="Q9" s="472"/>
      <c r="R9" s="472"/>
      <c r="S9" s="472"/>
      <c r="T9" s="469" t="str">
        <f t="shared" si="1"/>
        <v>Q4-20</v>
      </c>
      <c r="U9" s="472">
        <v>0.31119999999999998</v>
      </c>
      <c r="V9" s="472"/>
      <c r="W9" s="472"/>
      <c r="X9" s="469" t="str">
        <f t="shared" si="2"/>
        <v>Q4-20</v>
      </c>
      <c r="Y9" s="476">
        <v>0.10100000000000001</v>
      </c>
      <c r="Z9" s="472"/>
      <c r="AA9" s="469" t="str">
        <f t="shared" si="3"/>
        <v>Q4-20</v>
      </c>
      <c r="AB9" s="471">
        <f>ROUND(BA15,0)</f>
        <v>15943</v>
      </c>
      <c r="AC9" s="472"/>
      <c r="AD9" s="472"/>
      <c r="AE9" s="469" t="str">
        <f t="shared" si="4"/>
        <v>Q4-20</v>
      </c>
      <c r="AF9" s="471">
        <f>AV15</f>
        <v>5224</v>
      </c>
      <c r="AG9" s="469" t="str">
        <f t="shared" si="5"/>
        <v>Q4-20</v>
      </c>
      <c r="AH9" s="471">
        <f>AX15</f>
        <v>8923</v>
      </c>
      <c r="AI9" s="469" t="str">
        <f t="shared" si="6"/>
        <v>Q4-20</v>
      </c>
      <c r="AJ9" s="471">
        <f>AZ15</f>
        <v>1796</v>
      </c>
      <c r="AK9" s="471">
        <f t="shared" si="7"/>
        <v>15943</v>
      </c>
      <c r="AL9" s="472" t="b">
        <f t="shared" si="8"/>
        <v>1</v>
      </c>
      <c r="AM9" s="469" t="str">
        <f t="shared" si="9"/>
        <v>Q4-20</v>
      </c>
      <c r="AN9" s="475">
        <v>1215</v>
      </c>
      <c r="AO9" s="469" t="str">
        <f t="shared" si="10"/>
        <v>Q4-20</v>
      </c>
      <c r="AP9" s="475">
        <v>20</v>
      </c>
      <c r="AQ9" s="469" t="str">
        <f t="shared" si="11"/>
        <v>Q4-20</v>
      </c>
      <c r="AR9" s="475">
        <v>44</v>
      </c>
      <c r="AS9" s="469" t="str">
        <f t="shared" si="12"/>
        <v>Q4-20</v>
      </c>
      <c r="AT9" s="475">
        <v>23</v>
      </c>
      <c r="AU9" s="484" t="s">
        <v>200</v>
      </c>
      <c r="AV9" s="485" t="e">
        <f>'TTech Operating Stats History'!#REF!</f>
        <v>#REF!</v>
      </c>
      <c r="AW9" s="484" t="str">
        <f t="shared" si="18"/>
        <v>Q2-22</v>
      </c>
      <c r="AX9" s="485" t="e">
        <f>'TTech Operating Stats History'!#REF!</f>
        <v>#REF!</v>
      </c>
      <c r="AY9" s="484" t="str">
        <f t="shared" si="18"/>
        <v>Q2-22</v>
      </c>
      <c r="AZ9" s="485" t="e">
        <f>'TTech Operating Stats History'!#REF!</f>
        <v>#REF!</v>
      </c>
      <c r="BA9" s="485" t="e">
        <f t="shared" si="13"/>
        <v>#REF!</v>
      </c>
      <c r="BB9" s="469" t="str">
        <f t="shared" si="14"/>
        <v>Q4-20</v>
      </c>
      <c r="BC9" s="630">
        <v>56.88</v>
      </c>
      <c r="BD9" s="469" t="str">
        <f t="shared" si="15"/>
        <v>Q4-20</v>
      </c>
      <c r="BE9" s="631">
        <v>1.0900000000000001</v>
      </c>
      <c r="BG9" s="484" t="str">
        <f t="shared" si="19"/>
        <v>Q2-22</v>
      </c>
      <c r="BH9" s="485" t="e">
        <f>'TTech Operating Stats History'!#REF!</f>
        <v>#REF!</v>
      </c>
      <c r="BI9" s="481" t="e">
        <f t="shared" si="22"/>
        <v>#REF!</v>
      </c>
      <c r="BL9" s="469" t="str">
        <f t="shared" si="16"/>
        <v>Q4-20</v>
      </c>
      <c r="BM9" s="481">
        <f>BH15</f>
        <v>8923</v>
      </c>
      <c r="BN9" s="483">
        <v>1796</v>
      </c>
      <c r="BO9" s="481">
        <f t="shared" si="20"/>
        <v>10719</v>
      </c>
      <c r="BP9" s="482">
        <f t="shared" si="21"/>
        <v>5224</v>
      </c>
      <c r="BQ9" s="481">
        <f t="shared" si="17"/>
        <v>15943</v>
      </c>
    </row>
    <row r="10" spans="1:69" x14ac:dyDescent="0.25">
      <c r="A10" s="469" t="s">
        <v>126</v>
      </c>
      <c r="B10" s="470">
        <v>2155</v>
      </c>
      <c r="C10" s="472"/>
      <c r="D10" s="472"/>
      <c r="E10" s="472"/>
      <c r="F10" s="469" t="str">
        <f t="shared" si="0"/>
        <v>Q1-21</v>
      </c>
      <c r="G10" s="473">
        <v>8954</v>
      </c>
      <c r="H10" s="472"/>
      <c r="I10" s="472">
        <v>2021</v>
      </c>
      <c r="J10" s="469" t="s">
        <v>70</v>
      </c>
      <c r="K10" s="527">
        <v>1336</v>
      </c>
      <c r="L10" s="475">
        <v>1503</v>
      </c>
      <c r="M10" s="475">
        <v>3487</v>
      </c>
      <c r="N10" s="472"/>
      <c r="O10" s="475">
        <v>125</v>
      </c>
      <c r="P10" s="475">
        <v>535</v>
      </c>
      <c r="Q10" s="472"/>
      <c r="R10" s="472"/>
      <c r="S10" s="472"/>
      <c r="T10" s="469" t="str">
        <f t="shared" si="1"/>
        <v>Q1-21</v>
      </c>
      <c r="U10" s="472">
        <v>0.31119999999999998</v>
      </c>
      <c r="V10" s="472"/>
      <c r="W10" s="472"/>
      <c r="X10" s="469" t="str">
        <f t="shared" si="2"/>
        <v>Q1-21</v>
      </c>
      <c r="Y10" s="476">
        <v>9.2999999999999999E-2</v>
      </c>
      <c r="Z10" s="472"/>
      <c r="AA10" s="469" t="str">
        <f t="shared" si="3"/>
        <v>Q1-21</v>
      </c>
      <c r="AB10" s="471">
        <f>ROUND(BA4,0)</f>
        <v>16072</v>
      </c>
      <c r="AC10" s="472"/>
      <c r="AD10" s="472"/>
      <c r="AE10" s="469" t="str">
        <f t="shared" si="4"/>
        <v>Q1-21</v>
      </c>
      <c r="AF10" s="471">
        <f>AV4</f>
        <v>5259</v>
      </c>
      <c r="AG10" s="469" t="str">
        <f t="shared" si="5"/>
        <v>Q1-21</v>
      </c>
      <c r="AH10" s="471">
        <f>AX4</f>
        <v>8954</v>
      </c>
      <c r="AI10" s="469" t="str">
        <f t="shared" si="6"/>
        <v>Q1-21</v>
      </c>
      <c r="AJ10" s="471">
        <f>AZ4</f>
        <v>1859</v>
      </c>
      <c r="AK10" s="471">
        <f t="shared" si="7"/>
        <v>16072</v>
      </c>
      <c r="AL10" s="472" t="b">
        <f t="shared" si="8"/>
        <v>1</v>
      </c>
      <c r="AM10" s="469" t="str">
        <f t="shared" si="9"/>
        <v>Q1-21</v>
      </c>
      <c r="AN10" s="475">
        <v>1226</v>
      </c>
      <c r="AO10" s="469" t="str">
        <f t="shared" si="10"/>
        <v>Q1-21</v>
      </c>
      <c r="AP10" s="475">
        <v>11</v>
      </c>
      <c r="AQ10" s="469" t="str">
        <f t="shared" si="11"/>
        <v>Q1-21</v>
      </c>
      <c r="AR10" s="475">
        <v>33</v>
      </c>
      <c r="AS10" s="469" t="str">
        <f t="shared" si="12"/>
        <v>Q1-21</v>
      </c>
      <c r="AT10" s="475">
        <v>17</v>
      </c>
      <c r="AU10" s="486" t="s">
        <v>107</v>
      </c>
      <c r="AV10" s="487">
        <v>4417</v>
      </c>
      <c r="AW10" s="486" t="str">
        <f t="shared" si="18"/>
        <v>Q3-19</v>
      </c>
      <c r="AX10" s="487">
        <v>8663</v>
      </c>
      <c r="AY10" s="486" t="str">
        <f t="shared" si="18"/>
        <v>Q3-19</v>
      </c>
      <c r="AZ10" s="487">
        <v>1420</v>
      </c>
      <c r="BA10" s="488">
        <f t="shared" si="13"/>
        <v>14500</v>
      </c>
      <c r="BB10" s="469" t="str">
        <f t="shared" si="14"/>
        <v>Q1-21</v>
      </c>
      <c r="BC10" s="630">
        <v>56.1</v>
      </c>
      <c r="BD10" s="469" t="str">
        <f t="shared" si="15"/>
        <v>Q1-21</v>
      </c>
      <c r="BE10" s="631">
        <v>0.89</v>
      </c>
      <c r="BG10" s="486" t="str">
        <f t="shared" si="19"/>
        <v>Q3-19</v>
      </c>
      <c r="BH10" s="487">
        <v>8663</v>
      </c>
      <c r="BI10" s="481">
        <f t="shared" si="22"/>
        <v>0</v>
      </c>
      <c r="BL10" s="469" t="str">
        <f t="shared" si="16"/>
        <v>Q1-21</v>
      </c>
      <c r="BM10" s="481">
        <f>BH4</f>
        <v>8954</v>
      </c>
      <c r="BN10" s="483">
        <v>1859</v>
      </c>
      <c r="BO10" s="481">
        <f t="shared" si="20"/>
        <v>10813</v>
      </c>
      <c r="BP10" s="482">
        <f t="shared" si="21"/>
        <v>5259</v>
      </c>
      <c r="BQ10" s="481">
        <f t="shared" si="17"/>
        <v>16072</v>
      </c>
    </row>
    <row r="11" spans="1:69" x14ac:dyDescent="0.25">
      <c r="A11" s="469" t="s">
        <v>127</v>
      </c>
      <c r="B11" s="470">
        <v>2185</v>
      </c>
      <c r="C11" s="472"/>
      <c r="D11" s="472"/>
      <c r="E11" s="472"/>
      <c r="F11" s="469" t="str">
        <f t="shared" si="0"/>
        <v>Q2-21</v>
      </c>
      <c r="G11" s="473">
        <v>9043</v>
      </c>
      <c r="H11" s="472"/>
      <c r="I11" s="472">
        <v>2021</v>
      </c>
      <c r="J11" s="469" t="s">
        <v>71</v>
      </c>
      <c r="K11" s="527">
        <v>1323</v>
      </c>
      <c r="L11" s="475">
        <v>1526</v>
      </c>
      <c r="M11" s="475">
        <v>3559</v>
      </c>
      <c r="N11" s="472"/>
      <c r="O11" s="475">
        <v>128</v>
      </c>
      <c r="P11" s="475">
        <v>550</v>
      </c>
      <c r="Q11" s="472"/>
      <c r="R11" s="472"/>
      <c r="S11" s="472"/>
      <c r="T11" s="469" t="str">
        <f t="shared" si="1"/>
        <v>Q2-21</v>
      </c>
      <c r="U11" s="472">
        <v>0.31619999999999998</v>
      </c>
      <c r="V11" s="472"/>
      <c r="W11" s="472"/>
      <c r="X11" s="469" t="str">
        <f t="shared" si="2"/>
        <v>Q2-21</v>
      </c>
      <c r="Y11" s="476">
        <v>9.4E-2</v>
      </c>
      <c r="Z11" s="472"/>
      <c r="AA11" s="469" t="str">
        <f t="shared" si="3"/>
        <v>Q2-21</v>
      </c>
      <c r="AB11" s="471">
        <f>ROUND(BA8,0)</f>
        <v>16295</v>
      </c>
      <c r="AC11" s="472"/>
      <c r="AD11" s="472"/>
      <c r="AE11" s="469" t="str">
        <f t="shared" si="4"/>
        <v>Q2-21</v>
      </c>
      <c r="AF11" s="471">
        <f>AV8</f>
        <v>5309</v>
      </c>
      <c r="AG11" s="469" t="str">
        <f t="shared" si="5"/>
        <v>Q2-21</v>
      </c>
      <c r="AH11" s="471">
        <f>AX8</f>
        <v>9043</v>
      </c>
      <c r="AI11" s="469" t="str">
        <f t="shared" si="6"/>
        <v>Q2-21</v>
      </c>
      <c r="AJ11" s="471">
        <f>AZ8</f>
        <v>1943</v>
      </c>
      <c r="AK11" s="471">
        <f t="shared" si="7"/>
        <v>16295</v>
      </c>
      <c r="AL11" s="472" t="b">
        <f t="shared" si="8"/>
        <v>1</v>
      </c>
      <c r="AM11" s="469" t="str">
        <f t="shared" si="9"/>
        <v>Q2-21</v>
      </c>
      <c r="AN11" s="475">
        <v>1237</v>
      </c>
      <c r="AO11" s="469" t="str">
        <f t="shared" si="10"/>
        <v>Q2-21</v>
      </c>
      <c r="AP11" s="475">
        <v>11</v>
      </c>
      <c r="AQ11" s="469" t="str">
        <f t="shared" si="11"/>
        <v>Q2-21</v>
      </c>
      <c r="AR11" s="475">
        <v>30</v>
      </c>
      <c r="AS11" s="469" t="str">
        <f t="shared" si="12"/>
        <v>Q2-21</v>
      </c>
      <c r="AT11" s="475">
        <v>19</v>
      </c>
      <c r="AU11" s="486" t="s">
        <v>108</v>
      </c>
      <c r="AV11" s="487">
        <v>5146</v>
      </c>
      <c r="AW11" s="486" t="str">
        <f t="shared" si="18"/>
        <v>Q3-20</v>
      </c>
      <c r="AX11" s="487">
        <v>8836</v>
      </c>
      <c r="AY11" s="486" t="str">
        <f t="shared" si="18"/>
        <v>Q3-20</v>
      </c>
      <c r="AZ11" s="487">
        <v>1723</v>
      </c>
      <c r="BA11" s="488">
        <f t="shared" si="13"/>
        <v>15705</v>
      </c>
      <c r="BB11" s="469" t="str">
        <f t="shared" si="14"/>
        <v>Q2-21</v>
      </c>
      <c r="BC11" s="630">
        <v>56.56</v>
      </c>
      <c r="BD11" s="469" t="str">
        <f t="shared" si="15"/>
        <v>Q2-21</v>
      </c>
      <c r="BE11" s="631">
        <v>0.80999999999999994</v>
      </c>
      <c r="BG11" s="486" t="str">
        <f t="shared" si="19"/>
        <v>Q3-20</v>
      </c>
      <c r="BH11" s="487">
        <v>8836</v>
      </c>
      <c r="BI11" s="481">
        <f t="shared" si="22"/>
        <v>0</v>
      </c>
      <c r="BL11" s="469" t="str">
        <f t="shared" si="16"/>
        <v>Q2-21</v>
      </c>
      <c r="BM11" s="481">
        <f>BH8</f>
        <v>9043</v>
      </c>
      <c r="BN11" s="481">
        <v>1943</v>
      </c>
      <c r="BO11" s="481">
        <f t="shared" si="20"/>
        <v>10986</v>
      </c>
      <c r="BP11" s="482">
        <f t="shared" si="21"/>
        <v>5309</v>
      </c>
      <c r="BQ11" s="481">
        <f t="shared" si="17"/>
        <v>16295</v>
      </c>
    </row>
    <row r="12" spans="1:69" x14ac:dyDescent="0.25">
      <c r="A12" s="469" t="s">
        <v>128</v>
      </c>
      <c r="B12" s="470">
        <v>2231</v>
      </c>
      <c r="C12" s="472"/>
      <c r="D12" s="472"/>
      <c r="E12" s="472"/>
      <c r="F12" s="469" t="str">
        <f t="shared" si="0"/>
        <v>Q3-21</v>
      </c>
      <c r="G12" s="473">
        <v>9178</v>
      </c>
      <c r="H12" s="472"/>
      <c r="I12" s="472">
        <v>2021</v>
      </c>
      <c r="J12" s="469" t="s">
        <v>72</v>
      </c>
      <c r="K12" s="527">
        <v>1355</v>
      </c>
      <c r="L12" s="475">
        <v>1588</v>
      </c>
      <c r="M12" s="475">
        <v>3659</v>
      </c>
      <c r="N12" s="472"/>
      <c r="O12" s="475">
        <v>141</v>
      </c>
      <c r="P12" s="475">
        <v>587</v>
      </c>
      <c r="Q12" s="472"/>
      <c r="R12" s="472"/>
      <c r="S12" s="472"/>
      <c r="T12" s="469" t="str">
        <f t="shared" si="1"/>
        <v>Q3-21</v>
      </c>
      <c r="U12" s="472">
        <v>0.31619999999999998</v>
      </c>
      <c r="V12" s="472"/>
      <c r="W12" s="472"/>
      <c r="X12" s="469" t="str">
        <f t="shared" si="2"/>
        <v>Q3-21</v>
      </c>
      <c r="Y12" s="476">
        <v>9.2999999999999999E-2</v>
      </c>
      <c r="Z12" s="472"/>
      <c r="AA12" s="469" t="str">
        <f t="shared" si="3"/>
        <v>Q3-21</v>
      </c>
      <c r="AB12" s="471">
        <f>ROUND(BA12,0)</f>
        <v>16615</v>
      </c>
      <c r="AC12" s="472"/>
      <c r="AD12" s="472"/>
      <c r="AE12" s="469" t="str">
        <f t="shared" si="4"/>
        <v>Q3-21</v>
      </c>
      <c r="AF12" s="471">
        <f>AV12</f>
        <v>5384</v>
      </c>
      <c r="AG12" s="469" t="str">
        <f t="shared" si="5"/>
        <v>Q3-21</v>
      </c>
      <c r="AH12" s="471">
        <f>AX12</f>
        <v>9178</v>
      </c>
      <c r="AI12" s="469" t="str">
        <f t="shared" si="6"/>
        <v>Q3-21</v>
      </c>
      <c r="AJ12" s="471">
        <f>AZ12</f>
        <v>2053</v>
      </c>
      <c r="AK12" s="471">
        <f t="shared" si="7"/>
        <v>16615</v>
      </c>
      <c r="AL12" s="472" t="b">
        <f t="shared" si="8"/>
        <v>1</v>
      </c>
      <c r="AM12" s="469" t="str">
        <f t="shared" si="9"/>
        <v>Q3-21</v>
      </c>
      <c r="AN12" s="475">
        <v>1247</v>
      </c>
      <c r="AO12" s="469" t="str">
        <f t="shared" si="10"/>
        <v>Q3-21</v>
      </c>
      <c r="AP12" s="475">
        <v>10</v>
      </c>
      <c r="AQ12" s="469" t="str">
        <f t="shared" si="11"/>
        <v>Q3-21</v>
      </c>
      <c r="AR12" s="475">
        <v>46</v>
      </c>
      <c r="AS12" s="469" t="str">
        <f t="shared" si="12"/>
        <v>Q3-21</v>
      </c>
      <c r="AT12" s="475">
        <v>30</v>
      </c>
      <c r="AU12" s="486" t="s">
        <v>128</v>
      </c>
      <c r="AV12" s="487">
        <v>5384</v>
      </c>
      <c r="AW12" s="486" t="str">
        <f t="shared" si="18"/>
        <v>Q3-21</v>
      </c>
      <c r="AX12" s="487">
        <v>9178</v>
      </c>
      <c r="AY12" s="486" t="str">
        <f t="shared" si="18"/>
        <v>Q3-21</v>
      </c>
      <c r="AZ12" s="487">
        <v>2053</v>
      </c>
      <c r="BA12" s="488">
        <f t="shared" si="13"/>
        <v>16615</v>
      </c>
      <c r="BB12" s="469" t="str">
        <f t="shared" si="14"/>
        <v>Q3-21</v>
      </c>
      <c r="BC12" s="630">
        <v>58.13</v>
      </c>
      <c r="BD12" s="469" t="str">
        <f t="shared" si="15"/>
        <v>Q3-21</v>
      </c>
      <c r="BE12" s="631">
        <v>0.89999999999999991</v>
      </c>
      <c r="BG12" s="486" t="str">
        <f t="shared" si="19"/>
        <v>Q3-21</v>
      </c>
      <c r="BH12" s="487">
        <v>9178</v>
      </c>
      <c r="BI12" s="481">
        <f t="shared" si="22"/>
        <v>0</v>
      </c>
      <c r="BL12" s="469" t="str">
        <f t="shared" si="16"/>
        <v>Q3-21</v>
      </c>
      <c r="BM12" s="481">
        <f>BH12</f>
        <v>9178</v>
      </c>
      <c r="BN12" s="481">
        <v>2053</v>
      </c>
      <c r="BO12" s="481">
        <f t="shared" si="20"/>
        <v>11231</v>
      </c>
      <c r="BP12" s="482">
        <f t="shared" si="21"/>
        <v>5384</v>
      </c>
      <c r="BQ12" s="481">
        <f t="shared" si="17"/>
        <v>16615</v>
      </c>
    </row>
    <row r="13" spans="1:69" x14ac:dyDescent="0.25">
      <c r="A13" s="469" t="s">
        <v>129</v>
      </c>
      <c r="B13" s="470">
        <v>2271</v>
      </c>
      <c r="C13" s="472"/>
      <c r="D13" s="472"/>
      <c r="E13" s="472"/>
      <c r="F13" s="469" t="str">
        <f t="shared" si="0"/>
        <v>Q4-21</v>
      </c>
      <c r="G13" s="473">
        <v>9290</v>
      </c>
      <c r="H13" s="472"/>
      <c r="I13" s="472">
        <v>2021</v>
      </c>
      <c r="J13" s="469" t="s">
        <v>73</v>
      </c>
      <c r="K13" s="527">
        <v>1721</v>
      </c>
      <c r="L13" s="475">
        <v>1591</v>
      </c>
      <c r="M13" s="475">
        <v>3823</v>
      </c>
      <c r="N13" s="472"/>
      <c r="O13" s="475">
        <v>161</v>
      </c>
      <c r="P13" s="475">
        <v>638</v>
      </c>
      <c r="Q13" s="472"/>
      <c r="R13" s="472"/>
      <c r="S13" s="472"/>
      <c r="T13" s="469" t="str">
        <f t="shared" si="1"/>
        <v>Q4-21</v>
      </c>
      <c r="U13" s="472">
        <v>0.32740000000000002</v>
      </c>
      <c r="V13" s="472"/>
      <c r="W13" s="472"/>
      <c r="X13" s="469" t="str">
        <f t="shared" si="2"/>
        <v>Q4-21</v>
      </c>
      <c r="Y13" s="476">
        <v>0.11600000000000001</v>
      </c>
      <c r="Z13" s="472"/>
      <c r="AA13" s="469" t="str">
        <f t="shared" si="3"/>
        <v>Q4-21</v>
      </c>
      <c r="AB13" s="471">
        <f>ROUND(BA16,0)</f>
        <v>16887</v>
      </c>
      <c r="AC13" s="472"/>
      <c r="AD13" s="472"/>
      <c r="AE13" s="469" t="str">
        <f t="shared" si="4"/>
        <v>Q4-21</v>
      </c>
      <c r="AF13" s="471">
        <f>AV16</f>
        <v>5463</v>
      </c>
      <c r="AG13" s="469" t="str">
        <f t="shared" si="5"/>
        <v>Q4-21</v>
      </c>
      <c r="AH13" s="471">
        <f>AX16</f>
        <v>9290</v>
      </c>
      <c r="AI13" s="469" t="str">
        <f t="shared" si="6"/>
        <v>Q4-21</v>
      </c>
      <c r="AJ13" s="471">
        <f>AZ16</f>
        <v>2134</v>
      </c>
      <c r="AK13" s="471">
        <f t="shared" si="7"/>
        <v>16887</v>
      </c>
      <c r="AL13" s="472" t="b">
        <f t="shared" si="8"/>
        <v>1</v>
      </c>
      <c r="AM13" s="469" t="str">
        <f t="shared" si="9"/>
        <v>Q4-21</v>
      </c>
      <c r="AN13" s="475">
        <v>1265</v>
      </c>
      <c r="AO13" s="469" t="str">
        <f t="shared" si="10"/>
        <v>Q4-21</v>
      </c>
      <c r="AP13" s="475">
        <v>18</v>
      </c>
      <c r="AQ13" s="469" t="str">
        <f t="shared" si="11"/>
        <v>Q4-21</v>
      </c>
      <c r="AR13" s="475">
        <v>40</v>
      </c>
      <c r="AS13" s="469" t="str">
        <f t="shared" si="12"/>
        <v>Q4-21</v>
      </c>
      <c r="AT13" s="475">
        <v>31</v>
      </c>
      <c r="AU13" s="486" t="s">
        <v>201</v>
      </c>
      <c r="AV13" s="487" t="e">
        <f>'TTech Operating Stats History'!#REF!</f>
        <v>#REF!</v>
      </c>
      <c r="AW13" s="486" t="str">
        <f t="shared" si="18"/>
        <v>Q3-22</v>
      </c>
      <c r="AX13" s="487" t="e">
        <f>'TTech Operating Stats History'!#REF!</f>
        <v>#REF!</v>
      </c>
      <c r="AY13" s="486" t="str">
        <f t="shared" si="18"/>
        <v>Q3-22</v>
      </c>
      <c r="AZ13" s="487" t="e">
        <f>'TTech Operating Stats History'!#REF!</f>
        <v>#REF!</v>
      </c>
      <c r="BA13" s="488" t="e">
        <f t="shared" si="13"/>
        <v>#REF!</v>
      </c>
      <c r="BB13" s="469" t="str">
        <f t="shared" si="14"/>
        <v>Q4-21</v>
      </c>
      <c r="BC13" s="630">
        <v>57.45</v>
      </c>
      <c r="BD13" s="469" t="str">
        <f t="shared" si="15"/>
        <v>Q4-21</v>
      </c>
      <c r="BE13" s="631">
        <v>1.04</v>
      </c>
      <c r="BG13" s="486" t="str">
        <f t="shared" si="19"/>
        <v>Q3-22</v>
      </c>
      <c r="BH13" s="487" t="e">
        <f>'TTech Operating Stats History'!#REF!</f>
        <v>#REF!</v>
      </c>
      <c r="BI13" s="481" t="e">
        <f t="shared" si="22"/>
        <v>#REF!</v>
      </c>
      <c r="BL13" s="469" t="str">
        <f t="shared" si="16"/>
        <v>Q4-21</v>
      </c>
      <c r="BM13" s="481">
        <f>BH16</f>
        <v>9290</v>
      </c>
      <c r="BN13" s="481">
        <v>2134</v>
      </c>
      <c r="BO13" s="481">
        <f t="shared" si="20"/>
        <v>11424</v>
      </c>
      <c r="BP13" s="482">
        <f t="shared" si="21"/>
        <v>5463</v>
      </c>
      <c r="BQ13" s="481">
        <f t="shared" si="17"/>
        <v>16887</v>
      </c>
    </row>
    <row r="14" spans="1:69" ht="13.5" customHeight="1" x14ac:dyDescent="0.25">
      <c r="A14" s="469" t="s">
        <v>199</v>
      </c>
      <c r="B14" s="470">
        <f>'TTech Operating Stats History'!$B$35</f>
        <v>2518</v>
      </c>
      <c r="C14" s="472"/>
      <c r="D14" s="472"/>
      <c r="E14" s="472"/>
      <c r="F14" s="469" t="str">
        <f t="shared" si="0"/>
        <v>Q1-22</v>
      </c>
      <c r="G14" s="473">
        <f>'TTech Operating Stats History'!$B$33</f>
        <v>9688</v>
      </c>
      <c r="H14" s="472"/>
      <c r="I14" s="472">
        <v>2022</v>
      </c>
      <c r="J14" s="469" t="s">
        <v>70</v>
      </c>
      <c r="K14" s="474">
        <f>'TTech Operations History'!B29</f>
        <v>1453</v>
      </c>
      <c r="L14" s="475">
        <f>'TTech Operations History'!$B$8</f>
        <v>1697</v>
      </c>
      <c r="M14" s="475">
        <f>'TTech Operations History'!$B$15</f>
        <v>4169</v>
      </c>
      <c r="N14" s="472"/>
      <c r="O14" s="475">
        <f>'DLCX Operations History'!$B$25</f>
        <v>168</v>
      </c>
      <c r="P14" s="475">
        <f>'DLCX Operations History'!$B$12</f>
        <v>756</v>
      </c>
      <c r="Q14" s="472"/>
      <c r="R14" s="472"/>
      <c r="S14" s="472"/>
      <c r="T14" s="469" t="str">
        <f t="shared" si="1"/>
        <v>Q1-22</v>
      </c>
      <c r="U14" s="472">
        <f>Consolidated!$B$16</f>
        <v>0.35110000000000002</v>
      </c>
      <c r="V14" s="472"/>
      <c r="W14" s="472"/>
      <c r="X14" s="469" t="str">
        <f t="shared" si="2"/>
        <v>Q1-22</v>
      </c>
      <c r="Y14" s="476">
        <f>Consolidated!$B$18</f>
        <v>8.8999999999999996E-2</v>
      </c>
      <c r="Z14" s="472"/>
      <c r="AA14" s="469" t="str">
        <f t="shared" si="3"/>
        <v>Q1-22</v>
      </c>
      <c r="AB14" s="471">
        <f>ROUND(BA5,0)</f>
        <v>30532</v>
      </c>
      <c r="AC14" s="472"/>
      <c r="AD14" s="472"/>
      <c r="AE14" s="469" t="str">
        <f t="shared" si="4"/>
        <v>Q1-22</v>
      </c>
      <c r="AF14" s="471">
        <f>AV5</f>
        <v>18236</v>
      </c>
      <c r="AG14" s="469" t="str">
        <f t="shared" si="5"/>
        <v>Q1-22</v>
      </c>
      <c r="AH14" s="471">
        <f>AX5</f>
        <v>9688</v>
      </c>
      <c r="AI14" s="469" t="str">
        <f t="shared" si="6"/>
        <v>Q1-22</v>
      </c>
      <c r="AJ14" s="471">
        <f>AZ5</f>
        <v>2608</v>
      </c>
      <c r="AK14" s="471">
        <f t="shared" si="7"/>
        <v>30532</v>
      </c>
      <c r="AL14" s="472" t="b">
        <f t="shared" si="8"/>
        <v>1</v>
      </c>
      <c r="AM14" s="469" t="str">
        <f t="shared" si="9"/>
        <v>Q1-22</v>
      </c>
      <c r="AN14" s="475">
        <f>'TTech Operating Stats History'!$B$36</f>
        <v>1334</v>
      </c>
      <c r="AO14" s="469" t="str">
        <f t="shared" si="10"/>
        <v>Q1-22</v>
      </c>
      <c r="AP14" s="475">
        <f>'TTech Operating Stats History'!$B$22</f>
        <v>9</v>
      </c>
      <c r="AQ14" s="469" t="str">
        <f t="shared" si="11"/>
        <v>Q1-22</v>
      </c>
      <c r="AR14" s="475">
        <f>'TTech Operating Stats History'!$B$21</f>
        <v>35</v>
      </c>
      <c r="AS14" s="469" t="str">
        <f t="shared" si="12"/>
        <v>Q1-22</v>
      </c>
      <c r="AT14" s="475">
        <f>'TTech Operating Stats History'!$B$24</f>
        <v>22</v>
      </c>
      <c r="AU14" s="532" t="s">
        <v>109</v>
      </c>
      <c r="AV14" s="490">
        <v>4953</v>
      </c>
      <c r="AW14" s="532" t="str">
        <f t="shared" si="18"/>
        <v>Q4-19</v>
      </c>
      <c r="AX14" s="490">
        <v>8733</v>
      </c>
      <c r="AY14" s="532" t="str">
        <f t="shared" si="18"/>
        <v>Q4-19</v>
      </c>
      <c r="AZ14" s="490">
        <v>1480</v>
      </c>
      <c r="BA14" s="533">
        <f t="shared" si="13"/>
        <v>15166</v>
      </c>
      <c r="BB14" s="469" t="str">
        <f t="shared" si="14"/>
        <v>Q1-22</v>
      </c>
      <c r="BC14" s="630">
        <f>'TTech Operating Stats History'!$B$12</f>
        <v>58.61</v>
      </c>
      <c r="BD14" s="469" t="str">
        <f t="shared" si="15"/>
        <v>Q1-22</v>
      </c>
      <c r="BE14" s="631">
        <f>'TTech Operating Stats History'!$B$15*100</f>
        <v>0.88</v>
      </c>
      <c r="BG14" s="532" t="str">
        <f t="shared" si="19"/>
        <v>Q4-19</v>
      </c>
      <c r="BH14" s="490">
        <v>8733</v>
      </c>
      <c r="BI14" s="481">
        <f t="shared" si="22"/>
        <v>0</v>
      </c>
      <c r="BL14" s="469" t="str">
        <f t="shared" si="16"/>
        <v>Q1-22</v>
      </c>
      <c r="BM14" s="481">
        <f>BH5</f>
        <v>9688</v>
      </c>
      <c r="BN14" s="481">
        <f>'TTech Operating Stats History'!$B$34</f>
        <v>2608</v>
      </c>
      <c r="BO14" s="481">
        <f>+BM14+BN14</f>
        <v>12296</v>
      </c>
      <c r="BP14" s="482">
        <f t="shared" si="21"/>
        <v>18236</v>
      </c>
      <c r="BQ14" s="481">
        <f t="shared" si="17"/>
        <v>30532</v>
      </c>
    </row>
    <row r="15" spans="1:69" ht="13.5" customHeight="1" x14ac:dyDescent="0.25">
      <c r="A15" s="469" t="s">
        <v>200</v>
      </c>
      <c r="B15" s="470" t="e">
        <f>'TTech Operating Stats History'!#REF!</f>
        <v>#REF!</v>
      </c>
      <c r="C15" s="472"/>
      <c r="D15" s="472"/>
      <c r="E15" s="472"/>
      <c r="F15" s="469" t="str">
        <f t="shared" si="0"/>
        <v>Q2-22</v>
      </c>
      <c r="G15" s="473" t="e">
        <f>'TTech Operating Stats History'!#REF!</f>
        <v>#REF!</v>
      </c>
      <c r="H15" s="472"/>
      <c r="I15" s="472">
        <v>2022</v>
      </c>
      <c r="J15" s="469" t="s">
        <v>71</v>
      </c>
      <c r="K15" s="474" t="e">
        <f>'TTech Operations History'!#REF!</f>
        <v>#REF!</v>
      </c>
      <c r="L15" s="475" t="e">
        <f>'TTech Operations History'!#REF!</f>
        <v>#REF!</v>
      </c>
      <c r="M15" s="475" t="e">
        <f>'TTech Operations History'!#REF!</f>
        <v>#REF!</v>
      </c>
      <c r="N15" s="472"/>
      <c r="O15" s="475" t="e">
        <f>'DLCX Operations History'!#REF!</f>
        <v>#REF!</v>
      </c>
      <c r="P15" s="475" t="e">
        <f>'DLCX Operations History'!#REF!</f>
        <v>#REF!</v>
      </c>
      <c r="Q15" s="472"/>
      <c r="R15" s="472"/>
      <c r="S15" s="472"/>
      <c r="T15" s="469" t="str">
        <f t="shared" si="1"/>
        <v>Q2-22</v>
      </c>
      <c r="U15" s="472" t="e">
        <f>Consolidated!#REF!</f>
        <v>#REF!</v>
      </c>
      <c r="V15" s="472"/>
      <c r="W15" s="472"/>
      <c r="X15" s="469" t="str">
        <f t="shared" si="2"/>
        <v>Q2-22</v>
      </c>
      <c r="Y15" s="476" t="e">
        <f>Consolidated!#REF!</f>
        <v>#REF!</v>
      </c>
      <c r="Z15" s="472"/>
      <c r="AA15" s="469" t="str">
        <f t="shared" si="3"/>
        <v>Q2-22</v>
      </c>
      <c r="AB15" s="471" t="e">
        <f>BA9</f>
        <v>#REF!</v>
      </c>
      <c r="AC15" s="472"/>
      <c r="AD15" s="472"/>
      <c r="AE15" s="469" t="str">
        <f t="shared" si="4"/>
        <v>Q2-22</v>
      </c>
      <c r="AF15" s="471" t="e">
        <f>AV9</f>
        <v>#REF!</v>
      </c>
      <c r="AG15" s="469" t="str">
        <f t="shared" si="5"/>
        <v>Q2-22</v>
      </c>
      <c r="AH15" s="471" t="e">
        <f>AX9</f>
        <v>#REF!</v>
      </c>
      <c r="AI15" s="469" t="str">
        <f t="shared" si="6"/>
        <v>Q2-22</v>
      </c>
      <c r="AJ15" s="471" t="e">
        <f>AZ9</f>
        <v>#REF!</v>
      </c>
      <c r="AK15" s="471" t="e">
        <f t="shared" si="7"/>
        <v>#REF!</v>
      </c>
      <c r="AL15" s="472" t="e">
        <f t="shared" si="8"/>
        <v>#REF!</v>
      </c>
      <c r="AM15" s="469" t="str">
        <f t="shared" si="9"/>
        <v>Q2-22</v>
      </c>
      <c r="AN15" s="475" t="e">
        <f>'TTech Operating Stats History'!#REF!</f>
        <v>#REF!</v>
      </c>
      <c r="AO15" s="469" t="str">
        <f t="shared" si="10"/>
        <v>Q2-22</v>
      </c>
      <c r="AP15" s="475" t="e">
        <f>'TTech Operating Stats History'!#REF!</f>
        <v>#REF!</v>
      </c>
      <c r="AQ15" s="469" t="str">
        <f t="shared" si="11"/>
        <v>Q2-22</v>
      </c>
      <c r="AR15" s="475" t="e">
        <f>'TTech Operating Stats History'!#REF!</f>
        <v>#REF!</v>
      </c>
      <c r="AS15" s="469" t="str">
        <f t="shared" si="12"/>
        <v>Q2-22</v>
      </c>
      <c r="AT15" s="475" t="e">
        <f>'TTech Operating Stats History'!#REF!</f>
        <v>#REF!</v>
      </c>
      <c r="AU15" s="532" t="s">
        <v>110</v>
      </c>
      <c r="AV15" s="490">
        <v>5224</v>
      </c>
      <c r="AW15" s="532" t="str">
        <f t="shared" si="18"/>
        <v>Q4-20</v>
      </c>
      <c r="AX15" s="490">
        <v>8923</v>
      </c>
      <c r="AY15" s="532" t="str">
        <f t="shared" si="18"/>
        <v>Q4-20</v>
      </c>
      <c r="AZ15" s="490">
        <v>1796</v>
      </c>
      <c r="BA15" s="533">
        <f>+AX15+AV15+AZ15</f>
        <v>15943</v>
      </c>
      <c r="BB15" s="469" t="str">
        <f t="shared" si="14"/>
        <v>Q2-22</v>
      </c>
      <c r="BC15" s="630" t="e">
        <f>'TTech Operating Stats History'!#REF!</f>
        <v>#REF!</v>
      </c>
      <c r="BD15" s="469" t="str">
        <f t="shared" si="15"/>
        <v>Q2-22</v>
      </c>
      <c r="BE15" s="631" t="e">
        <f>'TTech Operating Stats History'!#REF!*100</f>
        <v>#REF!</v>
      </c>
      <c r="BG15" s="532" t="str">
        <f t="shared" si="19"/>
        <v>Q4-20</v>
      </c>
      <c r="BH15" s="490">
        <v>8923</v>
      </c>
      <c r="BI15" s="481">
        <f t="shared" si="22"/>
        <v>0</v>
      </c>
      <c r="BL15" s="469" t="str">
        <f t="shared" si="16"/>
        <v>Q2-22</v>
      </c>
      <c r="BM15" s="481" t="e">
        <f>BH9</f>
        <v>#REF!</v>
      </c>
      <c r="BN15" s="481" t="e">
        <f>'TTech Operating Stats History'!#REF!</f>
        <v>#REF!</v>
      </c>
      <c r="BO15" s="481" t="e">
        <f>+BM15+BN15</f>
        <v>#REF!</v>
      </c>
      <c r="BP15" s="482" t="e">
        <f t="shared" si="21"/>
        <v>#REF!</v>
      </c>
      <c r="BQ15" s="481" t="e">
        <f t="shared" si="17"/>
        <v>#REF!</v>
      </c>
    </row>
    <row r="16" spans="1:69" ht="13.5" customHeight="1" x14ac:dyDescent="0.25">
      <c r="A16" s="469" t="s">
        <v>201</v>
      </c>
      <c r="B16" s="470" t="e">
        <f>'TTech Operating Stats History'!#REF!</f>
        <v>#REF!</v>
      </c>
      <c r="C16" s="472"/>
      <c r="D16" s="472"/>
      <c r="E16" s="472"/>
      <c r="F16" s="469" t="str">
        <f t="shared" si="0"/>
        <v>Q3-22</v>
      </c>
      <c r="G16" s="473" t="e">
        <f>'TTech Operating Stats History'!#REF!</f>
        <v>#REF!</v>
      </c>
      <c r="H16" s="472"/>
      <c r="I16" s="472">
        <v>2022</v>
      </c>
      <c r="J16" s="469" t="s">
        <v>72</v>
      </c>
      <c r="K16" s="474" t="e">
        <f>'TTech Operations History'!#REF!</f>
        <v>#REF!</v>
      </c>
      <c r="L16" s="475" t="e">
        <f>'TTech Operations History'!#REF!</f>
        <v>#REF!</v>
      </c>
      <c r="M16" s="475" t="e">
        <f>'TTech Operations History'!#REF!</f>
        <v>#REF!</v>
      </c>
      <c r="N16" s="472"/>
      <c r="O16" s="475" t="e">
        <f>'DLCX Operations History'!#REF!</f>
        <v>#REF!</v>
      </c>
      <c r="P16" s="475" t="e">
        <f>'DLCX Operations History'!#REF!</f>
        <v>#REF!</v>
      </c>
      <c r="Q16" s="472"/>
      <c r="R16" s="472"/>
      <c r="S16" s="472"/>
      <c r="T16" s="469" t="str">
        <f t="shared" si="1"/>
        <v>Q3-22</v>
      </c>
      <c r="U16" s="472" t="e">
        <f>Consolidated!#REF!</f>
        <v>#REF!</v>
      </c>
      <c r="V16" s="472"/>
      <c r="W16" s="472"/>
      <c r="X16" s="469" t="str">
        <f t="shared" si="2"/>
        <v>Q3-22</v>
      </c>
      <c r="Y16" s="476" t="e">
        <f>Consolidated!#REF!</f>
        <v>#REF!</v>
      </c>
      <c r="Z16" s="472"/>
      <c r="AA16" s="469" t="str">
        <f t="shared" si="3"/>
        <v>Q3-22</v>
      </c>
      <c r="AB16" s="471" t="e">
        <f>BA13</f>
        <v>#REF!</v>
      </c>
      <c r="AC16" s="472"/>
      <c r="AD16" s="472"/>
      <c r="AE16" s="469" t="str">
        <f t="shared" si="4"/>
        <v>Q3-22</v>
      </c>
      <c r="AF16" s="471" t="e">
        <f>AV13</f>
        <v>#REF!</v>
      </c>
      <c r="AG16" s="469" t="str">
        <f t="shared" si="5"/>
        <v>Q3-22</v>
      </c>
      <c r="AH16" s="471" t="e">
        <f>AX13</f>
        <v>#REF!</v>
      </c>
      <c r="AI16" s="469" t="str">
        <f t="shared" si="6"/>
        <v>Q3-22</v>
      </c>
      <c r="AJ16" s="471" t="e">
        <f>AZ13</f>
        <v>#REF!</v>
      </c>
      <c r="AK16" s="471" t="e">
        <f>ROUND(AH16+AF16+AJ16,0)</f>
        <v>#REF!</v>
      </c>
      <c r="AL16" s="472" t="e">
        <f>AK16=AB16</f>
        <v>#REF!</v>
      </c>
      <c r="AM16" s="469" t="str">
        <f t="shared" si="9"/>
        <v>Q3-22</v>
      </c>
      <c r="AN16" s="475" t="e">
        <f>'TTech Operating Stats History'!#REF!</f>
        <v>#REF!</v>
      </c>
      <c r="AO16" s="469" t="str">
        <f t="shared" si="10"/>
        <v>Q3-22</v>
      </c>
      <c r="AP16" s="475" t="e">
        <f>'TTech Operating Stats History'!#REF!</f>
        <v>#REF!</v>
      </c>
      <c r="AQ16" s="469" t="str">
        <f t="shared" si="11"/>
        <v>Q3-22</v>
      </c>
      <c r="AR16" s="475" t="e">
        <f>'TTech Operating Stats History'!#REF!</f>
        <v>#REF!</v>
      </c>
      <c r="AS16" s="469" t="str">
        <f t="shared" si="12"/>
        <v>Q3-22</v>
      </c>
      <c r="AT16" s="475" t="e">
        <f>'TTech Operating Stats History'!#REF!</f>
        <v>#REF!</v>
      </c>
      <c r="AU16" s="489" t="s">
        <v>129</v>
      </c>
      <c r="AV16" s="490">
        <v>5463</v>
      </c>
      <c r="AW16" s="489" t="str">
        <f t="shared" si="18"/>
        <v>Q4-21</v>
      </c>
      <c r="AX16" s="490">
        <v>9290</v>
      </c>
      <c r="AY16" s="489" t="str">
        <f t="shared" si="18"/>
        <v>Q4-21</v>
      </c>
      <c r="AZ16" s="490">
        <v>2134</v>
      </c>
      <c r="BA16" s="533">
        <f>+AX16+AV16+AZ16</f>
        <v>16887</v>
      </c>
      <c r="BB16" s="469" t="str">
        <f t="shared" si="14"/>
        <v>Q3-22</v>
      </c>
      <c r="BC16" s="630" t="e">
        <f>'TTech Operating Stats History'!#REF!</f>
        <v>#REF!</v>
      </c>
      <c r="BD16" s="469" t="str">
        <f t="shared" si="15"/>
        <v>Q3-22</v>
      </c>
      <c r="BE16" s="631" t="e">
        <f>'TTech Operating Stats History'!#REF!*100</f>
        <v>#REF!</v>
      </c>
      <c r="BG16" s="489" t="str">
        <f t="shared" si="19"/>
        <v>Q4-21</v>
      </c>
      <c r="BH16" s="490">
        <v>9290</v>
      </c>
      <c r="BI16" s="481">
        <f t="shared" si="22"/>
        <v>0</v>
      </c>
      <c r="BL16" s="469" t="str">
        <f t="shared" si="16"/>
        <v>Q3-22</v>
      </c>
      <c r="BM16" s="481" t="e">
        <f>BH13</f>
        <v>#REF!</v>
      </c>
      <c r="BN16" s="481" t="e">
        <f>'TTech Operating Stats History'!#REF!</f>
        <v>#REF!</v>
      </c>
      <c r="BO16" s="481" t="e">
        <f>+BM16+BN16</f>
        <v>#REF!</v>
      </c>
      <c r="BP16" s="482" t="e">
        <f t="shared" si="21"/>
        <v>#REF!</v>
      </c>
      <c r="BQ16" s="481" t="e">
        <f>SUM(BO16:BP16)</f>
        <v>#REF!</v>
      </c>
    </row>
    <row r="17" spans="1:69" ht="13.5" customHeight="1" x14ac:dyDescent="0.25">
      <c r="A17" s="469" t="s">
        <v>202</v>
      </c>
      <c r="B17" s="470" t="e">
        <f>'TTech Operating Stats History'!#REF!</f>
        <v>#REF!</v>
      </c>
      <c r="C17" s="472"/>
      <c r="D17" s="472"/>
      <c r="E17" s="472"/>
      <c r="F17" s="469" t="str">
        <f>$A17</f>
        <v>Q4-22</v>
      </c>
      <c r="G17" s="473" t="e">
        <f>'TTech Operating Stats History'!#REF!</f>
        <v>#REF!</v>
      </c>
      <c r="H17" s="472"/>
      <c r="I17" s="472">
        <v>2022</v>
      </c>
      <c r="J17" s="469" t="s">
        <v>73</v>
      </c>
      <c r="K17" s="474" t="e">
        <f>'TTech Operations History'!#REF!</f>
        <v>#REF!</v>
      </c>
      <c r="L17" s="475" t="e">
        <f>'TTech Operations History'!#REF!</f>
        <v>#REF!</v>
      </c>
      <c r="M17" s="475" t="e">
        <f>'TTech Operations History'!#REF!</f>
        <v>#REF!</v>
      </c>
      <c r="N17" s="472"/>
      <c r="O17" s="475" t="e">
        <f>'DLCX Operations History'!#REF!</f>
        <v>#REF!</v>
      </c>
      <c r="P17" s="475" t="e">
        <f>'DLCX Operations History'!#REF!</f>
        <v>#REF!</v>
      </c>
      <c r="Q17" s="472"/>
      <c r="R17" s="472"/>
      <c r="S17" s="472"/>
      <c r="T17" s="469" t="str">
        <f>$A17</f>
        <v>Q4-22</v>
      </c>
      <c r="U17" s="472" t="e">
        <f>Consolidated!#REF!</f>
        <v>#REF!</v>
      </c>
      <c r="V17" s="472"/>
      <c r="W17" s="472"/>
      <c r="X17" s="469" t="str">
        <f>$A17</f>
        <v>Q4-22</v>
      </c>
      <c r="Y17" s="476" t="e">
        <f>Consolidated!#REF!</f>
        <v>#REF!</v>
      </c>
      <c r="Z17" s="472"/>
      <c r="AA17" s="469" t="str">
        <f>$A17</f>
        <v>Q4-22</v>
      </c>
      <c r="AB17" s="471" t="e">
        <f>BA17</f>
        <v>#REF!</v>
      </c>
      <c r="AC17" s="472"/>
      <c r="AD17" s="472"/>
      <c r="AE17" s="469" t="str">
        <f>$A17</f>
        <v>Q4-22</v>
      </c>
      <c r="AF17" s="471" t="e">
        <f>AV17</f>
        <v>#REF!</v>
      </c>
      <c r="AG17" s="469" t="str">
        <f>$A17</f>
        <v>Q4-22</v>
      </c>
      <c r="AH17" s="471" t="e">
        <f>AX17</f>
        <v>#REF!</v>
      </c>
      <c r="AI17" s="469" t="str">
        <f>$A17</f>
        <v>Q4-22</v>
      </c>
      <c r="AJ17" s="471" t="e">
        <f>AZ17</f>
        <v>#REF!</v>
      </c>
      <c r="AK17" s="471" t="e">
        <f>ROUND(AH17+AF17+AJ17,0)</f>
        <v>#REF!</v>
      </c>
      <c r="AL17" s="472" t="e">
        <f>AK17=AB17</f>
        <v>#REF!</v>
      </c>
      <c r="AM17" s="469" t="str">
        <f>$A17</f>
        <v>Q4-22</v>
      </c>
      <c r="AN17" s="475" t="e">
        <f>'TTech Operating Stats History'!#REF!</f>
        <v>#REF!</v>
      </c>
      <c r="AO17" s="469" t="str">
        <f>$A17</f>
        <v>Q4-22</v>
      </c>
      <c r="AP17" s="475" t="e">
        <f>'TTech Operating Stats History'!#REF!</f>
        <v>#REF!</v>
      </c>
      <c r="AQ17" s="469" t="str">
        <f>$A17</f>
        <v>Q4-22</v>
      </c>
      <c r="AR17" s="475" t="e">
        <f>'TTech Operating Stats History'!#REF!</f>
        <v>#REF!</v>
      </c>
      <c r="AS17" s="469" t="str">
        <f>$A17</f>
        <v>Q4-22</v>
      </c>
      <c r="AT17" s="475" t="e">
        <f>'TTech Operating Stats History'!#REF!</f>
        <v>#REF!</v>
      </c>
      <c r="AU17" s="489" t="s">
        <v>202</v>
      </c>
      <c r="AV17" s="490" t="e">
        <f>'TTech Operating Stats History'!#REF!</f>
        <v>#REF!</v>
      </c>
      <c r="AW17" s="489" t="str">
        <f t="shared" si="18"/>
        <v>Q4-22</v>
      </c>
      <c r="AX17" s="490" t="e">
        <f>'TTech Operating Stats History'!#REF!</f>
        <v>#REF!</v>
      </c>
      <c r="AY17" s="489" t="str">
        <f t="shared" si="18"/>
        <v>Q4-22</v>
      </c>
      <c r="AZ17" s="490" t="e">
        <f>'TTech Operating Stats History'!#REF!</f>
        <v>#REF!</v>
      </c>
      <c r="BA17" s="533" t="e">
        <f>+AX17+AV17+AZ17</f>
        <v>#REF!</v>
      </c>
      <c r="BB17" s="469" t="str">
        <f>$A17</f>
        <v>Q4-22</v>
      </c>
      <c r="BC17" s="630" t="e">
        <f>'TTech Operating Stats History'!#REF!</f>
        <v>#REF!</v>
      </c>
      <c r="BD17" s="469" t="str">
        <f>$A17</f>
        <v>Q4-22</v>
      </c>
      <c r="BE17" s="631" t="e">
        <f>'TTech Operating Stats History'!#REF!*100</f>
        <v>#REF!</v>
      </c>
      <c r="BF17" s="479"/>
      <c r="BG17" s="489" t="str">
        <f t="shared" si="19"/>
        <v>Q4-22</v>
      </c>
      <c r="BH17" s="490" t="e">
        <f>'TTech Operating Stats History'!#REF!</f>
        <v>#REF!</v>
      </c>
      <c r="BI17" s="481" t="e">
        <f t="shared" si="22"/>
        <v>#REF!</v>
      </c>
      <c r="BL17" s="469" t="str">
        <f>$A17</f>
        <v>Q4-22</v>
      </c>
      <c r="BM17" s="481" t="e">
        <f>BH17</f>
        <v>#REF!</v>
      </c>
      <c r="BN17" s="481" t="e">
        <f>'TTech Operating Stats History'!#REF!</f>
        <v>#REF!</v>
      </c>
      <c r="BO17" s="481" t="e">
        <f>+BM17+BN17</f>
        <v>#REF!</v>
      </c>
      <c r="BP17" s="482" t="e">
        <f t="shared" si="21"/>
        <v>#REF!</v>
      </c>
      <c r="BQ17" s="481" t="e">
        <f>SUM(BO17:BP17)</f>
        <v>#REF!</v>
      </c>
    </row>
    <row r="18" spans="1:69" x14ac:dyDescent="0.25">
      <c r="K18" s="493"/>
    </row>
    <row r="19" spans="1:69" x14ac:dyDescent="0.25">
      <c r="A19" s="462" t="s">
        <v>111</v>
      </c>
      <c r="B19" s="491"/>
      <c r="C19" s="494"/>
      <c r="D19" s="491"/>
      <c r="E19" s="491"/>
      <c r="G19" s="462" t="s">
        <v>112</v>
      </c>
      <c r="H19" s="491"/>
      <c r="I19" s="494"/>
      <c r="J19" s="491"/>
      <c r="K19" s="491"/>
    </row>
    <row r="20" spans="1:69" x14ac:dyDescent="0.25">
      <c r="A20" s="491"/>
      <c r="B20" s="492" t="s">
        <v>70</v>
      </c>
      <c r="C20" s="492" t="s">
        <v>71</v>
      </c>
      <c r="D20" s="492" t="s">
        <v>113</v>
      </c>
      <c r="E20" s="492" t="s">
        <v>73</v>
      </c>
      <c r="G20" s="491"/>
      <c r="H20" s="492" t="s">
        <v>70</v>
      </c>
      <c r="I20" s="492" t="s">
        <v>71</v>
      </c>
      <c r="J20" s="492" t="s">
        <v>113</v>
      </c>
      <c r="K20" s="492" t="s">
        <v>73</v>
      </c>
    </row>
    <row r="21" spans="1:69" x14ac:dyDescent="0.25">
      <c r="A21" s="464">
        <v>2019</v>
      </c>
      <c r="B21" s="483">
        <v>-11</v>
      </c>
      <c r="C21" s="483">
        <v>-9</v>
      </c>
      <c r="D21" s="483">
        <v>-12</v>
      </c>
      <c r="E21" s="483">
        <v>-12</v>
      </c>
      <c r="F21" s="483"/>
      <c r="G21" s="464">
        <v>2019</v>
      </c>
      <c r="H21" s="483">
        <v>1896</v>
      </c>
      <c r="I21" s="483">
        <v>1921</v>
      </c>
      <c r="J21" s="483">
        <v>1953</v>
      </c>
      <c r="K21" s="483">
        <v>1981</v>
      </c>
      <c r="AZ21" s="481"/>
    </row>
    <row r="22" spans="1:69" x14ac:dyDescent="0.25">
      <c r="A22" s="464">
        <v>2020</v>
      </c>
      <c r="B22" s="483">
        <v>-13</v>
      </c>
      <c r="C22" s="483">
        <v>-10</v>
      </c>
      <c r="D22" s="483">
        <v>-8</v>
      </c>
      <c r="E22" s="483">
        <v>-9</v>
      </c>
      <c r="F22" s="483"/>
      <c r="G22" s="464">
        <v>2020</v>
      </c>
      <c r="H22" s="483">
        <v>2007</v>
      </c>
      <c r="I22" s="483">
        <v>2044</v>
      </c>
      <c r="J22" s="483">
        <v>2094</v>
      </c>
      <c r="K22" s="483">
        <v>2138</v>
      </c>
    </row>
    <row r="23" spans="1:69" x14ac:dyDescent="0.25">
      <c r="A23" s="464">
        <v>2021</v>
      </c>
      <c r="B23" s="483">
        <v>-10</v>
      </c>
      <c r="C23" s="483">
        <v>-10</v>
      </c>
      <c r="D23" s="483">
        <v>-11</v>
      </c>
      <c r="E23" s="483">
        <v>-10</v>
      </c>
      <c r="F23" s="483"/>
      <c r="G23" s="464">
        <v>2021</v>
      </c>
      <c r="H23" s="483">
        <v>2304</v>
      </c>
      <c r="I23" s="483">
        <v>2334</v>
      </c>
      <c r="J23" s="483">
        <v>2380</v>
      </c>
      <c r="K23" s="483">
        <v>2420</v>
      </c>
    </row>
    <row r="24" spans="1:69" x14ac:dyDescent="0.25">
      <c r="A24" s="464">
        <v>2022</v>
      </c>
      <c r="B24" s="483">
        <f>'TTech Operating Stats History'!$B$23</f>
        <v>-8</v>
      </c>
      <c r="C24" s="483" t="e">
        <f>'TTech Operating Stats History'!#REF!</f>
        <v>#REF!</v>
      </c>
      <c r="D24" s="483" t="e">
        <f>'TTech Operating Stats History'!#REF!</f>
        <v>#REF!</v>
      </c>
      <c r="E24" s="483" t="e">
        <f>'TTech Operating Stats History'!#REF!</f>
        <v>#REF!</v>
      </c>
      <c r="F24" s="483"/>
      <c r="G24" s="464">
        <v>2022</v>
      </c>
      <c r="H24" s="483">
        <f>'TTech Operating Stats History'!$B$35</f>
        <v>2518</v>
      </c>
      <c r="I24" s="483" t="e">
        <f>'TTech Operating Stats History'!#REF!</f>
        <v>#REF!</v>
      </c>
      <c r="J24" s="483" t="e">
        <f>'TTech Operating Stats History'!#REF!</f>
        <v>#REF!</v>
      </c>
      <c r="K24" s="483" t="e">
        <f>'TTech Operating Stats History'!#REF!</f>
        <v>#REF!</v>
      </c>
    </row>
    <row r="25" spans="1:69" x14ac:dyDescent="0.25">
      <c r="B25" s="483"/>
      <c r="C25" s="483"/>
      <c r="D25" s="483"/>
      <c r="E25" s="483"/>
      <c r="F25" s="483"/>
      <c r="G25" s="483"/>
    </row>
    <row r="26" spans="1:69" x14ac:dyDescent="0.25">
      <c r="B26" s="483"/>
      <c r="C26" s="483"/>
      <c r="D26" s="483"/>
      <c r="E26" s="483"/>
      <c r="F26" s="483"/>
      <c r="G26" s="483"/>
    </row>
    <row r="28" spans="1:69" x14ac:dyDescent="0.25">
      <c r="A28" s="492" t="s">
        <v>114</v>
      </c>
      <c r="B28" s="492" t="s">
        <v>100</v>
      </c>
      <c r="C28" s="492" t="s">
        <v>103</v>
      </c>
      <c r="D28" s="492" t="s">
        <v>107</v>
      </c>
      <c r="E28" s="492" t="s">
        <v>109</v>
      </c>
      <c r="F28" s="492" t="s">
        <v>101</v>
      </c>
      <c r="G28" s="492" t="s">
        <v>104</v>
      </c>
      <c r="H28" s="492" t="s">
        <v>108</v>
      </c>
      <c r="I28" s="492" t="s">
        <v>110</v>
      </c>
      <c r="J28" s="492" t="s">
        <v>126</v>
      </c>
      <c r="K28" s="492" t="s">
        <v>127</v>
      </c>
      <c r="L28" s="492" t="s">
        <v>128</v>
      </c>
      <c r="M28" s="492" t="s">
        <v>129</v>
      </c>
      <c r="N28" s="492" t="s">
        <v>199</v>
      </c>
      <c r="O28" s="492" t="s">
        <v>200</v>
      </c>
      <c r="P28" s="492" t="s">
        <v>201</v>
      </c>
      <c r="Q28" s="492" t="s">
        <v>202</v>
      </c>
    </row>
    <row r="29" spans="1:69" x14ac:dyDescent="0.25">
      <c r="A29" s="480" t="s">
        <v>115</v>
      </c>
      <c r="B29" s="483">
        <v>-11</v>
      </c>
      <c r="C29" s="483">
        <v>-9</v>
      </c>
      <c r="D29" s="483">
        <v>-12</v>
      </c>
      <c r="E29" s="483">
        <v>-12</v>
      </c>
      <c r="F29" s="483">
        <v>-13</v>
      </c>
      <c r="G29" s="483">
        <v>-10</v>
      </c>
      <c r="H29" s="483">
        <v>-8</v>
      </c>
      <c r="I29" s="483">
        <v>-9</v>
      </c>
      <c r="J29" s="483">
        <v>-10</v>
      </c>
      <c r="K29" s="483">
        <v>-10</v>
      </c>
      <c r="L29" s="483">
        <v>-11</v>
      </c>
      <c r="M29" s="483">
        <v>-10</v>
      </c>
      <c r="N29" s="483">
        <f>'TTech Operating Stats History'!$B$23</f>
        <v>-8</v>
      </c>
      <c r="O29" s="483" t="e">
        <f>'TTech Operating Stats History'!#REF!</f>
        <v>#REF!</v>
      </c>
      <c r="P29" s="483" t="e">
        <f>'TTech Operating Stats History'!#REF!</f>
        <v>#REF!</v>
      </c>
      <c r="Q29" s="483" t="e">
        <f>'TTech Operating Stats History'!#REF!</f>
        <v>#REF!</v>
      </c>
    </row>
    <row r="30" spans="1:69" x14ac:dyDescent="0.25">
      <c r="W30" s="495"/>
    </row>
    <row r="31" spans="1:69" x14ac:dyDescent="0.25">
      <c r="W31" s="495"/>
    </row>
    <row r="32" spans="1:69" x14ac:dyDescent="0.25">
      <c r="A32" s="480" t="s">
        <v>116</v>
      </c>
      <c r="B32" s="496"/>
      <c r="C32" s="496"/>
      <c r="D32" s="496"/>
      <c r="E32" s="496"/>
      <c r="F32" s="496"/>
      <c r="G32" s="496"/>
      <c r="H32" s="496"/>
      <c r="I32" s="496"/>
      <c r="J32" s="496"/>
      <c r="K32" s="496"/>
      <c r="L32" s="496"/>
      <c r="M32" s="496"/>
      <c r="N32" s="496"/>
      <c r="O32" s="496"/>
      <c r="P32" s="496"/>
      <c r="Q32" s="496"/>
      <c r="R32" s="496"/>
      <c r="S32" s="496"/>
      <c r="T32" s="496"/>
      <c r="U32" s="496"/>
      <c r="V32"/>
      <c r="W32"/>
      <c r="X32"/>
      <c r="Y32"/>
      <c r="Z32"/>
      <c r="AA32"/>
      <c r="AB32"/>
      <c r="AC32"/>
      <c r="AD32"/>
      <c r="AE32"/>
      <c r="AF32"/>
      <c r="AG32"/>
      <c r="AH32"/>
    </row>
    <row r="33" spans="1:96" x14ac:dyDescent="0.25">
      <c r="A33" s="464"/>
      <c r="B33" s="497" t="s">
        <v>202</v>
      </c>
      <c r="C33" s="497" t="s">
        <v>201</v>
      </c>
      <c r="D33" s="497" t="s">
        <v>200</v>
      </c>
      <c r="E33" s="497" t="s">
        <v>199</v>
      </c>
      <c r="F33" s="497" t="s">
        <v>129</v>
      </c>
      <c r="G33" s="497" t="s">
        <v>128</v>
      </c>
      <c r="H33" s="497" t="s">
        <v>127</v>
      </c>
      <c r="I33" s="497" t="s">
        <v>126</v>
      </c>
      <c r="J33" s="497" t="s">
        <v>110</v>
      </c>
      <c r="K33" s="497" t="s">
        <v>108</v>
      </c>
      <c r="L33" s="497" t="s">
        <v>104</v>
      </c>
      <c r="M33" s="497" t="s">
        <v>101</v>
      </c>
      <c r="N33" s="497" t="s">
        <v>109</v>
      </c>
      <c r="O33" s="497" t="s">
        <v>107</v>
      </c>
      <c r="P33" s="497" t="s">
        <v>103</v>
      </c>
      <c r="Q33" s="497" t="s">
        <v>100</v>
      </c>
      <c r="R33" s="497" t="s">
        <v>106</v>
      </c>
      <c r="S33" s="497" t="s">
        <v>105</v>
      </c>
      <c r="T33" s="497" t="s">
        <v>102</v>
      </c>
      <c r="U33" s="497" t="s">
        <v>99</v>
      </c>
      <c r="V33"/>
      <c r="W33"/>
      <c r="X33"/>
      <c r="Y33"/>
      <c r="Z33"/>
      <c r="AA33"/>
      <c r="AB33"/>
      <c r="AC33"/>
      <c r="AD33"/>
      <c r="AE33"/>
      <c r="AF33"/>
      <c r="AG33"/>
      <c r="AH33"/>
    </row>
    <row r="34" spans="1:96" x14ac:dyDescent="0.25">
      <c r="A34" s="480" t="s">
        <v>28</v>
      </c>
      <c r="B34" s="498" t="e">
        <f>'TTech Operating Stats History'!#REF!</f>
        <v>#REF!</v>
      </c>
      <c r="C34" s="498" t="e">
        <f>'TTech Operating Stats History'!#REF!</f>
        <v>#REF!</v>
      </c>
      <c r="D34" s="498" t="e">
        <f>'TTech Operating Stats History'!#REF!</f>
        <v>#REF!</v>
      </c>
      <c r="E34" s="498">
        <f>'TTech Operating Stats History'!$B$37</f>
        <v>1088</v>
      </c>
      <c r="F34" s="498">
        <v>1082</v>
      </c>
      <c r="G34" s="498">
        <v>1092</v>
      </c>
      <c r="H34" s="498">
        <v>1103</v>
      </c>
      <c r="I34" s="498">
        <v>1113</v>
      </c>
      <c r="J34" s="498">
        <v>1164</v>
      </c>
      <c r="K34" s="498">
        <v>1173</v>
      </c>
      <c r="L34" s="498">
        <v>1181</v>
      </c>
      <c r="M34" s="498">
        <v>1191</v>
      </c>
      <c r="N34" s="498">
        <v>1204</v>
      </c>
      <c r="O34" s="498">
        <v>1216</v>
      </c>
      <c r="P34" s="498">
        <v>1228</v>
      </c>
      <c r="Q34" s="498">
        <v>1237</v>
      </c>
      <c r="R34" s="498">
        <v>1248</v>
      </c>
      <c r="S34" s="498">
        <v>1260</v>
      </c>
      <c r="T34" s="498">
        <v>1272</v>
      </c>
      <c r="U34" s="498">
        <v>1282</v>
      </c>
      <c r="V34"/>
      <c r="W34"/>
      <c r="X34"/>
      <c r="Y34"/>
      <c r="Z34"/>
      <c r="AA34"/>
      <c r="AB34"/>
      <c r="AC34"/>
      <c r="AD34"/>
      <c r="AE34"/>
      <c r="AF34"/>
      <c r="AG34"/>
      <c r="AH34"/>
    </row>
    <row r="35" spans="1:96" x14ac:dyDescent="0.25">
      <c r="A35" s="480" t="s">
        <v>117</v>
      </c>
      <c r="B35" s="499" t="e">
        <f t="shared" ref="B35:E35" si="23">+B34-C34</f>
        <v>#REF!</v>
      </c>
      <c r="C35" s="499" t="e">
        <f t="shared" si="23"/>
        <v>#REF!</v>
      </c>
      <c r="D35" s="499" t="e">
        <f t="shared" si="23"/>
        <v>#REF!</v>
      </c>
      <c r="E35" s="499">
        <f t="shared" si="23"/>
        <v>6</v>
      </c>
      <c r="F35" s="499">
        <v>-10</v>
      </c>
      <c r="G35" s="499">
        <v>-11</v>
      </c>
      <c r="H35" s="499">
        <v>-10</v>
      </c>
      <c r="I35" s="499">
        <v>-51</v>
      </c>
      <c r="J35" s="499">
        <v>-9</v>
      </c>
      <c r="K35" s="499">
        <v>-8</v>
      </c>
      <c r="L35" s="499">
        <v>-10</v>
      </c>
      <c r="M35" s="499">
        <v>-13</v>
      </c>
      <c r="N35" s="499">
        <v>-12</v>
      </c>
      <c r="O35" s="499">
        <v>-12</v>
      </c>
      <c r="P35" s="499">
        <v>-9</v>
      </c>
      <c r="Q35" s="499">
        <v>-11</v>
      </c>
      <c r="R35" s="499">
        <v>-12</v>
      </c>
      <c r="S35" s="499">
        <v>-12</v>
      </c>
      <c r="T35" s="499">
        <v>-10</v>
      </c>
      <c r="U35" s="499">
        <v>-16</v>
      </c>
      <c r="V35"/>
      <c r="W35"/>
      <c r="X35"/>
      <c r="Y35"/>
      <c r="Z35"/>
      <c r="AA35"/>
      <c r="AB35"/>
      <c r="AC35"/>
      <c r="AD35"/>
      <c r="AE35"/>
      <c r="AF35"/>
      <c r="AG35"/>
      <c r="AH35"/>
    </row>
    <row r="36" spans="1:96" x14ac:dyDescent="0.25">
      <c r="B36" s="500" t="e">
        <f t="shared" ref="B36:I36" si="24">B34/F34-1</f>
        <v>#REF!</v>
      </c>
      <c r="C36" s="500" t="e">
        <f t="shared" si="24"/>
        <v>#REF!</v>
      </c>
      <c r="D36" s="500" t="e">
        <f t="shared" si="24"/>
        <v>#REF!</v>
      </c>
      <c r="E36" s="500">
        <f t="shared" si="24"/>
        <v>-2.2461814914645051E-2</v>
      </c>
      <c r="F36" s="500">
        <f t="shared" si="24"/>
        <v>-7.0446735395188975E-2</v>
      </c>
      <c r="G36" s="500">
        <f t="shared" si="24"/>
        <v>-6.9053708439897665E-2</v>
      </c>
      <c r="H36" s="500">
        <f t="shared" si="24"/>
        <v>-6.6045723962743441E-2</v>
      </c>
      <c r="I36" s="500">
        <f t="shared" si="24"/>
        <v>-6.5491183879093251E-2</v>
      </c>
      <c r="J36" s="500">
        <f t="shared" ref="J36:Q36" si="25">J34/N34-1</f>
        <v>-3.3222591362126241E-2</v>
      </c>
      <c r="K36" s="500">
        <f t="shared" si="25"/>
        <v>-3.5361842105263164E-2</v>
      </c>
      <c r="L36" s="500">
        <f t="shared" si="25"/>
        <v>-3.827361563517917E-2</v>
      </c>
      <c r="M36" s="500">
        <f t="shared" si="25"/>
        <v>-3.7186742118027527E-2</v>
      </c>
      <c r="N36" s="500">
        <f t="shared" si="25"/>
        <v>-3.5256410256410242E-2</v>
      </c>
      <c r="O36" s="500">
        <f t="shared" si="25"/>
        <v>-3.4920634920634908E-2</v>
      </c>
      <c r="P36" s="500">
        <f t="shared" si="25"/>
        <v>-3.4591194968553451E-2</v>
      </c>
      <c r="Q36" s="500">
        <f t="shared" si="25"/>
        <v>-3.5101404056162244E-2</v>
      </c>
      <c r="R36" s="500"/>
      <c r="S36" s="500"/>
      <c r="T36" s="500"/>
      <c r="U36" s="500"/>
      <c r="V36"/>
      <c r="W36"/>
      <c r="X36"/>
      <c r="Y36"/>
      <c r="Z36"/>
      <c r="AA36"/>
      <c r="AB36"/>
      <c r="AC36"/>
      <c r="AD36"/>
      <c r="AE36"/>
      <c r="AF36"/>
      <c r="AG36"/>
      <c r="AH36"/>
      <c r="AL36" s="500"/>
      <c r="AM36" s="500"/>
      <c r="AN36" s="500"/>
      <c r="AO36" s="500"/>
    </row>
    <row r="37" spans="1:96" x14ac:dyDescent="0.25">
      <c r="A37" s="480" t="s">
        <v>118</v>
      </c>
      <c r="B37" s="483" t="e">
        <f t="shared" ref="B37:G37" si="26">+B34</f>
        <v>#REF!</v>
      </c>
      <c r="C37" s="483" t="e">
        <f t="shared" si="26"/>
        <v>#REF!</v>
      </c>
      <c r="D37" s="483" t="e">
        <f t="shared" si="26"/>
        <v>#REF!</v>
      </c>
      <c r="E37" s="483">
        <f t="shared" si="26"/>
        <v>1088</v>
      </c>
      <c r="F37" s="483">
        <f t="shared" si="26"/>
        <v>1082</v>
      </c>
      <c r="G37" s="483">
        <f t="shared" si="26"/>
        <v>1092</v>
      </c>
      <c r="H37" s="483">
        <f t="shared" ref="H37:U37" si="27">+H34</f>
        <v>1103</v>
      </c>
      <c r="I37" s="483">
        <f t="shared" si="27"/>
        <v>1113</v>
      </c>
      <c r="J37" s="483">
        <f t="shared" si="27"/>
        <v>1164</v>
      </c>
      <c r="K37" s="483">
        <f t="shared" si="27"/>
        <v>1173</v>
      </c>
      <c r="L37" s="483">
        <f t="shared" si="27"/>
        <v>1181</v>
      </c>
      <c r="M37" s="483">
        <f t="shared" si="27"/>
        <v>1191</v>
      </c>
      <c r="N37" s="483">
        <f t="shared" si="27"/>
        <v>1204</v>
      </c>
      <c r="O37" s="483">
        <f t="shared" si="27"/>
        <v>1216</v>
      </c>
      <c r="P37" s="483">
        <f t="shared" si="27"/>
        <v>1228</v>
      </c>
      <c r="Q37" s="483">
        <f t="shared" si="27"/>
        <v>1237</v>
      </c>
      <c r="R37" s="483">
        <f t="shared" si="27"/>
        <v>1248</v>
      </c>
      <c r="S37" s="483">
        <f t="shared" si="27"/>
        <v>1260</v>
      </c>
      <c r="T37" s="483">
        <f t="shared" si="27"/>
        <v>1272</v>
      </c>
      <c r="U37" s="483">
        <f t="shared" si="27"/>
        <v>1282</v>
      </c>
      <c r="V37"/>
      <c r="W37"/>
      <c r="X37"/>
      <c r="Y37"/>
      <c r="Z37"/>
      <c r="AA37"/>
      <c r="AB37"/>
      <c r="AC37"/>
      <c r="AD37"/>
      <c r="AE37"/>
      <c r="AF37"/>
      <c r="AG37"/>
      <c r="AH37"/>
      <c r="AL37" s="483"/>
      <c r="AM37" s="483"/>
      <c r="AN37" s="483"/>
      <c r="AO37" s="483"/>
    </row>
    <row r="38" spans="1:96" x14ac:dyDescent="0.25">
      <c r="B38" s="501" t="e">
        <f t="shared" ref="B38:I38" si="28">B37/F37-1</f>
        <v>#REF!</v>
      </c>
      <c r="C38" s="501" t="e">
        <f t="shared" si="28"/>
        <v>#REF!</v>
      </c>
      <c r="D38" s="501" t="e">
        <f t="shared" si="28"/>
        <v>#REF!</v>
      </c>
      <c r="E38" s="501">
        <f t="shared" si="28"/>
        <v>-2.2461814914645051E-2</v>
      </c>
      <c r="F38" s="501">
        <f t="shared" si="28"/>
        <v>-7.0446735395188975E-2</v>
      </c>
      <c r="G38" s="501">
        <f t="shared" si="28"/>
        <v>-6.9053708439897665E-2</v>
      </c>
      <c r="H38" s="501">
        <f t="shared" si="28"/>
        <v>-6.6045723962743441E-2</v>
      </c>
      <c r="I38" s="501">
        <f t="shared" si="28"/>
        <v>-6.5491183879093251E-2</v>
      </c>
      <c r="J38" s="501">
        <f t="shared" ref="J38:Q38" si="29">J37/N37-1</f>
        <v>-3.3222591362126241E-2</v>
      </c>
      <c r="K38" s="501">
        <f t="shared" si="29"/>
        <v>-3.5361842105263164E-2</v>
      </c>
      <c r="L38" s="501">
        <f t="shared" si="29"/>
        <v>-3.827361563517917E-2</v>
      </c>
      <c r="M38" s="501">
        <f t="shared" si="29"/>
        <v>-3.7186742118027527E-2</v>
      </c>
      <c r="N38" s="501">
        <f t="shared" si="29"/>
        <v>-3.5256410256410242E-2</v>
      </c>
      <c r="O38" s="501">
        <f t="shared" si="29"/>
        <v>-3.4920634920634908E-2</v>
      </c>
      <c r="P38" s="501">
        <f t="shared" si="29"/>
        <v>-3.4591194968553451E-2</v>
      </c>
      <c r="Q38" s="501">
        <f t="shared" si="29"/>
        <v>-3.5101404056162244E-2</v>
      </c>
      <c r="R38" s="501"/>
      <c r="S38" s="501"/>
      <c r="T38" s="501"/>
      <c r="U38" s="501"/>
      <c r="V38"/>
      <c r="W38"/>
      <c r="X38"/>
      <c r="Y38"/>
      <c r="Z38"/>
      <c r="AA38"/>
      <c r="AB38"/>
      <c r="AC38"/>
      <c r="AD38"/>
      <c r="AE38"/>
      <c r="AF38"/>
      <c r="AG38"/>
      <c r="AH38"/>
      <c r="AL38" s="501"/>
      <c r="AM38" s="501"/>
      <c r="AN38" s="501"/>
      <c r="AO38" s="501"/>
    </row>
    <row r="41" spans="1:96" x14ac:dyDescent="0.25">
      <c r="A41" s="462" t="s">
        <v>130</v>
      </c>
      <c r="B41" s="491"/>
      <c r="C41" s="491"/>
      <c r="D41" s="491"/>
    </row>
    <row r="42" spans="1:96" x14ac:dyDescent="0.25">
      <c r="A42" s="491"/>
      <c r="B42" s="492">
        <v>2020</v>
      </c>
      <c r="C42" s="492">
        <v>2021</v>
      </c>
      <c r="D42" s="492">
        <v>2022</v>
      </c>
    </row>
    <row r="43" spans="1:96" x14ac:dyDescent="0.25">
      <c r="A43" s="480" t="s">
        <v>70</v>
      </c>
      <c r="B43" s="502">
        <f>K6</f>
        <v>1301</v>
      </c>
      <c r="C43" s="502">
        <f>K10</f>
        <v>1336</v>
      </c>
      <c r="D43" s="502">
        <f>K14</f>
        <v>1453</v>
      </c>
      <c r="AP43" s="503"/>
      <c r="AR43" s="503"/>
    </row>
    <row r="44" spans="1:96" x14ac:dyDescent="0.25">
      <c r="A44" s="480" t="s">
        <v>71</v>
      </c>
      <c r="B44" s="502">
        <f>K7</f>
        <v>1197</v>
      </c>
      <c r="C44" s="502">
        <f>K11</f>
        <v>1323</v>
      </c>
      <c r="D44" s="502" t="e">
        <f>K15</f>
        <v>#REF!</v>
      </c>
    </row>
    <row r="45" spans="1:96" x14ac:dyDescent="0.25">
      <c r="A45" s="480" t="s">
        <v>72</v>
      </c>
      <c r="B45" s="502">
        <f>K8</f>
        <v>1258</v>
      </c>
      <c r="C45" s="502">
        <f>K12</f>
        <v>1355</v>
      </c>
      <c r="D45" s="502" t="e">
        <f>K16</f>
        <v>#REF!</v>
      </c>
    </row>
    <row r="46" spans="1:96" x14ac:dyDescent="0.25">
      <c r="A46" s="480" t="s">
        <v>73</v>
      </c>
      <c r="B46" s="502">
        <f>K9</f>
        <v>1220</v>
      </c>
      <c r="C46" s="502">
        <f>K13</f>
        <v>1721</v>
      </c>
      <c r="D46" s="502" t="e">
        <f>K17</f>
        <v>#REF!</v>
      </c>
    </row>
    <row r="47" spans="1:96" x14ac:dyDescent="0.25">
      <c r="A47" s="480" t="s">
        <v>28</v>
      </c>
      <c r="B47" s="504">
        <f>SUM(B43:B46)</f>
        <v>4976</v>
      </c>
      <c r="C47" s="504">
        <f>SUM(C43:C46)</f>
        <v>5735</v>
      </c>
      <c r="D47" s="504" t="e">
        <f>SUM(D43:D46)</f>
        <v>#REF!</v>
      </c>
    </row>
    <row r="48" spans="1:96" s="472" customFormat="1" x14ac:dyDescent="0.25">
      <c r="A48" s="480"/>
      <c r="B48" s="480"/>
      <c r="C48" s="480"/>
      <c r="D48" s="480"/>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F48" s="480"/>
      <c r="AG48" s="480"/>
      <c r="AH48" s="480"/>
      <c r="AI48" s="480"/>
      <c r="AJ48" s="480"/>
      <c r="AK48" s="480"/>
      <c r="AL48" s="480"/>
      <c r="AM48" s="480"/>
      <c r="AN48" s="480"/>
      <c r="AO48" s="480"/>
      <c r="AP48" s="480"/>
      <c r="AQ48" s="480"/>
      <c r="AR48" s="480"/>
      <c r="AS48" s="480"/>
      <c r="AT48" s="480"/>
      <c r="AU48" s="480"/>
      <c r="AV48" s="480"/>
      <c r="AW48" s="480"/>
      <c r="AX48" s="480"/>
      <c r="AY48" s="480"/>
      <c r="AZ48" s="480"/>
      <c r="BA48" s="480"/>
      <c r="BB48" s="480"/>
      <c r="BC48" s="480"/>
      <c r="BD48" s="480"/>
      <c r="BE48" s="503"/>
      <c r="BF48" s="480"/>
      <c r="BG48" s="480"/>
      <c r="BH48" s="480"/>
      <c r="BI48" s="480"/>
      <c r="BJ48" s="480"/>
      <c r="BK48" s="480"/>
      <c r="BL48" s="480"/>
      <c r="BM48" s="480"/>
      <c r="BN48" s="480"/>
      <c r="BO48" s="480"/>
      <c r="BP48" s="480"/>
      <c r="BQ48" s="480"/>
      <c r="BR48" s="480"/>
      <c r="BS48" s="480"/>
      <c r="BT48" s="480"/>
      <c r="BU48" s="480"/>
      <c r="BV48" s="480"/>
      <c r="BW48" s="480"/>
      <c r="BX48" s="480"/>
      <c r="BY48" s="480"/>
      <c r="BZ48" s="480"/>
      <c r="CA48" s="480"/>
      <c r="CB48" s="480"/>
      <c r="CC48" s="480"/>
      <c r="CD48" s="480"/>
      <c r="CE48" s="480"/>
      <c r="CF48" s="480"/>
      <c r="CG48" s="480"/>
      <c r="CH48" s="480"/>
      <c r="CI48" s="480"/>
      <c r="CJ48" s="480"/>
      <c r="CK48" s="480"/>
      <c r="CL48" s="480"/>
      <c r="CM48" s="480"/>
      <c r="CN48" s="480"/>
      <c r="CO48" s="480"/>
      <c r="CP48" s="480"/>
      <c r="CQ48" s="480"/>
      <c r="CR48" s="480"/>
    </row>
    <row r="49" spans="1:60" x14ac:dyDescent="0.25">
      <c r="A49" s="462" t="s">
        <v>131</v>
      </c>
      <c r="B49" s="491"/>
      <c r="C49" s="491"/>
      <c r="D49" s="491"/>
      <c r="AQ49" s="503"/>
      <c r="AS49" s="503"/>
      <c r="BA49" s="464"/>
    </row>
    <row r="50" spans="1:60" x14ac:dyDescent="0.25">
      <c r="A50" s="491"/>
      <c r="B50" s="492">
        <f>B$42</f>
        <v>2020</v>
      </c>
      <c r="C50" s="492">
        <f t="shared" ref="C50:D50" si="30">C$42</f>
        <v>2021</v>
      </c>
      <c r="D50" s="492">
        <f t="shared" si="30"/>
        <v>2022</v>
      </c>
    </row>
    <row r="51" spans="1:60" x14ac:dyDescent="0.25">
      <c r="A51" s="480" t="s">
        <v>70</v>
      </c>
      <c r="B51" s="502">
        <f>O6</f>
        <v>108</v>
      </c>
      <c r="C51" s="502">
        <f>O10</f>
        <v>125</v>
      </c>
      <c r="D51" s="502">
        <f>O14</f>
        <v>168</v>
      </c>
    </row>
    <row r="52" spans="1:60" x14ac:dyDescent="0.25">
      <c r="A52" s="480" t="s">
        <v>71</v>
      </c>
      <c r="B52" s="502">
        <f>O7</f>
        <v>162</v>
      </c>
      <c r="C52" s="502">
        <f>O11</f>
        <v>128</v>
      </c>
      <c r="D52" s="502" t="e">
        <f>O15</f>
        <v>#REF!</v>
      </c>
    </row>
    <row r="53" spans="1:60" x14ac:dyDescent="0.25">
      <c r="A53" s="480" t="s">
        <v>72</v>
      </c>
      <c r="B53" s="502">
        <f>O8</f>
        <v>132</v>
      </c>
      <c r="C53" s="502">
        <f>O12</f>
        <v>141</v>
      </c>
      <c r="D53" s="502" t="e">
        <f>O16</f>
        <v>#REF!</v>
      </c>
    </row>
    <row r="54" spans="1:60" x14ac:dyDescent="0.25">
      <c r="A54" s="480" t="s">
        <v>73</v>
      </c>
      <c r="B54" s="502">
        <f>O9</f>
        <v>116</v>
      </c>
      <c r="C54" s="502">
        <f>O13</f>
        <v>161</v>
      </c>
      <c r="D54" s="502" t="e">
        <f>O17</f>
        <v>#REF!</v>
      </c>
    </row>
    <row r="55" spans="1:60" x14ac:dyDescent="0.25">
      <c r="A55" s="480" t="s">
        <v>28</v>
      </c>
      <c r="B55" s="504">
        <f>SUM(B51:B54)</f>
        <v>518</v>
      </c>
      <c r="C55" s="504">
        <f>SUM(C51:C54)</f>
        <v>555</v>
      </c>
      <c r="D55" s="504" t="e">
        <f>SUM(D51:D54)</f>
        <v>#REF!</v>
      </c>
    </row>
    <row r="57" spans="1:60" x14ac:dyDescent="0.25">
      <c r="A57" s="462" t="s">
        <v>119</v>
      </c>
      <c r="B57" s="491"/>
      <c r="C57" s="491"/>
      <c r="D57" s="491"/>
    </row>
    <row r="58" spans="1:60" x14ac:dyDescent="0.25">
      <c r="A58" s="491"/>
      <c r="B58" s="492">
        <f>B$42</f>
        <v>2020</v>
      </c>
      <c r="C58" s="492">
        <f t="shared" ref="C58:D58" si="31">C$42</f>
        <v>2021</v>
      </c>
      <c r="D58" s="492">
        <f t="shared" si="31"/>
        <v>2022</v>
      </c>
      <c r="BA58" s="467"/>
      <c r="BB58" s="464"/>
      <c r="BF58" s="503"/>
    </row>
    <row r="59" spans="1:60" x14ac:dyDescent="0.25">
      <c r="A59" s="480" t="s">
        <v>70</v>
      </c>
      <c r="B59" s="505">
        <f t="shared" ref="B59:C62" si="32">B51+B43</f>
        <v>1409</v>
      </c>
      <c r="C59" s="505">
        <f t="shared" si="32"/>
        <v>1461</v>
      </c>
      <c r="D59" s="505">
        <f>D51+D43</f>
        <v>1621</v>
      </c>
      <c r="BH59" s="467"/>
    </row>
    <row r="60" spans="1:60" x14ac:dyDescent="0.25">
      <c r="A60" s="480" t="s">
        <v>71</v>
      </c>
      <c r="B60" s="505">
        <f t="shared" si="32"/>
        <v>1359</v>
      </c>
      <c r="C60" s="505">
        <f>C52+C44</f>
        <v>1451</v>
      </c>
      <c r="D60" s="505" t="e">
        <f>D52+D44</f>
        <v>#REF!</v>
      </c>
      <c r="BA60" s="464"/>
      <c r="BG60" s="467"/>
    </row>
    <row r="61" spans="1:60" x14ac:dyDescent="0.25">
      <c r="A61" s="480" t="s">
        <v>72</v>
      </c>
      <c r="B61" s="505">
        <f t="shared" si="32"/>
        <v>1390</v>
      </c>
      <c r="C61" s="505">
        <f>C53+C45</f>
        <v>1496</v>
      </c>
      <c r="D61" s="505" t="e">
        <f>D53+D45</f>
        <v>#REF!</v>
      </c>
    </row>
    <row r="62" spans="1:60" x14ac:dyDescent="0.25">
      <c r="A62" s="480" t="s">
        <v>73</v>
      </c>
      <c r="B62" s="505">
        <f t="shared" si="32"/>
        <v>1336</v>
      </c>
      <c r="C62" s="505">
        <f>C54+C46</f>
        <v>1882</v>
      </c>
      <c r="D62" s="505" t="e">
        <f>D54+D46</f>
        <v>#REF!</v>
      </c>
      <c r="BD62" s="464"/>
    </row>
    <row r="63" spans="1:60" x14ac:dyDescent="0.25">
      <c r="A63" s="480" t="s">
        <v>28</v>
      </c>
      <c r="B63" s="504">
        <f>SUM(B59:B62)</f>
        <v>5494</v>
      </c>
      <c r="C63" s="504">
        <f>SUM(C59:C62)</f>
        <v>6290</v>
      </c>
      <c r="D63" s="504" t="e">
        <f>SUM(D59:D62)</f>
        <v>#REF!</v>
      </c>
    </row>
    <row r="64" spans="1:60" x14ac:dyDescent="0.25">
      <c r="H64" s="506"/>
    </row>
    <row r="65" spans="1:64" x14ac:dyDescent="0.25">
      <c r="B65" s="507">
        <f>B$42</f>
        <v>2020</v>
      </c>
      <c r="C65" s="507">
        <f t="shared" ref="C65:D65" si="33">C$42</f>
        <v>2021</v>
      </c>
      <c r="D65" s="507">
        <f t="shared" si="33"/>
        <v>2022</v>
      </c>
      <c r="BI65" s="467"/>
      <c r="BJ65" s="467"/>
    </row>
    <row r="66" spans="1:64" x14ac:dyDescent="0.25">
      <c r="A66" s="480" t="s">
        <v>29</v>
      </c>
      <c r="B66" s="509" t="s">
        <v>70</v>
      </c>
      <c r="C66" s="509" t="s">
        <v>70</v>
      </c>
      <c r="D66" s="509" t="s">
        <v>70</v>
      </c>
    </row>
    <row r="67" spans="1:64" x14ac:dyDescent="0.25">
      <c r="A67" s="480" t="s">
        <v>133</v>
      </c>
      <c r="B67" s="510">
        <f>B43</f>
        <v>1301</v>
      </c>
      <c r="C67" s="510">
        <f t="shared" ref="C67:D67" si="34">C43</f>
        <v>1336</v>
      </c>
      <c r="D67" s="510">
        <f t="shared" si="34"/>
        <v>1453</v>
      </c>
    </row>
    <row r="68" spans="1:64" x14ac:dyDescent="0.25">
      <c r="A68" s="480" t="s">
        <v>134</v>
      </c>
      <c r="B68" s="511">
        <f>B51</f>
        <v>108</v>
      </c>
      <c r="C68" s="511">
        <f t="shared" ref="C68:D68" si="35">C51</f>
        <v>125</v>
      </c>
      <c r="D68" s="511">
        <f t="shared" si="35"/>
        <v>168</v>
      </c>
    </row>
    <row r="69" spans="1:64" x14ac:dyDescent="0.25">
      <c r="A69" s="480" t="s">
        <v>120</v>
      </c>
      <c r="B69" s="511">
        <f>SUM(B67:B68)</f>
        <v>1409</v>
      </c>
      <c r="C69" s="511">
        <f>SUM(C67:C68)</f>
        <v>1461</v>
      </c>
      <c r="D69" s="511">
        <f>SUM(D67:D68)</f>
        <v>1621</v>
      </c>
    </row>
    <row r="70" spans="1:64" x14ac:dyDescent="0.25">
      <c r="BH70" s="464"/>
    </row>
    <row r="71" spans="1:64" s="467" customFormat="1" x14ac:dyDescent="0.25">
      <c r="A71" s="480" t="s">
        <v>121</v>
      </c>
      <c r="B71" s="507" t="s">
        <v>124</v>
      </c>
      <c r="C71" s="507" t="s">
        <v>135</v>
      </c>
      <c r="D71" s="507" t="s">
        <v>203</v>
      </c>
      <c r="E71" s="480"/>
      <c r="F71" s="480"/>
      <c r="G71" s="480"/>
      <c r="H71" s="480"/>
      <c r="I71" s="480"/>
      <c r="J71" s="480"/>
      <c r="K71" s="480"/>
      <c r="L71" s="480"/>
      <c r="M71" s="480"/>
      <c r="N71" s="480"/>
      <c r="O71" s="480"/>
      <c r="P71" s="480"/>
      <c r="Q71" s="480"/>
      <c r="R71" s="480"/>
      <c r="S71" s="480"/>
      <c r="T71" s="480"/>
      <c r="U71" s="480"/>
      <c r="V71" s="480"/>
      <c r="W71" s="480"/>
      <c r="X71" s="480"/>
      <c r="Y71" s="480"/>
      <c r="Z71" s="480"/>
      <c r="AA71" s="480"/>
      <c r="AB71" s="480"/>
      <c r="AC71" s="480"/>
      <c r="AD71" s="480"/>
      <c r="AE71" s="480"/>
      <c r="AF71" s="480"/>
      <c r="AG71" s="480"/>
      <c r="AH71" s="480"/>
      <c r="AI71" s="480"/>
      <c r="AJ71" s="480"/>
      <c r="AK71" s="480"/>
      <c r="AL71" s="480"/>
      <c r="AM71" s="480"/>
      <c r="AN71" s="480"/>
      <c r="AO71" s="480"/>
      <c r="AP71" s="480"/>
      <c r="AQ71" s="480"/>
      <c r="AR71" s="480"/>
      <c r="AS71" s="480"/>
      <c r="AT71" s="480"/>
      <c r="AU71" s="480"/>
      <c r="AV71" s="480"/>
      <c r="AW71" s="480"/>
      <c r="AX71" s="480"/>
      <c r="AY71" s="480"/>
      <c r="AZ71" s="480"/>
      <c r="BA71" s="480"/>
      <c r="BB71" s="480"/>
      <c r="BC71" s="480"/>
      <c r="BD71" s="480"/>
      <c r="BE71" s="480"/>
      <c r="BF71" s="480"/>
      <c r="BG71" s="480"/>
      <c r="BH71" s="480"/>
      <c r="BI71" s="480"/>
      <c r="BJ71" s="480"/>
    </row>
    <row r="72" spans="1:64" x14ac:dyDescent="0.25">
      <c r="A72" s="480" t="s">
        <v>133</v>
      </c>
      <c r="B72" s="512"/>
      <c r="C72" s="512">
        <f>H84/H87</f>
        <v>0.8569827392961219</v>
      </c>
      <c r="D72" s="512" t="e">
        <f>D84/D87</f>
        <v>#REF!</v>
      </c>
    </row>
    <row r="73" spans="1:64" x14ac:dyDescent="0.25">
      <c r="A73" s="480" t="s">
        <v>134</v>
      </c>
      <c r="B73" s="512"/>
      <c r="C73" s="512">
        <f>H85/H87</f>
        <v>0.14301726070387805</v>
      </c>
      <c r="D73" s="512" t="e">
        <f>D85/D87</f>
        <v>#REF!</v>
      </c>
      <c r="E73" s="512"/>
      <c r="BI73" s="464"/>
      <c r="BJ73" s="464"/>
    </row>
    <row r="75" spans="1:64" x14ac:dyDescent="0.25">
      <c r="A75" s="480" t="s">
        <v>122</v>
      </c>
      <c r="B75" s="508" t="str">
        <f>B71</f>
        <v>Q1 2020</v>
      </c>
      <c r="C75" s="508" t="str">
        <f>C71</f>
        <v>Q1 2021</v>
      </c>
      <c r="D75" s="508" t="str">
        <f>D71</f>
        <v>Q1 2022</v>
      </c>
    </row>
    <row r="76" spans="1:64" s="464" customFormat="1" x14ac:dyDescent="0.25">
      <c r="A76" s="480" t="s">
        <v>133</v>
      </c>
      <c r="B76" s="512">
        <f>B67/B69</f>
        <v>0.92334989354151886</v>
      </c>
      <c r="C76" s="512">
        <f>C67/C69</f>
        <v>0.91444216290212188</v>
      </c>
      <c r="D76" s="512">
        <f>D67/D69</f>
        <v>0.89636027143738428</v>
      </c>
      <c r="E76" s="480"/>
      <c r="F76" s="480"/>
      <c r="G76" s="480"/>
      <c r="H76" s="480"/>
      <c r="I76" s="480"/>
      <c r="J76" s="480"/>
      <c r="K76" s="480"/>
      <c r="L76" s="480"/>
      <c r="M76" s="480"/>
      <c r="N76" s="480"/>
      <c r="O76" s="480"/>
      <c r="P76" s="480"/>
      <c r="Q76" s="480"/>
      <c r="R76" s="480"/>
      <c r="S76" s="480"/>
      <c r="T76" s="480"/>
      <c r="U76" s="480"/>
      <c r="V76" s="480"/>
      <c r="W76" s="480"/>
      <c r="X76" s="480"/>
      <c r="Y76" s="480"/>
      <c r="Z76" s="480"/>
      <c r="AA76" s="480"/>
      <c r="AB76" s="480"/>
      <c r="AC76" s="480"/>
      <c r="AD76" s="480"/>
      <c r="AE76" s="480"/>
      <c r="AF76" s="480"/>
      <c r="AG76" s="480"/>
      <c r="AH76" s="480"/>
      <c r="AI76" s="480"/>
      <c r="AJ76" s="480"/>
      <c r="AK76" s="480"/>
      <c r="AL76" s="480"/>
      <c r="AM76" s="480"/>
      <c r="AN76" s="480"/>
      <c r="AO76" s="480"/>
      <c r="AP76" s="480"/>
      <c r="AQ76" s="480"/>
      <c r="AR76" s="480"/>
      <c r="AS76" s="480"/>
      <c r="AT76" s="480"/>
      <c r="AU76" s="480"/>
      <c r="AV76" s="480"/>
      <c r="AW76" s="480"/>
      <c r="AX76" s="480"/>
      <c r="AY76" s="480"/>
      <c r="AZ76" s="480"/>
      <c r="BA76" s="480"/>
      <c r="BB76" s="480"/>
      <c r="BC76" s="480"/>
      <c r="BD76" s="480"/>
      <c r="BE76" s="480"/>
      <c r="BF76" s="480"/>
      <c r="BG76" s="480"/>
      <c r="BH76" s="480"/>
      <c r="BI76" s="480"/>
      <c r="BJ76" s="480"/>
      <c r="BK76" s="480"/>
      <c r="BL76" s="480"/>
    </row>
    <row r="77" spans="1:64" x14ac:dyDescent="0.25">
      <c r="A77" s="480" t="s">
        <v>134</v>
      </c>
      <c r="B77" s="512">
        <f>B68/B69</f>
        <v>7.6650106458481193E-2</v>
      </c>
      <c r="C77" s="512">
        <f>C68/C69</f>
        <v>8.5557837097878162E-2</v>
      </c>
      <c r="D77" s="512">
        <f>D68/D69</f>
        <v>0.10363972856261566</v>
      </c>
      <c r="BK77" s="464"/>
    </row>
    <row r="81" spans="1:58" ht="13.8" thickBot="1" x14ac:dyDescent="0.3"/>
    <row r="82" spans="1:58" ht="13.8" thickBot="1" x14ac:dyDescent="0.3">
      <c r="A82" s="514"/>
      <c r="B82" s="514"/>
      <c r="C82" s="515" t="s">
        <v>123</v>
      </c>
      <c r="D82" s="516" t="s">
        <v>204</v>
      </c>
      <c r="E82" s="516" t="s">
        <v>205</v>
      </c>
      <c r="F82" s="516" t="s">
        <v>206</v>
      </c>
      <c r="G82" s="516" t="s">
        <v>203</v>
      </c>
      <c r="H82" s="516" t="s">
        <v>178</v>
      </c>
      <c r="I82" s="516" t="s">
        <v>173</v>
      </c>
      <c r="J82" s="516" t="s">
        <v>164</v>
      </c>
      <c r="K82" s="516" t="s">
        <v>135</v>
      </c>
      <c r="L82"/>
      <c r="M82"/>
      <c r="N82"/>
      <c r="O82"/>
      <c r="P82"/>
      <c r="Q82"/>
      <c r="R82"/>
      <c r="S82"/>
      <c r="T82"/>
      <c r="U82"/>
      <c r="V82"/>
      <c r="W82"/>
      <c r="X82"/>
      <c r="Y82"/>
      <c r="Z82"/>
      <c r="AA82"/>
      <c r="AB82"/>
      <c r="AC82"/>
      <c r="AD82"/>
      <c r="AE82"/>
    </row>
    <row r="83" spans="1:58" x14ac:dyDescent="0.25">
      <c r="A83" s="517"/>
      <c r="L83"/>
      <c r="M83"/>
      <c r="N83"/>
      <c r="O83"/>
      <c r="P83"/>
      <c r="Q83"/>
      <c r="R83"/>
      <c r="S83"/>
      <c r="T83"/>
      <c r="U83"/>
      <c r="V83"/>
      <c r="W83"/>
      <c r="X83"/>
      <c r="Y83"/>
      <c r="Z83"/>
      <c r="AA83"/>
      <c r="AB83"/>
      <c r="AC83"/>
      <c r="AD83"/>
      <c r="AE83"/>
    </row>
    <row r="84" spans="1:58" x14ac:dyDescent="0.25">
      <c r="A84" s="518" t="s">
        <v>133</v>
      </c>
      <c r="B84" s="519" t="e">
        <f>C84/$C$87</f>
        <v>#REF!</v>
      </c>
      <c r="C84" s="520" t="e">
        <f>SUM(D84:G84)</f>
        <v>#REF!</v>
      </c>
      <c r="D84" s="520" t="e">
        <f>M17</f>
        <v>#REF!</v>
      </c>
      <c r="E84" s="520" t="e">
        <f>M16</f>
        <v>#REF!</v>
      </c>
      <c r="F84" s="520" t="e">
        <f>M15</f>
        <v>#REF!</v>
      </c>
      <c r="G84" s="520">
        <f>M14</f>
        <v>4169</v>
      </c>
      <c r="H84" s="520">
        <f>M13</f>
        <v>3823</v>
      </c>
      <c r="I84" s="520">
        <f>M12</f>
        <v>3659</v>
      </c>
      <c r="J84" s="520">
        <f>M11</f>
        <v>3559</v>
      </c>
      <c r="K84" s="520">
        <f>M10</f>
        <v>3487</v>
      </c>
      <c r="L84"/>
      <c r="M84"/>
      <c r="N84"/>
      <c r="O84"/>
      <c r="P84"/>
      <c r="Q84"/>
      <c r="R84"/>
      <c r="S84"/>
      <c r="T84"/>
      <c r="U84"/>
      <c r="V84"/>
      <c r="W84"/>
      <c r="X84"/>
      <c r="Y84"/>
      <c r="Z84"/>
      <c r="AA84"/>
      <c r="AB84"/>
      <c r="AC84"/>
      <c r="AD84"/>
      <c r="AE84"/>
    </row>
    <row r="85" spans="1:58" x14ac:dyDescent="0.25">
      <c r="A85" s="518" t="s">
        <v>134</v>
      </c>
      <c r="B85" s="519" t="e">
        <f>C85/$C$87</f>
        <v>#REF!</v>
      </c>
      <c r="C85" s="520" t="e">
        <f>SUM(D85:G85)</f>
        <v>#REF!</v>
      </c>
      <c r="D85" s="520" t="e">
        <f>P17</f>
        <v>#REF!</v>
      </c>
      <c r="E85" s="520" t="e">
        <f>P16</f>
        <v>#REF!</v>
      </c>
      <c r="F85" s="520" t="e">
        <f>P15</f>
        <v>#REF!</v>
      </c>
      <c r="G85" s="520">
        <f>P14</f>
        <v>756</v>
      </c>
      <c r="H85" s="520">
        <f>P13</f>
        <v>638</v>
      </c>
      <c r="I85" s="520">
        <f>P12</f>
        <v>587</v>
      </c>
      <c r="J85" s="520">
        <f>P11</f>
        <v>550</v>
      </c>
      <c r="K85" s="520">
        <f>P10</f>
        <v>535</v>
      </c>
      <c r="L85"/>
      <c r="M85"/>
      <c r="N85"/>
      <c r="O85"/>
      <c r="P85"/>
      <c r="Q85"/>
      <c r="R85"/>
      <c r="S85"/>
      <c r="T85"/>
      <c r="U85"/>
      <c r="V85"/>
      <c r="W85"/>
      <c r="X85"/>
      <c r="Y85"/>
      <c r="Z85"/>
      <c r="AA85"/>
      <c r="AB85"/>
      <c r="AC85"/>
      <c r="AD85"/>
      <c r="AE85"/>
    </row>
    <row r="86" spans="1:58" ht="13.8" thickBot="1" x14ac:dyDescent="0.3">
      <c r="A86" s="518"/>
      <c r="B86" s="519"/>
      <c r="C86" s="522"/>
      <c r="D86" s="522"/>
      <c r="E86" s="522"/>
      <c r="F86" s="522"/>
      <c r="G86" s="522"/>
      <c r="H86" s="522"/>
      <c r="I86" s="522"/>
      <c r="J86" s="522"/>
      <c r="K86" s="522"/>
      <c r="L86"/>
      <c r="M86"/>
      <c r="N86"/>
      <c r="O86"/>
      <c r="P86"/>
      <c r="Q86"/>
      <c r="R86"/>
      <c r="S86"/>
      <c r="T86"/>
      <c r="U86"/>
      <c r="V86"/>
      <c r="W86"/>
      <c r="X86"/>
      <c r="Y86"/>
      <c r="Z86"/>
      <c r="AA86"/>
      <c r="AB86"/>
      <c r="AC86"/>
      <c r="AD86"/>
      <c r="AE86"/>
    </row>
    <row r="87" spans="1:58" ht="13.8" thickBot="1" x14ac:dyDescent="0.3">
      <c r="A87" s="523" t="s">
        <v>125</v>
      </c>
      <c r="B87" s="524" t="e">
        <f>SUM(B84:B85)</f>
        <v>#REF!</v>
      </c>
      <c r="C87" s="525" t="e">
        <f>SUM(C84:C86)</f>
        <v>#REF!</v>
      </c>
      <c r="D87" s="525" t="e">
        <f t="shared" ref="D87" si="36">SUM(D84:D85)</f>
        <v>#REF!</v>
      </c>
      <c r="E87" s="525" t="e">
        <f t="shared" ref="E87:K87" si="37">SUM(E84:E85)</f>
        <v>#REF!</v>
      </c>
      <c r="F87" s="525" t="e">
        <f t="shared" si="37"/>
        <v>#REF!</v>
      </c>
      <c r="G87" s="525">
        <f t="shared" si="37"/>
        <v>4925</v>
      </c>
      <c r="H87" s="525">
        <f t="shared" si="37"/>
        <v>4461</v>
      </c>
      <c r="I87" s="525">
        <f t="shared" si="37"/>
        <v>4246</v>
      </c>
      <c r="J87" s="525">
        <f t="shared" si="37"/>
        <v>4109</v>
      </c>
      <c r="K87" s="525">
        <f t="shared" si="37"/>
        <v>4022</v>
      </c>
      <c r="L87"/>
      <c r="M87"/>
      <c r="N87"/>
      <c r="O87"/>
      <c r="P87"/>
      <c r="Q87"/>
      <c r="R87"/>
      <c r="S87"/>
      <c r="T87"/>
      <c r="U87"/>
      <c r="V87"/>
      <c r="W87"/>
      <c r="X87"/>
      <c r="Y87"/>
      <c r="Z87"/>
      <c r="AA87"/>
      <c r="AB87"/>
      <c r="AC87"/>
      <c r="AD87"/>
      <c r="AE87"/>
    </row>
    <row r="88" spans="1:58" ht="13.8" thickTop="1" x14ac:dyDescent="0.25">
      <c r="E88" s="493"/>
      <c r="F88" s="493"/>
      <c r="G88" s="493"/>
      <c r="H88" s="493"/>
      <c r="I88" s="493"/>
      <c r="J88" s="493"/>
      <c r="K88" s="493"/>
      <c r="L88" s="493"/>
      <c r="M88" s="493"/>
      <c r="N88" s="493"/>
      <c r="O88" s="493"/>
      <c r="P88" s="493"/>
      <c r="Q88" s="493"/>
      <c r="R88" s="493"/>
      <c r="S88" s="493"/>
      <c r="T88" s="493"/>
      <c r="U88" s="493"/>
      <c r="V88" s="493"/>
      <c r="W88" s="493"/>
      <c r="X88" s="493"/>
      <c r="Y88" s="493"/>
      <c r="Z88" s="493"/>
      <c r="AA88" s="493"/>
      <c r="BF88" s="521"/>
    </row>
    <row r="89" spans="1:58" x14ac:dyDescent="0.25">
      <c r="E89" s="513"/>
      <c r="F89" s="526"/>
      <c r="G89" s="526"/>
      <c r="K89" s="526"/>
    </row>
    <row r="90" spans="1:58" x14ac:dyDescent="0.25">
      <c r="B90" s="507">
        <v>2021</v>
      </c>
      <c r="C90" s="507">
        <v>2021</v>
      </c>
      <c r="D90" s="507">
        <v>2021</v>
      </c>
      <c r="E90" s="507">
        <v>2021</v>
      </c>
      <c r="F90" s="507">
        <v>2022</v>
      </c>
      <c r="G90" s="507">
        <v>2022</v>
      </c>
      <c r="H90" s="507">
        <v>2022</v>
      </c>
      <c r="I90" s="507">
        <v>2022</v>
      </c>
    </row>
    <row r="91" spans="1:58" x14ac:dyDescent="0.25">
      <c r="A91" s="480" t="s">
        <v>29</v>
      </c>
      <c r="B91" s="509" t="s">
        <v>126</v>
      </c>
      <c r="C91" s="509" t="s">
        <v>127</v>
      </c>
      <c r="D91" s="509" t="s">
        <v>128</v>
      </c>
      <c r="E91" s="509" t="s">
        <v>129</v>
      </c>
      <c r="F91" s="509" t="s">
        <v>199</v>
      </c>
      <c r="G91" s="509" t="s">
        <v>200</v>
      </c>
      <c r="H91" s="509" t="s">
        <v>201</v>
      </c>
      <c r="I91" s="509" t="s">
        <v>202</v>
      </c>
      <c r="J91" s="493"/>
      <c r="K91" s="493"/>
      <c r="L91" s="493"/>
      <c r="M91" s="493"/>
      <c r="N91" s="493"/>
      <c r="O91" s="493"/>
      <c r="P91" s="493"/>
    </row>
    <row r="92" spans="1:58" x14ac:dyDescent="0.25">
      <c r="A92" s="480" t="s">
        <v>143</v>
      </c>
      <c r="B92" s="493">
        <f>K10</f>
        <v>1336</v>
      </c>
      <c r="C92" s="493">
        <f>K11</f>
        <v>1323</v>
      </c>
      <c r="D92" s="493">
        <f>K12</f>
        <v>1355</v>
      </c>
      <c r="E92" s="493">
        <f>K13</f>
        <v>1721</v>
      </c>
      <c r="F92" s="493">
        <f>K14</f>
        <v>1453</v>
      </c>
      <c r="G92" s="493" t="e">
        <f>K15</f>
        <v>#REF!</v>
      </c>
      <c r="H92" s="493" t="e">
        <f>K16</f>
        <v>#REF!</v>
      </c>
      <c r="I92" s="493" t="e">
        <f>K17</f>
        <v>#REF!</v>
      </c>
    </row>
    <row r="93" spans="1:58" x14ac:dyDescent="0.25">
      <c r="A93" s="480" t="s">
        <v>134</v>
      </c>
      <c r="B93" s="481">
        <f>O10</f>
        <v>125</v>
      </c>
      <c r="C93" s="481">
        <f>O11</f>
        <v>128</v>
      </c>
      <c r="D93" s="481">
        <f>O12</f>
        <v>141</v>
      </c>
      <c r="E93" s="481">
        <f>O13</f>
        <v>161</v>
      </c>
      <c r="F93" s="481">
        <f>O14</f>
        <v>168</v>
      </c>
      <c r="G93" s="481" t="e">
        <f>O15</f>
        <v>#REF!</v>
      </c>
      <c r="H93" s="481" t="e">
        <f>O16</f>
        <v>#REF!</v>
      </c>
      <c r="I93" s="481" t="e">
        <f>O17</f>
        <v>#REF!</v>
      </c>
    </row>
    <row r="94" spans="1:58" x14ac:dyDescent="0.25">
      <c r="A94" s="480" t="s">
        <v>28</v>
      </c>
      <c r="B94" s="493">
        <f t="shared" ref="B94:G94" si="38">SUM(B92:B93)</f>
        <v>1461</v>
      </c>
      <c r="C94" s="493">
        <f t="shared" si="38"/>
        <v>1451</v>
      </c>
      <c r="D94" s="493">
        <f t="shared" si="38"/>
        <v>1496</v>
      </c>
      <c r="E94" s="493">
        <f t="shared" si="38"/>
        <v>1882</v>
      </c>
      <c r="F94" s="493">
        <f t="shared" si="38"/>
        <v>1621</v>
      </c>
      <c r="G94" s="493" t="e">
        <f t="shared" si="38"/>
        <v>#REF!</v>
      </c>
      <c r="H94" s="493" t="e">
        <f>SUM(H92:H93)</f>
        <v>#REF!</v>
      </c>
      <c r="I94" s="493" t="e">
        <f>SUM(I92:I93)</f>
        <v>#REF!</v>
      </c>
    </row>
    <row r="96" spans="1:58" ht="11.25" customHeight="1" x14ac:dyDescent="0.25"/>
  </sheetData>
  <mergeCells count="7">
    <mergeCell ref="AW1:AX1"/>
    <mergeCell ref="AY1:AZ1"/>
    <mergeCell ref="J1:K1"/>
    <mergeCell ref="AE1:AF1"/>
    <mergeCell ref="AG1:AH1"/>
    <mergeCell ref="AI1:AJ1"/>
    <mergeCell ref="AU1:AV1"/>
  </mergeCells>
  <printOptions horizontalCentered="1"/>
  <pageMargins left="0.70866141732283472" right="0.51181102362204722" top="0.51181102362204722" bottom="0.51181102362204722" header="0.51181102362204722" footer="0.51181102362204722"/>
  <pageSetup scale="29" orientation="portrait" r:id="rId1"/>
  <headerFooter scaleWithDoc="0">
    <oddHeader xml:space="preserve">&amp;C </oddHeader>
    <oddFooter>&amp;L&amp;9Supplemental Investor Information (Unaudited)
First Quarter, 2022&amp;R&amp;9TELUS Corporation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9"/>
  <sheetViews>
    <sheetView showGridLines="0" zoomScaleNormal="100" zoomScaleSheetLayoutView="90" workbookViewId="0">
      <selection activeCell="A6" sqref="A6:L6"/>
    </sheetView>
  </sheetViews>
  <sheetFormatPr defaultColWidth="9.109375" defaultRowHeight="13.2" x14ac:dyDescent="0.25"/>
  <cols>
    <col min="1" max="1" width="5.33203125" style="4" customWidth="1"/>
    <col min="2" max="10" width="9.109375" style="4"/>
    <col min="11" max="11" width="13" style="4" customWidth="1"/>
    <col min="12" max="12" width="5.5546875" style="4" customWidth="1"/>
    <col min="13" max="16384" width="9.109375" style="4"/>
  </cols>
  <sheetData>
    <row r="1" spans="1:16" ht="22.2" customHeight="1" x14ac:dyDescent="0.4">
      <c r="A1" s="7" t="s">
        <v>145</v>
      </c>
      <c r="N1" s="636" t="s">
        <v>207</v>
      </c>
    </row>
    <row r="2" spans="1:16" ht="7.5" customHeight="1" x14ac:dyDescent="0.25"/>
    <row r="3" spans="1:16" ht="31.5" customHeight="1" x14ac:dyDescent="0.3">
      <c r="A3" s="1047" t="s">
        <v>154</v>
      </c>
      <c r="B3" s="1047"/>
      <c r="C3" s="1047"/>
      <c r="D3" s="1047"/>
      <c r="E3" s="1047"/>
      <c r="F3" s="1047"/>
      <c r="G3" s="1047"/>
      <c r="H3" s="1047"/>
      <c r="I3" s="1047"/>
      <c r="J3" s="1047"/>
      <c r="K3" s="1047"/>
      <c r="L3" s="1047"/>
      <c r="N3" s="636" t="s">
        <v>208</v>
      </c>
    </row>
    <row r="4" spans="1:16" ht="100.2" customHeight="1" x14ac:dyDescent="0.25">
      <c r="A4" s="540"/>
      <c r="B4" s="1047" t="s">
        <v>146</v>
      </c>
      <c r="C4" s="1047"/>
      <c r="D4" s="1047"/>
      <c r="E4" s="1047"/>
      <c r="F4" s="1047"/>
      <c r="G4" s="1047"/>
      <c r="H4" s="1047"/>
      <c r="I4" s="1047"/>
      <c r="J4" s="1047"/>
      <c r="K4" s="1047"/>
      <c r="L4" s="1047"/>
    </row>
    <row r="5" spans="1:16" ht="22.95" customHeight="1" x14ac:dyDescent="0.25">
      <c r="A5" s="1046" t="s">
        <v>147</v>
      </c>
      <c r="B5" s="1046"/>
      <c r="C5" s="1046"/>
      <c r="D5" s="1046"/>
      <c r="E5" s="1046"/>
      <c r="F5" s="1046"/>
      <c r="G5" s="1046"/>
      <c r="H5" s="1046"/>
      <c r="I5" s="1046"/>
      <c r="J5" s="1046"/>
      <c r="K5" s="1046"/>
      <c r="L5" s="1046"/>
    </row>
    <row r="6" spans="1:16" ht="139.19999999999999" customHeight="1" x14ac:dyDescent="0.25">
      <c r="A6" s="1045" t="s">
        <v>159</v>
      </c>
      <c r="B6" s="1045"/>
      <c r="C6" s="1045"/>
      <c r="D6" s="1045"/>
      <c r="E6" s="1045"/>
      <c r="F6" s="1045"/>
      <c r="G6" s="1045"/>
      <c r="H6" s="1045"/>
      <c r="I6" s="1045"/>
      <c r="J6" s="1045"/>
      <c r="K6" s="1045"/>
      <c r="L6" s="1045"/>
      <c r="M6"/>
    </row>
    <row r="7" spans="1:16" ht="7.5" customHeight="1" x14ac:dyDescent="0.25">
      <c r="A7" s="41"/>
      <c r="B7" s="536"/>
      <c r="C7" s="536"/>
      <c r="D7" s="536"/>
      <c r="E7" s="536"/>
      <c r="F7" s="536"/>
      <c r="G7" s="536"/>
      <c r="H7" s="536"/>
      <c r="I7" s="536"/>
      <c r="J7" s="536"/>
      <c r="K7" s="536"/>
      <c r="L7" s="536"/>
    </row>
    <row r="8" spans="1:16" s="34" customFormat="1" ht="69" customHeight="1" x14ac:dyDescent="0.3">
      <c r="A8" s="1048" t="s">
        <v>148</v>
      </c>
      <c r="B8" s="1048"/>
      <c r="C8" s="1048"/>
      <c r="D8" s="1048"/>
      <c r="E8" s="1048"/>
      <c r="F8" s="1048"/>
      <c r="G8" s="1048"/>
      <c r="H8" s="1048"/>
      <c r="I8" s="1048"/>
      <c r="J8" s="1048"/>
      <c r="K8" s="1048"/>
      <c r="L8" s="1048"/>
      <c r="M8" s="42"/>
      <c r="N8" s="4"/>
      <c r="O8" s="3"/>
      <c r="P8" s="127"/>
    </row>
    <row r="9" spans="1:16" ht="11.25" customHeight="1" x14ac:dyDescent="0.25">
      <c r="A9" s="41"/>
      <c r="B9" s="41"/>
      <c r="C9" s="41"/>
      <c r="D9" s="41"/>
      <c r="E9" s="41"/>
      <c r="F9" s="41"/>
      <c r="G9" s="41"/>
      <c r="H9" s="41"/>
      <c r="I9" s="41"/>
      <c r="J9" s="41"/>
      <c r="K9" s="41"/>
      <c r="L9" s="41"/>
    </row>
    <row r="10" spans="1:16" ht="12.75" customHeight="1" x14ac:dyDescent="0.25">
      <c r="A10" s="1046" t="s">
        <v>149</v>
      </c>
      <c r="B10" s="1046"/>
      <c r="C10" s="1046"/>
      <c r="D10" s="1046"/>
      <c r="E10" s="1046"/>
      <c r="F10" s="1046"/>
      <c r="G10" s="1046"/>
      <c r="H10" s="1046"/>
      <c r="I10" s="1046"/>
      <c r="J10" s="1046"/>
      <c r="K10" s="1046"/>
      <c r="L10" s="1046"/>
    </row>
    <row r="11" spans="1:16" ht="27.6" customHeight="1" x14ac:dyDescent="0.25">
      <c r="A11" s="1044" t="s">
        <v>150</v>
      </c>
      <c r="B11" s="1044"/>
      <c r="C11" s="1044"/>
      <c r="D11" s="1044"/>
      <c r="E11" s="1044"/>
      <c r="F11" s="1044"/>
      <c r="G11" s="1044"/>
      <c r="H11" s="1044"/>
      <c r="I11" s="1044"/>
      <c r="J11" s="1044"/>
      <c r="K11" s="1044"/>
      <c r="L11" s="1044"/>
    </row>
    <row r="12" spans="1:16" ht="58.2" customHeight="1" x14ac:dyDescent="0.25">
      <c r="A12" s="541"/>
      <c r="B12" s="1045" t="s">
        <v>151</v>
      </c>
      <c r="C12" s="1045"/>
      <c r="D12" s="1045"/>
      <c r="E12" s="1045"/>
      <c r="F12" s="1045"/>
      <c r="G12" s="1045"/>
      <c r="H12" s="1045"/>
      <c r="I12" s="1045"/>
      <c r="J12" s="1045"/>
      <c r="K12" s="1045"/>
      <c r="L12" s="1045"/>
    </row>
    <row r="13" spans="1:16" ht="66" customHeight="1" x14ac:dyDescent="0.25">
      <c r="A13" s="40"/>
      <c r="B13" s="1045" t="s">
        <v>152</v>
      </c>
      <c r="C13" s="1045"/>
      <c r="D13" s="1045"/>
      <c r="E13" s="1045"/>
      <c r="F13" s="1045"/>
      <c r="G13" s="1045"/>
      <c r="H13" s="1045"/>
      <c r="I13" s="1045"/>
      <c r="J13" s="1045"/>
      <c r="K13" s="1045"/>
      <c r="L13" s="1045"/>
    </row>
    <row r="14" spans="1:16" ht="51" customHeight="1" x14ac:dyDescent="0.25">
      <c r="B14" s="1044" t="s">
        <v>153</v>
      </c>
      <c r="C14" s="1044"/>
      <c r="D14" s="1044"/>
      <c r="E14" s="1044"/>
      <c r="F14" s="1044"/>
      <c r="G14" s="1044"/>
      <c r="H14" s="1044"/>
      <c r="I14" s="1044"/>
      <c r="J14" s="1044"/>
      <c r="K14" s="1044"/>
      <c r="L14" s="1044"/>
    </row>
    <row r="15" spans="1:16" x14ac:dyDescent="0.25">
      <c r="B15" s="1044"/>
      <c r="C15" s="1044"/>
      <c r="D15" s="1044"/>
      <c r="E15" s="1044"/>
      <c r="F15" s="1044"/>
      <c r="G15" s="1044"/>
      <c r="H15" s="1044"/>
      <c r="I15" s="1044"/>
      <c r="J15" s="1044"/>
      <c r="K15" s="1044"/>
      <c r="L15" s="1044"/>
    </row>
    <row r="17" ht="11.25" customHeight="1" x14ac:dyDescent="0.25"/>
    <row r="329" ht="9.75" customHeight="1" x14ac:dyDescent="0.25"/>
  </sheetData>
  <mergeCells count="11">
    <mergeCell ref="A10:L10"/>
    <mergeCell ref="A3:L3"/>
    <mergeCell ref="B4:L4"/>
    <mergeCell ref="A5:L5"/>
    <mergeCell ref="A6:L6"/>
    <mergeCell ref="A8:L8"/>
    <mergeCell ref="A11:L11"/>
    <mergeCell ref="B12:L12"/>
    <mergeCell ref="B13:L13"/>
    <mergeCell ref="B14:L14"/>
    <mergeCell ref="B15:L15"/>
  </mergeCells>
  <conditionalFormatting sqref="M1:M5 M7 M9:M1048576">
    <cfRule type="containsText" dxfId="19" priority="1" operator="containsText" text="f">
      <formula>NOT(ISERROR(SEARCH("f",M1)))</formula>
    </cfRule>
  </conditionalFormatting>
  <printOptions horizontalCentered="1"/>
  <pageMargins left="0.70866141732283472" right="0.51181102362204722" top="0.51181102362204722" bottom="0.51181102362204722" header="0.51181102362204722" footer="0.51181102362204722"/>
  <pageSetup scale="82" orientation="portrait" r:id="rId1"/>
  <headerFooter scaleWithDoc="0">
    <oddHeader xml:space="preserve">&amp;C </oddHeader>
    <oddFooter>&amp;L&amp;9Supplemental Investor Information (Unaudited)
First Quarter, 2022&amp;R&amp;9TELUS Corporation
Page &amp;P</odd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pageSetUpPr fitToPage="1"/>
  </sheetPr>
  <dimension ref="A1:Q57"/>
  <sheetViews>
    <sheetView showGridLines="0" defaultGridColor="0" view="pageBreakPreview" colorId="8" zoomScaleNormal="70" zoomScaleSheetLayoutView="100" zoomScalePageLayoutView="60" workbookViewId="0">
      <selection sqref="A1:I1"/>
    </sheetView>
  </sheetViews>
  <sheetFormatPr defaultColWidth="8.88671875" defaultRowHeight="18" customHeight="1" x14ac:dyDescent="0.25"/>
  <cols>
    <col min="1" max="1" width="67.33203125" style="238" customWidth="1"/>
    <col min="2" max="6" width="14" style="51" customWidth="1"/>
    <col min="7" max="7" width="2.6640625" style="51" customWidth="1"/>
    <col min="8" max="9" width="14" style="51" customWidth="1"/>
    <col min="10" max="10" width="10" style="51" customWidth="1"/>
    <col min="11" max="11" width="10.5546875" style="51" customWidth="1"/>
    <col min="12" max="12" width="15.88671875" style="51" customWidth="1"/>
    <col min="13" max="13" width="10" style="51" customWidth="1"/>
    <col min="14" max="16384" width="8.88671875" style="51"/>
  </cols>
  <sheetData>
    <row r="1" spans="1:17" s="233" customFormat="1" ht="24" customHeight="1" x14ac:dyDescent="0.4">
      <c r="A1" s="1049" t="s">
        <v>6</v>
      </c>
      <c r="B1" s="1049"/>
      <c r="C1" s="1049"/>
      <c r="D1" s="1049"/>
      <c r="E1" s="1049"/>
      <c r="F1" s="1049"/>
      <c r="G1" s="1049"/>
      <c r="H1" s="1049"/>
      <c r="I1" s="1049"/>
      <c r="L1" s="52"/>
    </row>
    <row r="2" spans="1:17" ht="24" customHeight="1" x14ac:dyDescent="0.4">
      <c r="A2" s="1050" t="s">
        <v>57</v>
      </c>
      <c r="B2" s="1050"/>
      <c r="C2" s="1050"/>
      <c r="D2" s="1050"/>
      <c r="E2" s="1050"/>
      <c r="F2" s="1050"/>
      <c r="G2" s="1050"/>
      <c r="H2" s="1050"/>
      <c r="I2" s="1050"/>
    </row>
    <row r="3" spans="1:17" ht="18" customHeight="1" x14ac:dyDescent="0.25">
      <c r="D3" s="108"/>
      <c r="E3" s="53" t="s">
        <v>1</v>
      </c>
      <c r="I3" s="54"/>
    </row>
    <row r="4" spans="1:17" ht="18" customHeight="1" x14ac:dyDescent="0.3">
      <c r="A4" s="55" t="s">
        <v>1</v>
      </c>
      <c r="C4" s="108"/>
    </row>
    <row r="5" spans="1:17" ht="18" customHeight="1" x14ac:dyDescent="0.3">
      <c r="A5" s="56"/>
      <c r="B5" s="1052" t="s">
        <v>18</v>
      </c>
      <c r="C5" s="1053"/>
      <c r="D5" s="1053"/>
      <c r="E5" s="1053"/>
      <c r="F5" s="1054"/>
      <c r="G5" s="285"/>
      <c r="H5" s="433" t="s">
        <v>259</v>
      </c>
      <c r="I5" s="433" t="s">
        <v>19</v>
      </c>
    </row>
    <row r="6" spans="1:17" ht="18" customHeight="1" x14ac:dyDescent="0.3">
      <c r="A6" s="58" t="s">
        <v>220</v>
      </c>
      <c r="B6" s="429" t="s">
        <v>255</v>
      </c>
      <c r="C6" s="431" t="s">
        <v>196</v>
      </c>
      <c r="D6" s="431" t="s">
        <v>197</v>
      </c>
      <c r="E6" s="431" t="s">
        <v>198</v>
      </c>
      <c r="F6" s="430" t="s">
        <v>195</v>
      </c>
      <c r="G6" s="285"/>
      <c r="H6" s="428">
        <v>2023</v>
      </c>
      <c r="I6" s="428">
        <v>2022</v>
      </c>
    </row>
    <row r="7" spans="1:17" s="52" customFormat="1" ht="18" customHeight="1" x14ac:dyDescent="0.25">
      <c r="A7" s="567"/>
      <c r="B7" s="841"/>
      <c r="C7" s="839"/>
      <c r="D7" s="839"/>
      <c r="E7" s="839"/>
      <c r="F7" s="840"/>
      <c r="G7" s="294"/>
      <c r="H7" s="746"/>
      <c r="I7" s="841"/>
      <c r="K7" s="66"/>
    </row>
    <row r="8" spans="1:17" s="52" customFormat="1" ht="18" customHeight="1" x14ac:dyDescent="0.25">
      <c r="A8" s="294" t="s">
        <v>172</v>
      </c>
      <c r="B8" s="204">
        <v>224</v>
      </c>
      <c r="C8" s="202">
        <v>265</v>
      </c>
      <c r="D8" s="202">
        <v>551</v>
      </c>
      <c r="E8" s="202">
        <v>498</v>
      </c>
      <c r="F8" s="203">
        <v>404</v>
      </c>
      <c r="G8" s="747"/>
      <c r="H8" s="204">
        <v>224</v>
      </c>
      <c r="I8" s="204">
        <v>1718</v>
      </c>
      <c r="J8" s="567"/>
    </row>
    <row r="9" spans="1:17" s="52" customFormat="1" ht="18" customHeight="1" x14ac:dyDescent="0.25">
      <c r="A9" s="294"/>
      <c r="B9" s="750"/>
      <c r="C9" s="748"/>
      <c r="D9" s="748"/>
      <c r="E9" s="748"/>
      <c r="F9" s="749"/>
      <c r="G9" s="747"/>
      <c r="H9" s="750"/>
      <c r="I9" s="750"/>
      <c r="J9" s="567"/>
    </row>
    <row r="10" spans="1:17" s="52" customFormat="1" ht="18" customHeight="1" x14ac:dyDescent="0.25">
      <c r="A10" s="294" t="s">
        <v>179</v>
      </c>
      <c r="B10" s="204">
        <v>386</v>
      </c>
      <c r="C10" s="202">
        <v>339</v>
      </c>
      <c r="D10" s="202">
        <v>471</v>
      </c>
      <c r="E10" s="202">
        <v>422</v>
      </c>
      <c r="F10" s="203">
        <v>415</v>
      </c>
      <c r="G10" s="747"/>
      <c r="H10" s="204">
        <v>386</v>
      </c>
      <c r="I10" s="204">
        <v>1647</v>
      </c>
      <c r="J10" s="567"/>
      <c r="M10" s="564"/>
    </row>
    <row r="11" spans="1:17" s="52" customFormat="1" ht="18" customHeight="1" x14ac:dyDescent="0.25">
      <c r="A11" s="294"/>
      <c r="B11" s="750"/>
      <c r="C11" s="748"/>
      <c r="D11" s="748"/>
      <c r="E11" s="748"/>
      <c r="F11" s="749"/>
      <c r="G11" s="747"/>
      <c r="H11" s="750"/>
      <c r="I11" s="750"/>
      <c r="J11" s="567"/>
    </row>
    <row r="12" spans="1:17" s="52" customFormat="1" ht="18" customHeight="1" x14ac:dyDescent="0.25">
      <c r="A12" s="294" t="s">
        <v>142</v>
      </c>
      <c r="B12" s="232">
        <v>0.15</v>
      </c>
      <c r="C12" s="205">
        <v>0.17</v>
      </c>
      <c r="D12" s="205">
        <v>0.37</v>
      </c>
      <c r="E12" s="205">
        <v>0.34</v>
      </c>
      <c r="F12" s="231">
        <v>0.28000000000000003</v>
      </c>
      <c r="G12" s="206"/>
      <c r="H12" s="232">
        <v>0.15</v>
      </c>
      <c r="I12" s="232">
        <v>1.1599999999999999</v>
      </c>
      <c r="J12" s="567"/>
      <c r="M12" s="564"/>
    </row>
    <row r="13" spans="1:17" s="52" customFormat="1" ht="18" customHeight="1" x14ac:dyDescent="0.25">
      <c r="A13" s="294"/>
      <c r="B13" s="754"/>
      <c r="C13" s="751"/>
      <c r="D13" s="751"/>
      <c r="E13" s="751"/>
      <c r="F13" s="752"/>
      <c r="G13" s="753"/>
      <c r="H13" s="754"/>
      <c r="I13" s="754"/>
      <c r="J13" s="567"/>
    </row>
    <row r="14" spans="1:17" s="52" customFormat="1" ht="18" customHeight="1" x14ac:dyDescent="0.25">
      <c r="A14" s="374" t="s">
        <v>190</v>
      </c>
      <c r="B14" s="232">
        <v>0.27</v>
      </c>
      <c r="C14" s="205">
        <v>0.24</v>
      </c>
      <c r="D14" s="205">
        <v>0.34</v>
      </c>
      <c r="E14" s="205">
        <v>0.32</v>
      </c>
      <c r="F14" s="231">
        <v>0.3</v>
      </c>
      <c r="G14" s="206"/>
      <c r="H14" s="232">
        <v>0.27</v>
      </c>
      <c r="I14" s="232">
        <v>1.18</v>
      </c>
      <c r="J14" s="567"/>
      <c r="M14" s="564"/>
    </row>
    <row r="15" spans="1:17" s="52" customFormat="1" ht="18" customHeight="1" x14ac:dyDescent="0.25">
      <c r="A15" s="294"/>
      <c r="B15" s="754"/>
      <c r="C15" s="751"/>
      <c r="D15" s="751"/>
      <c r="E15" s="751"/>
      <c r="F15" s="752"/>
      <c r="G15" s="753"/>
      <c r="H15" s="754"/>
      <c r="I15" s="754"/>
      <c r="J15" s="567"/>
    </row>
    <row r="16" spans="1:17" s="52" customFormat="1" ht="18" customHeight="1" x14ac:dyDescent="0.25">
      <c r="A16" s="294" t="s">
        <v>189</v>
      </c>
      <c r="B16" s="1019">
        <v>0.35110000000000002</v>
      </c>
      <c r="C16" s="755">
        <v>0.35110000000000002</v>
      </c>
      <c r="D16" s="755">
        <v>0.33860000000000001</v>
      </c>
      <c r="E16" s="755">
        <v>0.33860000000000001</v>
      </c>
      <c r="F16" s="756">
        <v>0.32740000000000002</v>
      </c>
      <c r="G16" s="757"/>
      <c r="H16" s="603">
        <v>0.35110000000000002</v>
      </c>
      <c r="I16" s="603">
        <v>1.3557000000000001</v>
      </c>
      <c r="J16" s="567"/>
      <c r="M16" s="564"/>
      <c r="Q16" s="64"/>
    </row>
    <row r="17" spans="1:15" s="52" customFormat="1" ht="18" customHeight="1" x14ac:dyDescent="0.25">
      <c r="A17" s="294"/>
      <c r="B17" s="754"/>
      <c r="C17" s="751"/>
      <c r="D17" s="751"/>
      <c r="E17" s="751"/>
      <c r="F17" s="752"/>
      <c r="G17" s="753"/>
      <c r="H17" s="754"/>
      <c r="I17" s="754"/>
      <c r="J17" s="567"/>
      <c r="M17" s="107"/>
    </row>
    <row r="18" spans="1:15" s="52" customFormat="1" ht="18" customHeight="1" x14ac:dyDescent="0.25">
      <c r="A18" s="294" t="s">
        <v>165</v>
      </c>
      <c r="B18" s="604">
        <v>8.8999999999999996E-2</v>
      </c>
      <c r="C18" s="226">
        <v>0.10100000000000001</v>
      </c>
      <c r="D18" s="156">
        <v>0.129</v>
      </c>
      <c r="E18" s="156">
        <v>0.121</v>
      </c>
      <c r="F18" s="146">
        <v>0.114</v>
      </c>
      <c r="G18" s="758"/>
      <c r="H18" s="604">
        <v>8.8999999999999996E-2</v>
      </c>
      <c r="I18" s="604">
        <v>0.10100000000000001</v>
      </c>
      <c r="J18" s="567"/>
      <c r="M18" s="107"/>
    </row>
    <row r="19" spans="1:15" s="567" customFormat="1" ht="18" customHeight="1" x14ac:dyDescent="0.25">
      <c r="A19" s="294"/>
      <c r="B19" s="754"/>
      <c r="C19" s="751"/>
      <c r="D19" s="751"/>
      <c r="E19" s="751"/>
      <c r="F19" s="752"/>
      <c r="G19" s="753"/>
      <c r="H19" s="754"/>
      <c r="I19" s="754"/>
      <c r="M19" s="107"/>
    </row>
    <row r="20" spans="1:15" s="567" customFormat="1" ht="18" customHeight="1" x14ac:dyDescent="0.25">
      <c r="A20" s="374" t="s">
        <v>175</v>
      </c>
      <c r="B20" s="1020">
        <v>3.1</v>
      </c>
      <c r="C20" s="759">
        <v>3.6</v>
      </c>
      <c r="D20" s="759">
        <v>4.4000000000000004</v>
      </c>
      <c r="E20" s="759">
        <v>4.2</v>
      </c>
      <c r="F20" s="760">
        <v>4</v>
      </c>
      <c r="G20" s="753"/>
      <c r="H20" s="1020">
        <v>3.1</v>
      </c>
      <c r="I20" s="628">
        <v>3.6</v>
      </c>
      <c r="M20" s="107"/>
    </row>
    <row r="21" spans="1:15" s="52" customFormat="1" ht="18" customHeight="1" x14ac:dyDescent="0.25">
      <c r="A21" s="294"/>
      <c r="B21" s="754"/>
      <c r="C21" s="751"/>
      <c r="D21" s="751"/>
      <c r="E21" s="751"/>
      <c r="F21" s="752"/>
      <c r="G21" s="753"/>
      <c r="H21" s="754"/>
      <c r="I21" s="761"/>
      <c r="J21" s="567"/>
      <c r="M21" s="107"/>
    </row>
    <row r="22" spans="1:15" s="52" customFormat="1" ht="18" customHeight="1" x14ac:dyDescent="0.25">
      <c r="A22" s="294" t="s">
        <v>166</v>
      </c>
      <c r="B22" s="1020">
        <v>7.1</v>
      </c>
      <c r="C22" s="759">
        <v>7.8</v>
      </c>
      <c r="D22" s="759">
        <v>9.1</v>
      </c>
      <c r="E22" s="759">
        <v>8.9</v>
      </c>
      <c r="F22" s="760">
        <v>8.6</v>
      </c>
      <c r="G22" s="762"/>
      <c r="H22" s="1020">
        <v>7.1</v>
      </c>
      <c r="I22" s="628">
        <v>7.8</v>
      </c>
      <c r="J22" s="567"/>
      <c r="M22" s="107"/>
    </row>
    <row r="23" spans="1:15" s="567" customFormat="1" ht="18" customHeight="1" x14ac:dyDescent="0.25">
      <c r="A23" s="294"/>
      <c r="B23" s="754"/>
      <c r="C23" s="751"/>
      <c r="D23" s="751"/>
      <c r="E23" s="751"/>
      <c r="F23" s="752"/>
      <c r="G23" s="753"/>
      <c r="H23" s="754"/>
      <c r="I23" s="754"/>
      <c r="M23" s="107"/>
    </row>
    <row r="24" spans="1:15" s="567" customFormat="1" ht="18" customHeight="1" x14ac:dyDescent="0.25">
      <c r="A24" s="374" t="s">
        <v>176</v>
      </c>
      <c r="B24" s="209">
        <v>761</v>
      </c>
      <c r="C24" s="207">
        <v>1126</v>
      </c>
      <c r="D24" s="207">
        <v>1300</v>
      </c>
      <c r="E24" s="207">
        <v>1250</v>
      </c>
      <c r="F24" s="208">
        <v>1135</v>
      </c>
      <c r="G24" s="763"/>
      <c r="H24" s="1021">
        <v>761</v>
      </c>
      <c r="I24" s="204">
        <v>4811</v>
      </c>
      <c r="M24" s="107"/>
    </row>
    <row r="25" spans="1:15" s="52" customFormat="1" ht="18" customHeight="1" x14ac:dyDescent="0.25">
      <c r="A25" s="294"/>
      <c r="B25" s="754"/>
      <c r="C25" s="751"/>
      <c r="D25" s="751"/>
      <c r="E25" s="751"/>
      <c r="F25" s="752"/>
      <c r="G25" s="753"/>
      <c r="H25" s="754"/>
      <c r="I25" s="754"/>
      <c r="J25" s="567"/>
      <c r="M25" s="107"/>
    </row>
    <row r="26" spans="1:15" s="52" customFormat="1" ht="18" customHeight="1" x14ac:dyDescent="0.25">
      <c r="A26" s="294" t="s">
        <v>167</v>
      </c>
      <c r="B26" s="209">
        <v>535</v>
      </c>
      <c r="C26" s="207">
        <v>323</v>
      </c>
      <c r="D26" s="207">
        <v>331</v>
      </c>
      <c r="E26" s="207">
        <v>205</v>
      </c>
      <c r="F26" s="208">
        <v>415</v>
      </c>
      <c r="G26" s="747"/>
      <c r="H26" s="204">
        <v>535</v>
      </c>
      <c r="I26" s="204">
        <v>1274</v>
      </c>
      <c r="J26" s="567"/>
      <c r="M26" s="107"/>
    </row>
    <row r="27" spans="1:15" s="567" customFormat="1" ht="18" customHeight="1" x14ac:dyDescent="0.25">
      <c r="A27" s="294"/>
      <c r="B27" s="754"/>
      <c r="C27" s="751"/>
      <c r="D27" s="751"/>
      <c r="E27" s="751"/>
      <c r="F27" s="752"/>
      <c r="G27" s="753"/>
      <c r="H27" s="754"/>
      <c r="I27" s="754"/>
      <c r="M27" s="107"/>
    </row>
    <row r="28" spans="1:15" s="567" customFormat="1" ht="18" customHeight="1" x14ac:dyDescent="0.25">
      <c r="A28" s="374" t="s">
        <v>177</v>
      </c>
      <c r="B28" s="209">
        <v>26566</v>
      </c>
      <c r="C28" s="207">
        <v>25037</v>
      </c>
      <c r="D28" s="207">
        <v>25139</v>
      </c>
      <c r="E28" s="207">
        <v>21628</v>
      </c>
      <c r="F28" s="208">
        <v>21319</v>
      </c>
      <c r="G28" s="763"/>
      <c r="H28" s="1021">
        <v>26566</v>
      </c>
      <c r="I28" s="209">
        <v>25037</v>
      </c>
      <c r="M28" s="107"/>
    </row>
    <row r="29" spans="1:15" s="52" customFormat="1" ht="18" customHeight="1" x14ac:dyDescent="0.25">
      <c r="A29" s="294"/>
      <c r="B29" s="754"/>
      <c r="C29" s="751"/>
      <c r="D29" s="751"/>
      <c r="E29" s="751"/>
      <c r="F29" s="752"/>
      <c r="G29" s="753"/>
      <c r="H29" s="754"/>
      <c r="I29" s="754"/>
      <c r="J29" s="567"/>
      <c r="M29" s="107"/>
    </row>
    <row r="30" spans="1:15" s="52" customFormat="1" ht="18" customHeight="1" x14ac:dyDescent="0.25">
      <c r="A30" s="294" t="s">
        <v>168</v>
      </c>
      <c r="B30" s="209">
        <v>26250</v>
      </c>
      <c r="C30" s="207">
        <v>24152</v>
      </c>
      <c r="D30" s="207">
        <v>23689</v>
      </c>
      <c r="E30" s="207">
        <v>21693</v>
      </c>
      <c r="F30" s="208">
        <v>20960</v>
      </c>
      <c r="G30" s="763"/>
      <c r="H30" s="1021">
        <v>26250</v>
      </c>
      <c r="I30" s="209">
        <v>24152</v>
      </c>
      <c r="J30" s="567"/>
      <c r="M30" s="107"/>
      <c r="N30" s="64"/>
      <c r="O30" s="64"/>
    </row>
    <row r="31" spans="1:15" s="52" customFormat="1" ht="18" customHeight="1" x14ac:dyDescent="0.25">
      <c r="A31" s="294"/>
      <c r="B31" s="754"/>
      <c r="C31" s="751"/>
      <c r="D31" s="751"/>
      <c r="E31" s="751"/>
      <c r="F31" s="752"/>
      <c r="G31" s="753"/>
      <c r="H31" s="754"/>
      <c r="I31" s="754"/>
      <c r="J31" s="567"/>
    </row>
    <row r="32" spans="1:15" s="52" customFormat="1" ht="18" customHeight="1" x14ac:dyDescent="0.25">
      <c r="A32" s="294" t="s">
        <v>183</v>
      </c>
      <c r="B32" s="1022">
        <v>3.85</v>
      </c>
      <c r="C32" s="764">
        <v>3.63</v>
      </c>
      <c r="D32" s="764">
        <v>3.44</v>
      </c>
      <c r="E32" s="764">
        <v>3.23</v>
      </c>
      <c r="F32" s="765">
        <v>3.18</v>
      </c>
      <c r="G32" s="766"/>
      <c r="H32" s="1022">
        <v>3.85</v>
      </c>
      <c r="I32" s="629">
        <v>3.63</v>
      </c>
      <c r="J32" s="567"/>
      <c r="M32" s="564"/>
    </row>
    <row r="33" spans="1:16" s="52" customFormat="1" ht="18" customHeight="1" x14ac:dyDescent="0.25">
      <c r="A33" s="294"/>
      <c r="B33" s="754"/>
      <c r="C33" s="751"/>
      <c r="D33" s="751"/>
      <c r="E33" s="751"/>
      <c r="F33" s="752"/>
      <c r="G33" s="767"/>
      <c r="H33" s="754"/>
      <c r="I33" s="754"/>
      <c r="J33" s="567"/>
    </row>
    <row r="34" spans="1:16" s="52" customFormat="1" ht="18" customHeight="1" x14ac:dyDescent="0.25">
      <c r="A34" s="294" t="s">
        <v>140</v>
      </c>
      <c r="B34" s="209">
        <v>1440</v>
      </c>
      <c r="C34" s="207">
        <v>1431</v>
      </c>
      <c r="D34" s="207">
        <v>1420</v>
      </c>
      <c r="E34" s="207">
        <v>1381</v>
      </c>
      <c r="F34" s="208">
        <v>1376</v>
      </c>
      <c r="G34" s="747"/>
      <c r="H34" s="209">
        <v>1440</v>
      </c>
      <c r="I34" s="209">
        <v>1431</v>
      </c>
      <c r="J34" s="567"/>
      <c r="M34" s="564"/>
    </row>
    <row r="35" spans="1:16" s="52" customFormat="1" ht="18" customHeight="1" x14ac:dyDescent="0.25">
      <c r="A35" s="294"/>
      <c r="B35" s="754"/>
      <c r="C35" s="751"/>
      <c r="D35" s="751"/>
      <c r="E35" s="751"/>
      <c r="F35" s="752"/>
      <c r="G35" s="753"/>
      <c r="H35" s="754"/>
      <c r="I35" s="754"/>
      <c r="J35" s="567"/>
    </row>
    <row r="36" spans="1:16" s="52" customFormat="1" ht="18" customHeight="1" x14ac:dyDescent="0.25">
      <c r="A36" s="294" t="s">
        <v>141</v>
      </c>
      <c r="B36" s="209">
        <v>1439</v>
      </c>
      <c r="C36" s="207">
        <v>1429</v>
      </c>
      <c r="D36" s="207">
        <v>1398</v>
      </c>
      <c r="E36" s="207">
        <v>1381</v>
      </c>
      <c r="F36" s="208">
        <v>1376</v>
      </c>
      <c r="G36" s="763"/>
      <c r="H36" s="209">
        <v>1439</v>
      </c>
      <c r="I36" s="209">
        <v>1396</v>
      </c>
      <c r="J36" s="567"/>
      <c r="M36" s="564"/>
    </row>
    <row r="37" spans="1:16" s="52" customFormat="1" ht="18" customHeight="1" x14ac:dyDescent="0.25">
      <c r="A37" s="294"/>
      <c r="B37" s="963"/>
      <c r="C37" s="837"/>
      <c r="D37" s="837"/>
      <c r="E37" s="837"/>
      <c r="F37" s="838"/>
      <c r="G37" s="768"/>
      <c r="H37" s="124"/>
      <c r="I37" s="842"/>
      <c r="J37" s="567"/>
      <c r="K37" s="144"/>
      <c r="L37" s="66"/>
    </row>
    <row r="38" spans="1:16" s="52" customFormat="1" ht="18" customHeight="1" x14ac:dyDescent="0.25">
      <c r="A38" s="111"/>
      <c r="B38" s="113"/>
      <c r="C38" s="113"/>
      <c r="D38" s="113"/>
      <c r="E38" s="113"/>
      <c r="F38" s="113"/>
      <c r="G38" s="114"/>
      <c r="H38" s="113"/>
      <c r="I38" s="115"/>
      <c r="J38" s="66"/>
    </row>
    <row r="39" spans="1:16" s="52" customFormat="1" ht="18" customHeight="1" x14ac:dyDescent="0.25">
      <c r="A39" s="1051"/>
      <c r="B39" s="1051"/>
      <c r="C39" s="1051"/>
      <c r="D39" s="1051"/>
      <c r="E39" s="1051"/>
      <c r="F39" s="1051"/>
      <c r="G39" s="1051"/>
      <c r="H39" s="1051"/>
      <c r="I39" s="1051"/>
      <c r="J39" s="66"/>
    </row>
    <row r="40" spans="1:16" ht="18" customHeight="1" x14ac:dyDescent="0.25">
      <c r="A40" s="592"/>
      <c r="B40" s="153"/>
      <c r="C40" s="153"/>
      <c r="D40" s="153"/>
      <c r="E40" s="153"/>
      <c r="F40" s="153"/>
      <c r="G40" s="153"/>
      <c r="H40" s="153"/>
      <c r="L40" s="173"/>
      <c r="M40" s="173"/>
      <c r="N40" s="173"/>
      <c r="O40" s="173"/>
      <c r="P40" s="173"/>
    </row>
    <row r="41" spans="1:16" ht="18" customHeight="1" x14ac:dyDescent="0.25">
      <c r="A41" s="64"/>
      <c r="B41" s="52"/>
      <c r="C41" s="52"/>
      <c r="D41" s="52"/>
      <c r="E41" s="52"/>
      <c r="F41" s="52"/>
      <c r="G41" s="52"/>
      <c r="H41" s="52"/>
      <c r="M41" s="173"/>
      <c r="N41" s="173"/>
      <c r="O41" s="173"/>
      <c r="P41" s="173"/>
    </row>
    <row r="42" spans="1:16" ht="18" customHeight="1" x14ac:dyDescent="0.25">
      <c r="N42" s="238"/>
    </row>
    <row r="43" spans="1:16" ht="18" customHeight="1" x14ac:dyDescent="0.25">
      <c r="N43" s="238"/>
    </row>
    <row r="44" spans="1:16" ht="18" customHeight="1" x14ac:dyDescent="0.25">
      <c r="N44" s="238"/>
    </row>
    <row r="45" spans="1:16" ht="18" customHeight="1" x14ac:dyDescent="0.25">
      <c r="N45" s="238"/>
    </row>
    <row r="46" spans="1:16" ht="18" customHeight="1" x14ac:dyDescent="0.25">
      <c r="N46" s="238"/>
    </row>
    <row r="47" spans="1:16" ht="21" customHeight="1" x14ac:dyDescent="0.25">
      <c r="N47" s="238"/>
    </row>
    <row r="48" spans="1:16" ht="21" customHeight="1" x14ac:dyDescent="0.25">
      <c r="N48" s="238"/>
    </row>
    <row r="49" spans="1:14" ht="18" customHeight="1" x14ac:dyDescent="0.25">
      <c r="N49" s="238"/>
    </row>
    <row r="51" spans="1:14" s="224" customFormat="1" ht="18" customHeight="1" x14ac:dyDescent="0.25">
      <c r="A51" s="238"/>
    </row>
    <row r="52" spans="1:14" s="224" customFormat="1" ht="13.95" customHeight="1" x14ac:dyDescent="0.25">
      <c r="A52" s="238"/>
    </row>
    <row r="53" spans="1:14" ht="15.6" x14ac:dyDescent="0.3">
      <c r="M53" s="636"/>
    </row>
    <row r="54" spans="1:14" ht="15.6" x14ac:dyDescent="0.3">
      <c r="M54" s="636"/>
    </row>
    <row r="55" spans="1:14" ht="15" x14ac:dyDescent="0.25"/>
    <row r="56" spans="1:14" ht="15.75" customHeight="1" x14ac:dyDescent="0.25"/>
    <row r="57" spans="1:14" ht="15" x14ac:dyDescent="0.25"/>
  </sheetData>
  <mergeCells count="4">
    <mergeCell ref="A1:I1"/>
    <mergeCell ref="A2:I2"/>
    <mergeCell ref="A39:I39"/>
    <mergeCell ref="B5:F5"/>
  </mergeCells>
  <phoneticPr fontId="0" type="noConversion"/>
  <printOptions horizontalCentered="1"/>
  <pageMargins left="0.70866141732283472" right="0.51181102362204722" top="0.51181102362204722" bottom="0.51181102362204722" header="0.51181102362204722" footer="0.51181102362204722"/>
  <pageSetup scale="53" orientation="portrait" r:id="rId1"/>
  <headerFooter scaleWithDoc="0">
    <oddHeader xml:space="preserve">&amp;C </oddHeader>
    <oddFooter>&amp;L&amp;9Supplemental Investor Information (Unaudited)
First Quarter, 2023&amp;R&amp;9TELUS Corporation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14999847407452621"/>
    <pageSetUpPr fitToPage="1"/>
  </sheetPr>
  <dimension ref="A1:T98"/>
  <sheetViews>
    <sheetView showGridLines="0" defaultGridColor="0" view="pageBreakPreview" colorId="8" zoomScaleNormal="100" zoomScaleSheetLayoutView="100" zoomScalePageLayoutView="85" workbookViewId="0">
      <selection sqref="A1:G1"/>
    </sheetView>
  </sheetViews>
  <sheetFormatPr defaultColWidth="8.88671875" defaultRowHeight="18" customHeight="1" x14ac:dyDescent="0.25"/>
  <cols>
    <col min="1" max="1" width="61.88671875" style="238" customWidth="1"/>
    <col min="2" max="3" width="14" style="64" customWidth="1"/>
    <col min="4" max="5" width="14" style="51" customWidth="1"/>
    <col min="6" max="6" width="2.6640625" style="51" customWidth="1"/>
    <col min="7" max="7" width="9.6640625" style="51" bestFit="1" customWidth="1"/>
    <col min="8" max="8" width="10.6640625" style="51" customWidth="1"/>
    <col min="9" max="9" width="11.6640625" style="51" bestFit="1" customWidth="1"/>
    <col min="10" max="10" width="12" style="51" bestFit="1" customWidth="1"/>
    <col min="11" max="12" width="11.6640625" style="51" bestFit="1" customWidth="1"/>
    <col min="13" max="13" width="9.6640625" style="51" bestFit="1" customWidth="1"/>
    <col min="14" max="16384" width="8.88671875" style="51"/>
  </cols>
  <sheetData>
    <row r="1" spans="1:15" ht="24" customHeight="1" x14ac:dyDescent="0.4">
      <c r="A1" s="1049" t="s">
        <v>6</v>
      </c>
      <c r="B1" s="1049"/>
      <c r="C1" s="1049"/>
      <c r="D1" s="1049"/>
      <c r="E1" s="1049"/>
      <c r="F1" s="1049"/>
      <c r="G1" s="1055"/>
      <c r="M1" s="223"/>
    </row>
    <row r="2" spans="1:15" ht="24" customHeight="1" x14ac:dyDescent="0.4">
      <c r="A2" s="1050" t="s">
        <v>40</v>
      </c>
      <c r="B2" s="1050"/>
      <c r="C2" s="1050"/>
      <c r="D2" s="1050"/>
      <c r="E2" s="1050"/>
      <c r="F2" s="1050"/>
      <c r="G2" s="1056"/>
    </row>
    <row r="3" spans="1:15" ht="9.75" customHeight="1" x14ac:dyDescent="0.25"/>
    <row r="4" spans="1:15" s="70" customFormat="1" ht="18" customHeight="1" x14ac:dyDescent="0.3">
      <c r="A4" s="69"/>
      <c r="B4" s="1057" t="s">
        <v>257</v>
      </c>
      <c r="C4" s="1058"/>
      <c r="D4" s="1058"/>
      <c r="E4" s="1059"/>
      <c r="F4" s="51"/>
    </row>
    <row r="5" spans="1:15" s="70" customFormat="1" ht="18" customHeight="1" x14ac:dyDescent="0.3">
      <c r="A5" s="71" t="s">
        <v>214</v>
      </c>
      <c r="B5" s="60">
        <v>2023</v>
      </c>
      <c r="C5" s="61">
        <v>2022</v>
      </c>
      <c r="D5" s="72" t="s">
        <v>3</v>
      </c>
      <c r="E5" s="73" t="s">
        <v>4</v>
      </c>
      <c r="F5" s="74"/>
    </row>
    <row r="6" spans="1:15" s="75" customFormat="1" ht="18" customHeight="1" x14ac:dyDescent="0.3">
      <c r="A6" s="852"/>
      <c r="B6" s="846"/>
      <c r="C6" s="847"/>
      <c r="D6" s="848"/>
      <c r="E6" s="849"/>
      <c r="F6" s="1"/>
      <c r="G6" s="35"/>
    </row>
    <row r="7" spans="1:15" ht="18" customHeight="1" x14ac:dyDescent="0.3">
      <c r="A7" s="853" t="s">
        <v>59</v>
      </c>
      <c r="B7" s="850"/>
      <c r="C7" s="214"/>
      <c r="D7" s="214"/>
      <c r="E7" s="218"/>
      <c r="F7" s="41"/>
      <c r="G7" s="107"/>
      <c r="H7"/>
    </row>
    <row r="8" spans="1:15" ht="18" customHeight="1" x14ac:dyDescent="0.25">
      <c r="A8" s="374" t="s">
        <v>162</v>
      </c>
      <c r="B8" s="178">
        <v>4212</v>
      </c>
      <c r="C8" s="179">
        <v>3642</v>
      </c>
      <c r="D8" s="179">
        <v>570</v>
      </c>
      <c r="E8" s="126">
        <v>0.15650741350906094</v>
      </c>
      <c r="F8" s="107"/>
      <c r="G8" s="107"/>
      <c r="H8"/>
      <c r="I8" s="239"/>
      <c r="J8" s="65"/>
      <c r="K8" s="49"/>
      <c r="L8" s="49"/>
      <c r="M8" s="49"/>
      <c r="N8" s="77"/>
      <c r="O8" s="77"/>
    </row>
    <row r="9" spans="1:15" ht="18" customHeight="1" x14ac:dyDescent="0.25">
      <c r="A9" s="374" t="s">
        <v>137</v>
      </c>
      <c r="B9" s="178">
        <v>928</v>
      </c>
      <c r="C9" s="179">
        <v>759</v>
      </c>
      <c r="D9" s="179">
        <v>169</v>
      </c>
      <c r="E9" s="126">
        <v>0.22266139657444006</v>
      </c>
      <c r="F9" s="107"/>
      <c r="G9" s="107"/>
      <c r="H9"/>
      <c r="I9" s="77"/>
      <c r="J9" s="65"/>
      <c r="K9" s="49"/>
      <c r="L9" s="49"/>
      <c r="M9" s="49"/>
      <c r="N9" s="77"/>
      <c r="O9" s="77"/>
    </row>
    <row r="10" spans="1:15" ht="18" customHeight="1" x14ac:dyDescent="0.25">
      <c r="A10" s="374" t="s">
        <v>185</v>
      </c>
      <c r="B10" s="178">
        <v>-176</v>
      </c>
      <c r="C10" s="179">
        <v>-119</v>
      </c>
      <c r="D10" s="179">
        <v>-57</v>
      </c>
      <c r="E10" s="145">
        <v>-0.47899159663865548</v>
      </c>
      <c r="F10" s="107"/>
      <c r="G10" s="107"/>
      <c r="H10"/>
      <c r="I10" s="78"/>
      <c r="J10" s="65"/>
      <c r="K10" s="49"/>
      <c r="L10" s="49"/>
      <c r="M10" s="49"/>
      <c r="N10" s="78"/>
      <c r="O10" s="78"/>
    </row>
    <row r="11" spans="1:15" s="52" customFormat="1" ht="15.6" x14ac:dyDescent="0.3">
      <c r="A11" s="374" t="s">
        <v>62</v>
      </c>
      <c r="B11" s="215">
        <v>4964</v>
      </c>
      <c r="C11" s="195">
        <v>4282</v>
      </c>
      <c r="D11" s="195">
        <v>682</v>
      </c>
      <c r="E11" s="126">
        <v>0.15927136851938348</v>
      </c>
      <c r="F11" s="107"/>
      <c r="G11" s="854"/>
      <c r="H11" s="40"/>
      <c r="I11" s="140"/>
      <c r="J11" s="140"/>
      <c r="K11" s="50"/>
      <c r="L11" s="50"/>
      <c r="M11" s="50"/>
      <c r="N11" s="140"/>
      <c r="O11" s="140"/>
    </row>
    <row r="12" spans="1:15" s="52" customFormat="1" ht="15" x14ac:dyDescent="0.25">
      <c r="A12" s="374"/>
      <c r="B12" s="216"/>
      <c r="C12" s="199"/>
      <c r="D12" s="199"/>
      <c r="E12" s="197"/>
      <c r="F12" s="107"/>
      <c r="G12" s="190"/>
      <c r="H12" s="40"/>
      <c r="I12" s="134"/>
      <c r="J12" s="140"/>
      <c r="K12" s="81"/>
      <c r="L12" s="134"/>
      <c r="M12" s="134"/>
      <c r="N12" s="134"/>
      <c r="O12" s="140"/>
    </row>
    <row r="13" spans="1:15" s="52" customFormat="1" ht="15.6" hidden="1" x14ac:dyDescent="0.3">
      <c r="A13" s="855" t="s">
        <v>44</v>
      </c>
      <c r="B13" s="216"/>
      <c r="C13" s="199"/>
      <c r="D13" s="199"/>
      <c r="E13" s="197"/>
      <c r="F13" s="107"/>
      <c r="G13" s="190"/>
      <c r="H13" s="40"/>
      <c r="I13" s="134"/>
      <c r="J13" s="140"/>
      <c r="K13" s="81"/>
      <c r="L13" s="134"/>
      <c r="M13" s="134"/>
      <c r="N13" s="134"/>
      <c r="O13" s="140"/>
    </row>
    <row r="14" spans="1:15" s="52" customFormat="1" ht="15.6" hidden="1" x14ac:dyDescent="0.3">
      <c r="A14" s="421" t="s">
        <v>136</v>
      </c>
      <c r="B14" s="216"/>
      <c r="C14" s="199"/>
      <c r="D14" s="199"/>
      <c r="E14" s="197">
        <v>-1</v>
      </c>
      <c r="F14" s="107"/>
      <c r="G14" s="197">
        <v>-1</v>
      </c>
      <c r="H14" s="40"/>
      <c r="I14" s="134"/>
      <c r="J14" s="140"/>
      <c r="K14" s="81"/>
      <c r="L14" s="134"/>
      <c r="M14" s="134"/>
      <c r="N14" s="134"/>
      <c r="O14" s="140"/>
    </row>
    <row r="15" spans="1:15" s="52" customFormat="1" ht="15.6" hidden="1" x14ac:dyDescent="0.3">
      <c r="A15" s="421" t="s">
        <v>137</v>
      </c>
      <c r="B15" s="216"/>
      <c r="C15" s="199"/>
      <c r="D15" s="199"/>
      <c r="E15" s="460">
        <v>-0.999</v>
      </c>
      <c r="F15" s="107"/>
      <c r="G15" s="459">
        <v>-1</v>
      </c>
      <c r="H15" s="40"/>
      <c r="I15" s="134"/>
      <c r="J15" s="140"/>
      <c r="K15" s="81"/>
      <c r="L15" s="134"/>
      <c r="M15" s="134"/>
      <c r="N15" s="134"/>
      <c r="O15" s="140"/>
    </row>
    <row r="16" spans="1:15" s="52" customFormat="1" ht="15.6" hidden="1" x14ac:dyDescent="0.3">
      <c r="A16" s="421" t="s">
        <v>62</v>
      </c>
      <c r="B16" s="216"/>
      <c r="C16" s="199"/>
      <c r="D16" s="199"/>
      <c r="E16" s="197">
        <v>-1</v>
      </c>
      <c r="F16" s="107"/>
      <c r="G16" s="197">
        <v>-1</v>
      </c>
      <c r="H16" s="40"/>
      <c r="I16" s="134"/>
      <c r="J16" s="140"/>
      <c r="K16" s="81"/>
      <c r="L16" s="134"/>
      <c r="M16" s="134"/>
      <c r="N16" s="134"/>
      <c r="O16" s="140"/>
    </row>
    <row r="17" spans="1:18" s="52" customFormat="1" ht="15" hidden="1" x14ac:dyDescent="0.25">
      <c r="A17" s="374"/>
      <c r="B17" s="216"/>
      <c r="C17" s="199"/>
      <c r="D17" s="199"/>
      <c r="E17" s="197"/>
      <c r="F17" s="107"/>
      <c r="G17" s="190"/>
      <c r="H17" s="40"/>
      <c r="I17" s="134"/>
      <c r="J17" s="140"/>
      <c r="K17" s="81"/>
      <c r="L17" s="134"/>
      <c r="M17" s="134"/>
      <c r="N17" s="134"/>
      <c r="O17" s="140"/>
    </row>
    <row r="18" spans="1:18" s="52" customFormat="1" x14ac:dyDescent="0.3">
      <c r="A18" s="853" t="s">
        <v>223</v>
      </c>
      <c r="B18" s="240"/>
      <c r="C18" s="241"/>
      <c r="D18" s="241"/>
      <c r="E18" s="218"/>
      <c r="F18" s="107"/>
      <c r="G18" s="190"/>
      <c r="H18" s="128"/>
      <c r="I18" s="150"/>
      <c r="J18" s="80"/>
      <c r="K18" s="81"/>
      <c r="L18" s="150"/>
      <c r="M18" s="150"/>
      <c r="N18" s="150"/>
      <c r="O18" s="80"/>
    </row>
    <row r="19" spans="1:18" s="52" customFormat="1" ht="18" customHeight="1" x14ac:dyDescent="0.25">
      <c r="A19" s="374" t="s">
        <v>162</v>
      </c>
      <c r="B19" s="178">
        <v>1453</v>
      </c>
      <c r="C19" s="179">
        <v>1400</v>
      </c>
      <c r="D19" s="179">
        <v>53</v>
      </c>
      <c r="E19" s="126">
        <v>3.7109308147548141E-2</v>
      </c>
      <c r="F19" s="107"/>
      <c r="G19" s="190"/>
      <c r="H19" s="128"/>
      <c r="I19" s="140"/>
      <c r="J19" s="81"/>
      <c r="K19" s="50"/>
      <c r="L19" s="50"/>
      <c r="M19" s="50"/>
      <c r="N19" s="140"/>
      <c r="O19" s="140"/>
    </row>
    <row r="20" spans="1:18" s="52" customFormat="1" ht="18" customHeight="1" x14ac:dyDescent="0.25">
      <c r="A20" s="374" t="s">
        <v>137</v>
      </c>
      <c r="B20" s="178">
        <v>168</v>
      </c>
      <c r="C20" s="179">
        <v>169</v>
      </c>
      <c r="D20" s="179">
        <v>-1</v>
      </c>
      <c r="E20" s="145">
        <v>-5.9171597633136397E-3</v>
      </c>
      <c r="F20" s="107"/>
      <c r="G20" s="190"/>
      <c r="H20" s="128"/>
      <c r="I20" s="140"/>
      <c r="J20" s="81"/>
      <c r="K20" s="50"/>
      <c r="L20" s="50"/>
      <c r="M20" s="50"/>
      <c r="N20" s="140"/>
      <c r="O20" s="140"/>
    </row>
    <row r="21" spans="1:18" s="52" customFormat="1" ht="15.6" x14ac:dyDescent="0.3">
      <c r="A21" s="374" t="s">
        <v>20</v>
      </c>
      <c r="B21" s="215">
        <v>1621</v>
      </c>
      <c r="C21" s="195">
        <v>1569</v>
      </c>
      <c r="D21" s="195">
        <v>52</v>
      </c>
      <c r="E21" s="126">
        <v>3.3152250191276218E-2</v>
      </c>
      <c r="F21" s="107"/>
      <c r="G21" s="854"/>
      <c r="H21" s="128"/>
      <c r="I21" s="140"/>
      <c r="J21" s="81"/>
      <c r="K21" s="50"/>
      <c r="L21" s="50"/>
      <c r="M21" s="50"/>
      <c r="N21" s="140"/>
      <c r="O21" s="151"/>
    </row>
    <row r="22" spans="1:18" s="52" customFormat="1" ht="15" hidden="1" x14ac:dyDescent="0.25">
      <c r="A22" s="374"/>
      <c r="B22" s="178"/>
      <c r="C22" s="179"/>
      <c r="D22" s="179"/>
      <c r="E22" s="126"/>
      <c r="F22" s="107"/>
      <c r="G22" s="190"/>
      <c r="H22" s="128"/>
      <c r="I22" s="140"/>
      <c r="J22" s="81"/>
      <c r="K22" s="50"/>
      <c r="L22" s="50"/>
      <c r="M22" s="50"/>
      <c r="N22" s="140"/>
      <c r="O22" s="151"/>
    </row>
    <row r="23" spans="1:18" s="52" customFormat="1" ht="15.6" hidden="1" x14ac:dyDescent="0.3">
      <c r="A23" s="855" t="s">
        <v>42</v>
      </c>
      <c r="B23" s="242"/>
      <c r="C23" s="214"/>
      <c r="D23" s="214"/>
      <c r="E23" s="218"/>
      <c r="F23" s="107"/>
      <c r="G23" s="190"/>
      <c r="H23" s="128"/>
      <c r="I23" s="140"/>
      <c r="J23" s="81"/>
      <c r="K23" s="50"/>
      <c r="L23" s="50"/>
      <c r="M23" s="50"/>
      <c r="N23" s="140"/>
      <c r="O23" s="140"/>
    </row>
    <row r="24" spans="1:18" s="52" customFormat="1" ht="15.6" hidden="1" x14ac:dyDescent="0.3">
      <c r="A24" s="421" t="s">
        <v>136</v>
      </c>
      <c r="B24" s="242"/>
      <c r="C24" s="214"/>
      <c r="D24" s="214"/>
      <c r="E24" s="218"/>
      <c r="F24" s="107"/>
      <c r="G24" s="190"/>
      <c r="H24" s="128"/>
      <c r="I24" s="140"/>
      <c r="J24" s="81"/>
      <c r="K24" s="50"/>
      <c r="L24" s="50"/>
      <c r="M24" s="50"/>
      <c r="N24" s="140"/>
      <c r="O24" s="140"/>
    </row>
    <row r="25" spans="1:18" s="52" customFormat="1" ht="15.6" hidden="1" x14ac:dyDescent="0.3">
      <c r="A25" s="421" t="s">
        <v>137</v>
      </c>
      <c r="B25" s="242"/>
      <c r="C25" s="214"/>
      <c r="D25" s="214"/>
      <c r="E25" s="218"/>
      <c r="F25" s="107"/>
      <c r="G25" s="190"/>
      <c r="H25" s="128"/>
      <c r="I25" s="140"/>
      <c r="J25" s="81"/>
      <c r="K25" s="50"/>
      <c r="L25" s="50"/>
      <c r="M25" s="50"/>
      <c r="N25" s="140"/>
      <c r="O25" s="140"/>
    </row>
    <row r="26" spans="1:18" s="52" customFormat="1" ht="15.6" hidden="1" x14ac:dyDescent="0.3">
      <c r="A26" s="421" t="s">
        <v>20</v>
      </c>
      <c r="B26" s="242"/>
      <c r="C26" s="214"/>
      <c r="D26" s="214"/>
      <c r="E26" s="218">
        <v>-0.999</v>
      </c>
      <c r="F26" s="107"/>
      <c r="G26" s="461">
        <v>-1</v>
      </c>
      <c r="H26" s="128"/>
      <c r="I26" s="140"/>
      <c r="J26" s="81"/>
      <c r="K26" s="50"/>
      <c r="L26" s="50"/>
      <c r="M26" s="50"/>
      <c r="N26" s="140"/>
      <c r="O26" s="140"/>
    </row>
    <row r="27" spans="1:18" s="52" customFormat="1" ht="15" x14ac:dyDescent="0.25">
      <c r="A27" s="374"/>
      <c r="B27" s="242"/>
      <c r="C27" s="214"/>
      <c r="D27" s="214"/>
      <c r="E27" s="218"/>
      <c r="F27" s="107"/>
      <c r="G27" s="190"/>
      <c r="H27" s="128"/>
      <c r="I27" s="140"/>
      <c r="J27" s="81"/>
      <c r="K27" s="50"/>
      <c r="L27" s="50"/>
      <c r="M27" s="50"/>
      <c r="N27" s="140"/>
      <c r="O27" s="140"/>
    </row>
    <row r="28" spans="1:18" s="52" customFormat="1" ht="15.6" x14ac:dyDescent="0.3">
      <c r="A28" s="853" t="s">
        <v>36</v>
      </c>
      <c r="B28" s="240"/>
      <c r="C28" s="241"/>
      <c r="D28" s="179"/>
      <c r="E28" s="243"/>
      <c r="F28" s="107"/>
      <c r="G28" s="107"/>
      <c r="H28" s="128"/>
      <c r="I28" s="50"/>
      <c r="J28" s="151"/>
      <c r="K28" s="81"/>
      <c r="L28" s="150"/>
      <c r="M28" s="150"/>
      <c r="N28" s="50"/>
      <c r="O28" s="151"/>
    </row>
    <row r="29" spans="1:18" s="52" customFormat="1" ht="18" customHeight="1" x14ac:dyDescent="0.25">
      <c r="A29" s="374" t="s">
        <v>162</v>
      </c>
      <c r="B29" s="217">
        <v>0.34489238654785903</v>
      </c>
      <c r="C29" s="244">
        <v>0.38449513380362832</v>
      </c>
      <c r="D29" s="553">
        <v>-3.9000000000000035</v>
      </c>
      <c r="E29" s="667" t="s">
        <v>33</v>
      </c>
      <c r="F29" s="107"/>
      <c r="G29" s="107"/>
      <c r="H29" s="128"/>
      <c r="I29" s="50"/>
      <c r="J29" s="151"/>
      <c r="K29" s="81"/>
      <c r="L29" s="150"/>
      <c r="M29" s="150"/>
      <c r="N29" s="50"/>
      <c r="O29" s="140"/>
    </row>
    <row r="30" spans="1:18" s="52" customFormat="1" ht="18" customHeight="1" x14ac:dyDescent="0.25">
      <c r="A30" s="374" t="s">
        <v>137</v>
      </c>
      <c r="B30" s="245">
        <v>0.18122745406231788</v>
      </c>
      <c r="C30" s="246">
        <v>0.22198495057459644</v>
      </c>
      <c r="D30" s="554">
        <v>-4.1000000000000005</v>
      </c>
      <c r="E30" s="667" t="s">
        <v>33</v>
      </c>
      <c r="F30" s="107"/>
      <c r="G30" s="107"/>
      <c r="H30" s="128"/>
      <c r="I30" s="50"/>
      <c r="J30" s="151"/>
      <c r="K30" s="81"/>
      <c r="L30" s="150"/>
      <c r="M30" s="150"/>
      <c r="N30" s="50"/>
      <c r="O30" s="140"/>
    </row>
    <row r="31" spans="1:18" s="52" customFormat="1" ht="18" customHeight="1" x14ac:dyDescent="0.25">
      <c r="A31" s="374" t="s">
        <v>20</v>
      </c>
      <c r="B31" s="217">
        <v>0.32700000000000001</v>
      </c>
      <c r="C31" s="244">
        <v>0.36599999999999999</v>
      </c>
      <c r="D31" s="553">
        <v>-3.8999999999999977</v>
      </c>
      <c r="E31" s="667" t="s">
        <v>33</v>
      </c>
      <c r="F31" s="107"/>
      <c r="G31" s="107"/>
      <c r="H31" s="174"/>
      <c r="I31" s="50"/>
      <c r="J31" s="151"/>
      <c r="K31" s="81"/>
      <c r="L31" s="150"/>
      <c r="M31" s="150"/>
      <c r="N31" s="50"/>
      <c r="O31" s="151"/>
    </row>
    <row r="32" spans="1:18" s="52" customFormat="1" ht="15" x14ac:dyDescent="0.25">
      <c r="A32" s="374"/>
      <c r="B32" s="254"/>
      <c r="C32" s="255"/>
      <c r="D32" s="180"/>
      <c r="E32" s="256"/>
      <c r="F32" s="107"/>
      <c r="G32" s="107"/>
      <c r="H32" s="128"/>
      <c r="I32" s="80"/>
      <c r="J32" s="80"/>
      <c r="K32" s="80"/>
      <c r="L32" s="80"/>
      <c r="M32" s="80"/>
      <c r="N32" s="151"/>
      <c r="O32" s="148"/>
      <c r="P32" s="567"/>
      <c r="Q32" s="567"/>
      <c r="R32" s="567"/>
    </row>
    <row r="33" spans="1:18" s="81" customFormat="1" ht="9.75" customHeight="1" x14ac:dyDescent="0.25">
      <c r="A33" s="839"/>
      <c r="B33" s="199"/>
      <c r="C33" s="199"/>
      <c r="D33" s="199"/>
      <c r="E33" s="257"/>
      <c r="F33" s="190"/>
      <c r="G33" s="190"/>
      <c r="H33" s="128"/>
      <c r="I33" s="80"/>
      <c r="J33" s="80"/>
      <c r="K33" s="80"/>
      <c r="L33" s="80"/>
      <c r="M33" s="80"/>
      <c r="N33" s="151"/>
      <c r="O33" s="148"/>
      <c r="P33" s="567"/>
      <c r="Q33" s="567"/>
      <c r="R33" s="567"/>
    </row>
    <row r="34" spans="1:18" s="52" customFormat="1" ht="18" customHeight="1" x14ac:dyDescent="0.3">
      <c r="A34" s="605" t="s">
        <v>239</v>
      </c>
      <c r="B34" s="258"/>
      <c r="C34" s="259"/>
      <c r="D34" s="259"/>
      <c r="E34" s="260"/>
      <c r="F34" s="107"/>
      <c r="G34" s="190"/>
      <c r="H34" s="128"/>
      <c r="I34" s="80"/>
      <c r="J34" s="80"/>
      <c r="K34" s="80"/>
      <c r="L34" s="80"/>
      <c r="M34" s="80"/>
      <c r="N34" s="151"/>
      <c r="O34" s="148"/>
      <c r="P34" s="567"/>
      <c r="Q34" s="567"/>
      <c r="R34" s="567"/>
    </row>
    <row r="35" spans="1:18" s="52" customFormat="1" ht="18" customHeight="1" x14ac:dyDescent="0.25">
      <c r="A35" s="374" t="s">
        <v>162</v>
      </c>
      <c r="B35" s="178">
        <v>1593</v>
      </c>
      <c r="C35" s="179">
        <v>1435</v>
      </c>
      <c r="D35" s="179">
        <v>158</v>
      </c>
      <c r="E35" s="126">
        <v>0.10974484141969892</v>
      </c>
      <c r="F35" s="107"/>
      <c r="G35" s="190"/>
      <c r="H35" s="128"/>
      <c r="I35" s="80"/>
      <c r="J35" s="80"/>
      <c r="K35" s="80"/>
      <c r="L35" s="80"/>
      <c r="M35" s="80"/>
      <c r="N35" s="151"/>
      <c r="O35" s="148"/>
      <c r="P35" s="567"/>
      <c r="Q35" s="567"/>
      <c r="R35" s="567"/>
    </row>
    <row r="36" spans="1:18" s="52" customFormat="1" ht="18" customHeight="1" x14ac:dyDescent="0.25">
      <c r="A36" s="374" t="s">
        <v>137</v>
      </c>
      <c r="B36" s="178">
        <v>186</v>
      </c>
      <c r="C36" s="179">
        <v>173</v>
      </c>
      <c r="D36" s="180">
        <v>13</v>
      </c>
      <c r="E36" s="145">
        <v>8.1055742352159399E-2</v>
      </c>
      <c r="F36" s="107"/>
      <c r="G36" s="190"/>
      <c r="H36" s="128"/>
      <c r="I36" s="80"/>
      <c r="J36" s="80"/>
      <c r="K36" s="80"/>
      <c r="L36" s="80"/>
      <c r="M36" s="80"/>
      <c r="N36" s="151"/>
      <c r="O36" s="148"/>
      <c r="P36" s="567"/>
      <c r="Q36" s="567"/>
      <c r="R36" s="567"/>
    </row>
    <row r="37" spans="1:18" s="52" customFormat="1" ht="18" customHeight="1" x14ac:dyDescent="0.3">
      <c r="A37" s="374" t="s">
        <v>20</v>
      </c>
      <c r="B37" s="215">
        <v>1779</v>
      </c>
      <c r="C37" s="195">
        <v>1608</v>
      </c>
      <c r="D37" s="179">
        <v>171</v>
      </c>
      <c r="E37" s="126">
        <v>0.10667354354408815</v>
      </c>
      <c r="F37" s="107"/>
      <c r="G37" s="854"/>
      <c r="H37" s="128"/>
      <c r="I37" s="80"/>
      <c r="J37" s="80"/>
      <c r="K37" s="80"/>
      <c r="L37" s="80"/>
      <c r="M37" s="80"/>
      <c r="N37" s="151"/>
      <c r="O37" s="148"/>
      <c r="P37" s="567"/>
      <c r="Q37" s="567"/>
      <c r="R37" s="567"/>
    </row>
    <row r="38" spans="1:18" s="52" customFormat="1" ht="18" hidden="1" customHeight="1" x14ac:dyDescent="0.25">
      <c r="A38" s="374"/>
      <c r="B38" s="178"/>
      <c r="C38" s="179"/>
      <c r="D38" s="179"/>
      <c r="E38" s="126"/>
      <c r="F38" s="107"/>
      <c r="G38" s="190"/>
      <c r="H38" s="128"/>
      <c r="I38" s="80"/>
      <c r="J38" s="80"/>
      <c r="K38" s="80"/>
      <c r="L38" s="80"/>
      <c r="M38" s="80"/>
      <c r="N38" s="151"/>
      <c r="O38" s="148"/>
      <c r="P38" s="567"/>
      <c r="Q38" s="567"/>
      <c r="R38" s="567"/>
    </row>
    <row r="39" spans="1:18" s="52" customFormat="1" ht="18" hidden="1" customHeight="1" x14ac:dyDescent="0.3">
      <c r="A39" s="856" t="s">
        <v>224</v>
      </c>
      <c r="B39" s="178"/>
      <c r="C39" s="179"/>
      <c r="D39" s="179"/>
      <c r="E39" s="126"/>
      <c r="F39" s="107"/>
      <c r="G39" s="190"/>
      <c r="H39" s="128"/>
      <c r="I39" s="80"/>
      <c r="J39" s="80"/>
      <c r="K39" s="80"/>
      <c r="L39" s="80"/>
      <c r="M39" s="80"/>
      <c r="N39" s="151"/>
      <c r="O39" s="148"/>
      <c r="P39" s="567"/>
      <c r="Q39" s="567"/>
      <c r="R39" s="567"/>
    </row>
    <row r="40" spans="1:18" s="52" customFormat="1" ht="18" hidden="1" customHeight="1" x14ac:dyDescent="0.3">
      <c r="A40" s="421" t="s">
        <v>136</v>
      </c>
      <c r="B40" s="178"/>
      <c r="C40" s="179"/>
      <c r="D40" s="179"/>
      <c r="E40" s="126"/>
      <c r="F40" s="107"/>
      <c r="G40" s="190"/>
      <c r="H40" s="128"/>
      <c r="I40" s="80"/>
      <c r="J40" s="80"/>
      <c r="K40" s="80"/>
      <c r="L40" s="80"/>
      <c r="M40" s="80"/>
      <c r="N40" s="151"/>
      <c r="O40" s="148"/>
      <c r="P40" s="567"/>
      <c r="Q40" s="567"/>
      <c r="R40" s="567"/>
    </row>
    <row r="41" spans="1:18" s="52" customFormat="1" ht="18" hidden="1" customHeight="1" x14ac:dyDescent="0.3">
      <c r="A41" s="421" t="s">
        <v>137</v>
      </c>
      <c r="B41" s="178"/>
      <c r="C41" s="179"/>
      <c r="D41" s="179"/>
      <c r="E41" s="126"/>
      <c r="F41" s="107"/>
      <c r="G41" s="190"/>
      <c r="H41" s="128"/>
      <c r="I41" s="80"/>
      <c r="J41" s="80"/>
      <c r="K41" s="80"/>
      <c r="L41" s="80"/>
      <c r="M41" s="80"/>
      <c r="N41" s="151"/>
      <c r="O41" s="148"/>
      <c r="P41" s="567"/>
      <c r="Q41" s="567"/>
      <c r="R41" s="567"/>
    </row>
    <row r="42" spans="1:18" s="52" customFormat="1" ht="18" hidden="1" customHeight="1" x14ac:dyDescent="0.3">
      <c r="A42" s="421" t="s">
        <v>20</v>
      </c>
      <c r="B42" s="178"/>
      <c r="C42" s="179"/>
      <c r="D42" s="179"/>
      <c r="E42" s="126"/>
      <c r="F42" s="107"/>
      <c r="G42" s="190"/>
      <c r="H42" s="128"/>
      <c r="I42" s="80"/>
      <c r="J42" s="80"/>
      <c r="K42" s="80"/>
      <c r="L42" s="80"/>
      <c r="M42" s="80"/>
      <c r="N42" s="151"/>
      <c r="O42" s="148"/>
      <c r="P42" s="567"/>
      <c r="Q42" s="567"/>
      <c r="R42" s="567"/>
    </row>
    <row r="43" spans="1:18" s="52" customFormat="1" ht="6" customHeight="1" x14ac:dyDescent="0.25">
      <c r="A43" s="374"/>
      <c r="B43" s="242"/>
      <c r="C43" s="214"/>
      <c r="D43" s="214"/>
      <c r="E43" s="218"/>
      <c r="F43" s="107"/>
      <c r="G43" s="190"/>
      <c r="H43" s="128"/>
      <c r="I43" s="80"/>
      <c r="J43" s="80"/>
      <c r="K43" s="80"/>
      <c r="L43" s="80"/>
      <c r="M43" s="80"/>
      <c r="N43" s="151"/>
      <c r="O43" s="148"/>
      <c r="P43" s="567"/>
      <c r="Q43" s="567"/>
      <c r="R43" s="567"/>
    </row>
    <row r="44" spans="1:18" s="52" customFormat="1" ht="18" customHeight="1" x14ac:dyDescent="0.3">
      <c r="A44" s="605" t="s">
        <v>240</v>
      </c>
      <c r="B44" s="240"/>
      <c r="C44" s="241"/>
      <c r="D44" s="179"/>
      <c r="E44" s="243"/>
      <c r="F44" s="107"/>
      <c r="G44" s="107"/>
      <c r="H44" s="128"/>
      <c r="I44" s="80"/>
      <c r="J44" s="80"/>
      <c r="K44" s="80"/>
      <c r="L44" s="80"/>
      <c r="M44" s="80"/>
      <c r="N44" s="151"/>
      <c r="O44" s="148"/>
      <c r="P44" s="567"/>
      <c r="Q44" s="567"/>
      <c r="R44" s="567"/>
    </row>
    <row r="45" spans="1:18" s="52" customFormat="1" ht="18" customHeight="1" x14ac:dyDescent="0.25">
      <c r="A45" s="374" t="s">
        <v>162</v>
      </c>
      <c r="B45" s="217">
        <v>0.37835059012851197</v>
      </c>
      <c r="C45" s="244">
        <v>0.39414410641432895</v>
      </c>
      <c r="D45" s="553">
        <v>-1.6000000000000014</v>
      </c>
      <c r="E45" s="666" t="s">
        <v>33</v>
      </c>
      <c r="F45" s="107"/>
      <c r="G45" s="107"/>
      <c r="H45" s="174"/>
      <c r="I45" s="80"/>
      <c r="J45" s="80"/>
      <c r="K45" s="80"/>
      <c r="L45" s="80"/>
      <c r="M45" s="80"/>
      <c r="N45" s="151"/>
      <c r="O45" s="148"/>
      <c r="P45" s="567"/>
      <c r="Q45" s="567"/>
      <c r="R45" s="567"/>
    </row>
    <row r="46" spans="1:18" s="52" customFormat="1" ht="18" customHeight="1" x14ac:dyDescent="0.25">
      <c r="A46" s="374" t="s">
        <v>137</v>
      </c>
      <c r="B46" s="245">
        <v>0.20057006963213247</v>
      </c>
      <c r="C46" s="246">
        <v>0.22728410821414843</v>
      </c>
      <c r="D46" s="554">
        <v>-2.5999999999999996</v>
      </c>
      <c r="E46" s="666" t="s">
        <v>33</v>
      </c>
      <c r="F46" s="107"/>
      <c r="G46" s="107"/>
      <c r="H46" s="128"/>
      <c r="I46" s="80"/>
      <c r="J46" s="80"/>
      <c r="K46" s="80"/>
      <c r="L46" s="80"/>
      <c r="M46" s="80"/>
      <c r="N46" s="151"/>
      <c r="O46" s="148"/>
      <c r="P46" s="567"/>
      <c r="Q46" s="567"/>
      <c r="R46" s="567"/>
    </row>
    <row r="47" spans="1:18" s="52" customFormat="1" ht="18" customHeight="1" x14ac:dyDescent="0.25">
      <c r="A47" s="374" t="s">
        <v>20</v>
      </c>
      <c r="B47" s="217">
        <v>0.35851668940363934</v>
      </c>
      <c r="C47" s="244">
        <v>0.3755669733511296</v>
      </c>
      <c r="D47" s="534">
        <v>-1.7000000000000015</v>
      </c>
      <c r="E47" s="666" t="s">
        <v>33</v>
      </c>
      <c r="F47" s="107"/>
      <c r="G47" s="107"/>
      <c r="H47" s="133"/>
      <c r="I47" s="80"/>
      <c r="J47" s="80"/>
      <c r="K47" s="80"/>
      <c r="L47" s="80"/>
      <c r="M47" s="80"/>
      <c r="N47" s="151"/>
      <c r="O47" s="148"/>
      <c r="P47" s="567"/>
      <c r="Q47" s="567"/>
      <c r="R47" s="567"/>
    </row>
    <row r="48" spans="1:18" s="52" customFormat="1" ht="7.5" customHeight="1" x14ac:dyDescent="0.25">
      <c r="A48" s="374"/>
      <c r="B48" s="247"/>
      <c r="C48" s="248"/>
      <c r="D48" s="198"/>
      <c r="E48" s="197"/>
      <c r="F48" s="107"/>
      <c r="G48" s="107"/>
      <c r="H48" s="128"/>
      <c r="I48" s="50"/>
      <c r="J48" s="151"/>
      <c r="K48" s="81"/>
      <c r="L48" s="150"/>
      <c r="M48" s="150"/>
      <c r="N48" s="50"/>
      <c r="O48" s="140"/>
    </row>
    <row r="49" spans="1:18" s="52" customFormat="1" ht="18" customHeight="1" x14ac:dyDescent="0.3">
      <c r="A49" s="853" t="s">
        <v>5</v>
      </c>
      <c r="B49" s="242"/>
      <c r="C49" s="249"/>
      <c r="D49" s="221"/>
      <c r="E49" s="197"/>
      <c r="F49" s="107"/>
      <c r="G49" s="107"/>
      <c r="H49" s="128"/>
      <c r="I49" s="50"/>
      <c r="J49" s="151"/>
      <c r="K49" s="81"/>
      <c r="L49" s="150"/>
      <c r="M49" s="150"/>
      <c r="N49" s="50"/>
      <c r="O49" s="140"/>
    </row>
    <row r="50" spans="1:18" s="567" customFormat="1" ht="18" customHeight="1" x14ac:dyDescent="0.25">
      <c r="A50" s="275" t="s">
        <v>271</v>
      </c>
      <c r="B50" s="178">
        <v>688</v>
      </c>
      <c r="C50" s="179">
        <v>793</v>
      </c>
      <c r="D50" s="179">
        <v>-105</v>
      </c>
      <c r="E50" s="126">
        <v>-0.13240857503152584</v>
      </c>
      <c r="F50" s="107"/>
      <c r="G50" s="107"/>
      <c r="H50" s="128"/>
      <c r="I50" s="50"/>
      <c r="J50" s="151"/>
      <c r="K50" s="81"/>
      <c r="L50" s="150"/>
      <c r="M50" s="150"/>
      <c r="N50" s="50"/>
      <c r="O50" s="140"/>
    </row>
    <row r="51" spans="1:18" s="567" customFormat="1" ht="18" customHeight="1" x14ac:dyDescent="0.25">
      <c r="A51" s="294" t="s">
        <v>265</v>
      </c>
      <c r="B51" s="178">
        <v>5</v>
      </c>
      <c r="C51" s="179">
        <v>9</v>
      </c>
      <c r="D51" s="179">
        <v>-4</v>
      </c>
      <c r="E51" s="126">
        <v>-0.44444444444444442</v>
      </c>
      <c r="F51" s="107"/>
      <c r="G51" s="107"/>
      <c r="H51" s="128"/>
      <c r="I51" s="50"/>
      <c r="J51" s="151"/>
      <c r="K51" s="81"/>
      <c r="L51" s="150"/>
      <c r="M51" s="150"/>
      <c r="N51" s="50"/>
      <c r="O51" s="140"/>
    </row>
    <row r="52" spans="1:18" s="105" customFormat="1" ht="18" customHeight="1" x14ac:dyDescent="0.25">
      <c r="A52" s="374" t="s">
        <v>162</v>
      </c>
      <c r="B52" s="215">
        <v>693</v>
      </c>
      <c r="C52" s="195">
        <v>802</v>
      </c>
      <c r="D52" s="195">
        <v>-109</v>
      </c>
      <c r="E52" s="999">
        <v>-0.13591022443890274</v>
      </c>
      <c r="F52" s="107"/>
      <c r="G52" s="851"/>
      <c r="H52" s="128"/>
      <c r="I52" s="50"/>
      <c r="J52" s="151"/>
      <c r="K52" s="81"/>
      <c r="L52" s="150"/>
      <c r="M52" s="150"/>
      <c r="N52" s="50"/>
      <c r="O52" s="140"/>
    </row>
    <row r="53" spans="1:18" s="52" customFormat="1" ht="18" customHeight="1" x14ac:dyDescent="0.25">
      <c r="A53" s="374" t="s">
        <v>137</v>
      </c>
      <c r="B53" s="178">
        <v>20</v>
      </c>
      <c r="C53" s="179">
        <v>31</v>
      </c>
      <c r="D53" s="179">
        <v>-11</v>
      </c>
      <c r="E53" s="145">
        <v>-0.35483870967741937</v>
      </c>
      <c r="F53" s="107"/>
      <c r="G53" s="107"/>
      <c r="H53" s="234"/>
      <c r="I53" s="151"/>
      <c r="J53" s="81"/>
      <c r="K53" s="50"/>
      <c r="L53" s="50"/>
      <c r="M53" s="50"/>
      <c r="N53" s="151"/>
      <c r="O53" s="140"/>
    </row>
    <row r="54" spans="1:18" s="52" customFormat="1" ht="18" customHeight="1" x14ac:dyDescent="0.25">
      <c r="A54" s="374" t="s">
        <v>20</v>
      </c>
      <c r="B54" s="215">
        <v>713</v>
      </c>
      <c r="C54" s="195">
        <v>833</v>
      </c>
      <c r="D54" s="195">
        <v>-120</v>
      </c>
      <c r="E54" s="126">
        <v>-0.14405762304921968</v>
      </c>
      <c r="F54" s="107"/>
      <c r="G54" s="107"/>
      <c r="H54" s="128"/>
      <c r="I54" s="140"/>
      <c r="J54" s="81"/>
      <c r="K54" s="50"/>
      <c r="L54" s="50"/>
      <c r="M54" s="50"/>
      <c r="N54" s="151"/>
      <c r="O54" s="151"/>
    </row>
    <row r="55" spans="1:18" s="52" customFormat="1" ht="7.5" customHeight="1" x14ac:dyDescent="0.25">
      <c r="A55" s="374"/>
      <c r="B55" s="247"/>
      <c r="C55" s="248"/>
      <c r="D55" s="198"/>
      <c r="E55" s="197"/>
      <c r="F55" s="107"/>
      <c r="G55" s="107"/>
      <c r="H55" s="128"/>
      <c r="I55" s="141"/>
      <c r="J55" s="140"/>
      <c r="K55" s="81"/>
      <c r="L55" s="152"/>
      <c r="M55" s="152"/>
      <c r="N55" s="141"/>
      <c r="O55" s="140"/>
    </row>
    <row r="56" spans="1:18" s="52" customFormat="1" ht="18" customHeight="1" x14ac:dyDescent="0.3">
      <c r="A56" s="853" t="s">
        <v>241</v>
      </c>
      <c r="B56" s="193"/>
      <c r="C56" s="214"/>
      <c r="D56" s="214"/>
      <c r="E56" s="218"/>
      <c r="F56" s="41"/>
      <c r="G56" s="107"/>
      <c r="H56" s="128"/>
      <c r="I56" s="80"/>
      <c r="J56" s="80"/>
      <c r="K56" s="80"/>
      <c r="L56" s="80"/>
      <c r="M56" s="80"/>
      <c r="N56" s="80"/>
      <c r="O56" s="80"/>
    </row>
    <row r="57" spans="1:18" s="52" customFormat="1" ht="15" customHeight="1" x14ac:dyDescent="0.25">
      <c r="A57" s="374" t="s">
        <v>162</v>
      </c>
      <c r="B57" s="250">
        <v>0.16334283000949668</v>
      </c>
      <c r="C57" s="251">
        <v>0.21773750686436025</v>
      </c>
      <c r="D57" s="555">
        <v>-6</v>
      </c>
      <c r="E57" s="666" t="s">
        <v>33</v>
      </c>
      <c r="F57" s="107"/>
      <c r="G57" s="107"/>
      <c r="H57" s="128"/>
      <c r="I57" s="80"/>
      <c r="J57" s="80"/>
      <c r="K57" s="80"/>
      <c r="L57" s="80"/>
      <c r="M57" s="80"/>
      <c r="N57" s="140"/>
      <c r="O57" s="148"/>
    </row>
    <row r="58" spans="1:18" s="52" customFormat="1" ht="18" customHeight="1" x14ac:dyDescent="0.25">
      <c r="A58" s="374" t="s">
        <v>137</v>
      </c>
      <c r="B58" s="252">
        <v>2.1551724137931036E-2</v>
      </c>
      <c r="C58" s="253">
        <v>4.0843214756258232E-2</v>
      </c>
      <c r="D58" s="556">
        <v>-2</v>
      </c>
      <c r="E58" s="666" t="s">
        <v>33</v>
      </c>
      <c r="F58" s="107"/>
      <c r="G58" s="107"/>
      <c r="H58" s="128"/>
      <c r="I58" s="80"/>
      <c r="J58" s="80"/>
      <c r="K58" s="80"/>
      <c r="L58" s="80"/>
      <c r="M58" s="80"/>
      <c r="N58" s="151"/>
      <c r="O58" s="148"/>
    </row>
    <row r="59" spans="1:18" s="52" customFormat="1" ht="18" customHeight="1" x14ac:dyDescent="0.25">
      <c r="A59" s="374" t="s">
        <v>20</v>
      </c>
      <c r="B59" s="250">
        <v>0.14000000000000001</v>
      </c>
      <c r="C59" s="251">
        <v>0.19</v>
      </c>
      <c r="D59" s="555">
        <v>-4.9999999999999991</v>
      </c>
      <c r="E59" s="666" t="s">
        <v>33</v>
      </c>
      <c r="F59" s="107"/>
      <c r="G59" s="107"/>
      <c r="H59" s="128"/>
      <c r="I59" s="80"/>
      <c r="J59" s="80"/>
      <c r="K59" s="80"/>
      <c r="L59" s="80"/>
      <c r="M59" s="80"/>
      <c r="N59" s="151"/>
      <c r="O59" s="148"/>
    </row>
    <row r="60" spans="1:18" s="52" customFormat="1" ht="7.5" customHeight="1" x14ac:dyDescent="0.25">
      <c r="A60" s="374"/>
      <c r="B60" s="247"/>
      <c r="C60" s="248"/>
      <c r="D60" s="198"/>
      <c r="E60" s="197"/>
      <c r="F60" s="107"/>
      <c r="G60" s="107"/>
      <c r="H60" s="128"/>
      <c r="I60" s="80"/>
      <c r="J60" s="80"/>
      <c r="K60" s="80"/>
      <c r="L60" s="80"/>
      <c r="M60" s="80"/>
      <c r="N60" s="151"/>
      <c r="O60" s="148"/>
      <c r="P60" s="567"/>
      <c r="Q60" s="567"/>
      <c r="R60" s="567"/>
    </row>
    <row r="61" spans="1:18" s="52" customFormat="1" ht="18" customHeight="1" x14ac:dyDescent="0.3">
      <c r="A61" s="853" t="s">
        <v>253</v>
      </c>
      <c r="B61" s="193"/>
      <c r="C61" s="214"/>
      <c r="D61" s="214"/>
      <c r="E61" s="218"/>
      <c r="F61" s="41"/>
      <c r="G61" s="107"/>
      <c r="H61" s="128"/>
      <c r="I61" s="80"/>
      <c r="J61" s="80"/>
      <c r="K61" s="80"/>
      <c r="L61" s="80"/>
      <c r="M61" s="80"/>
      <c r="N61" s="151"/>
      <c r="O61" s="148"/>
      <c r="P61" s="567"/>
      <c r="Q61" s="567"/>
      <c r="R61" s="567"/>
    </row>
    <row r="62" spans="1:18" s="105" customFormat="1" ht="18" customHeight="1" x14ac:dyDescent="0.25">
      <c r="A62" s="374" t="s">
        <v>162</v>
      </c>
      <c r="B62" s="178">
        <v>900</v>
      </c>
      <c r="C62" s="179">
        <v>633</v>
      </c>
      <c r="D62" s="179">
        <v>267</v>
      </c>
      <c r="E62" s="126">
        <v>0.4218009478672986</v>
      </c>
      <c r="F62" s="107"/>
      <c r="G62" s="851"/>
      <c r="H62" s="1016"/>
      <c r="I62" s="1016"/>
      <c r="J62" s="1017"/>
      <c r="K62" s="80"/>
      <c r="L62" s="80"/>
      <c r="M62" s="80"/>
      <c r="N62" s="151"/>
      <c r="O62" s="148"/>
      <c r="P62" s="567"/>
      <c r="Q62" s="567"/>
      <c r="R62" s="567"/>
    </row>
    <row r="63" spans="1:18" s="52" customFormat="1" ht="18" customHeight="1" x14ac:dyDescent="0.25">
      <c r="A63" s="374" t="s">
        <v>137</v>
      </c>
      <c r="B63" s="178">
        <v>166</v>
      </c>
      <c r="C63" s="179">
        <v>142</v>
      </c>
      <c r="D63" s="180">
        <v>24</v>
      </c>
      <c r="E63" s="145">
        <v>0.16901408450704225</v>
      </c>
      <c r="F63" s="107"/>
      <c r="G63" s="106"/>
      <c r="H63" s="1016"/>
      <c r="I63" s="1016"/>
      <c r="J63" s="1017"/>
      <c r="K63" s="80"/>
      <c r="L63" s="80"/>
      <c r="M63" s="80"/>
      <c r="N63" s="151"/>
      <c r="O63" s="148"/>
      <c r="P63" s="567"/>
      <c r="Q63" s="567"/>
      <c r="R63" s="567"/>
    </row>
    <row r="64" spans="1:18" s="52" customFormat="1" ht="18" customHeight="1" x14ac:dyDescent="0.25">
      <c r="A64" s="374" t="s">
        <v>20</v>
      </c>
      <c r="B64" s="215">
        <v>1066</v>
      </c>
      <c r="C64" s="195">
        <v>775</v>
      </c>
      <c r="D64" s="179">
        <v>291</v>
      </c>
      <c r="E64" s="126">
        <v>0.37548387096774194</v>
      </c>
      <c r="F64" s="107"/>
      <c r="G64" s="107"/>
      <c r="H64" s="1016"/>
      <c r="I64" s="1016"/>
      <c r="J64" s="1017"/>
      <c r="K64" s="80"/>
      <c r="L64" s="80"/>
      <c r="M64" s="80"/>
      <c r="N64" s="151"/>
      <c r="O64" s="148"/>
      <c r="P64" s="567"/>
      <c r="Q64" s="567"/>
      <c r="R64" s="567"/>
    </row>
    <row r="65" spans="1:20" s="64" customFormat="1" ht="15" x14ac:dyDescent="0.25">
      <c r="A65" s="107"/>
      <c r="B65" s="857"/>
      <c r="C65" s="858"/>
      <c r="D65" s="858"/>
      <c r="E65" s="859"/>
      <c r="F65" s="107"/>
      <c r="G65" s="107"/>
      <c r="H65" s="133"/>
      <c r="I65" s="80"/>
      <c r="J65" s="80"/>
      <c r="K65" s="80"/>
      <c r="L65" s="80"/>
      <c r="M65" s="80"/>
      <c r="N65" s="151"/>
      <c r="O65" s="148"/>
      <c r="P65" s="567"/>
      <c r="Q65" s="567"/>
      <c r="R65" s="567"/>
    </row>
    <row r="66" spans="1:20" s="76" customFormat="1" ht="15" hidden="1" x14ac:dyDescent="0.25">
      <c r="A66" s="107"/>
      <c r="B66" s="106"/>
      <c r="C66" s="106"/>
      <c r="D66" s="107"/>
      <c r="E66" s="107"/>
      <c r="F66" s="107"/>
      <c r="G66" s="107"/>
      <c r="H66"/>
      <c r="I66" s="80"/>
      <c r="J66" s="80"/>
      <c r="K66" s="80"/>
      <c r="L66" s="80"/>
      <c r="M66" s="80"/>
      <c r="N66" s="151"/>
      <c r="O66" s="148"/>
      <c r="P66" s="567"/>
      <c r="Q66" s="567"/>
      <c r="R66" s="567"/>
    </row>
    <row r="67" spans="1:20" s="52" customFormat="1" ht="6" customHeight="1" x14ac:dyDescent="0.25">
      <c r="A67" s="111"/>
      <c r="B67" s="106"/>
      <c r="C67" s="138"/>
      <c r="D67" s="107"/>
      <c r="E67" s="107"/>
      <c r="F67" s="107"/>
      <c r="G67" s="107"/>
      <c r="H67"/>
      <c r="I67" s="80"/>
      <c r="J67" s="80"/>
      <c r="K67" s="80"/>
      <c r="L67" s="80"/>
      <c r="M67" s="80"/>
      <c r="N67" s="151"/>
      <c r="O67" s="148"/>
      <c r="P67" s="567"/>
      <c r="Q67" s="567"/>
      <c r="R67" s="567"/>
    </row>
    <row r="68" spans="1:20" s="64" customFormat="1" ht="36.75" customHeight="1" x14ac:dyDescent="0.25">
      <c r="A68" s="1061"/>
      <c r="B68" s="1061"/>
      <c r="C68" s="1061"/>
      <c r="D68" s="1061"/>
      <c r="E68" s="1061"/>
      <c r="F68" s="1061"/>
      <c r="G68" s="122"/>
      <c r="H68" s="128"/>
      <c r="I68" s="125"/>
    </row>
    <row r="69" spans="1:20" s="64" customFormat="1" ht="33.75" customHeight="1" x14ac:dyDescent="0.25">
      <c r="A69" s="1062"/>
      <c r="B69" s="1062"/>
      <c r="C69" s="1062"/>
      <c r="D69" s="1062"/>
      <c r="E69" s="1062"/>
      <c r="F69" s="1062"/>
      <c r="G69" s="225"/>
      <c r="H69" s="225"/>
      <c r="I69" s="125"/>
    </row>
    <row r="70" spans="1:20" s="76" customFormat="1" ht="17.399999999999999" x14ac:dyDescent="0.25">
      <c r="A70" s="225"/>
      <c r="B70" s="225"/>
      <c r="C70" s="225"/>
      <c r="D70" s="225"/>
      <c r="E70" s="225"/>
      <c r="F70" s="225"/>
      <c r="G70" s="225"/>
      <c r="H70" s="225"/>
      <c r="I70" s="86"/>
    </row>
    <row r="71" spans="1:20" s="76" customFormat="1" ht="5.25" customHeight="1" x14ac:dyDescent="0.25">
      <c r="A71" s="129"/>
      <c r="B71" s="130"/>
      <c r="C71" s="130"/>
      <c r="D71" s="130"/>
      <c r="E71" s="130"/>
      <c r="F71" s="130"/>
      <c r="G71" s="86"/>
      <c r="H71" s="86"/>
      <c r="I71" s="86"/>
    </row>
    <row r="72" spans="1:20" s="76" customFormat="1" ht="6" customHeight="1" x14ac:dyDescent="0.25">
      <c r="A72" s="131"/>
      <c r="B72" s="131"/>
      <c r="C72" s="131"/>
      <c r="D72" s="131"/>
      <c r="E72" s="131"/>
      <c r="F72" s="131"/>
      <c r="G72" s="86"/>
      <c r="H72" s="86"/>
      <c r="I72" s="86"/>
    </row>
    <row r="73" spans="1:20" s="76" customFormat="1" ht="18" customHeight="1" x14ac:dyDescent="0.25">
      <c r="A73" s="87"/>
      <c r="B73" s="88"/>
      <c r="C73" s="88"/>
      <c r="D73" s="88"/>
      <c r="E73" s="88"/>
      <c r="F73" s="88"/>
      <c r="G73" s="86"/>
    </row>
    <row r="74" spans="1:20" s="76" customFormat="1" ht="18" customHeight="1" x14ac:dyDescent="0.25">
      <c r="A74" s="239"/>
      <c r="B74" s="85"/>
      <c r="C74" s="85"/>
    </row>
    <row r="75" spans="1:20" s="76" customFormat="1" ht="18" customHeight="1" x14ac:dyDescent="0.25">
      <c r="A75" s="239"/>
      <c r="B75" s="85"/>
      <c r="C75" s="85"/>
    </row>
    <row r="76" spans="1:20" s="76" customFormat="1" ht="18" customHeight="1" x14ac:dyDescent="0.25">
      <c r="A76" s="89"/>
      <c r="B76" s="85"/>
      <c r="C76" s="85"/>
      <c r="D76" s="89"/>
      <c r="E76" s="89"/>
      <c r="F76" s="89"/>
    </row>
    <row r="77" spans="1:20" s="76" customFormat="1" ht="18" customHeight="1" x14ac:dyDescent="0.3">
      <c r="A77" s="239"/>
      <c r="B77" s="85"/>
      <c r="C77" s="85"/>
      <c r="I77" s="636"/>
      <c r="J77" s="567"/>
      <c r="K77" s="567"/>
      <c r="L77" s="567"/>
      <c r="M77" s="567"/>
      <c r="N77" s="567"/>
      <c r="O77" s="567"/>
      <c r="P77" s="567"/>
      <c r="Q77" s="567"/>
      <c r="R77" s="567"/>
      <c r="S77" s="567"/>
      <c r="T77" s="567"/>
    </row>
    <row r="78" spans="1:20" s="76" customFormat="1" ht="18" customHeight="1" x14ac:dyDescent="0.3">
      <c r="A78" s="239"/>
      <c r="I78" s="655"/>
    </row>
    <row r="79" spans="1:20" s="76" customFormat="1" ht="18" customHeight="1" x14ac:dyDescent="0.25">
      <c r="A79" s="239"/>
    </row>
    <row r="80" spans="1:20" s="76" customFormat="1" ht="18" customHeight="1" x14ac:dyDescent="0.25">
      <c r="A80" s="239"/>
    </row>
    <row r="81" spans="1:7" s="76" customFormat="1" ht="18" customHeight="1" x14ac:dyDescent="0.25">
      <c r="A81" s="239"/>
    </row>
    <row r="82" spans="1:7" s="76" customFormat="1" ht="18" customHeight="1" x14ac:dyDescent="0.25">
      <c r="A82" s="239"/>
    </row>
    <row r="83" spans="1:7" s="182" customFormat="1" ht="18" customHeight="1" x14ac:dyDescent="0.25">
      <c r="A83" s="239"/>
    </row>
    <row r="84" spans="1:7" s="182" customFormat="1" ht="18" customHeight="1" x14ac:dyDescent="0.25">
      <c r="A84" s="239"/>
      <c r="G84" s="236"/>
    </row>
    <row r="85" spans="1:7" s="182" customFormat="1" ht="18" customHeight="1" x14ac:dyDescent="0.25">
      <c r="A85" s="239"/>
      <c r="G85" s="236"/>
    </row>
    <row r="86" spans="1:7" s="182" customFormat="1" ht="18" customHeight="1" x14ac:dyDescent="0.25">
      <c r="A86" s="239"/>
      <c r="G86" s="236"/>
    </row>
    <row r="87" spans="1:7" s="182" customFormat="1" ht="18" customHeight="1" x14ac:dyDescent="0.25">
      <c r="A87" s="239"/>
    </row>
    <row r="88" spans="1:7" s="182" customFormat="1" ht="18" customHeight="1" x14ac:dyDescent="0.25">
      <c r="A88" s="239"/>
    </row>
    <row r="89" spans="1:7" s="117" customFormat="1" ht="14.25" customHeight="1" x14ac:dyDescent="0.25"/>
    <row r="90" spans="1:7" s="76" customFormat="1" ht="18" customHeight="1" x14ac:dyDescent="0.25">
      <c r="A90" s="154"/>
      <c r="B90" s="154"/>
      <c r="C90" s="154"/>
      <c r="D90" s="154"/>
      <c r="E90" s="154"/>
      <c r="F90" s="154"/>
    </row>
    <row r="91" spans="1:7" s="222" customFormat="1" ht="18" customHeight="1" x14ac:dyDescent="0.25">
      <c r="A91" s="154"/>
      <c r="B91" s="154"/>
      <c r="C91" s="154"/>
      <c r="D91" s="154"/>
      <c r="E91" s="154"/>
      <c r="F91" s="154"/>
    </row>
    <row r="92" spans="1:7" s="76" customFormat="1" ht="29.25" customHeight="1" x14ac:dyDescent="0.25">
      <c r="A92" s="1060"/>
      <c r="B92" s="1060"/>
      <c r="C92" s="1060"/>
      <c r="D92" s="1060"/>
      <c r="E92" s="1060"/>
      <c r="F92" s="1060"/>
    </row>
    <row r="93" spans="1:7" s="76" customFormat="1" ht="18" customHeight="1" x14ac:dyDescent="0.25">
      <c r="A93" s="239"/>
      <c r="B93" s="64"/>
      <c r="C93" s="64"/>
      <c r="D93" s="64"/>
      <c r="E93" s="64"/>
      <c r="F93" s="64"/>
    </row>
    <row r="94" spans="1:7" s="76" customFormat="1" ht="18" customHeight="1" x14ac:dyDescent="0.25">
      <c r="A94" s="239"/>
    </row>
    <row r="95" spans="1:7" s="76" customFormat="1" ht="18" customHeight="1" x14ac:dyDescent="0.25">
      <c r="A95" s="239"/>
    </row>
    <row r="96" spans="1:7" s="76" customFormat="1" ht="18" customHeight="1" x14ac:dyDescent="0.25">
      <c r="A96" s="239"/>
    </row>
    <row r="97" spans="1:7" s="76" customFormat="1" ht="18" customHeight="1" x14ac:dyDescent="0.25">
      <c r="A97" s="239"/>
    </row>
    <row r="98" spans="1:7" ht="18" customHeight="1" x14ac:dyDescent="0.25">
      <c r="A98" s="239"/>
      <c r="B98" s="76"/>
      <c r="C98" s="76"/>
      <c r="D98" s="76"/>
      <c r="E98" s="76"/>
      <c r="F98" s="76"/>
      <c r="G98" s="76"/>
    </row>
  </sheetData>
  <mergeCells count="6">
    <mergeCell ref="A1:G1"/>
    <mergeCell ref="A2:G2"/>
    <mergeCell ref="B4:E4"/>
    <mergeCell ref="A92:F92"/>
    <mergeCell ref="A68:F68"/>
    <mergeCell ref="A69:F69"/>
  </mergeCells>
  <phoneticPr fontId="0" type="noConversion"/>
  <printOptions horizontalCentered="1"/>
  <pageMargins left="0.70866141732283472" right="0.51181102362204722" top="0.51181102362204722" bottom="0.51181102362204722" header="0.51181102362204722" footer="0.51181102362204722"/>
  <pageSetup scale="72" orientation="portrait" r:id="rId1"/>
  <headerFooter scaleWithDoc="0">
    <oddHeader xml:space="preserve">&amp;C </oddHeader>
    <oddFooter>&amp;L&amp;9Supplemental Investor Information (Unaudited)
First Quarter, 2023&amp;R&amp;9TELUS Corporation
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U97"/>
  <sheetViews>
    <sheetView showGridLines="0" defaultGridColor="0" view="pageBreakPreview" colorId="8" zoomScaleNormal="70" zoomScaleSheetLayoutView="100" workbookViewId="0">
      <selection sqref="A1:J1"/>
    </sheetView>
  </sheetViews>
  <sheetFormatPr defaultColWidth="8.88671875" defaultRowHeight="18" customHeight="1" x14ac:dyDescent="0.25"/>
  <cols>
    <col min="1" max="1" width="63.109375" style="285" customWidth="1"/>
    <col min="2" max="2" width="14" style="275" customWidth="1"/>
    <col min="3" max="6" width="14" style="285" customWidth="1"/>
    <col min="7" max="7" width="3.6640625" style="285" customWidth="1"/>
    <col min="8" max="9" width="14" style="285" customWidth="1"/>
    <col min="10" max="10" width="2.44140625" style="285" customWidth="1"/>
    <col min="11" max="11" width="12" style="285" bestFit="1" customWidth="1"/>
    <col min="12" max="12" width="10" style="285" bestFit="1" customWidth="1"/>
    <col min="13" max="16384" width="8.88671875" style="285"/>
  </cols>
  <sheetData>
    <row r="1" spans="1:21" ht="24" customHeight="1" x14ac:dyDescent="0.4">
      <c r="A1" s="1063" t="s">
        <v>6</v>
      </c>
      <c r="B1" s="1063"/>
      <c r="C1" s="1063"/>
      <c r="D1" s="1063"/>
      <c r="E1" s="1063"/>
      <c r="F1" s="1063"/>
      <c r="G1" s="1063"/>
      <c r="H1" s="1064"/>
      <c r="I1" s="1064"/>
      <c r="J1" s="1064"/>
    </row>
    <row r="2" spans="1:21" ht="24" customHeight="1" x14ac:dyDescent="0.4">
      <c r="A2" s="1065" t="s">
        <v>49</v>
      </c>
      <c r="B2" s="1065"/>
      <c r="C2" s="1065"/>
      <c r="D2" s="1065"/>
      <c r="E2" s="1065"/>
      <c r="F2" s="1065"/>
      <c r="G2" s="1065"/>
      <c r="H2" s="1066"/>
      <c r="I2" s="1066"/>
      <c r="J2" s="1066"/>
    </row>
    <row r="3" spans="1:21" ht="18" customHeight="1" x14ac:dyDescent="0.25">
      <c r="H3" s="285" t="s">
        <v>1</v>
      </c>
      <c r="I3" s="288"/>
    </row>
    <row r="4" spans="1:21" ht="18" customHeight="1" x14ac:dyDescent="0.3">
      <c r="A4" s="288"/>
      <c r="B4" s="1052" t="s">
        <v>18</v>
      </c>
      <c r="C4" s="1053"/>
      <c r="D4" s="1053"/>
      <c r="E4" s="1053"/>
      <c r="F4" s="1054"/>
      <c r="H4" s="433" t="s">
        <v>259</v>
      </c>
      <c r="I4" s="433" t="s">
        <v>19</v>
      </c>
    </row>
    <row r="5" spans="1:21" s="288" customFormat="1" ht="18" customHeight="1" x14ac:dyDescent="0.3">
      <c r="A5" s="432" t="s">
        <v>214</v>
      </c>
      <c r="B5" s="429" t="s">
        <v>255</v>
      </c>
      <c r="C5" s="431" t="s">
        <v>196</v>
      </c>
      <c r="D5" s="431" t="s">
        <v>197</v>
      </c>
      <c r="E5" s="431" t="s">
        <v>198</v>
      </c>
      <c r="F5" s="430" t="s">
        <v>195</v>
      </c>
      <c r="G5" s="285"/>
      <c r="H5" s="429">
        <v>2023</v>
      </c>
      <c r="I5" s="428">
        <v>2022</v>
      </c>
    </row>
    <row r="6" spans="1:21" ht="18" customHeight="1" x14ac:dyDescent="0.3">
      <c r="A6" s="413"/>
      <c r="B6" s="865"/>
      <c r="C6" s="396"/>
      <c r="D6" s="396"/>
      <c r="E6" s="396"/>
      <c r="F6" s="780"/>
      <c r="G6" s="395"/>
      <c r="H6" s="873"/>
      <c r="I6" s="861"/>
      <c r="J6" s="294"/>
      <c r="K6" s="294"/>
    </row>
    <row r="7" spans="1:21" ht="18" customHeight="1" x14ac:dyDescent="0.3">
      <c r="A7" s="413" t="s">
        <v>59</v>
      </c>
      <c r="B7" s="865"/>
      <c r="C7" s="396"/>
      <c r="D7" s="396"/>
      <c r="E7" s="396"/>
      <c r="F7" s="780"/>
      <c r="G7" s="395"/>
      <c r="H7" s="397"/>
      <c r="I7" s="186"/>
      <c r="J7" s="294"/>
      <c r="K7" s="294"/>
    </row>
    <row r="8" spans="1:21" ht="18" customHeight="1" x14ac:dyDescent="0.25">
      <c r="A8" s="294" t="s">
        <v>162</v>
      </c>
      <c r="B8" s="186">
        <v>4212</v>
      </c>
      <c r="C8" s="179">
        <v>4368</v>
      </c>
      <c r="D8" s="179">
        <v>4009</v>
      </c>
      <c r="E8" s="179">
        <v>3733</v>
      </c>
      <c r="F8" s="189">
        <v>3642</v>
      </c>
      <c r="G8" s="391"/>
      <c r="H8" s="178">
        <v>4212</v>
      </c>
      <c r="I8" s="186">
        <v>15752</v>
      </c>
      <c r="J8" s="294"/>
      <c r="K8" s="143"/>
      <c r="L8" s="416"/>
      <c r="M8" s="416"/>
    </row>
    <row r="9" spans="1:21" ht="18" customHeight="1" x14ac:dyDescent="0.25">
      <c r="A9" s="294" t="s">
        <v>137</v>
      </c>
      <c r="B9" s="186">
        <v>928</v>
      </c>
      <c r="C9" s="179">
        <v>855</v>
      </c>
      <c r="D9" s="179">
        <v>803</v>
      </c>
      <c r="E9" s="179">
        <v>797</v>
      </c>
      <c r="F9" s="189">
        <v>759</v>
      </c>
      <c r="G9" s="391"/>
      <c r="H9" s="178">
        <v>928</v>
      </c>
      <c r="I9" s="186">
        <v>3214</v>
      </c>
      <c r="J9" s="294"/>
      <c r="K9" s="425"/>
      <c r="L9" s="90"/>
      <c r="M9" s="416"/>
    </row>
    <row r="10" spans="1:21" ht="18" customHeight="1" x14ac:dyDescent="0.25">
      <c r="A10" s="294" t="s">
        <v>185</v>
      </c>
      <c r="B10" s="983">
        <v>-176</v>
      </c>
      <c r="C10" s="180">
        <v>-165</v>
      </c>
      <c r="D10" s="180">
        <v>-141</v>
      </c>
      <c r="E10" s="180">
        <v>-129</v>
      </c>
      <c r="F10" s="194">
        <v>-119</v>
      </c>
      <c r="G10" s="391"/>
      <c r="H10" s="178">
        <v>-176</v>
      </c>
      <c r="I10" s="186">
        <v>-554</v>
      </c>
      <c r="J10" s="294"/>
      <c r="K10" s="405"/>
      <c r="L10" s="416"/>
      <c r="M10" s="416"/>
    </row>
    <row r="11" spans="1:21" ht="18" customHeight="1" x14ac:dyDescent="0.25">
      <c r="A11" s="294" t="s">
        <v>62</v>
      </c>
      <c r="B11" s="186">
        <v>4964</v>
      </c>
      <c r="C11" s="179">
        <v>5058</v>
      </c>
      <c r="D11" s="179">
        <v>4671</v>
      </c>
      <c r="E11" s="179">
        <v>4401</v>
      </c>
      <c r="F11" s="189">
        <v>4282</v>
      </c>
      <c r="G11" s="409"/>
      <c r="H11" s="410">
        <v>4964</v>
      </c>
      <c r="I11" s="408">
        <v>18412</v>
      </c>
      <c r="J11" s="294"/>
      <c r="K11" s="144"/>
      <c r="L11" s="416"/>
      <c r="M11" s="416"/>
    </row>
    <row r="12" spans="1:21" ht="8.25" customHeight="1" x14ac:dyDescent="0.25">
      <c r="A12" s="294"/>
      <c r="B12" s="984"/>
      <c r="C12" s="199"/>
      <c r="D12" s="199"/>
      <c r="E12" s="199"/>
      <c r="F12" s="778"/>
      <c r="G12" s="374"/>
      <c r="H12" s="427"/>
      <c r="I12" s="862"/>
      <c r="J12" s="294"/>
      <c r="K12" s="405"/>
      <c r="L12" s="416"/>
      <c r="M12" s="416"/>
    </row>
    <row r="13" spans="1:21" s="398" customFormat="1" ht="18" customHeight="1" x14ac:dyDescent="0.3">
      <c r="A13" s="424" t="s">
        <v>44</v>
      </c>
      <c r="B13" s="866"/>
      <c r="C13" s="422"/>
      <c r="D13" s="422"/>
      <c r="E13" s="422"/>
      <c r="F13" s="779"/>
      <c r="G13" s="426"/>
      <c r="H13" s="423"/>
      <c r="I13" s="863"/>
      <c r="Q13" s="285"/>
      <c r="R13" s="285"/>
      <c r="S13" s="285"/>
      <c r="T13" s="285"/>
      <c r="U13" s="285"/>
    </row>
    <row r="14" spans="1:21" s="398" customFormat="1" ht="18" customHeight="1" x14ac:dyDescent="0.3">
      <c r="A14" s="398" t="s">
        <v>136</v>
      </c>
      <c r="B14" s="985">
        <v>0.157</v>
      </c>
      <c r="C14" s="137">
        <v>3.1E-2</v>
      </c>
      <c r="D14" s="137">
        <v>9.2999999999999999E-2</v>
      </c>
      <c r="E14" s="137">
        <v>4.7E-2</v>
      </c>
      <c r="F14" s="237">
        <v>4.2000000000000003E-2</v>
      </c>
      <c r="G14" s="237"/>
      <c r="H14" s="177">
        <v>0.15650741350906094</v>
      </c>
      <c r="I14" s="543">
        <v>5.2519043164506216E-2</v>
      </c>
      <c r="K14" s="400"/>
      <c r="L14" s="400"/>
      <c r="M14" s="133"/>
      <c r="Q14" s="285"/>
      <c r="R14" s="285"/>
      <c r="S14" s="285"/>
      <c r="T14" s="285"/>
      <c r="U14" s="285"/>
    </row>
    <row r="15" spans="1:21" s="398" customFormat="1" ht="18" customHeight="1" x14ac:dyDescent="0.3">
      <c r="A15" s="398" t="s">
        <v>137</v>
      </c>
      <c r="B15" s="399">
        <v>0.223</v>
      </c>
      <c r="C15" s="722">
        <v>0.129</v>
      </c>
      <c r="D15" s="722">
        <v>0.14699999999999999</v>
      </c>
      <c r="E15" s="722">
        <v>0.21099999999999999</v>
      </c>
      <c r="F15" s="723">
        <v>0.188</v>
      </c>
      <c r="G15" s="237"/>
      <c r="H15" s="864">
        <v>0.22266139657444006</v>
      </c>
      <c r="I15" s="565">
        <v>0.16702977487291212</v>
      </c>
      <c r="K15" s="400"/>
      <c r="L15" s="400"/>
      <c r="M15" s="133"/>
      <c r="Q15" s="285"/>
      <c r="R15" s="285"/>
      <c r="S15" s="285"/>
      <c r="T15" s="285"/>
      <c r="U15" s="285"/>
    </row>
    <row r="16" spans="1:21" s="398" customFormat="1" ht="18" customHeight="1" x14ac:dyDescent="0.3">
      <c r="A16" s="398" t="s">
        <v>62</v>
      </c>
      <c r="B16" s="985">
        <v>0.159</v>
      </c>
      <c r="C16" s="176">
        <v>3.7999999999999999E-2</v>
      </c>
      <c r="D16" s="137">
        <v>9.9000000000000005E-2</v>
      </c>
      <c r="E16" s="137">
        <v>7.0999999999999994E-2</v>
      </c>
      <c r="F16" s="237">
        <v>6.4000000000000001E-2</v>
      </c>
      <c r="G16" s="237"/>
      <c r="H16" s="177">
        <v>0.15927136851938348</v>
      </c>
      <c r="I16" s="552">
        <v>6.6867539691737171E-2</v>
      </c>
      <c r="K16" s="400"/>
      <c r="L16" s="400"/>
      <c r="M16" s="133"/>
      <c r="Q16" s="285"/>
      <c r="R16" s="285"/>
      <c r="S16" s="285"/>
      <c r="T16" s="285"/>
      <c r="U16" s="285"/>
    </row>
    <row r="17" spans="1:21" s="294" customFormat="1" ht="18" customHeight="1" x14ac:dyDescent="0.25">
      <c r="B17" s="262"/>
      <c r="C17" s="244"/>
      <c r="D17" s="244"/>
      <c r="E17" s="244"/>
      <c r="F17" s="261"/>
      <c r="G17" s="409"/>
      <c r="H17" s="217"/>
      <c r="I17" s="262"/>
      <c r="J17" s="374"/>
      <c r="K17" s="405"/>
      <c r="L17" s="405"/>
      <c r="M17" s="405"/>
      <c r="Q17" s="285"/>
      <c r="R17" s="285"/>
      <c r="S17" s="285"/>
      <c r="T17" s="285"/>
      <c r="U17" s="285"/>
    </row>
    <row r="18" spans="1:21" s="294" customFormat="1" ht="18" customHeight="1" x14ac:dyDescent="0.3">
      <c r="A18" s="413" t="s">
        <v>171</v>
      </c>
      <c r="B18" s="865"/>
      <c r="C18" s="396"/>
      <c r="D18" s="396"/>
      <c r="E18" s="396"/>
      <c r="F18" s="780"/>
      <c r="G18" s="374"/>
      <c r="H18" s="394"/>
      <c r="I18" s="865"/>
      <c r="J18" s="374"/>
      <c r="K18" s="405"/>
      <c r="L18" s="405"/>
      <c r="M18" s="405"/>
      <c r="Q18" s="285"/>
      <c r="R18" s="285"/>
      <c r="S18" s="285"/>
      <c r="T18" s="285"/>
      <c r="U18" s="285"/>
    </row>
    <row r="19" spans="1:21" s="294" customFormat="1" ht="18" customHeight="1" x14ac:dyDescent="0.25">
      <c r="A19" s="294" t="s">
        <v>162</v>
      </c>
      <c r="B19" s="186">
        <v>1453</v>
      </c>
      <c r="C19" s="179">
        <v>1423</v>
      </c>
      <c r="D19" s="179">
        <v>1457</v>
      </c>
      <c r="E19" s="179">
        <v>1417</v>
      </c>
      <c r="F19" s="189">
        <v>1400</v>
      </c>
      <c r="G19" s="391"/>
      <c r="H19" s="178">
        <v>1453</v>
      </c>
      <c r="I19" s="186">
        <v>5697</v>
      </c>
      <c r="J19" s="374"/>
      <c r="K19" s="425"/>
      <c r="L19" s="142"/>
      <c r="M19" s="405"/>
      <c r="N19" s="375"/>
      <c r="Q19" s="285"/>
      <c r="R19" s="285"/>
      <c r="S19" s="285"/>
      <c r="T19" s="285"/>
      <c r="U19" s="285"/>
    </row>
    <row r="20" spans="1:21" s="294" customFormat="1" ht="18" customHeight="1" x14ac:dyDescent="0.25">
      <c r="A20" s="294" t="s">
        <v>137</v>
      </c>
      <c r="B20" s="983">
        <v>168</v>
      </c>
      <c r="C20" s="180">
        <v>175</v>
      </c>
      <c r="D20" s="180">
        <v>189</v>
      </c>
      <c r="E20" s="180">
        <v>176</v>
      </c>
      <c r="F20" s="194">
        <v>169</v>
      </c>
      <c r="G20" s="391"/>
      <c r="H20" s="178">
        <v>168</v>
      </c>
      <c r="I20" s="186">
        <v>709</v>
      </c>
      <c r="J20" s="374"/>
      <c r="K20" s="142"/>
      <c r="L20" s="142"/>
      <c r="M20" s="405"/>
      <c r="N20" s="375"/>
      <c r="Q20" s="285"/>
      <c r="R20" s="285"/>
      <c r="S20" s="285"/>
      <c r="T20" s="285"/>
      <c r="U20" s="285"/>
    </row>
    <row r="21" spans="1:21" s="294" customFormat="1" ht="18" customHeight="1" x14ac:dyDescent="0.25">
      <c r="A21" s="294" t="s">
        <v>20</v>
      </c>
      <c r="B21" s="986">
        <v>1621</v>
      </c>
      <c r="C21" s="179">
        <v>1598</v>
      </c>
      <c r="D21" s="179">
        <v>1646</v>
      </c>
      <c r="E21" s="179">
        <v>1593</v>
      </c>
      <c r="F21" s="196">
        <v>1569</v>
      </c>
      <c r="G21" s="409"/>
      <c r="H21" s="410">
        <v>1621</v>
      </c>
      <c r="I21" s="408">
        <v>6406</v>
      </c>
      <c r="J21" s="374"/>
      <c r="K21" s="405"/>
      <c r="L21" s="405"/>
      <c r="M21" s="142"/>
      <c r="Q21" s="285"/>
      <c r="R21" s="285"/>
      <c r="S21" s="285"/>
      <c r="T21" s="285"/>
      <c r="U21" s="285"/>
    </row>
    <row r="22" spans="1:21" s="294" customFormat="1" ht="8.25" customHeight="1" x14ac:dyDescent="0.25">
      <c r="B22" s="186"/>
      <c r="C22" s="179"/>
      <c r="D22" s="179"/>
      <c r="E22" s="179"/>
      <c r="F22" s="189"/>
      <c r="G22" s="409"/>
      <c r="H22" s="417"/>
      <c r="I22" s="406"/>
      <c r="J22" s="374"/>
      <c r="K22" s="405"/>
      <c r="L22" s="405"/>
      <c r="M22" s="405"/>
      <c r="Q22" s="285"/>
      <c r="R22" s="285"/>
      <c r="S22" s="285"/>
      <c r="T22" s="285"/>
      <c r="U22" s="285"/>
    </row>
    <row r="23" spans="1:21" s="398" customFormat="1" ht="18" customHeight="1" x14ac:dyDescent="0.3">
      <c r="A23" s="424" t="s">
        <v>42</v>
      </c>
      <c r="B23" s="866"/>
      <c r="C23" s="422"/>
      <c r="D23" s="422"/>
      <c r="E23" s="422"/>
      <c r="F23" s="779"/>
      <c r="G23" s="421"/>
      <c r="H23" s="420"/>
      <c r="I23" s="866"/>
      <c r="J23" s="421"/>
      <c r="K23" s="400"/>
      <c r="L23" s="400"/>
      <c r="M23" s="400"/>
      <c r="Q23" s="285"/>
      <c r="R23" s="285"/>
      <c r="S23" s="285"/>
      <c r="T23" s="285"/>
      <c r="U23" s="285"/>
    </row>
    <row r="24" spans="1:21" s="398" customFormat="1" ht="18" customHeight="1" x14ac:dyDescent="0.3">
      <c r="A24" s="398" t="s">
        <v>136</v>
      </c>
      <c r="B24" s="552">
        <v>3.7109308147548141E-2</v>
      </c>
      <c r="C24" s="547">
        <v>-0.1724990245728461</v>
      </c>
      <c r="D24" s="542">
        <v>7.5033677694224574E-2</v>
      </c>
      <c r="E24" s="542">
        <v>7.1398995271705734E-2</v>
      </c>
      <c r="F24" s="543">
        <v>4.7654146345347988E-2</v>
      </c>
      <c r="G24" s="237"/>
      <c r="H24" s="237">
        <v>3.7109308147548141E-2</v>
      </c>
      <c r="I24" s="543">
        <v>-6.4581811218255474E-3</v>
      </c>
      <c r="K24" s="419"/>
      <c r="L24" s="149"/>
      <c r="M24" s="400"/>
      <c r="N24" s="418"/>
      <c r="Q24" s="285"/>
      <c r="R24" s="285"/>
      <c r="S24" s="285"/>
      <c r="T24" s="285"/>
      <c r="U24" s="285"/>
    </row>
    <row r="25" spans="1:21" s="398" customFormat="1" ht="18" customHeight="1" x14ac:dyDescent="0.3">
      <c r="A25" s="398" t="s">
        <v>137</v>
      </c>
      <c r="B25" s="565">
        <v>-5.9171597633136397E-3</v>
      </c>
      <c r="C25" s="548">
        <v>7.9614484843623226E-2</v>
      </c>
      <c r="D25" s="549">
        <v>0.35112927182038883</v>
      </c>
      <c r="E25" s="591">
        <v>0.3709881147609056</v>
      </c>
      <c r="F25" s="550">
        <v>0.35070676684031016</v>
      </c>
      <c r="G25" s="272"/>
      <c r="H25" s="565">
        <v>-5.9171597633136397E-3</v>
      </c>
      <c r="I25" s="551">
        <v>0.2765130953820501</v>
      </c>
      <c r="K25" s="149"/>
      <c r="L25" s="149"/>
      <c r="M25" s="400"/>
      <c r="N25" s="418"/>
      <c r="Q25" s="285"/>
      <c r="R25" s="285"/>
      <c r="S25" s="285"/>
      <c r="T25" s="285"/>
      <c r="U25" s="285"/>
    </row>
    <row r="26" spans="1:21" s="398" customFormat="1" ht="18" customHeight="1" x14ac:dyDescent="0.3">
      <c r="A26" s="398" t="s">
        <v>20</v>
      </c>
      <c r="B26" s="835">
        <v>3.3152250191276218E-2</v>
      </c>
      <c r="C26" s="795">
        <v>-0.15082810008705397</v>
      </c>
      <c r="D26" s="658">
        <v>0.10088350992376449</v>
      </c>
      <c r="E26" s="658">
        <v>9.7966912903176537E-2</v>
      </c>
      <c r="F26" s="669">
        <v>7.3537328922735498E-2</v>
      </c>
      <c r="G26" s="669"/>
      <c r="H26" s="835">
        <v>3.3152250191276218E-2</v>
      </c>
      <c r="I26" s="552">
        <v>1.8522847057693137E-2</v>
      </c>
      <c r="K26" s="400"/>
      <c r="L26" s="400"/>
      <c r="M26" s="133"/>
      <c r="Q26" s="285"/>
      <c r="R26" s="285"/>
      <c r="S26" s="285"/>
      <c r="T26" s="285"/>
      <c r="U26" s="285"/>
    </row>
    <row r="27" spans="1:21" ht="8.25" customHeight="1" x14ac:dyDescent="0.25">
      <c r="A27" s="294"/>
      <c r="B27" s="975"/>
      <c r="C27" s="179"/>
      <c r="D27" s="179"/>
      <c r="E27" s="179"/>
      <c r="F27" s="189"/>
      <c r="G27" s="409"/>
      <c r="H27" s="417"/>
      <c r="I27" s="406"/>
      <c r="J27" s="294"/>
      <c r="K27" s="405"/>
      <c r="L27" s="416"/>
      <c r="M27" s="416"/>
    </row>
    <row r="28" spans="1:21" s="275" customFormat="1" ht="18" customHeight="1" x14ac:dyDescent="0.3">
      <c r="A28" s="413" t="s">
        <v>36</v>
      </c>
      <c r="B28" s="989"/>
      <c r="C28" s="396"/>
      <c r="D28" s="396"/>
      <c r="E28" s="396"/>
      <c r="F28" s="780"/>
      <c r="G28" s="395"/>
      <c r="H28" s="394"/>
      <c r="I28" s="865"/>
      <c r="J28" s="294"/>
      <c r="K28" s="405"/>
      <c r="L28" s="404"/>
      <c r="M28" s="404"/>
      <c r="Q28" s="285"/>
      <c r="R28" s="285"/>
      <c r="S28" s="285"/>
      <c r="T28" s="285"/>
      <c r="U28" s="285"/>
    </row>
    <row r="29" spans="1:21" s="275" customFormat="1" ht="18" customHeight="1" x14ac:dyDescent="0.25">
      <c r="A29" s="294" t="s">
        <v>162</v>
      </c>
      <c r="B29" s="990">
        <v>0.34489238654785903</v>
      </c>
      <c r="C29" s="244">
        <v>0.32608779262400744</v>
      </c>
      <c r="D29" s="244">
        <v>0.36338453455485192</v>
      </c>
      <c r="E29" s="244">
        <v>0.37941959055491636</v>
      </c>
      <c r="F29" s="261">
        <v>0.38449513380362832</v>
      </c>
      <c r="G29" s="244"/>
      <c r="H29" s="217">
        <v>0.34489238654785903</v>
      </c>
      <c r="I29" s="262">
        <v>0.36172640343748191</v>
      </c>
      <c r="J29" s="294"/>
      <c r="K29" s="405"/>
      <c r="L29" s="404"/>
      <c r="M29" s="404"/>
      <c r="Q29" s="285"/>
      <c r="R29" s="285"/>
      <c r="S29" s="285"/>
      <c r="T29" s="285"/>
      <c r="U29" s="285"/>
    </row>
    <row r="30" spans="1:21" s="275" customFormat="1" ht="18" customHeight="1" x14ac:dyDescent="0.25">
      <c r="A30" s="294" t="s">
        <v>137</v>
      </c>
      <c r="B30" s="988">
        <v>0.18122745406231788</v>
      </c>
      <c r="C30" s="246">
        <v>0.20427887641630924</v>
      </c>
      <c r="D30" s="246">
        <v>0.23554997886286622</v>
      </c>
      <c r="E30" s="246">
        <v>0.22156954302884713</v>
      </c>
      <c r="F30" s="265">
        <v>0.22198495057459644</v>
      </c>
      <c r="G30" s="244"/>
      <c r="H30" s="245">
        <v>0.18122745406231788</v>
      </c>
      <c r="I30" s="266">
        <v>0.22056012885348752</v>
      </c>
      <c r="J30" s="294"/>
      <c r="K30" s="415"/>
      <c r="L30" s="404"/>
      <c r="M30" s="404"/>
      <c r="Q30" s="285"/>
      <c r="R30" s="285"/>
      <c r="S30" s="285"/>
      <c r="T30" s="285"/>
      <c r="U30" s="285"/>
    </row>
    <row r="31" spans="1:21" s="275" customFormat="1" ht="18" customHeight="1" x14ac:dyDescent="0.25">
      <c r="A31" s="294" t="s">
        <v>20</v>
      </c>
      <c r="B31" s="990">
        <v>0.32700000000000001</v>
      </c>
      <c r="C31" s="244">
        <v>0.316</v>
      </c>
      <c r="D31" s="244">
        <v>0.35199999999999998</v>
      </c>
      <c r="E31" s="244">
        <v>0.36199999999999999</v>
      </c>
      <c r="F31" s="261">
        <v>0.36599999999999999</v>
      </c>
      <c r="G31" s="393"/>
      <c r="H31" s="262">
        <v>0.32700000000000001</v>
      </c>
      <c r="I31" s="262">
        <v>0.34799999999999998</v>
      </c>
      <c r="J31" s="294"/>
      <c r="K31" s="405"/>
      <c r="L31" s="457"/>
      <c r="M31" s="404"/>
      <c r="Q31" s="285"/>
      <c r="R31" s="285"/>
      <c r="S31" s="285"/>
      <c r="T31" s="285"/>
      <c r="U31" s="285"/>
    </row>
    <row r="32" spans="1:21" s="275" customFormat="1" ht="16.2" customHeight="1" x14ac:dyDescent="0.25">
      <c r="A32" s="294"/>
      <c r="B32" s="635"/>
      <c r="C32" s="180"/>
      <c r="D32" s="180"/>
      <c r="E32" s="180"/>
      <c r="F32" s="194"/>
      <c r="G32" s="409"/>
      <c r="H32" s="412"/>
      <c r="I32" s="868"/>
      <c r="J32" s="294"/>
      <c r="K32" s="405"/>
      <c r="L32" s="404"/>
      <c r="M32" s="404"/>
      <c r="Q32" s="285"/>
      <c r="R32" s="285"/>
      <c r="S32" s="285"/>
      <c r="T32" s="285"/>
      <c r="U32" s="285"/>
    </row>
    <row r="33" spans="1:21" s="389" customFormat="1" ht="7.2" customHeight="1" x14ac:dyDescent="0.25">
      <c r="B33" s="442"/>
      <c r="C33" s="179"/>
      <c r="D33" s="179"/>
      <c r="E33" s="179"/>
      <c r="F33" s="179"/>
      <c r="G33" s="391"/>
      <c r="H33" s="391"/>
      <c r="I33" s="391"/>
      <c r="J33" s="839"/>
      <c r="K33" s="411"/>
      <c r="L33" s="411"/>
      <c r="M33" s="411"/>
      <c r="Q33" s="285"/>
      <c r="R33" s="285"/>
      <c r="S33" s="285"/>
      <c r="T33" s="285"/>
      <c r="U33" s="285"/>
    </row>
    <row r="34" spans="1:21" s="275" customFormat="1" ht="18" customHeight="1" x14ac:dyDescent="0.3">
      <c r="A34" s="326" t="s">
        <v>242</v>
      </c>
      <c r="B34" s="1011"/>
      <c r="C34" s="195"/>
      <c r="D34" s="195"/>
      <c r="E34" s="195"/>
      <c r="F34" s="196"/>
      <c r="G34" s="409"/>
      <c r="H34" s="410"/>
      <c r="I34" s="408"/>
      <c r="J34" s="374"/>
      <c r="K34" s="405"/>
      <c r="L34" s="404"/>
      <c r="M34" s="404"/>
      <c r="Q34" s="285"/>
      <c r="R34" s="285"/>
      <c r="S34" s="285"/>
      <c r="T34" s="285"/>
      <c r="U34" s="285"/>
    </row>
    <row r="35" spans="1:21" s="275" customFormat="1" ht="18" customHeight="1" x14ac:dyDescent="0.25">
      <c r="A35" s="294" t="s">
        <v>162</v>
      </c>
      <c r="B35" s="975">
        <v>1593</v>
      </c>
      <c r="C35" s="179">
        <v>1479</v>
      </c>
      <c r="D35" s="179">
        <v>1524</v>
      </c>
      <c r="E35" s="179">
        <v>1436</v>
      </c>
      <c r="F35" s="189">
        <v>1435</v>
      </c>
      <c r="G35" s="391"/>
      <c r="H35" s="178">
        <v>1593</v>
      </c>
      <c r="I35" s="186">
        <v>5874</v>
      </c>
      <c r="J35" s="374"/>
      <c r="K35" s="405"/>
      <c r="L35" s="235"/>
      <c r="M35" s="404"/>
      <c r="Q35" s="285"/>
      <c r="R35" s="285"/>
      <c r="S35" s="285"/>
      <c r="T35" s="285"/>
      <c r="U35" s="285"/>
    </row>
    <row r="36" spans="1:21" s="275" customFormat="1" ht="18" customHeight="1" x14ac:dyDescent="0.25">
      <c r="A36" s="294" t="s">
        <v>137</v>
      </c>
      <c r="B36" s="635">
        <v>186</v>
      </c>
      <c r="C36" s="180">
        <v>210</v>
      </c>
      <c r="D36" s="180">
        <v>200</v>
      </c>
      <c r="E36" s="180">
        <v>186</v>
      </c>
      <c r="F36" s="194">
        <v>173</v>
      </c>
      <c r="G36" s="391"/>
      <c r="H36" s="178">
        <v>186</v>
      </c>
      <c r="I36" s="186">
        <v>769</v>
      </c>
      <c r="J36" s="374"/>
      <c r="K36" s="405"/>
      <c r="L36" s="404"/>
      <c r="M36" s="404"/>
      <c r="Q36" s="285"/>
      <c r="R36" s="285"/>
      <c r="S36" s="285"/>
      <c r="T36" s="285"/>
      <c r="U36" s="285"/>
    </row>
    <row r="37" spans="1:21" s="275" customFormat="1" ht="18" customHeight="1" x14ac:dyDescent="0.25">
      <c r="A37" s="294" t="s">
        <v>20</v>
      </c>
      <c r="B37" s="975">
        <v>1779</v>
      </c>
      <c r="C37" s="179">
        <v>1689</v>
      </c>
      <c r="D37" s="179">
        <v>1724</v>
      </c>
      <c r="E37" s="179">
        <v>1622</v>
      </c>
      <c r="F37" s="189">
        <v>1608</v>
      </c>
      <c r="G37" s="409"/>
      <c r="H37" s="408">
        <v>1779</v>
      </c>
      <c r="I37" s="407">
        <v>6643</v>
      </c>
      <c r="J37" s="374"/>
      <c r="K37" s="405"/>
      <c r="L37" s="404"/>
      <c r="M37" s="404"/>
      <c r="Q37" s="285"/>
      <c r="R37" s="285"/>
      <c r="S37" s="285"/>
      <c r="T37" s="285"/>
      <c r="U37" s="285"/>
    </row>
    <row r="38" spans="1:21" s="275" customFormat="1" ht="9" customHeight="1" x14ac:dyDescent="0.25">
      <c r="A38" s="294"/>
      <c r="B38" s="975"/>
      <c r="C38" s="179"/>
      <c r="D38" s="179"/>
      <c r="E38" s="179"/>
      <c r="F38" s="189"/>
      <c r="G38" s="391"/>
      <c r="H38" s="406"/>
      <c r="I38" s="869"/>
      <c r="J38" s="374"/>
      <c r="K38" s="405"/>
      <c r="L38" s="404"/>
      <c r="M38" s="404"/>
      <c r="Q38" s="285"/>
      <c r="R38" s="285"/>
      <c r="S38" s="285"/>
      <c r="T38" s="285"/>
      <c r="U38" s="285"/>
    </row>
    <row r="39" spans="1:21" s="398" customFormat="1" ht="18" customHeight="1" x14ac:dyDescent="0.3">
      <c r="A39" s="403" t="s">
        <v>184</v>
      </c>
      <c r="B39" s="1012"/>
      <c r="C39" s="271"/>
      <c r="D39" s="271"/>
      <c r="E39" s="271"/>
      <c r="F39" s="781"/>
      <c r="G39" s="402"/>
      <c r="H39" s="401"/>
      <c r="I39" s="870"/>
      <c r="J39" s="421"/>
      <c r="K39" s="183"/>
      <c r="L39" s="400"/>
      <c r="M39" s="400"/>
      <c r="Q39" s="285"/>
      <c r="R39" s="285"/>
      <c r="S39" s="285"/>
      <c r="T39" s="285"/>
      <c r="U39" s="285"/>
    </row>
    <row r="40" spans="1:21" s="398" customFormat="1" ht="18" customHeight="1" x14ac:dyDescent="0.3">
      <c r="A40" s="398" t="s">
        <v>136</v>
      </c>
      <c r="B40" s="835">
        <v>0.10974484141969892</v>
      </c>
      <c r="C40" s="547">
        <v>9.8835170076150988E-2</v>
      </c>
      <c r="D40" s="542">
        <v>8.0917817003213335E-2</v>
      </c>
      <c r="E40" s="542">
        <v>6.1433339418693715E-2</v>
      </c>
      <c r="F40" s="543">
        <v>5.1016473688630021E-2</v>
      </c>
      <c r="G40" s="237"/>
      <c r="H40" s="237">
        <v>0.10974484141969892</v>
      </c>
      <c r="I40" s="543">
        <v>7.3053775635236531E-2</v>
      </c>
      <c r="J40" s="421"/>
      <c r="K40" s="400"/>
      <c r="L40" s="400"/>
      <c r="M40" s="400"/>
      <c r="Q40" s="285"/>
      <c r="R40" s="285"/>
      <c r="S40" s="285"/>
      <c r="T40" s="285"/>
      <c r="U40" s="285"/>
    </row>
    <row r="41" spans="1:21" s="398" customFormat="1" ht="18" customHeight="1" x14ac:dyDescent="0.3">
      <c r="A41" s="398" t="s">
        <v>137</v>
      </c>
      <c r="B41" s="987">
        <v>8.1055742352159399E-2</v>
      </c>
      <c r="C41" s="548">
        <v>0.22856535168342257</v>
      </c>
      <c r="D41" s="549">
        <v>0.35493675205936692</v>
      </c>
      <c r="E41" s="549">
        <v>0.3563857093893219</v>
      </c>
      <c r="F41" s="550">
        <v>0.25282930233609952</v>
      </c>
      <c r="G41" s="272"/>
      <c r="H41" s="399">
        <v>8.1055742352159399E-2</v>
      </c>
      <c r="I41" s="551">
        <v>0.29529226576957235</v>
      </c>
      <c r="J41" s="421"/>
      <c r="K41" s="388"/>
      <c r="L41" s="388"/>
      <c r="M41" s="388"/>
      <c r="Q41" s="285"/>
      <c r="R41" s="285"/>
      <c r="S41" s="285"/>
      <c r="T41" s="285"/>
      <c r="U41" s="285"/>
    </row>
    <row r="42" spans="1:21" s="398" customFormat="1" ht="18" customHeight="1" x14ac:dyDescent="0.3">
      <c r="A42" s="398" t="s">
        <v>20</v>
      </c>
      <c r="B42" s="835">
        <v>0.10667354354408815</v>
      </c>
      <c r="C42" s="668">
        <v>0.11340343651719843</v>
      </c>
      <c r="D42" s="658">
        <v>0.10690911170349457</v>
      </c>
      <c r="E42" s="658">
        <v>8.8666387916055647E-2</v>
      </c>
      <c r="F42" s="669">
        <v>6.9510112564061907E-2</v>
      </c>
      <c r="G42" s="672"/>
      <c r="H42" s="668">
        <v>0.10667354354408815</v>
      </c>
      <c r="I42" s="552">
        <v>9.4788178981480023E-2</v>
      </c>
      <c r="J42" s="421"/>
      <c r="K42" s="388"/>
      <c r="L42" s="133"/>
      <c r="M42" s="388"/>
      <c r="Q42" s="285"/>
      <c r="R42" s="285"/>
      <c r="S42" s="285"/>
      <c r="T42" s="285"/>
      <c r="U42" s="285"/>
    </row>
    <row r="43" spans="1:21" s="294" customFormat="1" ht="8.25" customHeight="1" x14ac:dyDescent="0.3">
      <c r="B43" s="835"/>
      <c r="C43" s="658"/>
      <c r="D43" s="658"/>
      <c r="E43" s="658"/>
      <c r="F43" s="669"/>
      <c r="G43" s="669"/>
      <c r="H43" s="669"/>
      <c r="I43" s="237"/>
      <c r="J43" s="374"/>
      <c r="K43" s="388"/>
      <c r="L43" s="133"/>
      <c r="M43" s="388"/>
      <c r="Q43" s="285"/>
      <c r="R43" s="285"/>
      <c r="S43" s="285"/>
      <c r="T43" s="285"/>
      <c r="U43" s="285"/>
    </row>
    <row r="44" spans="1:21" s="275" customFormat="1" ht="18" customHeight="1" x14ac:dyDescent="0.3">
      <c r="A44" s="605" t="s">
        <v>240</v>
      </c>
      <c r="B44" s="989"/>
      <c r="C44" s="796"/>
      <c r="D44" s="796"/>
      <c r="E44" s="796"/>
      <c r="F44" s="782"/>
      <c r="G44" s="673"/>
      <c r="H44" s="674"/>
      <c r="I44" s="865"/>
      <c r="J44" s="374"/>
      <c r="K44" s="388"/>
      <c r="L44" s="133"/>
      <c r="M44" s="388"/>
      <c r="Q44" s="285"/>
      <c r="R44" s="285"/>
      <c r="S44" s="285"/>
      <c r="T44" s="285"/>
      <c r="U44" s="285"/>
    </row>
    <row r="45" spans="1:21" s="275" customFormat="1" ht="18" customHeight="1" x14ac:dyDescent="0.25">
      <c r="A45" s="294" t="s">
        <v>162</v>
      </c>
      <c r="B45" s="990">
        <v>0.37835059012851197</v>
      </c>
      <c r="C45" s="675">
        <v>0.33909872980203221</v>
      </c>
      <c r="D45" s="675">
        <v>0.38015615672594949</v>
      </c>
      <c r="E45" s="675">
        <v>0.38444479251292024</v>
      </c>
      <c r="F45" s="676">
        <v>0.39414410641432895</v>
      </c>
      <c r="G45" s="675"/>
      <c r="H45" s="677">
        <v>0.37835059012851197</v>
      </c>
      <c r="I45" s="262">
        <v>0.37296435593811905</v>
      </c>
      <c r="J45" s="374"/>
      <c r="K45" s="388"/>
      <c r="L45" s="133"/>
      <c r="M45" s="388"/>
      <c r="Q45" s="285"/>
      <c r="R45" s="285"/>
      <c r="S45" s="285"/>
      <c r="T45" s="285"/>
      <c r="U45" s="285"/>
    </row>
    <row r="46" spans="1:21" s="275" customFormat="1" ht="18" customHeight="1" x14ac:dyDescent="0.25">
      <c r="A46" s="294" t="s">
        <v>137</v>
      </c>
      <c r="B46" s="988">
        <v>0.20057006963213247</v>
      </c>
      <c r="C46" s="678">
        <v>0.24472950757879772</v>
      </c>
      <c r="D46" s="678">
        <v>0.24932567668017072</v>
      </c>
      <c r="E46" s="678">
        <v>0.23436228361441155</v>
      </c>
      <c r="F46" s="679">
        <v>0.22728410821414843</v>
      </c>
      <c r="G46" s="675"/>
      <c r="H46" s="680">
        <v>0.20057006963213247</v>
      </c>
      <c r="I46" s="266">
        <v>0.23918765556162216</v>
      </c>
      <c r="J46" s="374"/>
      <c r="K46" s="388"/>
      <c r="L46" s="133"/>
      <c r="M46" s="388"/>
      <c r="Q46" s="285"/>
      <c r="R46" s="285"/>
      <c r="S46" s="285"/>
      <c r="T46" s="285"/>
      <c r="U46" s="285"/>
    </row>
    <row r="47" spans="1:21" s="275" customFormat="1" ht="18" customHeight="1" x14ac:dyDescent="0.25">
      <c r="A47" s="294" t="s">
        <v>20</v>
      </c>
      <c r="B47" s="990">
        <v>0.35851668940363934</v>
      </c>
      <c r="C47" s="675">
        <v>0.3342</v>
      </c>
      <c r="D47" s="675">
        <v>0.36909999999999998</v>
      </c>
      <c r="E47" s="675">
        <v>0.36849999999999999</v>
      </c>
      <c r="F47" s="676">
        <v>0.3755669733511296</v>
      </c>
      <c r="G47" s="681"/>
      <c r="H47" s="677">
        <v>0.35851668940363934</v>
      </c>
      <c r="I47" s="594">
        <v>0.36087328885797981</v>
      </c>
      <c r="J47" s="374"/>
      <c r="K47" s="458"/>
      <c r="L47" s="133"/>
      <c r="M47" s="458"/>
      <c r="N47" s="453"/>
      <c r="Q47" s="285"/>
      <c r="R47" s="285"/>
      <c r="S47" s="285"/>
      <c r="T47" s="285"/>
      <c r="U47" s="285"/>
    </row>
    <row r="48" spans="1:21" s="275" customFormat="1" ht="11.25" customHeight="1" x14ac:dyDescent="0.25">
      <c r="A48" s="294"/>
      <c r="B48" s="262"/>
      <c r="C48" s="244"/>
      <c r="D48" s="244"/>
      <c r="E48" s="244"/>
      <c r="F48" s="261"/>
      <c r="G48" s="374"/>
      <c r="H48" s="394"/>
      <c r="I48" s="867"/>
      <c r="J48" s="294"/>
      <c r="K48" s="294"/>
      <c r="Q48" s="285"/>
      <c r="R48" s="285"/>
      <c r="S48" s="285"/>
      <c r="T48" s="285"/>
      <c r="U48" s="285"/>
    </row>
    <row r="49" spans="1:21" s="275" customFormat="1" ht="18" customHeight="1" x14ac:dyDescent="0.3">
      <c r="A49" s="413" t="s">
        <v>5</v>
      </c>
      <c r="B49" s="865"/>
      <c r="C49" s="396"/>
      <c r="D49" s="396"/>
      <c r="E49" s="396"/>
      <c r="F49" s="780"/>
      <c r="G49" s="395"/>
      <c r="H49" s="394"/>
      <c r="I49" s="865"/>
      <c r="J49" s="294"/>
      <c r="K49" s="294"/>
      <c r="Q49" s="285"/>
      <c r="R49" s="285"/>
      <c r="S49" s="285"/>
      <c r="T49" s="285"/>
      <c r="U49" s="285"/>
    </row>
    <row r="50" spans="1:21" s="275" customFormat="1" ht="18" customHeight="1" x14ac:dyDescent="0.25">
      <c r="A50" s="275" t="s">
        <v>271</v>
      </c>
      <c r="B50" s="186">
        <v>688</v>
      </c>
      <c r="C50" s="179">
        <v>591</v>
      </c>
      <c r="D50" s="179">
        <v>873</v>
      </c>
      <c r="E50" s="179">
        <v>1012</v>
      </c>
      <c r="F50" s="189">
        <v>793</v>
      </c>
      <c r="G50" s="395"/>
      <c r="H50" s="178">
        <v>688</v>
      </c>
      <c r="I50" s="186">
        <v>3269</v>
      </c>
      <c r="J50" s="294"/>
      <c r="K50" s="294"/>
      <c r="Q50" s="285"/>
      <c r="R50" s="285"/>
      <c r="S50" s="285"/>
      <c r="T50" s="285"/>
      <c r="U50" s="285"/>
    </row>
    <row r="51" spans="1:21" s="275" customFormat="1" ht="18" customHeight="1" x14ac:dyDescent="0.25">
      <c r="A51" s="294" t="s">
        <v>265</v>
      </c>
      <c r="B51" s="186">
        <v>5</v>
      </c>
      <c r="C51" s="179">
        <v>36</v>
      </c>
      <c r="D51" s="179">
        <v>19</v>
      </c>
      <c r="E51" s="179">
        <v>4</v>
      </c>
      <c r="F51" s="189">
        <v>9</v>
      </c>
      <c r="G51" s="395"/>
      <c r="H51" s="178">
        <v>5</v>
      </c>
      <c r="I51" s="186">
        <v>68</v>
      </c>
      <c r="J51" s="294"/>
      <c r="K51" s="294"/>
      <c r="Q51" s="285"/>
      <c r="R51" s="285"/>
      <c r="S51" s="285"/>
      <c r="T51" s="285"/>
      <c r="U51" s="285"/>
    </row>
    <row r="52" spans="1:21" s="91" customFormat="1" ht="18" customHeight="1" x14ac:dyDescent="0.25">
      <c r="A52" s="294" t="s">
        <v>162</v>
      </c>
      <c r="B52" s="986">
        <v>693</v>
      </c>
      <c r="C52" s="195">
        <v>627</v>
      </c>
      <c r="D52" s="195">
        <v>892</v>
      </c>
      <c r="E52" s="195">
        <v>1016</v>
      </c>
      <c r="F52" s="196">
        <v>802</v>
      </c>
      <c r="G52" s="391"/>
      <c r="H52" s="215">
        <v>693</v>
      </c>
      <c r="I52" s="986">
        <v>3337</v>
      </c>
      <c r="J52" s="105"/>
      <c r="K52" s="105"/>
      <c r="Q52" s="285"/>
      <c r="R52" s="285"/>
      <c r="S52" s="285"/>
      <c r="T52" s="285"/>
      <c r="U52" s="285"/>
    </row>
    <row r="53" spans="1:21" s="275" customFormat="1" ht="18" customHeight="1" x14ac:dyDescent="0.25">
      <c r="A53" s="294" t="s">
        <v>137</v>
      </c>
      <c r="B53" s="983">
        <v>20</v>
      </c>
      <c r="C53" s="180">
        <v>33</v>
      </c>
      <c r="D53" s="180">
        <v>33</v>
      </c>
      <c r="E53" s="180">
        <v>38</v>
      </c>
      <c r="F53" s="194">
        <v>31</v>
      </c>
      <c r="G53" s="391"/>
      <c r="H53" s="178">
        <v>20</v>
      </c>
      <c r="I53" s="186">
        <v>135</v>
      </c>
      <c r="J53" s="294"/>
      <c r="K53" s="294"/>
      <c r="Q53" s="285"/>
      <c r="R53" s="285"/>
      <c r="S53" s="285"/>
      <c r="T53" s="285"/>
      <c r="U53" s="285"/>
    </row>
    <row r="54" spans="1:21" s="275" customFormat="1" ht="18" customHeight="1" x14ac:dyDescent="0.25">
      <c r="A54" s="294" t="s">
        <v>20</v>
      </c>
      <c r="B54" s="186">
        <v>713</v>
      </c>
      <c r="C54" s="179">
        <v>660</v>
      </c>
      <c r="D54" s="179">
        <v>925</v>
      </c>
      <c r="E54" s="179">
        <v>1054</v>
      </c>
      <c r="F54" s="189">
        <v>833</v>
      </c>
      <c r="G54" s="409"/>
      <c r="H54" s="410">
        <v>713</v>
      </c>
      <c r="I54" s="408">
        <v>3472</v>
      </c>
      <c r="J54" s="294"/>
      <c r="K54" s="294"/>
      <c r="Q54" s="285"/>
      <c r="R54" s="285"/>
      <c r="S54" s="285"/>
      <c r="T54" s="285"/>
      <c r="U54" s="285"/>
    </row>
    <row r="55" spans="1:21" s="275" customFormat="1" ht="9.75" customHeight="1" x14ac:dyDescent="0.25">
      <c r="A55" s="294"/>
      <c r="B55" s="186"/>
      <c r="C55" s="179"/>
      <c r="D55" s="179"/>
      <c r="E55" s="179"/>
      <c r="F55" s="189"/>
      <c r="G55" s="374"/>
      <c r="H55" s="394"/>
      <c r="I55" s="867"/>
      <c r="J55" s="294"/>
      <c r="K55" s="294"/>
      <c r="Q55" s="285"/>
      <c r="R55" s="285"/>
      <c r="S55" s="285"/>
      <c r="T55" s="285"/>
      <c r="U55" s="285"/>
    </row>
    <row r="56" spans="1:21" s="275" customFormat="1" ht="18" customHeight="1" x14ac:dyDescent="0.3">
      <c r="A56" s="413" t="s">
        <v>243</v>
      </c>
      <c r="B56" s="865"/>
      <c r="C56" s="199"/>
      <c r="D56" s="396"/>
      <c r="E56" s="396"/>
      <c r="F56" s="780"/>
      <c r="G56" s="395"/>
      <c r="H56" s="394"/>
      <c r="I56" s="865"/>
      <c r="J56" s="294"/>
      <c r="K56" s="294"/>
      <c r="Q56" s="285"/>
      <c r="R56" s="285"/>
      <c r="S56" s="285"/>
      <c r="T56" s="285"/>
      <c r="U56" s="285"/>
    </row>
    <row r="57" spans="1:21" s="275" customFormat="1" ht="15.75" customHeight="1" x14ac:dyDescent="0.25">
      <c r="A57" s="294" t="s">
        <v>162</v>
      </c>
      <c r="B57" s="268">
        <v>0.16334283000949668</v>
      </c>
      <c r="C57" s="251">
        <v>0.13530219780219779</v>
      </c>
      <c r="D57" s="251">
        <v>0.21776003991020204</v>
      </c>
      <c r="E57" s="251">
        <v>0.2710956335387088</v>
      </c>
      <c r="F57" s="267">
        <v>0.21773750686436025</v>
      </c>
      <c r="G57" s="845"/>
      <c r="H57" s="250">
        <v>0.16</v>
      </c>
      <c r="I57" s="268">
        <v>0.21</v>
      </c>
      <c r="J57" s="294"/>
      <c r="K57" s="405"/>
      <c r="L57" s="404"/>
      <c r="M57" s="404"/>
      <c r="Q57" s="285"/>
      <c r="R57" s="285"/>
      <c r="S57" s="285"/>
      <c r="T57" s="285"/>
      <c r="U57" s="285"/>
    </row>
    <row r="58" spans="1:21" s="275" customFormat="1" ht="18" customHeight="1" x14ac:dyDescent="0.25">
      <c r="A58" s="294" t="s">
        <v>137</v>
      </c>
      <c r="B58" s="270">
        <v>2.1551724137931036E-2</v>
      </c>
      <c r="C58" s="253">
        <v>3.8596491228070177E-2</v>
      </c>
      <c r="D58" s="253">
        <v>4.1095890410958902E-2</v>
      </c>
      <c r="E58" s="253">
        <v>4.7678795483061483E-2</v>
      </c>
      <c r="F58" s="269">
        <v>4.0843214756258232E-2</v>
      </c>
      <c r="G58" s="845"/>
      <c r="H58" s="252">
        <v>0.02</v>
      </c>
      <c r="I58" s="270">
        <v>0.04</v>
      </c>
      <c r="J58" s="294"/>
      <c r="K58" s="405"/>
      <c r="L58" s="404"/>
      <c r="M58" s="404"/>
      <c r="Q58" s="285"/>
      <c r="R58" s="285"/>
      <c r="S58" s="285"/>
      <c r="T58" s="285"/>
      <c r="U58" s="285"/>
    </row>
    <row r="59" spans="1:21" s="275" customFormat="1" ht="18" customHeight="1" x14ac:dyDescent="0.25">
      <c r="A59" s="294" t="s">
        <v>20</v>
      </c>
      <c r="B59" s="268">
        <v>0.1426269137792103</v>
      </c>
      <c r="C59" s="251">
        <v>0.12336892052194544</v>
      </c>
      <c r="D59" s="251">
        <v>0.19396274887604367</v>
      </c>
      <c r="E59" s="251">
        <v>0.23858214042263123</v>
      </c>
      <c r="F59" s="267">
        <v>0.19243344231667445</v>
      </c>
      <c r="G59" s="860"/>
      <c r="H59" s="268">
        <v>0.1426269137792103</v>
      </c>
      <c r="I59" s="268">
        <v>0.18487942646100369</v>
      </c>
      <c r="J59" s="294"/>
      <c r="K59" s="405"/>
      <c r="L59" s="404"/>
      <c r="M59" s="404"/>
      <c r="Q59" s="285"/>
      <c r="R59" s="285"/>
      <c r="S59" s="285"/>
      <c r="T59" s="285"/>
      <c r="U59" s="285"/>
    </row>
    <row r="60" spans="1:21" s="275" customFormat="1" ht="8.25" customHeight="1" x14ac:dyDescent="0.25">
      <c r="A60" s="294"/>
      <c r="B60" s="262"/>
      <c r="C60" s="839"/>
      <c r="D60" s="199"/>
      <c r="E60" s="244"/>
      <c r="F60" s="261"/>
      <c r="G60" s="371"/>
      <c r="H60" s="394"/>
      <c r="I60" s="262"/>
      <c r="J60" s="294"/>
      <c r="K60" s="405"/>
      <c r="L60" s="404"/>
      <c r="M60" s="404"/>
      <c r="Q60" s="285"/>
      <c r="R60" s="285"/>
      <c r="S60" s="285"/>
      <c r="T60" s="285"/>
      <c r="U60" s="285"/>
    </row>
    <row r="61" spans="1:21" s="275" customFormat="1" ht="18" customHeight="1" x14ac:dyDescent="0.3">
      <c r="A61" s="413" t="s">
        <v>253</v>
      </c>
      <c r="B61" s="865"/>
      <c r="C61" s="244"/>
      <c r="D61" s="396"/>
      <c r="E61" s="396"/>
      <c r="F61" s="780"/>
      <c r="G61" s="395"/>
      <c r="H61" s="394"/>
      <c r="I61" s="865"/>
      <c r="J61" s="294"/>
      <c r="K61" s="405"/>
      <c r="L61" s="404"/>
      <c r="M61" s="404"/>
      <c r="Q61" s="285"/>
      <c r="R61" s="285"/>
      <c r="S61" s="285"/>
      <c r="T61" s="285"/>
      <c r="U61" s="285"/>
    </row>
    <row r="62" spans="1:21" s="91" customFormat="1" ht="18" customHeight="1" x14ac:dyDescent="0.25">
      <c r="A62" s="294" t="s">
        <v>162</v>
      </c>
      <c r="B62" s="186">
        <v>900</v>
      </c>
      <c r="C62" s="179">
        <v>852</v>
      </c>
      <c r="D62" s="179">
        <v>632</v>
      </c>
      <c r="E62" s="179">
        <v>420</v>
      </c>
      <c r="F62" s="189">
        <v>633</v>
      </c>
      <c r="G62" s="391"/>
      <c r="H62" s="178">
        <v>900</v>
      </c>
      <c r="I62" s="186">
        <v>2537</v>
      </c>
      <c r="J62" s="105"/>
      <c r="K62" s="405"/>
      <c r="L62" s="404"/>
      <c r="M62" s="404"/>
      <c r="Q62" s="285"/>
      <c r="R62" s="285"/>
      <c r="S62" s="285"/>
      <c r="T62" s="285"/>
      <c r="U62" s="285"/>
    </row>
    <row r="63" spans="1:21" s="275" customFormat="1" ht="18" customHeight="1" x14ac:dyDescent="0.25">
      <c r="A63" s="294" t="s">
        <v>137</v>
      </c>
      <c r="B63" s="186">
        <v>166</v>
      </c>
      <c r="C63" s="180">
        <v>177</v>
      </c>
      <c r="D63" s="180">
        <v>167</v>
      </c>
      <c r="E63" s="180">
        <v>148</v>
      </c>
      <c r="F63" s="194">
        <v>142</v>
      </c>
      <c r="G63" s="391"/>
      <c r="H63" s="178">
        <v>166</v>
      </c>
      <c r="I63" s="186">
        <v>634</v>
      </c>
      <c r="J63" s="294"/>
      <c r="K63" s="405"/>
      <c r="L63" s="404"/>
      <c r="M63" s="404"/>
      <c r="Q63" s="285"/>
      <c r="R63" s="285"/>
      <c r="S63" s="285"/>
      <c r="T63" s="285"/>
      <c r="U63" s="285"/>
    </row>
    <row r="64" spans="1:21" s="275" customFormat="1" ht="18" customHeight="1" x14ac:dyDescent="0.25">
      <c r="A64" s="294" t="s">
        <v>20</v>
      </c>
      <c r="B64" s="986">
        <v>1066</v>
      </c>
      <c r="C64" s="179">
        <v>1029</v>
      </c>
      <c r="D64" s="179">
        <v>799</v>
      </c>
      <c r="E64" s="179">
        <v>568</v>
      </c>
      <c r="F64" s="189">
        <v>775</v>
      </c>
      <c r="G64" s="409"/>
      <c r="H64" s="410">
        <v>1066</v>
      </c>
      <c r="I64" s="408">
        <v>3171</v>
      </c>
      <c r="J64" s="294"/>
      <c r="K64" s="405"/>
      <c r="L64" s="404"/>
      <c r="M64" s="404"/>
      <c r="Q64" s="285"/>
      <c r="R64" s="285"/>
      <c r="S64" s="285"/>
      <c r="T64" s="285"/>
      <c r="U64" s="285"/>
    </row>
    <row r="65" spans="1:21" s="275" customFormat="1" ht="15" x14ac:dyDescent="0.25">
      <c r="A65" s="567"/>
      <c r="B65" s="634"/>
      <c r="C65" s="871"/>
      <c r="D65" s="871"/>
      <c r="E65" s="871"/>
      <c r="F65" s="872"/>
      <c r="G65" s="374"/>
      <c r="H65" s="392"/>
      <c r="I65" s="634"/>
      <c r="J65" s="374"/>
      <c r="K65" s="458"/>
      <c r="L65" s="458"/>
      <c r="M65" s="458"/>
      <c r="N65" s="453"/>
      <c r="Q65" s="285"/>
      <c r="R65" s="285"/>
      <c r="S65" s="285"/>
      <c r="T65" s="285"/>
      <c r="U65" s="285"/>
    </row>
    <row r="66" spans="1:21" s="389" customFormat="1" ht="7.2" customHeight="1" x14ac:dyDescent="0.25">
      <c r="B66" s="179"/>
      <c r="C66" s="179"/>
      <c r="D66" s="179"/>
      <c r="E66" s="179"/>
      <c r="F66" s="179"/>
      <c r="G66" s="391"/>
      <c r="H66" s="391"/>
      <c r="I66" s="390"/>
      <c r="K66" s="388"/>
      <c r="L66" s="388"/>
      <c r="M66" s="388"/>
    </row>
    <row r="67" spans="1:21" s="275" customFormat="1" ht="8.25" customHeight="1" x14ac:dyDescent="0.25">
      <c r="A67" s="294"/>
      <c r="B67" s="389"/>
      <c r="C67" s="294"/>
      <c r="D67" s="389"/>
      <c r="E67" s="389"/>
      <c r="F67" s="389"/>
      <c r="G67" s="294"/>
      <c r="H67" s="389"/>
      <c r="I67" s="389"/>
      <c r="J67" s="294"/>
      <c r="K67" s="388"/>
      <c r="L67" s="388"/>
      <c r="M67" s="388"/>
    </row>
    <row r="68" spans="1:21" s="275" customFormat="1" ht="12" hidden="1" customHeight="1" x14ac:dyDescent="0.25">
      <c r="A68" s="1067"/>
      <c r="B68" s="1067"/>
      <c r="C68" s="1067"/>
      <c r="D68" s="1067"/>
      <c r="E68" s="1067"/>
      <c r="F68" s="1067"/>
      <c r="G68" s="1067"/>
      <c r="H68" s="1067"/>
      <c r="I68" s="1067"/>
      <c r="J68" s="387"/>
      <c r="K68" s="294"/>
    </row>
    <row r="69" spans="1:21" s="290" customFormat="1" ht="18" customHeight="1" x14ac:dyDescent="0.25">
      <c r="A69" s="1067"/>
      <c r="B69" s="1067"/>
      <c r="C69" s="1067"/>
      <c r="D69" s="1067"/>
      <c r="E69" s="1067"/>
      <c r="F69" s="1067"/>
      <c r="G69" s="1067"/>
      <c r="H69" s="1067"/>
      <c r="I69" s="1067"/>
      <c r="J69" s="387"/>
      <c r="K69" s="294"/>
    </row>
    <row r="70" spans="1:21" s="290" customFormat="1" ht="18" customHeight="1" x14ac:dyDescent="0.25">
      <c r="A70" s="1067"/>
      <c r="B70" s="1067"/>
      <c r="C70" s="1067"/>
      <c r="D70" s="1067"/>
      <c r="E70" s="1067"/>
      <c r="F70" s="1067"/>
      <c r="G70" s="1067"/>
      <c r="H70" s="1067"/>
      <c r="I70" s="1067"/>
      <c r="J70" s="387"/>
      <c r="K70" s="294"/>
    </row>
    <row r="71" spans="1:21" s="275" customFormat="1" ht="30" customHeight="1" x14ac:dyDescent="0.25">
      <c r="A71" s="1068"/>
      <c r="B71" s="1067"/>
      <c r="C71" s="1067"/>
      <c r="D71" s="1067"/>
      <c r="E71" s="1067"/>
      <c r="F71" s="1067"/>
      <c r="G71" s="1067"/>
      <c r="H71" s="1067"/>
      <c r="I71" s="1067"/>
      <c r="J71" s="387"/>
      <c r="K71" s="294"/>
    </row>
    <row r="72" spans="1:21" s="290" customFormat="1" ht="18" customHeight="1" x14ac:dyDescent="0.25">
      <c r="A72" s="386"/>
      <c r="B72" s="386"/>
      <c r="C72" s="386"/>
      <c r="D72" s="386"/>
      <c r="E72" s="386"/>
      <c r="F72" s="386"/>
      <c r="G72" s="386"/>
      <c r="H72" s="384"/>
      <c r="I72" s="384"/>
      <c r="J72" s="384"/>
      <c r="M72" s="600"/>
      <c r="N72" s="376"/>
      <c r="O72" s="376"/>
      <c r="P72" s="376"/>
      <c r="Q72" s="376"/>
      <c r="R72" s="376"/>
      <c r="S72" s="376"/>
      <c r="T72" s="376"/>
      <c r="U72" s="376"/>
    </row>
    <row r="73" spans="1:21" s="290" customFormat="1" ht="18" customHeight="1" x14ac:dyDescent="0.25">
      <c r="A73" s="385"/>
      <c r="B73" s="385"/>
      <c r="C73" s="385"/>
      <c r="D73" s="385"/>
      <c r="E73" s="385"/>
      <c r="F73" s="385"/>
      <c r="G73" s="385"/>
      <c r="H73" s="384"/>
      <c r="I73" s="384"/>
      <c r="J73" s="384"/>
      <c r="M73" s="376"/>
      <c r="N73" s="376"/>
      <c r="O73" s="376"/>
      <c r="P73" s="376"/>
      <c r="Q73" s="376"/>
      <c r="R73" s="376"/>
      <c r="S73" s="376"/>
      <c r="T73" s="376"/>
      <c r="U73" s="376"/>
    </row>
    <row r="74" spans="1:21" s="290" customFormat="1" ht="18" customHeight="1" x14ac:dyDescent="0.25">
      <c r="A74" s="385"/>
      <c r="B74" s="385"/>
      <c r="C74" s="385"/>
      <c r="D74" s="385"/>
      <c r="E74" s="385"/>
      <c r="F74" s="385"/>
      <c r="G74" s="385"/>
      <c r="H74" s="384"/>
      <c r="I74" s="384"/>
      <c r="J74" s="384"/>
      <c r="M74" s="376"/>
      <c r="N74" s="376"/>
      <c r="O74" s="376"/>
      <c r="P74" s="376"/>
      <c r="Q74" s="376"/>
      <c r="R74" s="376"/>
      <c r="S74" s="376"/>
      <c r="T74" s="376"/>
      <c r="U74" s="376"/>
    </row>
    <row r="75" spans="1:21" ht="18" customHeight="1" x14ac:dyDescent="0.25">
      <c r="M75" s="349"/>
      <c r="N75" s="349"/>
      <c r="O75" s="349"/>
      <c r="P75" s="382"/>
      <c r="Q75" s="349"/>
      <c r="R75" s="349"/>
      <c r="S75" s="383"/>
      <c r="T75" s="382"/>
      <c r="U75" s="349"/>
    </row>
    <row r="76" spans="1:21" s="290" customFormat="1" ht="18" customHeight="1" x14ac:dyDescent="0.25">
      <c r="A76" s="593"/>
      <c r="B76" s="368"/>
      <c r="C76" s="368"/>
      <c r="D76" s="368"/>
      <c r="E76" s="368"/>
      <c r="F76" s="368"/>
      <c r="G76" s="368"/>
      <c r="H76" s="368"/>
      <c r="I76" s="368"/>
      <c r="M76" s="376"/>
      <c r="N76" s="380"/>
      <c r="O76" s="380"/>
      <c r="P76" s="381"/>
      <c r="Q76" s="380"/>
      <c r="R76" s="380"/>
      <c r="S76" s="379"/>
      <c r="T76" s="378"/>
      <c r="U76" s="376"/>
    </row>
    <row r="77" spans="1:21" s="290" customFormat="1" ht="18" customHeight="1" x14ac:dyDescent="0.25">
      <c r="A77" s="285"/>
      <c r="M77" s="376"/>
      <c r="N77" s="376"/>
      <c r="O77" s="376"/>
      <c r="P77" s="376"/>
      <c r="Q77" s="376"/>
      <c r="R77" s="376"/>
      <c r="S77" s="376"/>
      <c r="T77" s="376"/>
      <c r="U77" s="376"/>
    </row>
    <row r="78" spans="1:21" s="290" customFormat="1" ht="18" customHeight="1" x14ac:dyDescent="0.25">
      <c r="A78" s="377"/>
      <c r="M78" s="376"/>
      <c r="N78" s="376"/>
      <c r="O78" s="376"/>
      <c r="P78" s="376"/>
      <c r="Q78" s="376"/>
      <c r="R78" s="376"/>
      <c r="S78" s="376"/>
      <c r="T78" s="376"/>
      <c r="U78" s="376"/>
    </row>
    <row r="79" spans="1:21" s="290" customFormat="1" ht="18" customHeight="1" x14ac:dyDescent="0.25">
      <c r="A79" s="285"/>
      <c r="B79" s="377"/>
      <c r="C79" s="377"/>
      <c r="D79" s="377"/>
      <c r="E79" s="377"/>
      <c r="F79" s="377"/>
      <c r="G79" s="377"/>
      <c r="M79" s="376"/>
      <c r="N79" s="376"/>
      <c r="O79" s="376"/>
      <c r="P79" s="376"/>
      <c r="Q79" s="376"/>
      <c r="R79" s="376"/>
      <c r="S79" s="376"/>
      <c r="T79" s="376"/>
      <c r="U79" s="376"/>
    </row>
    <row r="80" spans="1:21" s="290" customFormat="1" ht="18" customHeight="1" x14ac:dyDescent="0.25">
      <c r="A80" s="285"/>
      <c r="M80" s="376"/>
      <c r="N80" s="376"/>
      <c r="O80" s="376"/>
      <c r="P80" s="376"/>
      <c r="Q80" s="376"/>
      <c r="R80" s="376"/>
      <c r="S80" s="376"/>
      <c r="T80" s="376"/>
      <c r="U80" s="376"/>
    </row>
    <row r="81" spans="1:9" s="290" customFormat="1" ht="18" customHeight="1" x14ac:dyDescent="0.25">
      <c r="A81" s="285"/>
    </row>
    <row r="82" spans="1:9" s="290" customFormat="1" ht="18" customHeight="1" x14ac:dyDescent="0.25">
      <c r="A82" s="285"/>
    </row>
    <row r="83" spans="1:9" s="290" customFormat="1" ht="18" customHeight="1" x14ac:dyDescent="0.25">
      <c r="A83" s="285"/>
    </row>
    <row r="84" spans="1:9" s="290" customFormat="1" ht="18" customHeight="1" x14ac:dyDescent="0.25">
      <c r="A84" s="285"/>
    </row>
    <row r="85" spans="1:9" s="290" customFormat="1" ht="18" customHeight="1" x14ac:dyDescent="0.25">
      <c r="A85" s="285"/>
    </row>
    <row r="86" spans="1:9" s="290" customFormat="1" ht="18" customHeight="1" x14ac:dyDescent="0.25">
      <c r="A86" s="285"/>
    </row>
    <row r="87" spans="1:9" s="290" customFormat="1" ht="18" customHeight="1" x14ac:dyDescent="0.25">
      <c r="A87" s="285"/>
    </row>
    <row r="88" spans="1:9" s="290" customFormat="1" ht="18" customHeight="1" x14ac:dyDescent="0.25">
      <c r="A88" s="285"/>
    </row>
    <row r="89" spans="1:9" s="290" customFormat="1" ht="18" customHeight="1" x14ac:dyDescent="0.25">
      <c r="A89" s="285"/>
    </row>
    <row r="90" spans="1:9" s="290" customFormat="1" ht="18" customHeight="1" x14ac:dyDescent="0.25">
      <c r="A90" s="285"/>
    </row>
    <row r="91" spans="1:9" s="290" customFormat="1" ht="18" customHeight="1" x14ac:dyDescent="0.25">
      <c r="A91" s="285"/>
    </row>
    <row r="92" spans="1:9" s="290" customFormat="1" ht="18" customHeight="1" x14ac:dyDescent="0.25">
      <c r="A92" s="285"/>
    </row>
    <row r="93" spans="1:9" s="290" customFormat="1" ht="18" customHeight="1" x14ac:dyDescent="0.25">
      <c r="A93" s="285"/>
    </row>
    <row r="94" spans="1:9" s="290" customFormat="1" ht="18" customHeight="1" x14ac:dyDescent="0.25">
      <c r="A94" s="285"/>
    </row>
    <row r="95" spans="1:9" ht="18" customHeight="1" x14ac:dyDescent="0.25">
      <c r="B95" s="290"/>
      <c r="C95" s="290"/>
      <c r="D95" s="290"/>
      <c r="E95" s="290"/>
      <c r="F95" s="290"/>
      <c r="G95" s="290"/>
      <c r="H95" s="290"/>
      <c r="I95" s="290"/>
    </row>
    <row r="97" spans="4:5" ht="18" customHeight="1" x14ac:dyDescent="0.25">
      <c r="D97" s="90"/>
      <c r="E97" s="90"/>
    </row>
  </sheetData>
  <mergeCells count="5">
    <mergeCell ref="A1:J1"/>
    <mergeCell ref="A2:J2"/>
    <mergeCell ref="A68:I70"/>
    <mergeCell ref="A71:I71"/>
    <mergeCell ref="B4:F4"/>
  </mergeCells>
  <printOptions horizontalCentered="1"/>
  <pageMargins left="0.70866141732283472" right="0.51181102362204722" top="0.51181102362204722" bottom="0.51181102362204722" header="0.51181102362204722" footer="0.51181102362204722"/>
  <pageSetup scale="55" orientation="portrait" r:id="rId1"/>
  <headerFooter scaleWithDoc="0">
    <oddHeader xml:space="preserve">&amp;C </oddHeader>
    <oddFooter>&amp;L&amp;9Supplemental Investor Information (Unaudited)
First Quarter, 2023&amp;R&amp;9TELUS Corporation
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14999847407452621"/>
    <pageSetUpPr fitToPage="1"/>
  </sheetPr>
  <dimension ref="A1:X96"/>
  <sheetViews>
    <sheetView showGridLines="0" defaultGridColor="0" view="pageBreakPreview" colorId="8" zoomScaleNormal="90" zoomScaleSheetLayoutView="100" workbookViewId="0">
      <selection sqref="A1:F1"/>
    </sheetView>
  </sheetViews>
  <sheetFormatPr defaultColWidth="8.88671875" defaultRowHeight="18" customHeight="1" x14ac:dyDescent="0.25"/>
  <cols>
    <col min="1" max="1" width="85.109375" style="275" customWidth="1"/>
    <col min="2" max="5" width="14" style="51" customWidth="1"/>
    <col min="6" max="6" width="3.6640625" style="51" customWidth="1"/>
    <col min="7" max="7" width="6.6640625" style="51" customWidth="1"/>
    <col min="8" max="8" width="6.44140625" style="51" customWidth="1"/>
    <col min="9" max="9" width="8.33203125" style="51" customWidth="1"/>
    <col min="10" max="10" width="8.88671875" style="51"/>
    <col min="11" max="11" width="3.44140625" style="51" customWidth="1"/>
    <col min="12" max="16384" width="8.88671875" style="51"/>
  </cols>
  <sheetData>
    <row r="1" spans="1:10" s="70" customFormat="1" ht="24" customHeight="1" x14ac:dyDescent="0.4">
      <c r="A1" s="1049" t="s">
        <v>160</v>
      </c>
      <c r="B1" s="1049"/>
      <c r="C1" s="1049"/>
      <c r="D1" s="1049"/>
      <c r="E1" s="1049"/>
      <c r="F1" s="1049"/>
    </row>
    <row r="2" spans="1:10" s="70" customFormat="1" ht="24" customHeight="1" x14ac:dyDescent="0.4">
      <c r="A2" s="1069" t="s">
        <v>38</v>
      </c>
      <c r="B2" s="1069"/>
      <c r="C2" s="1069"/>
      <c r="D2" s="1069"/>
      <c r="E2" s="1069"/>
      <c r="F2" s="1069"/>
    </row>
    <row r="3" spans="1:10" s="70" customFormat="1" ht="24" customHeight="1" x14ac:dyDescent="0.4">
      <c r="A3" s="276"/>
      <c r="B3" s="93"/>
      <c r="C3" s="93"/>
      <c r="D3" s="93"/>
      <c r="E3" s="93"/>
      <c r="F3" s="93"/>
    </row>
    <row r="4" spans="1:10" s="70" customFormat="1" ht="18" customHeight="1" x14ac:dyDescent="0.4">
      <c r="A4" s="279"/>
      <c r="B4" s="93"/>
      <c r="C4" s="93"/>
      <c r="D4" s="93"/>
      <c r="E4" s="93"/>
      <c r="F4" s="93"/>
    </row>
    <row r="5" spans="1:10" s="70" customFormat="1" ht="18" customHeight="1" x14ac:dyDescent="0.3">
      <c r="A5" s="283"/>
      <c r="B5" s="1057" t="s">
        <v>257</v>
      </c>
      <c r="C5" s="1058"/>
      <c r="D5" s="1058"/>
      <c r="E5" s="1059"/>
      <c r="F5" s="51"/>
    </row>
    <row r="6" spans="1:10" s="70" customFormat="1" ht="18" customHeight="1" x14ac:dyDescent="0.3">
      <c r="A6" s="286" t="s">
        <v>214</v>
      </c>
      <c r="B6" s="94">
        <v>2023</v>
      </c>
      <c r="C6" s="59">
        <v>2022</v>
      </c>
      <c r="D6" s="95" t="s">
        <v>3</v>
      </c>
      <c r="E6" s="96" t="s">
        <v>4</v>
      </c>
      <c r="F6" s="74"/>
      <c r="H6"/>
    </row>
    <row r="7" spans="1:10" s="75" customFormat="1" ht="18" customHeight="1" x14ac:dyDescent="0.3">
      <c r="A7" s="289" t="s">
        <v>59</v>
      </c>
      <c r="B7" s="874"/>
      <c r="C7" s="875"/>
      <c r="D7" s="875"/>
      <c r="E7" s="876"/>
      <c r="F7" s="877"/>
      <c r="G7" s="883"/>
      <c r="H7"/>
    </row>
    <row r="8" spans="1:10" s="452" customFormat="1" ht="18" customHeight="1" x14ac:dyDescent="0.25">
      <c r="A8" s="304" t="s">
        <v>63</v>
      </c>
      <c r="B8" s="316">
        <v>1697</v>
      </c>
      <c r="C8" s="292">
        <v>1577</v>
      </c>
      <c r="D8" s="191">
        <v>120</v>
      </c>
      <c r="E8" s="146">
        <v>7.6093849080532655E-2</v>
      </c>
      <c r="F8" s="844"/>
      <c r="G8" s="879"/>
      <c r="I8" s="239"/>
    </row>
    <row r="9" spans="1:10" s="79" customFormat="1" ht="18" customHeight="1" x14ac:dyDescent="0.25">
      <c r="A9" s="304" t="s">
        <v>138</v>
      </c>
      <c r="B9" s="316">
        <v>517</v>
      </c>
      <c r="C9" s="292">
        <v>440</v>
      </c>
      <c r="D9" s="191">
        <v>77</v>
      </c>
      <c r="E9" s="146">
        <v>0.17499999999999999</v>
      </c>
      <c r="F9" s="844"/>
      <c r="G9" s="879"/>
      <c r="I9" s="40"/>
    </row>
    <row r="10" spans="1:10" s="452" customFormat="1" ht="18" customHeight="1" x14ac:dyDescent="0.25">
      <c r="A10" s="304" t="s">
        <v>273</v>
      </c>
      <c r="B10" s="316">
        <v>1128</v>
      </c>
      <c r="C10" s="292">
        <v>1057</v>
      </c>
      <c r="D10" s="191">
        <v>71</v>
      </c>
      <c r="E10" s="146">
        <v>6.7171239356669826E-2</v>
      </c>
      <c r="F10" s="844"/>
      <c r="G10" s="879"/>
      <c r="I10" s="40"/>
    </row>
    <row r="11" spans="1:10" s="452" customFormat="1" ht="18" customHeight="1" x14ac:dyDescent="0.25">
      <c r="A11" s="304" t="s">
        <v>75</v>
      </c>
      <c r="B11" s="316">
        <v>192</v>
      </c>
      <c r="C11" s="292">
        <v>200</v>
      </c>
      <c r="D11" s="191">
        <v>-8</v>
      </c>
      <c r="E11" s="146">
        <v>-0.04</v>
      </c>
      <c r="F11" s="844"/>
      <c r="G11" s="879"/>
      <c r="I11" s="40"/>
    </row>
    <row r="12" spans="1:10" s="79" customFormat="1" ht="18" customHeight="1" x14ac:dyDescent="0.25">
      <c r="A12" s="304" t="s">
        <v>139</v>
      </c>
      <c r="B12" s="316">
        <v>128</v>
      </c>
      <c r="C12" s="292">
        <v>113</v>
      </c>
      <c r="D12" s="191">
        <v>15</v>
      </c>
      <c r="E12" s="146">
        <v>0.13274336283185842</v>
      </c>
      <c r="F12" s="844"/>
      <c r="G12" s="879"/>
      <c r="I12" s="40"/>
    </row>
    <row r="13" spans="1:10" s="79" customFormat="1" ht="18" customHeight="1" x14ac:dyDescent="0.25">
      <c r="A13" s="304" t="s">
        <v>221</v>
      </c>
      <c r="B13" s="316">
        <v>423</v>
      </c>
      <c r="C13" s="292">
        <v>140</v>
      </c>
      <c r="D13" s="191">
        <v>283</v>
      </c>
      <c r="E13" s="146" t="s">
        <v>144</v>
      </c>
      <c r="F13" s="844"/>
      <c r="G13" s="879"/>
      <c r="I13" s="40"/>
    </row>
    <row r="14" spans="1:10" s="79" customFormat="1" ht="18" customHeight="1" x14ac:dyDescent="0.3">
      <c r="A14" s="304" t="s">
        <v>219</v>
      </c>
      <c r="B14" s="317">
        <v>84</v>
      </c>
      <c r="C14" s="300">
        <v>85</v>
      </c>
      <c r="D14" s="213">
        <v>-1</v>
      </c>
      <c r="E14" s="147">
        <v>-1.1764705882352941E-2</v>
      </c>
      <c r="F14" s="844"/>
      <c r="G14" s="879"/>
      <c r="I14" s="636"/>
    </row>
    <row r="15" spans="1:10" s="75" customFormat="1" ht="18" customHeight="1" x14ac:dyDescent="0.3">
      <c r="A15" s="289" t="s">
        <v>60</v>
      </c>
      <c r="B15" s="316">
        <v>4169</v>
      </c>
      <c r="C15" s="292">
        <v>3612</v>
      </c>
      <c r="D15" s="191">
        <v>557</v>
      </c>
      <c r="E15" s="146">
        <v>0.15420819490586932</v>
      </c>
      <c r="F15" s="844"/>
      <c r="G15" s="884"/>
      <c r="I15" s="656"/>
      <c r="J15" s="79"/>
    </row>
    <row r="16" spans="1:10" s="75" customFormat="1" ht="18" customHeight="1" x14ac:dyDescent="0.25">
      <c r="A16" s="304" t="s">
        <v>61</v>
      </c>
      <c r="B16" s="358">
        <v>39</v>
      </c>
      <c r="C16" s="298">
        <v>26</v>
      </c>
      <c r="D16" s="180">
        <v>13</v>
      </c>
      <c r="E16" s="147">
        <v>0.5</v>
      </c>
      <c r="F16" s="844"/>
      <c r="G16" s="884"/>
      <c r="I16" s="308"/>
      <c r="J16" s="79"/>
    </row>
    <row r="17" spans="1:12" s="79" customFormat="1" ht="18" customHeight="1" x14ac:dyDescent="0.3">
      <c r="A17" s="305" t="s">
        <v>0</v>
      </c>
      <c r="B17" s="316">
        <v>4208</v>
      </c>
      <c r="C17" s="292">
        <v>3638</v>
      </c>
      <c r="D17" s="191">
        <v>570</v>
      </c>
      <c r="E17" s="146">
        <v>0.15667949422759758</v>
      </c>
      <c r="F17" s="844"/>
      <c r="G17" s="885"/>
      <c r="I17" s="40"/>
    </row>
    <row r="18" spans="1:12" s="79" customFormat="1" ht="18" customHeight="1" x14ac:dyDescent="0.25">
      <c r="A18" s="304" t="s">
        <v>2</v>
      </c>
      <c r="B18" s="358">
        <v>4</v>
      </c>
      <c r="C18" s="298">
        <v>4</v>
      </c>
      <c r="D18" s="213">
        <v>0</v>
      </c>
      <c r="E18" s="147" t="s">
        <v>283</v>
      </c>
      <c r="F18" s="844"/>
      <c r="G18" s="884"/>
      <c r="I18" s="308"/>
    </row>
    <row r="19" spans="1:12" s="79" customFormat="1" ht="18" customHeight="1" x14ac:dyDescent="0.3">
      <c r="A19" s="305" t="s">
        <v>64</v>
      </c>
      <c r="B19" s="316">
        <v>4212</v>
      </c>
      <c r="C19" s="292">
        <v>3642</v>
      </c>
      <c r="D19" s="191">
        <v>570</v>
      </c>
      <c r="E19" s="146">
        <v>0.15650741350906094</v>
      </c>
      <c r="F19" s="843"/>
      <c r="G19" s="884"/>
      <c r="I19" s="40"/>
    </row>
    <row r="20" spans="1:12" s="79" customFormat="1" ht="18" hidden="1" customHeight="1" x14ac:dyDescent="0.3">
      <c r="A20" s="311"/>
      <c r="B20" s="176"/>
      <c r="C20" s="137"/>
      <c r="D20" s="191"/>
      <c r="E20" s="146"/>
      <c r="F20" s="844"/>
      <c r="G20" s="884"/>
      <c r="I20" s="40"/>
    </row>
    <row r="21" spans="1:12" s="79" customFormat="1" ht="18" hidden="1" customHeight="1" x14ac:dyDescent="0.3">
      <c r="A21" s="314"/>
      <c r="B21" s="176"/>
      <c r="C21" s="137"/>
      <c r="D21" s="448"/>
      <c r="E21" s="449"/>
      <c r="F21" s="843"/>
      <c r="G21" s="884"/>
      <c r="I21" s="40"/>
    </row>
    <row r="22" spans="1:12" s="79" customFormat="1" ht="18" hidden="1" customHeight="1" x14ac:dyDescent="0.3">
      <c r="A22" s="313"/>
      <c r="B22" s="176"/>
      <c r="C22" s="137"/>
      <c r="D22" s="448"/>
      <c r="E22" s="449"/>
      <c r="F22" s="843"/>
      <c r="G22" s="884"/>
      <c r="I22" s="40"/>
    </row>
    <row r="23" spans="1:12" s="79" customFormat="1" ht="18" hidden="1" customHeight="1" x14ac:dyDescent="0.3">
      <c r="A23" s="313"/>
      <c r="B23" s="176"/>
      <c r="C23" s="137"/>
      <c r="D23" s="448"/>
      <c r="E23" s="449"/>
      <c r="F23" s="844"/>
      <c r="G23" s="884"/>
      <c r="I23" s="40"/>
    </row>
    <row r="24" spans="1:12" s="52" customFormat="1" ht="18" customHeight="1" x14ac:dyDescent="0.3">
      <c r="A24" s="311"/>
      <c r="B24" s="176"/>
      <c r="C24" s="137"/>
      <c r="D24" s="191"/>
      <c r="E24" s="146"/>
      <c r="F24" s="844"/>
      <c r="G24" s="879"/>
      <c r="I24" s="40"/>
    </row>
    <row r="25" spans="1:12" s="52" customFormat="1" ht="18" customHeight="1" x14ac:dyDescent="0.25">
      <c r="A25" s="304" t="s">
        <v>67</v>
      </c>
      <c r="B25" s="316">
        <v>1810</v>
      </c>
      <c r="C25" s="292">
        <v>1561</v>
      </c>
      <c r="D25" s="191">
        <v>249</v>
      </c>
      <c r="E25" s="146">
        <v>0.15951313260730302</v>
      </c>
      <c r="F25" s="844"/>
      <c r="G25" s="879"/>
      <c r="I25" s="40"/>
    </row>
    <row r="26" spans="1:12" s="79" customFormat="1" ht="18" customHeight="1" x14ac:dyDescent="0.25">
      <c r="A26" s="304" t="s">
        <v>68</v>
      </c>
      <c r="B26" s="317">
        <v>949</v>
      </c>
      <c r="C26" s="300">
        <v>681</v>
      </c>
      <c r="D26" s="213">
        <v>268</v>
      </c>
      <c r="E26" s="147">
        <v>0.39353891336270191</v>
      </c>
      <c r="F26" s="843"/>
      <c r="G26" s="879"/>
      <c r="I26" s="40"/>
    </row>
    <row r="27" spans="1:12" s="79" customFormat="1" ht="18" customHeight="1" x14ac:dyDescent="0.3">
      <c r="A27" s="305" t="s">
        <v>69</v>
      </c>
      <c r="B27" s="292">
        <v>2759</v>
      </c>
      <c r="C27" s="292">
        <v>2242</v>
      </c>
      <c r="D27" s="191">
        <v>517</v>
      </c>
      <c r="E27" s="146">
        <v>0.23059768064228367</v>
      </c>
      <c r="F27" s="844"/>
      <c r="G27" s="878"/>
      <c r="H27" s="41"/>
      <c r="I27" s="40"/>
    </row>
    <row r="28" spans="1:12" s="75" customFormat="1" ht="18" customHeight="1" x14ac:dyDescent="0.3">
      <c r="A28" s="318"/>
      <c r="B28" s="176"/>
      <c r="C28" s="137"/>
      <c r="D28" s="191"/>
      <c r="E28" s="146"/>
      <c r="F28" s="41"/>
      <c r="G28" s="879"/>
      <c r="H28" s="35"/>
      <c r="I28" s="40"/>
      <c r="J28" s="79"/>
    </row>
    <row r="29" spans="1:12" s="79" customFormat="1" ht="19.5" customHeight="1" thickBot="1" x14ac:dyDescent="0.35">
      <c r="A29" s="305" t="s">
        <v>171</v>
      </c>
      <c r="B29" s="319">
        <v>1453</v>
      </c>
      <c r="C29" s="319">
        <v>1400</v>
      </c>
      <c r="D29" s="220">
        <v>53</v>
      </c>
      <c r="E29" s="219">
        <v>3.7109308147548141E-2</v>
      </c>
      <c r="F29" s="107"/>
      <c r="G29" s="880"/>
      <c r="I29" s="52"/>
      <c r="K29" s="134"/>
      <c r="L29" s="134"/>
    </row>
    <row r="30" spans="1:12" s="79" customFormat="1" ht="18" customHeight="1" thickTop="1" x14ac:dyDescent="0.3">
      <c r="A30" s="313"/>
      <c r="B30" s="176"/>
      <c r="C30" s="137"/>
      <c r="D30" s="448"/>
      <c r="E30" s="449"/>
      <c r="F30" s="107"/>
      <c r="G30" s="107"/>
      <c r="I30" s="446"/>
      <c r="K30" s="134"/>
      <c r="L30" s="134"/>
    </row>
    <row r="31" spans="1:12" s="79" customFormat="1" ht="18" customHeight="1" x14ac:dyDescent="0.3">
      <c r="A31" s="305" t="s">
        <v>36</v>
      </c>
      <c r="B31" s="322">
        <v>0.34489238654785903</v>
      </c>
      <c r="C31" s="322">
        <v>0.38449513380362832</v>
      </c>
      <c r="D31" s="553">
        <v>-3.9000000000000035</v>
      </c>
      <c r="E31" s="667" t="s">
        <v>33</v>
      </c>
      <c r="F31" s="107"/>
      <c r="G31" s="879"/>
      <c r="H31" s="239"/>
      <c r="I31" s="239"/>
    </row>
    <row r="32" spans="1:12" s="97" customFormat="1" ht="18" customHeight="1" x14ac:dyDescent="0.3">
      <c r="A32" s="333"/>
      <c r="B32" s="296"/>
      <c r="C32" s="296"/>
      <c r="D32" s="191"/>
      <c r="E32" s="146"/>
      <c r="F32" s="107"/>
      <c r="G32" s="879"/>
      <c r="H32"/>
      <c r="L32" s="598"/>
    </row>
    <row r="33" spans="1:13" s="79" customFormat="1" ht="18" customHeight="1" x14ac:dyDescent="0.25">
      <c r="A33" s="304" t="s">
        <v>274</v>
      </c>
      <c r="B33" s="292">
        <v>141</v>
      </c>
      <c r="C33" s="292">
        <v>35</v>
      </c>
      <c r="D33" s="191">
        <v>106</v>
      </c>
      <c r="E33" s="437" t="s">
        <v>144</v>
      </c>
      <c r="F33" s="107"/>
      <c r="G33" s="878"/>
      <c r="H33" s="40"/>
      <c r="L33" s="597"/>
    </row>
    <row r="34" spans="1:13" s="97" customFormat="1" ht="18" customHeight="1" x14ac:dyDescent="0.3">
      <c r="A34" s="334" t="s">
        <v>228</v>
      </c>
      <c r="B34" s="441">
        <v>-1</v>
      </c>
      <c r="C34" s="292">
        <v>0</v>
      </c>
      <c r="D34" s="191">
        <v>-1</v>
      </c>
      <c r="E34" s="437" t="s">
        <v>144</v>
      </c>
      <c r="F34" s="107"/>
      <c r="G34" s="879"/>
      <c r="H34"/>
      <c r="I34" s="636"/>
      <c r="J34" s="79"/>
      <c r="K34" s="75"/>
    </row>
    <row r="35" spans="1:13" s="97" customFormat="1" ht="18" hidden="1" customHeight="1" x14ac:dyDescent="0.3">
      <c r="A35" s="334" t="s">
        <v>209</v>
      </c>
      <c r="B35" s="178">
        <v>0</v>
      </c>
      <c r="C35" s="191">
        <v>0</v>
      </c>
      <c r="D35" s="191">
        <v>0</v>
      </c>
      <c r="E35" s="437" t="s">
        <v>144</v>
      </c>
      <c r="F35" s="107"/>
      <c r="G35" s="879"/>
      <c r="H35"/>
      <c r="I35" s="636"/>
      <c r="J35" s="597"/>
      <c r="K35" s="75"/>
      <c r="L35" s="598"/>
      <c r="M35" s="598"/>
    </row>
    <row r="36" spans="1:13" s="97" customFormat="1" ht="20.25" customHeight="1" thickBot="1" x14ac:dyDescent="0.35">
      <c r="A36" s="305" t="s">
        <v>242</v>
      </c>
      <c r="B36" s="319">
        <v>1593</v>
      </c>
      <c r="C36" s="319">
        <v>1435</v>
      </c>
      <c r="D36" s="220">
        <v>158</v>
      </c>
      <c r="E36" s="219">
        <v>0.10974484141969892</v>
      </c>
      <c r="F36" s="41"/>
      <c r="G36" s="879"/>
      <c r="H36"/>
      <c r="I36" s="636"/>
      <c r="J36" s="598"/>
      <c r="L36" s="599"/>
    </row>
    <row r="37" spans="1:13" s="97" customFormat="1" ht="18" customHeight="1" thickTop="1" x14ac:dyDescent="0.3">
      <c r="A37" s="313"/>
      <c r="B37" s="137"/>
      <c r="C37" s="137"/>
      <c r="D37" s="448"/>
      <c r="E37" s="449"/>
      <c r="F37" s="107"/>
      <c r="G37" s="881"/>
      <c r="H37" s="41"/>
      <c r="I37" s="81"/>
      <c r="J37" s="81"/>
      <c r="K37" s="134"/>
      <c r="L37" s="134"/>
    </row>
    <row r="38" spans="1:13" s="97" customFormat="1" ht="18" customHeight="1" x14ac:dyDescent="0.3">
      <c r="A38" s="606" t="s">
        <v>240</v>
      </c>
      <c r="B38" s="323">
        <v>0.37835059012851197</v>
      </c>
      <c r="C38" s="322">
        <v>0.39414410641432895</v>
      </c>
      <c r="D38" s="553">
        <v>-1.6000000000000014</v>
      </c>
      <c r="E38" s="667" t="s">
        <v>33</v>
      </c>
      <c r="F38" s="41"/>
      <c r="G38" s="879"/>
      <c r="H38" s="294"/>
      <c r="I38" s="294"/>
    </row>
    <row r="39" spans="1:13" s="79" customFormat="1" ht="18" customHeight="1" x14ac:dyDescent="0.3">
      <c r="A39" s="304"/>
      <c r="B39" s="315"/>
      <c r="C39" s="296"/>
      <c r="D39" s="271"/>
      <c r="E39" s="273"/>
      <c r="F39" s="960"/>
      <c r="G39" s="879"/>
      <c r="H39"/>
    </row>
    <row r="40" spans="1:13" s="79" customFormat="1" ht="18" customHeight="1" x14ac:dyDescent="0.25">
      <c r="A40" s="361" t="s">
        <v>272</v>
      </c>
      <c r="B40" s="316">
        <v>688</v>
      </c>
      <c r="C40" s="292">
        <v>793</v>
      </c>
      <c r="D40" s="191">
        <v>-105</v>
      </c>
      <c r="E40" s="146">
        <v>-0.13240857503152584</v>
      </c>
      <c r="F40" s="960"/>
      <c r="G40" s="879"/>
      <c r="H40"/>
    </row>
    <row r="41" spans="1:13" s="79" customFormat="1" ht="18" customHeight="1" x14ac:dyDescent="0.25">
      <c r="A41" s="304" t="s">
        <v>266</v>
      </c>
      <c r="B41" s="316">
        <v>5</v>
      </c>
      <c r="C41" s="292">
        <v>9</v>
      </c>
      <c r="D41" s="191">
        <v>-4</v>
      </c>
      <c r="E41" s="146">
        <v>-0.44444444444444442</v>
      </c>
      <c r="F41" s="960"/>
      <c r="G41" s="879"/>
      <c r="H41"/>
    </row>
    <row r="42" spans="1:13" s="79" customFormat="1" ht="18" customHeight="1" x14ac:dyDescent="0.3">
      <c r="A42" s="305" t="s">
        <v>7</v>
      </c>
      <c r="B42" s="434">
        <v>693</v>
      </c>
      <c r="C42" s="992">
        <v>802</v>
      </c>
      <c r="D42" s="993">
        <v>-109</v>
      </c>
      <c r="E42" s="994">
        <v>-0.13591022443890274</v>
      </c>
      <c r="F42" s="41"/>
      <c r="G42" s="879"/>
      <c r="H42" s="2"/>
    </row>
    <row r="43" spans="1:13" s="79" customFormat="1" ht="18" customHeight="1" x14ac:dyDescent="0.3">
      <c r="A43" s="305" t="s">
        <v>244</v>
      </c>
      <c r="B43" s="726">
        <v>0.16334283000949668</v>
      </c>
      <c r="C43" s="726">
        <v>0.21773750686436025</v>
      </c>
      <c r="D43" s="179">
        <v>-6</v>
      </c>
      <c r="E43" s="725" t="s">
        <v>33</v>
      </c>
      <c r="F43" s="107"/>
      <c r="G43" s="879"/>
      <c r="H43" s="2"/>
      <c r="I43" s="2"/>
    </row>
    <row r="44" spans="1:13" s="79" customFormat="1" ht="18" customHeight="1" x14ac:dyDescent="0.3">
      <c r="A44" s="305"/>
      <c r="B44" s="330"/>
      <c r="C44" s="330"/>
      <c r="D44" s="191"/>
      <c r="E44" s="243"/>
      <c r="F44" s="41"/>
      <c r="G44" s="879"/>
      <c r="H44"/>
    </row>
    <row r="45" spans="1:13" s="97" customFormat="1" ht="18" customHeight="1" x14ac:dyDescent="0.3">
      <c r="A45" s="305" t="s">
        <v>253</v>
      </c>
      <c r="B45" s="358">
        <v>900</v>
      </c>
      <c r="C45" s="298">
        <v>633</v>
      </c>
      <c r="D45" s="213">
        <v>267</v>
      </c>
      <c r="E45" s="147">
        <v>0.4218009478672986</v>
      </c>
      <c r="F45" s="107"/>
      <c r="G45" s="879"/>
      <c r="H45"/>
    </row>
    <row r="46" spans="1:13" s="76" customFormat="1" ht="18" customHeight="1" x14ac:dyDescent="0.25">
      <c r="A46"/>
      <c r="B46" s="42"/>
      <c r="C46" s="42"/>
      <c r="D46" s="882"/>
      <c r="E46" s="882"/>
      <c r="F46" s="882"/>
      <c r="G46" s="123"/>
      <c r="H46" s="109"/>
    </row>
    <row r="47" spans="1:13" s="76" customFormat="1" ht="18" customHeight="1" x14ac:dyDescent="0.25">
      <c r="A47" s="1070" t="s">
        <v>39</v>
      </c>
      <c r="B47" s="1070"/>
      <c r="C47" s="1070"/>
      <c r="D47" s="1070"/>
      <c r="E47" s="1070"/>
      <c r="F47" s="1070"/>
      <c r="G47" s="123"/>
      <c r="H47" s="123"/>
      <c r="J47" s="52"/>
    </row>
    <row r="48" spans="1:13" s="567" customFormat="1" ht="18" customHeight="1" x14ac:dyDescent="0.25">
      <c r="A48" s="1070" t="s">
        <v>58</v>
      </c>
      <c r="B48" s="1070"/>
      <c r="C48" s="1070"/>
      <c r="D48" s="1070"/>
      <c r="E48" s="1070"/>
      <c r="F48" s="1070"/>
      <c r="G48" s="154"/>
      <c r="H48" s="116"/>
      <c r="I48" s="67"/>
    </row>
    <row r="49" spans="1:24" s="52" customFormat="1" ht="15.75" customHeight="1" x14ac:dyDescent="0.25">
      <c r="A49" s="1070"/>
      <c r="B49" s="1070"/>
      <c r="C49" s="1070"/>
      <c r="D49" s="1070"/>
      <c r="E49" s="1070"/>
      <c r="F49" s="1070"/>
      <c r="G49" s="122"/>
      <c r="H49" s="116"/>
      <c r="I49" s="67"/>
    </row>
    <row r="50" spans="1:24" s="75" customFormat="1" ht="18" customHeight="1" x14ac:dyDescent="0.25">
      <c r="A50" s="122"/>
      <c r="B50" s="122"/>
      <c r="C50" s="122"/>
      <c r="D50" s="122"/>
      <c r="E50" s="122"/>
      <c r="F50" s="122"/>
      <c r="G50" s="122"/>
    </row>
    <row r="51" spans="1:24" s="75" customFormat="1" ht="18" customHeight="1" x14ac:dyDescent="0.25">
      <c r="A51" s="122"/>
      <c r="B51" s="122"/>
      <c r="C51" s="122"/>
      <c r="D51" s="122"/>
      <c r="E51" s="122"/>
      <c r="F51" s="122"/>
      <c r="H51" s="76"/>
      <c r="I51" s="76"/>
      <c r="J51" s="76"/>
      <c r="K51" s="76"/>
      <c r="M51" s="76"/>
      <c r="N51" s="76"/>
      <c r="O51" s="76"/>
      <c r="P51" s="76"/>
      <c r="R51" s="76"/>
      <c r="S51" s="76"/>
      <c r="T51" s="76"/>
      <c r="U51" s="76"/>
      <c r="W51" s="76"/>
      <c r="X51" s="76"/>
    </row>
    <row r="52" spans="1:24" s="75" customFormat="1" ht="18" customHeight="1" x14ac:dyDescent="0.25">
      <c r="A52" s="275"/>
      <c r="B52" s="76"/>
      <c r="C52" s="76"/>
      <c r="D52" s="76"/>
      <c r="E52" s="76"/>
    </row>
    <row r="53" spans="1:24" s="75" customFormat="1" ht="18" customHeight="1" x14ac:dyDescent="0.25">
      <c r="A53" s="275"/>
      <c r="B53" s="76"/>
      <c r="C53" s="76"/>
      <c r="D53" s="76"/>
      <c r="E53" s="76"/>
    </row>
    <row r="54" spans="1:24" s="75" customFormat="1" ht="18" customHeight="1" x14ac:dyDescent="0.25">
      <c r="A54" s="275"/>
      <c r="B54" s="76"/>
      <c r="C54" s="76"/>
      <c r="D54" s="76"/>
      <c r="E54" s="76"/>
    </row>
    <row r="55" spans="1:24" s="75" customFormat="1" ht="18" customHeight="1" x14ac:dyDescent="0.25">
      <c r="A55" s="275"/>
      <c r="B55" s="76"/>
      <c r="C55" s="76"/>
      <c r="D55" s="76"/>
      <c r="E55" s="76"/>
    </row>
    <row r="56" spans="1:24" s="75" customFormat="1" ht="18" customHeight="1" x14ac:dyDescent="0.25">
      <c r="A56" s="275"/>
      <c r="B56" s="76"/>
      <c r="C56" s="76"/>
      <c r="D56" s="76"/>
      <c r="E56" s="76"/>
    </row>
    <row r="57" spans="1:24" s="70" customFormat="1" ht="18" customHeight="1" x14ac:dyDescent="0.25">
      <c r="A57" s="275"/>
      <c r="B57" s="51"/>
      <c r="C57" s="51"/>
      <c r="D57" s="51"/>
      <c r="E57" s="51"/>
    </row>
    <row r="58" spans="1:24" s="70" customFormat="1" ht="18" customHeight="1" x14ac:dyDescent="0.25">
      <c r="A58" s="275"/>
      <c r="B58" s="51"/>
      <c r="C58" s="51"/>
      <c r="D58" s="51"/>
      <c r="E58" s="51"/>
    </row>
    <row r="59" spans="1:24" s="70" customFormat="1" ht="18" customHeight="1" x14ac:dyDescent="0.25">
      <c r="A59" s="275"/>
      <c r="B59" s="51"/>
      <c r="C59" s="51"/>
      <c r="D59" s="51"/>
      <c r="E59" s="51"/>
    </row>
    <row r="60" spans="1:24" s="70" customFormat="1" ht="18" customHeight="1" x14ac:dyDescent="0.25">
      <c r="A60" s="275"/>
      <c r="B60" s="51"/>
      <c r="C60" s="51"/>
      <c r="D60" s="51"/>
      <c r="E60" s="51"/>
    </row>
    <row r="61" spans="1:24" s="70" customFormat="1" ht="18" customHeight="1" x14ac:dyDescent="0.25">
      <c r="A61" s="275"/>
      <c r="B61" s="51"/>
      <c r="C61" s="51"/>
      <c r="D61" s="51"/>
      <c r="E61" s="51"/>
    </row>
    <row r="62" spans="1:24" s="70" customFormat="1" ht="18" customHeight="1" x14ac:dyDescent="0.3">
      <c r="A62" s="347"/>
      <c r="B62" s="51"/>
      <c r="C62" s="51"/>
      <c r="D62" s="51"/>
      <c r="E62" s="51"/>
    </row>
    <row r="63" spans="1:24" s="70" customFormat="1" ht="18" customHeight="1" x14ac:dyDescent="0.25">
      <c r="A63" s="275"/>
      <c r="B63" s="51"/>
      <c r="C63" s="51"/>
      <c r="D63" s="51"/>
      <c r="E63" s="51"/>
    </row>
    <row r="64" spans="1:24" s="70" customFormat="1" ht="18" customHeight="1" x14ac:dyDescent="0.25">
      <c r="A64" s="275"/>
      <c r="B64" s="51"/>
      <c r="C64" s="51"/>
      <c r="D64" s="51"/>
      <c r="E64" s="51"/>
    </row>
    <row r="65" spans="1:16" s="70" customFormat="1" ht="9" customHeight="1" x14ac:dyDescent="0.25">
      <c r="A65" s="275"/>
      <c r="B65" s="51"/>
      <c r="C65" s="51"/>
      <c r="D65" s="51"/>
      <c r="E65" s="51"/>
    </row>
    <row r="66" spans="1:16" ht="18" customHeight="1" x14ac:dyDescent="0.25">
      <c r="D66" s="76"/>
      <c r="J66" s="79"/>
      <c r="K66" s="70"/>
      <c r="L66" s="70"/>
      <c r="M66" s="70"/>
      <c r="N66" s="70"/>
      <c r="O66" s="70"/>
      <c r="P66" s="70"/>
    </row>
    <row r="67" spans="1:16" s="70" customFormat="1" ht="18" customHeight="1" x14ac:dyDescent="0.25">
      <c r="A67" s="275"/>
      <c r="B67" s="51"/>
      <c r="C67" s="51"/>
      <c r="D67" s="51"/>
      <c r="E67" s="51"/>
    </row>
    <row r="70" spans="1:16" ht="18" customHeight="1" x14ac:dyDescent="0.25">
      <c r="A70" s="238"/>
    </row>
    <row r="71" spans="1:16" ht="15" customHeight="1" x14ac:dyDescent="0.25">
      <c r="A71" s="1060"/>
      <c r="B71" s="1060"/>
      <c r="C71" s="1060"/>
      <c r="D71" s="1060"/>
      <c r="E71" s="1060"/>
      <c r="F71" s="1060"/>
      <c r="J71" s="79"/>
      <c r="K71" s="70"/>
      <c r="L71" s="70"/>
      <c r="M71" s="70"/>
      <c r="N71" s="70"/>
      <c r="O71" s="70"/>
      <c r="P71" s="70"/>
    </row>
    <row r="72" spans="1:16" ht="15" x14ac:dyDescent="0.25">
      <c r="A72" s="1060"/>
      <c r="B72" s="1060"/>
      <c r="C72" s="1060"/>
      <c r="D72" s="1060"/>
      <c r="E72" s="1060"/>
      <c r="F72" s="1060"/>
    </row>
    <row r="96" spans="2:2" ht="18" customHeight="1" x14ac:dyDescent="0.25">
      <c r="B96" s="98"/>
    </row>
  </sheetData>
  <mergeCells count="7">
    <mergeCell ref="A1:F1"/>
    <mergeCell ref="A2:F2"/>
    <mergeCell ref="A71:F72"/>
    <mergeCell ref="B5:E5"/>
    <mergeCell ref="A47:F47"/>
    <mergeCell ref="A49:F49"/>
    <mergeCell ref="A48:F48"/>
  </mergeCells>
  <phoneticPr fontId="0" type="noConversion"/>
  <printOptions horizontalCentered="1"/>
  <pageMargins left="0.70866141732283472" right="0.51181102362204722" top="0.51181102362204722" bottom="0.51181102362204722" header="0.51181102362204722" footer="0.51181102362204722"/>
  <pageSetup scale="61" orientation="portrait" r:id="rId1"/>
  <headerFooter scaleWithDoc="0">
    <oddHeader xml:space="preserve">&amp;C </oddHeader>
    <oddFooter>&amp;L&amp;9Supplemental Investor Information (Unaudited)
First Quarter, 2023&amp;R&amp;9TELUS Corporation
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pageSetUpPr fitToPage="1"/>
  </sheetPr>
  <dimension ref="A1:W74"/>
  <sheetViews>
    <sheetView showGridLines="0" view="pageBreakPreview" zoomScaleNormal="100" zoomScaleSheetLayoutView="100" workbookViewId="0">
      <selection sqref="A1:I1"/>
    </sheetView>
  </sheetViews>
  <sheetFormatPr defaultColWidth="8.88671875" defaultRowHeight="18" customHeight="1" x14ac:dyDescent="0.25"/>
  <cols>
    <col min="1" max="1" width="82.109375" style="275" customWidth="1"/>
    <col min="2" max="6" width="14" style="275" customWidth="1"/>
    <col min="7" max="7" width="3.6640625" style="275" customWidth="1"/>
    <col min="8" max="9" width="14" style="275" customWidth="1"/>
    <col min="10" max="10" width="5.44140625" style="275" customWidth="1"/>
    <col min="11" max="11" width="26.5546875" style="275" customWidth="1"/>
    <col min="12" max="12" width="11.88671875" style="275" customWidth="1"/>
    <col min="13" max="13" width="14.6640625" style="275" bestFit="1" customWidth="1"/>
    <col min="14" max="14" width="10.6640625" style="348" customWidth="1"/>
    <col min="15" max="15" width="8.88671875" style="348"/>
    <col min="16" max="17" width="9.5546875" style="348" customWidth="1"/>
    <col min="18" max="18" width="10.33203125" style="348" customWidth="1"/>
    <col min="19" max="16384" width="8.88671875" style="275"/>
  </cols>
  <sheetData>
    <row r="1" spans="1:23" ht="24" customHeight="1" x14ac:dyDescent="0.4">
      <c r="A1" s="1073" t="s">
        <v>160</v>
      </c>
      <c r="B1" s="1073"/>
      <c r="C1" s="1073"/>
      <c r="D1" s="1073"/>
      <c r="E1" s="1073"/>
      <c r="F1" s="1073"/>
      <c r="G1" s="1073"/>
      <c r="H1" s="1073"/>
      <c r="I1" s="1073"/>
    </row>
    <row r="2" spans="1:23" ht="24" customHeight="1" x14ac:dyDescent="0.4">
      <c r="A2" s="1074" t="s">
        <v>50</v>
      </c>
      <c r="B2" s="1074"/>
      <c r="C2" s="1074"/>
      <c r="D2" s="1074"/>
      <c r="E2" s="1074"/>
      <c r="F2" s="1074"/>
      <c r="G2" s="1074"/>
      <c r="H2" s="1074"/>
      <c r="I2" s="1074"/>
    </row>
    <row r="3" spans="1:23" ht="18" customHeight="1" x14ac:dyDescent="0.4">
      <c r="A3" s="276"/>
      <c r="B3" s="277"/>
      <c r="C3" s="277"/>
      <c r="D3" s="277"/>
      <c r="E3" s="277"/>
      <c r="F3" s="277"/>
      <c r="G3" s="276"/>
      <c r="H3" s="276"/>
      <c r="I3" s="278" t="s">
        <v>1</v>
      </c>
    </row>
    <row r="4" spans="1:23" ht="18" customHeight="1" x14ac:dyDescent="0.3">
      <c r="A4" s="279"/>
      <c r="B4" s="281"/>
      <c r="C4" s="280"/>
      <c r="D4" s="280"/>
      <c r="E4" s="282"/>
    </row>
    <row r="5" spans="1:23" s="285" customFormat="1" ht="18" customHeight="1" x14ac:dyDescent="0.3">
      <c r="A5" s="283"/>
      <c r="B5" s="1057" t="s">
        <v>18</v>
      </c>
      <c r="C5" s="1058"/>
      <c r="D5" s="1058"/>
      <c r="E5" s="1058"/>
      <c r="F5" s="1059"/>
      <c r="G5" s="284"/>
      <c r="H5" s="211" t="s">
        <v>259</v>
      </c>
      <c r="I5" s="57" t="s">
        <v>19</v>
      </c>
      <c r="M5" s="535"/>
      <c r="N5" s="349"/>
      <c r="O5" s="349"/>
      <c r="P5" s="349"/>
      <c r="Q5" s="349"/>
      <c r="R5" s="349"/>
    </row>
    <row r="6" spans="1:23" s="288" customFormat="1" ht="18" customHeight="1" x14ac:dyDescent="0.3">
      <c r="A6" s="286" t="s">
        <v>214</v>
      </c>
      <c r="B6" s="60" t="s">
        <v>255</v>
      </c>
      <c r="C6" s="61" t="s">
        <v>196</v>
      </c>
      <c r="D6" s="61" t="s">
        <v>197</v>
      </c>
      <c r="E6" s="61" t="s">
        <v>198</v>
      </c>
      <c r="F6" s="62" t="s">
        <v>195</v>
      </c>
      <c r="G6" s="285"/>
      <c r="H6" s="210">
        <v>2023</v>
      </c>
      <c r="I6" s="63">
        <v>2022</v>
      </c>
      <c r="J6" s="287"/>
      <c r="N6" s="350"/>
      <c r="O6" s="350"/>
      <c r="P6" s="350"/>
      <c r="Q6" s="350"/>
      <c r="R6" s="350"/>
    </row>
    <row r="7" spans="1:23" ht="18" customHeight="1" x14ac:dyDescent="0.3">
      <c r="A7" s="289" t="s">
        <v>59</v>
      </c>
      <c r="B7" s="981"/>
      <c r="C7" s="890"/>
      <c r="D7" s="886"/>
      <c r="E7" s="886"/>
      <c r="F7" s="888"/>
      <c r="G7" s="895"/>
      <c r="H7" s="896"/>
      <c r="I7" s="893"/>
      <c r="J7" s="291"/>
      <c r="K7" s="291"/>
      <c r="L7" s="291"/>
      <c r="M7" s="291"/>
      <c r="N7" s="351"/>
      <c r="O7" s="351"/>
      <c r="P7" s="351"/>
      <c r="Q7" s="351"/>
    </row>
    <row r="8" spans="1:23" s="294" customFormat="1" ht="18" customHeight="1" x14ac:dyDescent="0.3">
      <c r="A8" s="304" t="s">
        <v>63</v>
      </c>
      <c r="B8" s="585">
        <v>1697</v>
      </c>
      <c r="C8" s="316">
        <v>1695</v>
      </c>
      <c r="D8" s="292">
        <v>1696</v>
      </c>
      <c r="E8" s="292">
        <v>1623</v>
      </c>
      <c r="F8" s="293">
        <v>1577</v>
      </c>
      <c r="G8" s="897"/>
      <c r="H8" s="316">
        <v>1697</v>
      </c>
      <c r="I8" s="295">
        <v>6591</v>
      </c>
      <c r="J8" s="287"/>
      <c r="K8" s="307"/>
      <c r="L8" s="239"/>
      <c r="M8" s="310"/>
      <c r="N8" s="352"/>
      <c r="O8" s="352"/>
      <c r="P8" s="352"/>
      <c r="Q8" s="352"/>
      <c r="R8" s="352"/>
      <c r="S8" s="275"/>
      <c r="T8" s="275"/>
      <c r="U8" s="275"/>
      <c r="V8" s="275"/>
      <c r="W8" s="275"/>
    </row>
    <row r="9" spans="1:23" s="294" customFormat="1" ht="18" customHeight="1" x14ac:dyDescent="0.3">
      <c r="A9" s="304" t="s">
        <v>138</v>
      </c>
      <c r="B9" s="585">
        <v>517</v>
      </c>
      <c r="C9" s="316">
        <v>688</v>
      </c>
      <c r="D9" s="292">
        <v>545</v>
      </c>
      <c r="E9" s="292">
        <v>459</v>
      </c>
      <c r="F9" s="293">
        <v>440</v>
      </c>
      <c r="G9" s="897"/>
      <c r="H9" s="316">
        <v>517</v>
      </c>
      <c r="I9" s="295">
        <v>2132</v>
      </c>
      <c r="J9" s="287"/>
      <c r="K9" s="307"/>
      <c r="L9" s="239"/>
      <c r="M9" s="310"/>
      <c r="N9" s="352"/>
      <c r="O9" s="352"/>
      <c r="P9" s="352"/>
      <c r="Q9" s="352"/>
      <c r="R9" s="352"/>
      <c r="S9" s="275"/>
      <c r="T9" s="275"/>
      <c r="U9" s="275"/>
      <c r="V9" s="275"/>
      <c r="W9" s="275"/>
    </row>
    <row r="10" spans="1:23" s="294" customFormat="1" ht="18" customHeight="1" x14ac:dyDescent="0.3">
      <c r="A10" s="304" t="s">
        <v>273</v>
      </c>
      <c r="B10" s="585">
        <v>1128</v>
      </c>
      <c r="C10" s="660">
        <v>1116</v>
      </c>
      <c r="D10" s="661">
        <v>1099</v>
      </c>
      <c r="E10" s="661">
        <v>1079</v>
      </c>
      <c r="F10" s="662">
        <v>1057</v>
      </c>
      <c r="G10" s="897"/>
      <c r="H10" s="660">
        <v>1128</v>
      </c>
      <c r="I10" s="585">
        <v>4351</v>
      </c>
      <c r="J10" s="287"/>
      <c r="K10" s="307"/>
      <c r="M10" s="310"/>
      <c r="N10" s="352"/>
      <c r="O10" s="352"/>
      <c r="P10" s="352"/>
      <c r="Q10" s="352"/>
      <c r="R10" s="352"/>
      <c r="S10" s="275"/>
      <c r="T10" s="275"/>
      <c r="U10" s="275"/>
      <c r="V10" s="275"/>
      <c r="W10" s="275"/>
    </row>
    <row r="11" spans="1:23" s="294" customFormat="1" ht="18" customHeight="1" x14ac:dyDescent="0.3">
      <c r="A11" s="304" t="s">
        <v>75</v>
      </c>
      <c r="B11" s="585">
        <v>192</v>
      </c>
      <c r="C11" s="316">
        <v>194</v>
      </c>
      <c r="D11" s="292">
        <v>198</v>
      </c>
      <c r="E11" s="292">
        <v>201</v>
      </c>
      <c r="F11" s="293">
        <v>200</v>
      </c>
      <c r="G11" s="897"/>
      <c r="H11" s="660">
        <v>192</v>
      </c>
      <c r="I11" s="585">
        <v>793</v>
      </c>
      <c r="J11" s="287"/>
      <c r="K11" s="307"/>
      <c r="M11" s="307"/>
      <c r="N11" s="307"/>
      <c r="O11" s="307"/>
      <c r="P11" s="352"/>
      <c r="Q11" s="352"/>
      <c r="R11" s="352"/>
      <c r="S11" s="275"/>
      <c r="T11" s="275"/>
      <c r="U11" s="275"/>
      <c r="V11" s="275"/>
      <c r="W11" s="275"/>
    </row>
    <row r="12" spans="1:23" s="294" customFormat="1" ht="18" customHeight="1" x14ac:dyDescent="0.3">
      <c r="A12" s="304" t="s">
        <v>139</v>
      </c>
      <c r="B12" s="585">
        <v>128</v>
      </c>
      <c r="C12" s="316">
        <v>122</v>
      </c>
      <c r="D12" s="292">
        <v>125</v>
      </c>
      <c r="E12" s="292">
        <v>121</v>
      </c>
      <c r="F12" s="293">
        <v>113</v>
      </c>
      <c r="G12" s="897"/>
      <c r="H12" s="316">
        <v>128</v>
      </c>
      <c r="I12" s="295">
        <v>481</v>
      </c>
      <c r="J12" s="287"/>
      <c r="K12" s="307"/>
      <c r="M12" s="307"/>
      <c r="N12" s="307"/>
      <c r="O12" s="307"/>
      <c r="P12" s="352"/>
      <c r="Q12" s="352"/>
      <c r="R12" s="352"/>
      <c r="S12" s="275"/>
      <c r="T12" s="275"/>
      <c r="U12" s="275"/>
      <c r="V12" s="275"/>
      <c r="W12" s="275"/>
    </row>
    <row r="13" spans="1:23" s="294" customFormat="1" ht="18" customHeight="1" x14ac:dyDescent="0.3">
      <c r="A13" s="304" t="s">
        <v>221</v>
      </c>
      <c r="B13" s="585">
        <v>423</v>
      </c>
      <c r="C13" s="316">
        <v>411</v>
      </c>
      <c r="D13" s="292">
        <v>225</v>
      </c>
      <c r="E13" s="292">
        <v>137</v>
      </c>
      <c r="F13" s="293">
        <v>140</v>
      </c>
      <c r="G13" s="897"/>
      <c r="H13" s="316">
        <v>423</v>
      </c>
      <c r="I13" s="295">
        <v>913</v>
      </c>
      <c r="J13" s="287"/>
      <c r="K13" s="307"/>
      <c r="M13" s="310"/>
      <c r="N13" s="352"/>
      <c r="O13" s="352"/>
      <c r="P13" s="352"/>
      <c r="Q13" s="352"/>
      <c r="R13" s="352"/>
      <c r="S13" s="275"/>
      <c r="T13" s="275"/>
      <c r="U13" s="275"/>
      <c r="V13" s="275"/>
      <c r="W13" s="275"/>
    </row>
    <row r="14" spans="1:23" s="294" customFormat="1" ht="18" customHeight="1" x14ac:dyDescent="0.3">
      <c r="A14" s="304" t="s">
        <v>219</v>
      </c>
      <c r="B14" s="586">
        <v>84</v>
      </c>
      <c r="C14" s="663">
        <v>103</v>
      </c>
      <c r="D14" s="664">
        <v>85</v>
      </c>
      <c r="E14" s="664">
        <v>81</v>
      </c>
      <c r="F14" s="665">
        <v>85</v>
      </c>
      <c r="G14" s="897"/>
      <c r="H14" s="663">
        <v>84</v>
      </c>
      <c r="I14" s="586">
        <v>354</v>
      </c>
      <c r="J14" s="287"/>
      <c r="K14" s="836"/>
      <c r="M14" s="310"/>
      <c r="N14" s="352"/>
      <c r="O14" s="352"/>
      <c r="P14" s="352"/>
      <c r="Q14" s="352"/>
      <c r="R14" s="352"/>
      <c r="S14" s="275"/>
      <c r="T14" s="275"/>
      <c r="U14" s="275"/>
      <c r="V14" s="275"/>
      <c r="W14" s="275"/>
    </row>
    <row r="15" spans="1:23" s="294" customFormat="1" ht="18" customHeight="1" x14ac:dyDescent="0.3">
      <c r="A15" s="289" t="s">
        <v>60</v>
      </c>
      <c r="B15" s="585">
        <v>4169</v>
      </c>
      <c r="C15" s="316">
        <v>4329</v>
      </c>
      <c r="D15" s="292">
        <v>3973</v>
      </c>
      <c r="E15" s="292">
        <v>3701</v>
      </c>
      <c r="F15" s="293">
        <v>3612</v>
      </c>
      <c r="G15" s="374"/>
      <c r="H15" s="316">
        <v>4169</v>
      </c>
      <c r="I15" s="295">
        <v>15615</v>
      </c>
      <c r="K15" s="307"/>
      <c r="L15" s="307"/>
      <c r="M15" s="307"/>
      <c r="N15" s="307"/>
      <c r="O15" s="307"/>
      <c r="P15" s="352"/>
      <c r="Q15" s="352"/>
      <c r="R15" s="352"/>
      <c r="S15" s="275"/>
      <c r="T15" s="275"/>
      <c r="U15" s="275"/>
      <c r="V15" s="275"/>
      <c r="W15" s="275"/>
    </row>
    <row r="16" spans="1:23" s="294" customFormat="1" ht="18" customHeight="1" x14ac:dyDescent="0.3">
      <c r="A16" s="304" t="s">
        <v>61</v>
      </c>
      <c r="B16" s="965">
        <v>39</v>
      </c>
      <c r="C16" s="298">
        <v>35</v>
      </c>
      <c r="D16" s="300">
        <v>31</v>
      </c>
      <c r="E16" s="300">
        <v>28</v>
      </c>
      <c r="F16" s="299">
        <v>26</v>
      </c>
      <c r="G16" s="898"/>
      <c r="H16" s="317">
        <v>39</v>
      </c>
      <c r="I16" s="302">
        <v>120</v>
      </c>
      <c r="J16" s="287"/>
      <c r="K16" s="307"/>
      <c r="M16" s="307"/>
      <c r="N16" s="307"/>
      <c r="O16" s="307"/>
      <c r="P16" s="352"/>
      <c r="Q16" s="352"/>
      <c r="R16" s="352"/>
      <c r="S16" s="275"/>
      <c r="T16" s="275"/>
      <c r="U16" s="275"/>
      <c r="V16" s="275"/>
      <c r="W16" s="275"/>
    </row>
    <row r="17" spans="1:23" s="294" customFormat="1" ht="18" customHeight="1" x14ac:dyDescent="0.3">
      <c r="A17" s="305" t="s">
        <v>0</v>
      </c>
      <c r="B17" s="585">
        <v>4208</v>
      </c>
      <c r="C17" s="434">
        <v>4364</v>
      </c>
      <c r="D17" s="292">
        <v>4004</v>
      </c>
      <c r="E17" s="292">
        <v>3729</v>
      </c>
      <c r="F17" s="303">
        <v>3638</v>
      </c>
      <c r="G17" s="374"/>
      <c r="H17" s="316">
        <v>4208</v>
      </c>
      <c r="I17" s="295">
        <v>15735</v>
      </c>
      <c r="J17" s="306"/>
      <c r="K17" s="307"/>
      <c r="L17" s="307"/>
      <c r="M17" s="307"/>
      <c r="N17" s="307"/>
      <c r="O17" s="307"/>
      <c r="P17" s="352"/>
      <c r="Q17" s="352"/>
      <c r="R17" s="352"/>
      <c r="S17" s="275"/>
      <c r="T17" s="275"/>
      <c r="U17" s="275"/>
      <c r="V17" s="275"/>
      <c r="W17" s="275"/>
    </row>
    <row r="18" spans="1:23" s="294" customFormat="1" ht="18" customHeight="1" x14ac:dyDescent="0.3">
      <c r="A18" s="304" t="s">
        <v>2</v>
      </c>
      <c r="B18" s="586">
        <v>4</v>
      </c>
      <c r="C18" s="300">
        <v>4</v>
      </c>
      <c r="D18" s="300">
        <v>5</v>
      </c>
      <c r="E18" s="300">
        <v>4</v>
      </c>
      <c r="F18" s="301">
        <v>4</v>
      </c>
      <c r="G18" s="897"/>
      <c r="H18" s="317">
        <v>4</v>
      </c>
      <c r="I18" s="302">
        <v>17</v>
      </c>
      <c r="J18" s="287"/>
      <c r="K18" s="307"/>
      <c r="M18" s="307"/>
      <c r="N18" s="307"/>
      <c r="O18" s="307"/>
      <c r="P18" s="352"/>
      <c r="Q18" s="352"/>
      <c r="R18" s="352"/>
      <c r="S18" s="275"/>
      <c r="T18" s="275"/>
      <c r="U18" s="275"/>
      <c r="V18" s="275"/>
      <c r="W18" s="275"/>
    </row>
    <row r="19" spans="1:23" s="294" customFormat="1" ht="18" customHeight="1" x14ac:dyDescent="0.3">
      <c r="A19" s="305" t="s">
        <v>64</v>
      </c>
      <c r="B19" s="585">
        <v>4212</v>
      </c>
      <c r="C19" s="292">
        <v>4368</v>
      </c>
      <c r="D19" s="292">
        <v>4009</v>
      </c>
      <c r="E19" s="292">
        <v>3733</v>
      </c>
      <c r="F19" s="303">
        <v>3642</v>
      </c>
      <c r="G19" s="897"/>
      <c r="H19" s="316">
        <v>4212</v>
      </c>
      <c r="I19" s="295">
        <v>15752</v>
      </c>
      <c r="J19" s="306"/>
      <c r="K19" s="307"/>
      <c r="L19" s="307"/>
      <c r="M19" s="307"/>
      <c r="N19" s="307"/>
      <c r="O19" s="307"/>
      <c r="P19" s="352"/>
      <c r="Q19" s="352"/>
      <c r="R19" s="352"/>
      <c r="S19" s="275"/>
      <c r="T19" s="275"/>
      <c r="U19" s="275"/>
      <c r="V19" s="275"/>
      <c r="W19" s="275"/>
    </row>
    <row r="20" spans="1:23" s="133" customFormat="1" ht="18" customHeight="1" x14ac:dyDescent="0.3">
      <c r="A20" s="311"/>
      <c r="B20" s="903"/>
      <c r="C20" s="296"/>
      <c r="D20" s="296"/>
      <c r="E20" s="296"/>
      <c r="F20" s="297"/>
      <c r="G20" s="897"/>
      <c r="H20" s="899"/>
      <c r="I20" s="312"/>
      <c r="J20" s="132"/>
      <c r="K20" s="307"/>
      <c r="L20" s="307"/>
      <c r="M20" s="307"/>
      <c r="N20" s="307"/>
      <c r="O20" s="307"/>
      <c r="P20" s="353"/>
      <c r="Q20" s="353"/>
      <c r="R20" s="353"/>
      <c r="S20" s="275"/>
      <c r="T20" s="275"/>
      <c r="U20" s="275"/>
      <c r="V20" s="275"/>
      <c r="W20" s="275"/>
    </row>
    <row r="21" spans="1:23" s="133" customFormat="1" ht="18" customHeight="1" x14ac:dyDescent="0.3">
      <c r="A21" s="314" t="s">
        <v>66</v>
      </c>
      <c r="B21" s="835">
        <v>7.6093849080532738E-2</v>
      </c>
      <c r="C21" s="547">
        <v>6.5367693274670069E-2</v>
      </c>
      <c r="D21" s="542">
        <v>6.8010075566750539E-2</v>
      </c>
      <c r="E21" s="542">
        <v>6.3564875491481043E-2</v>
      </c>
      <c r="F21" s="543">
        <v>4.923486360612106E-2</v>
      </c>
      <c r="G21" s="900"/>
      <c r="H21" s="177">
        <v>7.6093849080532655E-2</v>
      </c>
      <c r="I21" s="237">
        <v>6.1694587628865982E-2</v>
      </c>
      <c r="J21" s="132"/>
      <c r="N21" s="307"/>
      <c r="O21" s="307"/>
      <c r="P21" s="353"/>
      <c r="Q21" s="353"/>
      <c r="R21" s="353"/>
      <c r="S21" s="275"/>
      <c r="T21" s="275"/>
      <c r="U21" s="275"/>
      <c r="V21" s="275"/>
      <c r="W21" s="275"/>
    </row>
    <row r="22" spans="1:23" s="133" customFormat="1" ht="18" customHeight="1" x14ac:dyDescent="0.3">
      <c r="A22" s="313" t="s">
        <v>65</v>
      </c>
      <c r="B22" s="835">
        <v>6.717123935666991E-2</v>
      </c>
      <c r="C22" s="668">
        <v>5.8823529411764719E-2</v>
      </c>
      <c r="D22" s="658">
        <v>5.3691275167785157E-2</v>
      </c>
      <c r="E22" s="658">
        <v>4.4530493707647612E-2</v>
      </c>
      <c r="F22" s="669">
        <v>5.1741293532338251E-2</v>
      </c>
      <c r="G22" s="901"/>
      <c r="H22" s="835">
        <v>6.7171239356669826E-2</v>
      </c>
      <c r="I22" s="669">
        <v>5.2237001209189844E-2</v>
      </c>
      <c r="J22" s="132"/>
      <c r="N22" s="307"/>
      <c r="O22" s="636"/>
      <c r="P22" s="353"/>
      <c r="Q22" s="353"/>
      <c r="R22" s="353"/>
      <c r="S22" s="275"/>
      <c r="T22" s="275"/>
      <c r="U22" s="275"/>
      <c r="V22" s="275"/>
      <c r="W22" s="275"/>
    </row>
    <row r="23" spans="1:23" s="133" customFormat="1" ht="18" customHeight="1" x14ac:dyDescent="0.3">
      <c r="A23" s="313" t="s">
        <v>41</v>
      </c>
      <c r="B23" s="835">
        <v>0.15667949422759753</v>
      </c>
      <c r="C23" s="547">
        <v>3.0703826169107273E-2</v>
      </c>
      <c r="D23" s="542">
        <v>9.2794759825327588E-2</v>
      </c>
      <c r="E23" s="542">
        <v>4.7177759056444835E-2</v>
      </c>
      <c r="F23" s="543">
        <v>4.270564631699636E-2</v>
      </c>
      <c r="G23" s="900"/>
      <c r="H23" s="177">
        <v>0.15667949422759758</v>
      </c>
      <c r="I23" s="237">
        <v>5.2649183837302646E-2</v>
      </c>
      <c r="J23" s="139"/>
      <c r="N23" s="307"/>
      <c r="O23" s="636"/>
      <c r="P23" s="353"/>
      <c r="Q23" s="353"/>
      <c r="R23" s="353"/>
      <c r="S23" s="275"/>
      <c r="T23" s="275"/>
      <c r="U23" s="275"/>
      <c r="V23" s="275"/>
      <c r="W23" s="275"/>
    </row>
    <row r="24" spans="1:23" s="133" customFormat="1" ht="18" customHeight="1" x14ac:dyDescent="0.3">
      <c r="A24" s="311"/>
      <c r="B24" s="903"/>
      <c r="C24" s="315"/>
      <c r="D24" s="296"/>
      <c r="E24" s="296"/>
      <c r="F24" s="297"/>
      <c r="G24" s="897"/>
      <c r="H24" s="315"/>
      <c r="I24" s="312"/>
      <c r="J24" s="132"/>
      <c r="N24" s="307"/>
      <c r="O24" s="307"/>
      <c r="P24" s="353"/>
      <c r="Q24" s="353"/>
      <c r="R24" s="353"/>
      <c r="S24" s="275"/>
      <c r="T24" s="275"/>
      <c r="U24" s="275"/>
      <c r="V24" s="275"/>
      <c r="W24" s="275"/>
    </row>
    <row r="25" spans="1:23" s="294" customFormat="1" ht="18" customHeight="1" x14ac:dyDescent="0.3">
      <c r="A25" s="304" t="s">
        <v>67</v>
      </c>
      <c r="B25" s="585">
        <v>1810</v>
      </c>
      <c r="C25" s="316">
        <v>2061</v>
      </c>
      <c r="D25" s="292">
        <v>1785</v>
      </c>
      <c r="E25" s="292">
        <v>1609</v>
      </c>
      <c r="F25" s="293">
        <v>1561</v>
      </c>
      <c r="G25" s="897"/>
      <c r="H25" s="316">
        <v>1810</v>
      </c>
      <c r="I25" s="295">
        <v>7016</v>
      </c>
      <c r="J25" s="287"/>
      <c r="N25" s="307"/>
      <c r="O25" s="307"/>
      <c r="P25" s="352"/>
      <c r="Q25" s="352"/>
      <c r="R25" s="352"/>
      <c r="S25" s="275"/>
      <c r="T25" s="275"/>
      <c r="U25" s="275"/>
      <c r="V25" s="275"/>
      <c r="W25" s="275"/>
    </row>
    <row r="26" spans="1:23" s="294" customFormat="1" ht="18" customHeight="1" x14ac:dyDescent="0.3">
      <c r="A26" s="304" t="s">
        <v>68</v>
      </c>
      <c r="B26" s="586">
        <v>949</v>
      </c>
      <c r="C26" s="317">
        <v>884</v>
      </c>
      <c r="D26" s="300">
        <v>767</v>
      </c>
      <c r="E26" s="300">
        <v>707</v>
      </c>
      <c r="F26" s="301">
        <v>681</v>
      </c>
      <c r="G26" s="897"/>
      <c r="H26" s="317">
        <v>949</v>
      </c>
      <c r="I26" s="302">
        <v>3039</v>
      </c>
      <c r="J26" s="287"/>
      <c r="N26" s="307"/>
      <c r="O26" s="307"/>
      <c r="P26" s="352"/>
      <c r="Q26" s="352"/>
      <c r="R26" s="352"/>
      <c r="S26" s="275"/>
      <c r="T26" s="275"/>
      <c r="U26" s="275"/>
      <c r="V26" s="275"/>
      <c r="W26" s="275"/>
    </row>
    <row r="27" spans="1:23" s="294" customFormat="1" ht="18" customHeight="1" x14ac:dyDescent="0.3">
      <c r="A27" s="305" t="s">
        <v>69</v>
      </c>
      <c r="B27" s="585">
        <v>2759</v>
      </c>
      <c r="C27" s="292">
        <v>2945</v>
      </c>
      <c r="D27" s="292">
        <v>2552</v>
      </c>
      <c r="E27" s="292">
        <v>2316</v>
      </c>
      <c r="F27" s="293">
        <v>2242</v>
      </c>
      <c r="G27" s="312"/>
      <c r="H27" s="316">
        <v>2759</v>
      </c>
      <c r="I27" s="295">
        <v>10055</v>
      </c>
      <c r="J27" s="287"/>
      <c r="N27" s="352"/>
      <c r="O27" s="352"/>
      <c r="P27" s="352"/>
      <c r="Q27" s="352"/>
      <c r="R27" s="352"/>
      <c r="S27" s="275"/>
      <c r="T27" s="275"/>
      <c r="U27" s="275"/>
      <c r="V27" s="275"/>
      <c r="W27" s="275"/>
    </row>
    <row r="28" spans="1:23" s="294" customFormat="1" ht="18" customHeight="1" x14ac:dyDescent="0.3">
      <c r="A28" s="318"/>
      <c r="B28" s="903"/>
      <c r="C28" s="315"/>
      <c r="D28" s="296"/>
      <c r="E28" s="292"/>
      <c r="F28" s="297"/>
      <c r="G28" s="374"/>
      <c r="H28" s="312"/>
      <c r="I28" s="312"/>
      <c r="K28" s="307"/>
      <c r="L28" s="307"/>
      <c r="N28" s="352"/>
      <c r="O28" s="352"/>
      <c r="P28" s="352"/>
      <c r="Q28" s="352"/>
      <c r="R28" s="352"/>
      <c r="S28" s="275"/>
      <c r="T28" s="275"/>
      <c r="U28" s="275"/>
      <c r="V28" s="275"/>
      <c r="W28" s="275"/>
    </row>
    <row r="29" spans="1:23" s="294" customFormat="1" ht="23.25" customHeight="1" thickBot="1" x14ac:dyDescent="0.35">
      <c r="A29" s="305" t="s">
        <v>171</v>
      </c>
      <c r="B29" s="968">
        <v>1453</v>
      </c>
      <c r="C29" s="319">
        <v>1423</v>
      </c>
      <c r="D29" s="319">
        <v>1457</v>
      </c>
      <c r="E29" s="319">
        <v>1417</v>
      </c>
      <c r="F29" s="320">
        <v>1400</v>
      </c>
      <c r="G29" s="902"/>
      <c r="H29" s="436">
        <v>1453</v>
      </c>
      <c r="I29" s="321">
        <v>5697</v>
      </c>
      <c r="K29" s="307"/>
      <c r="L29" s="307"/>
      <c r="M29" s="310"/>
      <c r="N29" s="352"/>
      <c r="O29" s="352"/>
      <c r="P29" s="352"/>
      <c r="Q29" s="352"/>
      <c r="R29" s="352"/>
      <c r="S29" s="275"/>
      <c r="T29" s="275"/>
      <c r="U29" s="275"/>
      <c r="V29" s="275"/>
      <c r="W29" s="275"/>
    </row>
    <row r="30" spans="1:23" s="133" customFormat="1" ht="18" customHeight="1" thickTop="1" x14ac:dyDescent="0.3">
      <c r="A30" s="313" t="s">
        <v>42</v>
      </c>
      <c r="B30" s="1013">
        <v>3.7109308147548141E-2</v>
      </c>
      <c r="C30" s="834">
        <v>-0.1724990245728461</v>
      </c>
      <c r="D30" s="773">
        <v>7.5033677694224574E-2</v>
      </c>
      <c r="E30" s="773">
        <v>7.1398995271705734E-2</v>
      </c>
      <c r="F30" s="682">
        <v>4.7654146345347988E-2</v>
      </c>
      <c r="G30" s="669"/>
      <c r="H30" s="658">
        <v>3.7109308147548141E-2</v>
      </c>
      <c r="I30" s="177">
        <v>-6.4581811218255474E-3</v>
      </c>
      <c r="J30" s="139"/>
      <c r="K30" s="307"/>
      <c r="L30" s="294"/>
      <c r="M30" s="310"/>
      <c r="N30" s="352"/>
      <c r="O30" s="352"/>
      <c r="P30" s="352"/>
      <c r="Q30" s="352"/>
      <c r="R30" s="353"/>
      <c r="S30" s="275"/>
      <c r="T30" s="275"/>
      <c r="U30" s="275"/>
      <c r="V30" s="275"/>
      <c r="W30" s="275"/>
    </row>
    <row r="31" spans="1:23" s="294" customFormat="1" ht="27.75" customHeight="1" x14ac:dyDescent="0.3">
      <c r="A31" s="305" t="s">
        <v>36</v>
      </c>
      <c r="B31" s="671">
        <v>0.34489238654785903</v>
      </c>
      <c r="C31" s="704">
        <v>0.32608779262400744</v>
      </c>
      <c r="D31" s="701">
        <v>0.36338453455485192</v>
      </c>
      <c r="E31" s="701">
        <v>0.37941959055491636</v>
      </c>
      <c r="F31" s="774">
        <v>0.38449513380362832</v>
      </c>
      <c r="G31" s="681"/>
      <c r="H31" s="671">
        <v>0.34489238654785903</v>
      </c>
      <c r="I31" s="324">
        <v>0.36172640343748191</v>
      </c>
      <c r="J31" s="139"/>
      <c r="K31" s="307"/>
      <c r="M31" s="310"/>
      <c r="N31" s="354"/>
      <c r="O31" s="352"/>
      <c r="P31" s="352"/>
      <c r="Q31" s="352"/>
      <c r="R31" s="352"/>
      <c r="S31" s="275"/>
      <c r="T31" s="275"/>
      <c r="U31" s="275"/>
      <c r="V31" s="275"/>
      <c r="W31" s="275"/>
    </row>
    <row r="32" spans="1:23" s="326" customFormat="1" ht="18" customHeight="1" x14ac:dyDescent="0.3">
      <c r="A32" s="333"/>
      <c r="B32" s="903"/>
      <c r="C32" s="315"/>
      <c r="D32" s="296"/>
      <c r="E32" s="296"/>
      <c r="F32" s="297"/>
      <c r="G32" s="906"/>
      <c r="H32" s="903"/>
      <c r="I32" s="312"/>
      <c r="K32" s="329"/>
      <c r="L32" s="329"/>
      <c r="M32" s="329"/>
      <c r="N32" s="355"/>
      <c r="O32" s="355"/>
      <c r="P32" s="355"/>
      <c r="Q32" s="355"/>
      <c r="R32" s="355"/>
      <c r="S32" s="275"/>
      <c r="T32" s="275"/>
      <c r="U32" s="275"/>
      <c r="V32" s="275"/>
      <c r="W32" s="275"/>
    </row>
    <row r="33" spans="1:23" s="294" customFormat="1" ht="18.75" customHeight="1" x14ac:dyDescent="0.3">
      <c r="A33" s="304" t="s">
        <v>274</v>
      </c>
      <c r="B33" s="585">
        <v>141</v>
      </c>
      <c r="C33" s="316">
        <v>59</v>
      </c>
      <c r="D33" s="292">
        <v>67</v>
      </c>
      <c r="E33" s="292">
        <v>19</v>
      </c>
      <c r="F33" s="293">
        <v>35</v>
      </c>
      <c r="G33" s="904"/>
      <c r="H33" s="660">
        <v>141</v>
      </c>
      <c r="I33" s="295">
        <v>180</v>
      </c>
      <c r="J33" s="287"/>
      <c r="M33" s="307"/>
      <c r="N33" s="352"/>
      <c r="O33" s="352"/>
      <c r="P33" s="352"/>
      <c r="Q33" s="352"/>
      <c r="R33" s="352"/>
      <c r="S33" s="275"/>
      <c r="T33" s="275"/>
      <c r="U33" s="275"/>
      <c r="V33" s="275"/>
      <c r="W33" s="275"/>
    </row>
    <row r="34" spans="1:23" s="294" customFormat="1" ht="18.75" customHeight="1" x14ac:dyDescent="0.3">
      <c r="A34" s="334" t="s">
        <v>228</v>
      </c>
      <c r="B34" s="441">
        <v>-1</v>
      </c>
      <c r="C34" s="441">
        <v>-3</v>
      </c>
      <c r="D34" s="292">
        <v>0</v>
      </c>
      <c r="E34" s="292">
        <v>0</v>
      </c>
      <c r="F34" s="293">
        <v>0</v>
      </c>
      <c r="G34" s="904"/>
      <c r="H34" s="441">
        <v>-1</v>
      </c>
      <c r="I34" s="975">
        <v>-3</v>
      </c>
      <c r="J34" s="287"/>
      <c r="M34" s="307"/>
      <c r="N34" s="352"/>
      <c r="O34" s="352"/>
      <c r="P34" s="352"/>
      <c r="Q34" s="352"/>
      <c r="R34" s="352"/>
      <c r="S34" s="275"/>
      <c r="T34" s="275"/>
      <c r="U34" s="275"/>
      <c r="V34" s="275"/>
      <c r="W34" s="275"/>
    </row>
    <row r="35" spans="1:23" s="294" customFormat="1" ht="18.75" hidden="1" customHeight="1" x14ac:dyDescent="0.3">
      <c r="A35" s="334" t="s">
        <v>209</v>
      </c>
      <c r="B35" s="660">
        <v>0</v>
      </c>
      <c r="C35" s="441">
        <v>0</v>
      </c>
      <c r="D35" s="292">
        <v>0</v>
      </c>
      <c r="E35" s="292">
        <v>0</v>
      </c>
      <c r="F35" s="301">
        <v>0</v>
      </c>
      <c r="G35" s="904"/>
      <c r="H35" s="441">
        <v>0</v>
      </c>
      <c r="I35" s="635">
        <v>0</v>
      </c>
      <c r="J35" s="287"/>
      <c r="L35" s="636"/>
      <c r="M35" s="307"/>
      <c r="N35" s="352"/>
      <c r="O35" s="352"/>
      <c r="P35" s="352"/>
      <c r="Q35" s="352"/>
      <c r="R35" s="352"/>
      <c r="S35" s="275"/>
      <c r="T35" s="275"/>
      <c r="U35" s="275"/>
      <c r="V35" s="275"/>
      <c r="W35" s="275"/>
    </row>
    <row r="36" spans="1:23" s="294" customFormat="1" ht="22.5" customHeight="1" thickBot="1" x14ac:dyDescent="0.35">
      <c r="A36" s="305" t="s">
        <v>242</v>
      </c>
      <c r="B36" s="683">
        <v>1593</v>
      </c>
      <c r="C36" s="436">
        <v>1479</v>
      </c>
      <c r="D36" s="319">
        <v>1524</v>
      </c>
      <c r="E36" s="319">
        <v>1436</v>
      </c>
      <c r="F36" s="320">
        <v>1435</v>
      </c>
      <c r="G36" s="897"/>
      <c r="H36" s="683">
        <v>1593</v>
      </c>
      <c r="I36" s="321">
        <v>5874</v>
      </c>
      <c r="J36" s="308"/>
      <c r="M36" s="307"/>
      <c r="N36" s="354"/>
      <c r="O36" s="352"/>
      <c r="P36" s="352"/>
      <c r="Q36" s="352"/>
      <c r="R36" s="352"/>
      <c r="S36" s="275"/>
      <c r="T36" s="275"/>
      <c r="U36" s="275"/>
      <c r="V36" s="275"/>
      <c r="W36" s="275"/>
    </row>
    <row r="37" spans="1:23" s="133" customFormat="1" ht="18" customHeight="1" thickTop="1" x14ac:dyDescent="0.3">
      <c r="A37" s="313" t="s">
        <v>186</v>
      </c>
      <c r="B37" s="1013">
        <v>0.10974484141969892</v>
      </c>
      <c r="C37" s="658">
        <v>9.8835170076150988E-2</v>
      </c>
      <c r="D37" s="658">
        <v>8.0917817003213335E-2</v>
      </c>
      <c r="E37" s="658">
        <v>6.1433339418693715E-2</v>
      </c>
      <c r="F37" s="682">
        <v>5.1016473688630021E-2</v>
      </c>
      <c r="G37" s="669"/>
      <c r="H37" s="835">
        <v>0.10974484141969892</v>
      </c>
      <c r="I37" s="177">
        <v>7.3053775635236531E-2</v>
      </c>
      <c r="M37" s="307"/>
      <c r="N37" s="356"/>
      <c r="O37" s="353"/>
      <c r="P37" s="353"/>
      <c r="Q37" s="353"/>
      <c r="R37" s="353"/>
      <c r="S37" s="275"/>
      <c r="T37" s="275"/>
      <c r="U37" s="275"/>
      <c r="V37" s="275"/>
      <c r="W37" s="275"/>
    </row>
    <row r="38" spans="1:23" s="294" customFormat="1" ht="27" customHeight="1" x14ac:dyDescent="0.3">
      <c r="A38" s="606" t="s">
        <v>240</v>
      </c>
      <c r="B38" s="961">
        <v>0.37835059012851197</v>
      </c>
      <c r="C38" s="701">
        <v>0.33909872980203221</v>
      </c>
      <c r="D38" s="701">
        <v>0.38015615672594949</v>
      </c>
      <c r="E38" s="701">
        <v>0.38444479251292024</v>
      </c>
      <c r="F38" s="774">
        <v>0.39414410641432895</v>
      </c>
      <c r="G38" s="889"/>
      <c r="H38" s="961">
        <v>0.37835059012851197</v>
      </c>
      <c r="I38" s="324">
        <v>0.37296435593811905</v>
      </c>
      <c r="J38" s="139"/>
      <c r="L38" s="133"/>
      <c r="M38" s="307"/>
      <c r="N38" s="352"/>
      <c r="O38" s="352"/>
      <c r="P38" s="352"/>
      <c r="Q38" s="352"/>
      <c r="R38" s="352"/>
      <c r="S38" s="275"/>
      <c r="T38" s="275"/>
      <c r="U38" s="275"/>
      <c r="V38" s="275"/>
      <c r="W38" s="275"/>
    </row>
    <row r="39" spans="1:23" s="294" customFormat="1" ht="18" customHeight="1" x14ac:dyDescent="0.3">
      <c r="A39" s="304"/>
      <c r="B39" s="903"/>
      <c r="C39" s="315"/>
      <c r="D39" s="296"/>
      <c r="E39" s="296"/>
      <c r="F39" s="297"/>
      <c r="G39" s="902"/>
      <c r="H39" s="903"/>
      <c r="I39" s="312"/>
      <c r="K39" s="307"/>
      <c r="L39" s="307"/>
      <c r="M39" s="310"/>
      <c r="N39" s="352"/>
      <c r="O39" s="352"/>
      <c r="P39" s="352"/>
      <c r="Q39" s="352"/>
      <c r="R39" s="352"/>
      <c r="S39" s="275"/>
      <c r="T39" s="275"/>
      <c r="U39" s="275"/>
      <c r="V39" s="275"/>
      <c r="W39" s="275"/>
    </row>
    <row r="40" spans="1:23" s="294" customFormat="1" ht="18" customHeight="1" x14ac:dyDescent="0.3">
      <c r="A40" s="361" t="s">
        <v>272</v>
      </c>
      <c r="B40" s="903">
        <v>688</v>
      </c>
      <c r="C40" s="315">
        <v>591</v>
      </c>
      <c r="D40" s="296">
        <v>873</v>
      </c>
      <c r="E40" s="296">
        <v>1012</v>
      </c>
      <c r="F40" s="297">
        <v>793</v>
      </c>
      <c r="G40" s="902"/>
      <c r="H40" s="660">
        <v>688</v>
      </c>
      <c r="I40" s="295">
        <v>3269</v>
      </c>
      <c r="K40" s="307"/>
      <c r="L40" s="307"/>
      <c r="M40" s="310"/>
      <c r="N40" s="352"/>
      <c r="O40" s="352"/>
      <c r="P40" s="352"/>
      <c r="Q40" s="352"/>
      <c r="R40" s="352"/>
      <c r="S40" s="275"/>
      <c r="T40" s="275"/>
      <c r="U40" s="275"/>
      <c r="V40" s="275"/>
      <c r="W40" s="275"/>
    </row>
    <row r="41" spans="1:23" s="294" customFormat="1" ht="18" customHeight="1" x14ac:dyDescent="0.3">
      <c r="A41" s="304" t="s">
        <v>266</v>
      </c>
      <c r="B41" s="903">
        <v>5</v>
      </c>
      <c r="C41" s="315">
        <v>36</v>
      </c>
      <c r="D41" s="296">
        <v>19</v>
      </c>
      <c r="E41" s="296">
        <v>4</v>
      </c>
      <c r="F41" s="297">
        <v>9</v>
      </c>
      <c r="G41" s="902"/>
      <c r="H41" s="660">
        <v>5</v>
      </c>
      <c r="I41" s="295">
        <v>68</v>
      </c>
      <c r="K41" s="307"/>
      <c r="L41" s="1015"/>
      <c r="M41" s="310"/>
      <c r="N41" s="352"/>
      <c r="O41" s="352"/>
      <c r="P41" s="352"/>
      <c r="Q41" s="352"/>
      <c r="R41" s="352"/>
      <c r="S41" s="275"/>
      <c r="T41" s="275"/>
      <c r="U41" s="275"/>
      <c r="V41" s="275"/>
      <c r="W41" s="275"/>
    </row>
    <row r="42" spans="1:23" s="326" customFormat="1" ht="18" customHeight="1" x14ac:dyDescent="0.3">
      <c r="A42" s="305" t="s">
        <v>7</v>
      </c>
      <c r="B42" s="1014">
        <v>693</v>
      </c>
      <c r="C42" s="995">
        <v>627</v>
      </c>
      <c r="D42" s="996">
        <v>892</v>
      </c>
      <c r="E42" s="996">
        <v>1016</v>
      </c>
      <c r="F42" s="997">
        <v>802</v>
      </c>
      <c r="G42" s="904"/>
      <c r="H42" s="833">
        <v>693</v>
      </c>
      <c r="I42" s="998">
        <v>3337</v>
      </c>
      <c r="J42" s="325"/>
      <c r="K42" s="307"/>
      <c r="L42" s="294"/>
      <c r="M42" s="310"/>
      <c r="N42" s="355"/>
      <c r="O42" s="355"/>
      <c r="P42" s="355"/>
      <c r="Q42" s="355"/>
      <c r="R42" s="355"/>
      <c r="S42" s="275"/>
      <c r="T42" s="275"/>
      <c r="U42" s="275"/>
      <c r="V42" s="275"/>
      <c r="W42" s="275"/>
    </row>
    <row r="43" spans="1:23" s="294" customFormat="1" ht="18" customHeight="1" x14ac:dyDescent="0.3">
      <c r="A43" s="305" t="s">
        <v>244</v>
      </c>
      <c r="B43" s="982">
        <v>0.16334283000949668</v>
      </c>
      <c r="C43" s="727">
        <v>0.13530219780219779</v>
      </c>
      <c r="D43" s="726">
        <v>0.21776003991020204</v>
      </c>
      <c r="E43" s="726">
        <v>0.2710956335387088</v>
      </c>
      <c r="F43" s="728">
        <v>0.21773750686436025</v>
      </c>
      <c r="G43" s="414"/>
      <c r="H43" s="729">
        <v>0.16</v>
      </c>
      <c r="I43" s="730">
        <v>0.21</v>
      </c>
      <c r="K43" s="309"/>
      <c r="L43" s="309"/>
      <c r="M43" s="329"/>
      <c r="N43" s="352"/>
      <c r="O43" s="352"/>
      <c r="P43" s="352"/>
      <c r="Q43" s="352"/>
      <c r="R43" s="352"/>
      <c r="S43" s="275"/>
      <c r="T43" s="275"/>
      <c r="U43" s="275"/>
      <c r="V43" s="275"/>
      <c r="W43" s="275"/>
    </row>
    <row r="44" spans="1:23" s="294" customFormat="1" ht="18" customHeight="1" x14ac:dyDescent="0.3">
      <c r="A44" s="305"/>
      <c r="B44" s="905"/>
      <c r="C44" s="331"/>
      <c r="D44" s="332"/>
      <c r="E44" s="330"/>
      <c r="F44" s="891"/>
      <c r="G44" s="374"/>
      <c r="H44" s="905"/>
      <c r="I44" s="894"/>
      <c r="M44" s="329"/>
      <c r="N44" s="352"/>
      <c r="O44" s="352"/>
      <c r="P44" s="352"/>
      <c r="Q44" s="352"/>
      <c r="R44" s="352"/>
      <c r="S44" s="275"/>
      <c r="T44" s="275"/>
      <c r="U44" s="275"/>
      <c r="V44" s="275"/>
      <c r="W44" s="275"/>
    </row>
    <row r="45" spans="1:23" s="294" customFormat="1" ht="18" customHeight="1" x14ac:dyDescent="0.3">
      <c r="A45" s="305" t="s">
        <v>253</v>
      </c>
      <c r="B45" s="965">
        <v>900</v>
      </c>
      <c r="C45" s="358">
        <v>852</v>
      </c>
      <c r="D45" s="298">
        <v>632</v>
      </c>
      <c r="E45" s="298">
        <v>420</v>
      </c>
      <c r="F45" s="299">
        <v>633</v>
      </c>
      <c r="G45" s="904"/>
      <c r="H45" s="583">
        <v>900</v>
      </c>
      <c r="I45" s="962">
        <v>2537</v>
      </c>
      <c r="K45" s="329"/>
      <c r="L45" s="329"/>
      <c r="M45" s="329"/>
      <c r="N45" s="352"/>
      <c r="O45" s="352"/>
      <c r="P45" s="352"/>
      <c r="Q45" s="352"/>
      <c r="R45" s="352"/>
      <c r="S45" s="275"/>
      <c r="T45" s="275"/>
      <c r="U45" s="275"/>
      <c r="V45" s="275"/>
      <c r="W45" s="275"/>
    </row>
    <row r="46" spans="1:23" s="326" customFormat="1" ht="4.5" customHeight="1" x14ac:dyDescent="0.3">
      <c r="A46" s="438"/>
      <c r="B46" s="887"/>
      <c r="C46" s="887"/>
      <c r="D46" s="887"/>
      <c r="E46" s="887"/>
      <c r="F46" s="887"/>
      <c r="G46" s="907"/>
      <c r="H46" s="889"/>
      <c r="I46" s="701"/>
      <c r="M46" s="307"/>
      <c r="N46" s="355"/>
      <c r="O46" s="355"/>
      <c r="P46" s="355"/>
      <c r="Q46" s="355"/>
      <c r="R46" s="355"/>
      <c r="S46" s="294"/>
      <c r="T46" s="294"/>
      <c r="U46" s="294"/>
      <c r="V46" s="294"/>
    </row>
    <row r="47" spans="1:23" s="294" customFormat="1" ht="18" customHeight="1" x14ac:dyDescent="0.3">
      <c r="A47" s="340"/>
      <c r="B47" s="889"/>
      <c r="C47" s="675"/>
      <c r="D47" s="577"/>
      <c r="E47" s="577"/>
      <c r="F47" s="892"/>
      <c r="G47" s="889"/>
      <c r="H47" s="889"/>
      <c r="I47" s="701"/>
      <c r="M47" s="310"/>
      <c r="N47" s="352"/>
      <c r="O47" s="352"/>
      <c r="P47" s="352"/>
      <c r="Q47" s="352"/>
      <c r="R47" s="352"/>
    </row>
    <row r="48" spans="1:23" s="294" customFormat="1" ht="18" customHeight="1" x14ac:dyDescent="0.25">
      <c r="A48" s="1075" t="s">
        <v>37</v>
      </c>
      <c r="B48" s="1076"/>
      <c r="C48" s="1076"/>
      <c r="D48" s="1076"/>
      <c r="E48" s="1076"/>
      <c r="F48" s="1076"/>
      <c r="G48" s="1076"/>
      <c r="H48" s="1076"/>
      <c r="I48" s="1076"/>
      <c r="N48" s="352"/>
      <c r="O48" s="352"/>
      <c r="P48" s="352"/>
      <c r="Q48" s="352"/>
      <c r="R48" s="352"/>
    </row>
    <row r="49" spans="1:19" s="294" customFormat="1" ht="18" customHeight="1" x14ac:dyDescent="0.25">
      <c r="A49" s="1070" t="s">
        <v>58</v>
      </c>
      <c r="B49" s="1070"/>
      <c r="C49" s="1070"/>
      <c r="D49" s="1070"/>
      <c r="E49" s="1070"/>
      <c r="F49" s="1070"/>
      <c r="G49" s="1070"/>
      <c r="H49" s="742"/>
      <c r="I49" s="742"/>
      <c r="N49" s="352"/>
      <c r="O49" s="352"/>
      <c r="P49" s="352"/>
      <c r="Q49" s="352"/>
      <c r="R49" s="352"/>
    </row>
    <row r="50" spans="1:19" s="294" customFormat="1" ht="15" x14ac:dyDescent="0.25">
      <c r="A50" s="1070"/>
      <c r="B50" s="1070"/>
      <c r="C50" s="1070"/>
      <c r="D50" s="1070"/>
      <c r="E50" s="1070"/>
      <c r="F50" s="1070"/>
      <c r="G50" s="1070"/>
      <c r="H50" s="601"/>
      <c r="I50" s="601"/>
      <c r="J50" s="344"/>
      <c r="N50" s="352"/>
      <c r="O50" s="352"/>
      <c r="P50" s="352"/>
      <c r="Q50" s="352"/>
      <c r="R50" s="352"/>
    </row>
    <row r="51" spans="1:19" s="345" customFormat="1" ht="33" customHeight="1" x14ac:dyDescent="0.25">
      <c r="A51" s="601"/>
      <c r="B51" s="601"/>
      <c r="C51" s="601"/>
      <c r="D51" s="601"/>
      <c r="E51" s="601"/>
      <c r="F51" s="601"/>
      <c r="G51" s="601"/>
      <c r="H51" s="601"/>
      <c r="I51" s="601"/>
      <c r="N51" s="357"/>
      <c r="O51" s="357"/>
      <c r="P51" s="357"/>
      <c r="Q51" s="357"/>
      <c r="R51" s="357"/>
    </row>
    <row r="53" spans="1:19" ht="18" customHeight="1" x14ac:dyDescent="0.25">
      <c r="F53" s="1071"/>
      <c r="G53" s="1071"/>
      <c r="H53" s="1071"/>
      <c r="I53" s="1071"/>
      <c r="J53" s="1071"/>
    </row>
    <row r="54" spans="1:19" ht="18" customHeight="1" x14ac:dyDescent="0.25">
      <c r="F54" s="1071"/>
      <c r="G54" s="1071"/>
      <c r="H54" s="1071"/>
      <c r="I54" s="1071"/>
      <c r="J54" s="1071"/>
      <c r="M54" s="346"/>
      <c r="O54" s="351"/>
      <c r="P54" s="351"/>
      <c r="Q54" s="351"/>
      <c r="R54" s="351"/>
    </row>
    <row r="55" spans="1:19" ht="18" customHeight="1" x14ac:dyDescent="0.25">
      <c r="O55" s="351"/>
      <c r="P55" s="351"/>
      <c r="Q55" s="351"/>
      <c r="R55" s="351"/>
      <c r="S55" s="291"/>
    </row>
    <row r="56" spans="1:19" ht="18" customHeight="1" x14ac:dyDescent="0.25">
      <c r="O56" s="351"/>
      <c r="P56" s="351"/>
    </row>
    <row r="61" spans="1:19" ht="21" customHeight="1" x14ac:dyDescent="0.25"/>
    <row r="62" spans="1:19" ht="21" customHeight="1" x14ac:dyDescent="0.3">
      <c r="A62" s="347"/>
    </row>
    <row r="64" spans="1:19" ht="18" customHeight="1" x14ac:dyDescent="0.3">
      <c r="L64" s="636"/>
    </row>
    <row r="70" spans="1:10" ht="18" customHeight="1" x14ac:dyDescent="0.25">
      <c r="A70" s="1072"/>
      <c r="B70" s="1072"/>
      <c r="C70" s="1072"/>
      <c r="D70" s="1072"/>
      <c r="E70" s="1072"/>
      <c r="F70" s="1072"/>
      <c r="G70" s="1072"/>
      <c r="H70" s="1072"/>
      <c r="I70" s="294"/>
      <c r="J70" s="294"/>
    </row>
    <row r="71" spans="1:10" ht="18" customHeight="1" x14ac:dyDescent="0.25">
      <c r="A71" s="1072"/>
      <c r="B71" s="1072"/>
      <c r="C71" s="1072"/>
      <c r="D71" s="1072"/>
      <c r="E71" s="1072"/>
      <c r="F71" s="1072"/>
      <c r="G71" s="1072"/>
      <c r="H71" s="1072"/>
    </row>
    <row r="72" spans="1:10" ht="18" customHeight="1" x14ac:dyDescent="0.25">
      <c r="A72" s="346"/>
    </row>
    <row r="74" spans="1:10" ht="30" customHeight="1" x14ac:dyDescent="0.25"/>
  </sheetData>
  <mergeCells count="8">
    <mergeCell ref="F53:J54"/>
    <mergeCell ref="A70:H71"/>
    <mergeCell ref="A1:I1"/>
    <mergeCell ref="A2:I2"/>
    <mergeCell ref="A48:I48"/>
    <mergeCell ref="A50:G50"/>
    <mergeCell ref="A49:G49"/>
    <mergeCell ref="B5:F5"/>
  </mergeCells>
  <printOptions horizontalCentered="1"/>
  <pageMargins left="0.70866141732283472" right="0.51181102362204722" top="0.51181102362204722" bottom="0.51181102362204722" header="0.51181102362204722" footer="0.51181102362204722"/>
  <pageSetup scale="50" orientation="portrait" r:id="rId1"/>
  <headerFooter scaleWithDoc="0">
    <oddHeader xml:space="preserve">&amp;C </oddHeader>
    <oddFooter>&amp;L&amp;9Supplemental Investor Information (Unaudited)
First Quarter, 2023&amp;R&amp;9TELUS Corporation
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14999847407452621"/>
    <pageSetUpPr fitToPage="1"/>
  </sheetPr>
  <dimension ref="A1:R93"/>
  <sheetViews>
    <sheetView showGridLines="0" defaultGridColor="0" view="pageBreakPreview" colorId="8" zoomScaleNormal="80" zoomScaleSheetLayoutView="100" workbookViewId="0">
      <selection sqref="A1:E1"/>
    </sheetView>
  </sheetViews>
  <sheetFormatPr defaultColWidth="8.88671875" defaultRowHeight="18" customHeight="1" x14ac:dyDescent="0.25"/>
  <cols>
    <col min="1" max="1" width="56.88671875" style="51" customWidth="1"/>
    <col min="2" max="5" width="14" style="51" customWidth="1"/>
    <col min="6" max="6" width="4.44140625" style="51" customWidth="1"/>
    <col min="7" max="7" width="20" style="51" customWidth="1"/>
    <col min="8" max="16384" width="8.88671875" style="51"/>
  </cols>
  <sheetData>
    <row r="1" spans="1:9" ht="24" customHeight="1" x14ac:dyDescent="0.4">
      <c r="A1" s="1049" t="s">
        <v>160</v>
      </c>
      <c r="B1" s="1055"/>
      <c r="C1" s="1055"/>
      <c r="D1" s="1055"/>
      <c r="E1" s="1055"/>
    </row>
    <row r="2" spans="1:9" s="101" customFormat="1" ht="24" customHeight="1" x14ac:dyDescent="0.4">
      <c r="A2" s="1050" t="s">
        <v>158</v>
      </c>
      <c r="B2" s="1050"/>
      <c r="C2" s="1050"/>
      <c r="D2" s="1050"/>
      <c r="E2" s="1050"/>
    </row>
    <row r="3" spans="1:9" s="101" customFormat="1" ht="18" customHeight="1" x14ac:dyDescent="0.4">
      <c r="A3" s="93"/>
      <c r="B3" s="102"/>
      <c r="C3" s="102"/>
      <c r="D3" s="121"/>
      <c r="E3" s="68" t="s">
        <v>1</v>
      </c>
    </row>
    <row r="4" spans="1:9" ht="18" hidden="1" customHeight="1" x14ac:dyDescent="0.25"/>
    <row r="5" spans="1:9" ht="18" customHeight="1" x14ac:dyDescent="0.3">
      <c r="A5" s="70"/>
      <c r="B5" s="1057" t="s">
        <v>257</v>
      </c>
      <c r="C5" s="1058"/>
      <c r="D5" s="1058"/>
      <c r="E5" s="1059"/>
      <c r="H5" s="633"/>
    </row>
    <row r="6" spans="1:9" ht="18.75" customHeight="1" x14ac:dyDescent="0.3">
      <c r="A6" s="71"/>
      <c r="B6" s="60">
        <v>2023</v>
      </c>
      <c r="C6" s="61">
        <v>2022</v>
      </c>
      <c r="D6" s="72" t="s">
        <v>3</v>
      </c>
      <c r="E6" s="73" t="s">
        <v>4</v>
      </c>
    </row>
    <row r="7" spans="1:9" s="164" customFormat="1" ht="18.75" customHeight="1" x14ac:dyDescent="0.3">
      <c r="A7" s="167" t="s">
        <v>245</v>
      </c>
      <c r="B7" s="908"/>
      <c r="C7" s="909"/>
      <c r="D7" s="910"/>
      <c r="E7" s="911"/>
      <c r="F7" s="923"/>
      <c r="H7" s="239"/>
    </row>
    <row r="8" spans="1:9" s="64" customFormat="1" ht="18" customHeight="1" x14ac:dyDescent="0.25">
      <c r="A8" s="567" t="s">
        <v>215</v>
      </c>
      <c r="B8" s="798"/>
      <c r="C8" s="439"/>
      <c r="D8" s="439"/>
      <c r="E8" s="440"/>
      <c r="F8" s="439"/>
      <c r="G8" s="84"/>
    </row>
    <row r="9" spans="1:9" s="64" customFormat="1" ht="18" customHeight="1" x14ac:dyDescent="0.25">
      <c r="A9" s="567" t="s">
        <v>54</v>
      </c>
      <c r="B9" s="178">
        <v>300</v>
      </c>
      <c r="C9" s="191">
        <v>272</v>
      </c>
      <c r="D9" s="179">
        <v>28</v>
      </c>
      <c r="E9" s="146">
        <v>0.10294117647058823</v>
      </c>
      <c r="F9" s="190"/>
      <c r="G9" s="84"/>
    </row>
    <row r="10" spans="1:9" s="64" customFormat="1" ht="18" customHeight="1" x14ac:dyDescent="0.25">
      <c r="A10" s="567" t="s">
        <v>55</v>
      </c>
      <c r="B10" s="441">
        <v>47</v>
      </c>
      <c r="C10" s="435">
        <v>46</v>
      </c>
      <c r="D10" s="442">
        <v>1</v>
      </c>
      <c r="E10" s="146">
        <v>2.1739130434782608E-2</v>
      </c>
      <c r="F10" s="190"/>
      <c r="G10" s="83"/>
      <c r="H10" s="587"/>
    </row>
    <row r="11" spans="1:9" s="165" customFormat="1" ht="11.25" customHeight="1" x14ac:dyDescent="0.25">
      <c r="A11" s="567"/>
      <c r="B11" s="441"/>
      <c r="C11" s="435"/>
      <c r="D11" s="439"/>
      <c r="E11" s="440"/>
      <c r="F11" s="190"/>
      <c r="G11" s="65"/>
    </row>
    <row r="12" spans="1:9" s="76" customFormat="1" ht="18" customHeight="1" x14ac:dyDescent="0.25">
      <c r="A12" s="567" t="s">
        <v>246</v>
      </c>
      <c r="B12" s="815">
        <v>58.61</v>
      </c>
      <c r="C12" s="1000">
        <v>56.45</v>
      </c>
      <c r="D12" s="443">
        <v>2.1599999999999966</v>
      </c>
      <c r="E12" s="437">
        <v>3.8263950398582755E-2</v>
      </c>
      <c r="F12" s="190"/>
      <c r="G12" s="166"/>
      <c r="I12" s="239"/>
    </row>
    <row r="13" spans="1:9" s="76" customFormat="1" ht="15.75" hidden="1" customHeight="1" x14ac:dyDescent="0.3">
      <c r="A13" s="136" t="s">
        <v>260</v>
      </c>
      <c r="B13" s="815"/>
      <c r="C13" s="1000"/>
      <c r="D13" s="443"/>
      <c r="E13" s="437"/>
      <c r="F13" s="190"/>
      <c r="G13" s="65"/>
    </row>
    <row r="14" spans="1:9" s="76" customFormat="1" ht="9" customHeight="1" x14ac:dyDescent="0.25">
      <c r="A14" s="567"/>
      <c r="B14" s="816"/>
      <c r="C14" s="190"/>
      <c r="D14" s="439"/>
      <c r="E14" s="440"/>
      <c r="F14" s="190"/>
      <c r="G14" s="65"/>
    </row>
    <row r="15" spans="1:9" s="76" customFormat="1" ht="18" customHeight="1" x14ac:dyDescent="0.25">
      <c r="A15" s="567" t="s">
        <v>247</v>
      </c>
      <c r="B15" s="817">
        <v>8.8000000000000005E-3</v>
      </c>
      <c r="C15" s="1001">
        <v>8.0999999999999996E-3</v>
      </c>
      <c r="D15" s="444">
        <v>7.000000000000009E-2</v>
      </c>
      <c r="E15" s="445" t="s">
        <v>33</v>
      </c>
      <c r="F15" s="190"/>
      <c r="G15" s="65"/>
      <c r="I15" s="239"/>
    </row>
    <row r="16" spans="1:9" s="165" customFormat="1" ht="18" customHeight="1" x14ac:dyDescent="0.3">
      <c r="A16" s="82"/>
      <c r="B16" s="817"/>
      <c r="C16" s="797"/>
      <c r="D16" s="444"/>
      <c r="E16" s="445"/>
      <c r="F16" s="190"/>
      <c r="G16" s="65"/>
    </row>
    <row r="17" spans="1:9" s="165" customFormat="1" ht="18" customHeight="1" x14ac:dyDescent="0.3">
      <c r="A17" s="274" t="s">
        <v>248</v>
      </c>
      <c r="B17" s="817"/>
      <c r="C17" s="797"/>
      <c r="D17" s="444"/>
      <c r="E17" s="200"/>
      <c r="F17" s="190"/>
      <c r="G17" s="65"/>
    </row>
    <row r="18" spans="1:9" s="64" customFormat="1" ht="18" customHeight="1" x14ac:dyDescent="0.25">
      <c r="A18" s="567" t="s">
        <v>213</v>
      </c>
      <c r="B18" s="441">
        <v>58</v>
      </c>
      <c r="C18" s="435">
        <v>46</v>
      </c>
      <c r="D18" s="442">
        <v>12</v>
      </c>
      <c r="E18" s="146">
        <v>0.2608695652173913</v>
      </c>
      <c r="F18" s="190"/>
      <c r="G18" s="589"/>
    </row>
    <row r="19" spans="1:9" s="169" customFormat="1" ht="12" customHeight="1" x14ac:dyDescent="0.3">
      <c r="A19" s="82"/>
      <c r="B19" s="441"/>
      <c r="C19" s="435"/>
      <c r="D19" s="442"/>
      <c r="E19" s="146"/>
      <c r="F19" s="190"/>
      <c r="G19" s="65"/>
    </row>
    <row r="20" spans="1:9" s="239" customFormat="1" ht="18" customHeight="1" x14ac:dyDescent="0.3">
      <c r="A20" s="274" t="s">
        <v>216</v>
      </c>
      <c r="B20" s="817"/>
      <c r="C20" s="797"/>
      <c r="D20" s="444"/>
      <c r="E20" s="200"/>
      <c r="F20" s="190"/>
      <c r="G20" s="65"/>
    </row>
    <row r="21" spans="1:9" s="70" customFormat="1" ht="18" customHeight="1" x14ac:dyDescent="0.25">
      <c r="A21" s="238" t="s">
        <v>155</v>
      </c>
      <c r="B21" s="441">
        <v>35</v>
      </c>
      <c r="C21" s="435">
        <v>30</v>
      </c>
      <c r="D21" s="442">
        <v>5</v>
      </c>
      <c r="E21" s="146">
        <v>0.16666666666666666</v>
      </c>
      <c r="F21" s="42"/>
      <c r="G21" s="99"/>
    </row>
    <row r="22" spans="1:9" s="70" customFormat="1" ht="18" customHeight="1" x14ac:dyDescent="0.25">
      <c r="A22" s="567" t="s">
        <v>156</v>
      </c>
      <c r="B22" s="441">
        <v>9</v>
      </c>
      <c r="C22" s="435">
        <v>10</v>
      </c>
      <c r="D22" s="442">
        <v>-1</v>
      </c>
      <c r="E22" s="146">
        <v>-0.1</v>
      </c>
      <c r="F22" s="42"/>
      <c r="I22" s="99"/>
    </row>
    <row r="23" spans="1:9" s="70" customFormat="1" ht="18" customHeight="1" x14ac:dyDescent="0.25">
      <c r="A23" s="238" t="s">
        <v>157</v>
      </c>
      <c r="B23" s="441">
        <v>-8</v>
      </c>
      <c r="C23" s="435">
        <v>-10</v>
      </c>
      <c r="D23" s="442">
        <v>2</v>
      </c>
      <c r="E23" s="146">
        <v>0.2</v>
      </c>
      <c r="F23" s="42"/>
      <c r="G23" s="99"/>
      <c r="H23" s="99"/>
    </row>
    <row r="24" spans="1:9" s="70" customFormat="1" ht="18" customHeight="1" x14ac:dyDescent="0.25">
      <c r="A24" s="64" t="s">
        <v>56</v>
      </c>
      <c r="B24" s="804">
        <v>22</v>
      </c>
      <c r="C24" s="793">
        <v>26</v>
      </c>
      <c r="D24" s="806">
        <v>-4</v>
      </c>
      <c r="E24" s="147">
        <v>-0.15384615384615385</v>
      </c>
      <c r="F24" s="42"/>
      <c r="G24" s="99"/>
      <c r="H24" s="99"/>
    </row>
    <row r="25" spans="1:9" s="70" customFormat="1" ht="9" customHeight="1" x14ac:dyDescent="0.25">
      <c r="A25" s="567"/>
      <c r="B25" s="798"/>
      <c r="C25" s="439"/>
      <c r="D25" s="439"/>
      <c r="E25" s="197"/>
      <c r="F25" s="42"/>
      <c r="H25" s="99"/>
    </row>
    <row r="26" spans="1:9" s="70" customFormat="1" ht="18" customHeight="1" x14ac:dyDescent="0.3">
      <c r="A26" s="82" t="s">
        <v>217</v>
      </c>
      <c r="B26" s="809">
        <v>163</v>
      </c>
      <c r="C26" s="812">
        <v>148</v>
      </c>
      <c r="D26" s="810">
        <v>15</v>
      </c>
      <c r="E26" s="539">
        <v>0.10135135135135136</v>
      </c>
      <c r="F26" s="42"/>
      <c r="G26" s="588"/>
      <c r="H26" s="99"/>
      <c r="I26" s="99"/>
    </row>
    <row r="27" spans="1:9" s="239" customFormat="1" ht="8.25" customHeight="1" x14ac:dyDescent="0.3">
      <c r="A27" s="82"/>
      <c r="B27" s="798"/>
      <c r="C27" s="439"/>
      <c r="D27" s="439"/>
      <c r="E27" s="188"/>
      <c r="F27" s="190"/>
      <c r="G27" s="65"/>
    </row>
    <row r="28" spans="1:9" s="239" customFormat="1" ht="18.75" customHeight="1" x14ac:dyDescent="0.3">
      <c r="A28" s="82" t="s">
        <v>249</v>
      </c>
      <c r="B28" s="914">
        <v>148.9</v>
      </c>
      <c r="C28" s="818">
        <v>139.6</v>
      </c>
      <c r="D28" s="913">
        <v>9.3000000000000114</v>
      </c>
      <c r="E28" s="563">
        <v>6.6618911174785189E-2</v>
      </c>
      <c r="F28" s="190"/>
      <c r="G28" s="65"/>
    </row>
    <row r="29" spans="1:9" s="70" customFormat="1" ht="18" customHeight="1" x14ac:dyDescent="0.25">
      <c r="A29" s="107"/>
      <c r="B29" s="819"/>
      <c r="C29" s="814"/>
      <c r="D29" s="819"/>
      <c r="E29" s="787"/>
      <c r="F29" s="42"/>
      <c r="G29" s="99"/>
      <c r="H29" s="99"/>
      <c r="I29" s="99"/>
    </row>
    <row r="30" spans="1:9" s="70" customFormat="1" ht="18" customHeight="1" x14ac:dyDescent="0.3">
      <c r="A30" s="107"/>
      <c r="B30" s="1077" t="s">
        <v>258</v>
      </c>
      <c r="C30" s="1078"/>
      <c r="D30" s="1078"/>
      <c r="E30" s="1079"/>
      <c r="F30" s="42"/>
      <c r="G30" s="99"/>
      <c r="H30" s="99"/>
      <c r="I30" s="99"/>
    </row>
    <row r="31" spans="1:9" s="70" customFormat="1" ht="18" customHeight="1" x14ac:dyDescent="0.3">
      <c r="A31" s="42"/>
      <c r="B31" s="210">
        <v>2023</v>
      </c>
      <c r="C31" s="915">
        <v>2022</v>
      </c>
      <c r="D31" s="916" t="s">
        <v>3</v>
      </c>
      <c r="E31" s="917" t="s">
        <v>4</v>
      </c>
      <c r="F31" s="42"/>
      <c r="G31" s="99"/>
      <c r="H31" s="99"/>
      <c r="I31" s="99"/>
    </row>
    <row r="32" spans="1:9" s="70" customFormat="1" ht="18" customHeight="1" x14ac:dyDescent="0.3">
      <c r="A32" s="924" t="s">
        <v>225</v>
      </c>
      <c r="B32" s="441"/>
      <c r="C32" s="435"/>
      <c r="D32" s="442"/>
      <c r="E32" s="437"/>
      <c r="F32" s="42"/>
      <c r="G32" s="99"/>
      <c r="H32" s="99"/>
      <c r="I32" s="99"/>
    </row>
    <row r="33" spans="1:18" s="76" customFormat="1" ht="18" customHeight="1" x14ac:dyDescent="0.25">
      <c r="A33" s="107" t="s">
        <v>261</v>
      </c>
      <c r="B33" s="441">
        <v>9688</v>
      </c>
      <c r="C33" s="435">
        <v>9336</v>
      </c>
      <c r="D33" s="442">
        <v>352</v>
      </c>
      <c r="E33" s="437">
        <v>3.7703513281919454E-2</v>
      </c>
      <c r="F33" s="190"/>
      <c r="G33" s="65"/>
    </row>
    <row r="34" spans="1:18" s="165" customFormat="1" ht="18" customHeight="1" x14ac:dyDescent="0.25">
      <c r="A34" s="107" t="s">
        <v>278</v>
      </c>
      <c r="B34" s="441">
        <v>2608</v>
      </c>
      <c r="C34" s="435">
        <v>2146</v>
      </c>
      <c r="D34" s="442">
        <v>462</v>
      </c>
      <c r="E34" s="146">
        <v>0.21528424976700838</v>
      </c>
      <c r="F34" s="190"/>
      <c r="G34" s="65"/>
    </row>
    <row r="35" spans="1:18" s="70" customFormat="1" ht="18" customHeight="1" x14ac:dyDescent="0.25">
      <c r="A35" s="107" t="s">
        <v>279</v>
      </c>
      <c r="B35" s="441">
        <v>2518</v>
      </c>
      <c r="C35" s="435">
        <v>2301</v>
      </c>
      <c r="D35" s="442">
        <v>217</v>
      </c>
      <c r="E35" s="146">
        <v>9.4306823120382438E-2</v>
      </c>
      <c r="F35" s="925"/>
    </row>
    <row r="36" spans="1:18" s="70" customFormat="1" ht="18" customHeight="1" x14ac:dyDescent="0.25">
      <c r="A36" s="107" t="s">
        <v>250</v>
      </c>
      <c r="B36" s="441">
        <v>1334</v>
      </c>
      <c r="C36" s="435">
        <v>1275</v>
      </c>
      <c r="D36" s="442">
        <v>59</v>
      </c>
      <c r="E36" s="146">
        <v>4.6274509803921567E-2</v>
      </c>
      <c r="F36" s="42"/>
    </row>
    <row r="37" spans="1:18" s="70" customFormat="1" ht="18" customHeight="1" x14ac:dyDescent="0.25">
      <c r="A37" s="923" t="s">
        <v>251</v>
      </c>
      <c r="B37" s="441">
        <v>1088</v>
      </c>
      <c r="C37" s="435">
        <v>1113</v>
      </c>
      <c r="D37" s="442">
        <v>-25</v>
      </c>
      <c r="E37" s="146">
        <v>-2.2461814914645103E-2</v>
      </c>
      <c r="F37" s="42"/>
      <c r="G37" s="99"/>
      <c r="H37" s="99"/>
    </row>
    <row r="38" spans="1:18" s="70" customFormat="1" ht="18" customHeight="1" x14ac:dyDescent="0.25">
      <c r="A38" s="880" t="s">
        <v>280</v>
      </c>
      <c r="B38" s="804">
        <v>1000</v>
      </c>
      <c r="C38" s="806">
        <v>830</v>
      </c>
      <c r="D38" s="793">
        <v>170</v>
      </c>
      <c r="E38" s="147">
        <v>0.20481927710843373</v>
      </c>
      <c r="F38" s="42"/>
      <c r="G38" s="99"/>
      <c r="H38" s="99"/>
    </row>
    <row r="39" spans="1:18" s="70" customFormat="1" ht="9" customHeight="1" x14ac:dyDescent="0.25">
      <c r="A39" s="107"/>
      <c r="B39" s="798"/>
      <c r="C39" s="439"/>
      <c r="D39" s="439"/>
      <c r="E39" s="188"/>
      <c r="F39" s="42"/>
      <c r="H39" s="99"/>
    </row>
    <row r="40" spans="1:18" s="70" customFormat="1" ht="19.5" customHeight="1" x14ac:dyDescent="0.3">
      <c r="A40" s="820" t="s">
        <v>226</v>
      </c>
      <c r="B40" s="809">
        <v>18236</v>
      </c>
      <c r="C40" s="812">
        <v>17001</v>
      </c>
      <c r="D40" s="810">
        <v>1235</v>
      </c>
      <c r="E40" s="539">
        <v>7.2642785718487146E-2</v>
      </c>
      <c r="F40" s="42"/>
      <c r="I40" s="99"/>
    </row>
    <row r="41" spans="1:18" s="76" customFormat="1" ht="15.6" x14ac:dyDescent="0.3">
      <c r="A41" s="820"/>
      <c r="B41" s="263"/>
      <c r="C41" s="190"/>
      <c r="D41" s="190"/>
      <c r="E41" s="188"/>
      <c r="F41" s="190"/>
      <c r="G41" s="65"/>
    </row>
    <row r="42" spans="1:18" s="239" customFormat="1" ht="18.75" customHeight="1" x14ac:dyDescent="0.3">
      <c r="A42" s="820" t="s">
        <v>281</v>
      </c>
      <c r="B42" s="918">
        <v>67</v>
      </c>
      <c r="C42" s="919">
        <v>21.9</v>
      </c>
      <c r="D42" s="920">
        <v>45.1</v>
      </c>
      <c r="E42" s="539" t="s">
        <v>144</v>
      </c>
      <c r="F42" s="190"/>
      <c r="G42" s="65"/>
    </row>
    <row r="43" spans="1:18" s="239" customFormat="1" ht="18.75" customHeight="1" x14ac:dyDescent="0.3">
      <c r="A43" s="820" t="s">
        <v>252</v>
      </c>
      <c r="B43" s="912">
        <v>5.2</v>
      </c>
      <c r="C43" s="921">
        <v>3.3</v>
      </c>
      <c r="D43" s="922">
        <v>1.9000000000000004</v>
      </c>
      <c r="E43" s="563">
        <v>0.57575757575757591</v>
      </c>
      <c r="F43" s="190"/>
      <c r="G43" s="65"/>
    </row>
    <row r="44" spans="1:18" s="76" customFormat="1" ht="8.25" customHeight="1" x14ac:dyDescent="0.25">
      <c r="A44" s="107"/>
      <c r="B44" s="190"/>
      <c r="C44" s="190"/>
      <c r="D44" s="190"/>
      <c r="E44" s="190"/>
      <c r="F44" s="107"/>
    </row>
    <row r="45" spans="1:18" s="239" customFormat="1" ht="18" customHeight="1" x14ac:dyDescent="0.25">
      <c r="A45" s="1070" t="s">
        <v>193</v>
      </c>
      <c r="B45" s="1070"/>
      <c r="C45" s="1070"/>
      <c r="D45" s="1070"/>
      <c r="E45" s="1070"/>
      <c r="F45" s="882"/>
    </row>
    <row r="46" spans="1:18" s="239" customFormat="1" ht="36" customHeight="1" x14ac:dyDescent="0.25">
      <c r="A46" s="1060" t="s">
        <v>268</v>
      </c>
      <c r="B46" s="1060"/>
      <c r="C46" s="1060"/>
      <c r="D46" s="1060"/>
      <c r="E46" s="1060"/>
      <c r="F46" s="882"/>
    </row>
    <row r="47" spans="1:18" s="238" customFormat="1" ht="36" customHeight="1" x14ac:dyDescent="0.3">
      <c r="A47" s="1060" t="s">
        <v>275</v>
      </c>
      <c r="B47" s="1060"/>
      <c r="C47" s="1060"/>
      <c r="D47" s="1060"/>
      <c r="E47" s="1060"/>
      <c r="F47" s="122"/>
      <c r="G47" s="1023"/>
      <c r="H47" s="632"/>
      <c r="I47" s="636"/>
      <c r="J47" s="1080"/>
      <c r="K47" s="1080"/>
      <c r="L47" s="1080"/>
      <c r="M47" s="1080"/>
      <c r="N47" s="1080"/>
      <c r="O47" s="1080"/>
      <c r="P47" s="1080"/>
      <c r="Q47" s="1080"/>
      <c r="R47" s="1080"/>
    </row>
    <row r="48" spans="1:18" s="238" customFormat="1" ht="36" customHeight="1" x14ac:dyDescent="0.3">
      <c r="A48" s="1060" t="s">
        <v>276</v>
      </c>
      <c r="B48" s="1060"/>
      <c r="C48" s="1060"/>
      <c r="D48" s="1060"/>
      <c r="E48" s="1060"/>
      <c r="F48" s="154"/>
      <c r="G48" s="632"/>
      <c r="H48" s="632"/>
      <c r="I48" s="636"/>
      <c r="J48" s="1080"/>
      <c r="K48" s="1080"/>
      <c r="L48" s="1080"/>
      <c r="M48" s="1080"/>
      <c r="N48" s="1080"/>
      <c r="O48" s="1080"/>
      <c r="P48" s="1080"/>
      <c r="Q48" s="1080"/>
      <c r="R48" s="1080"/>
    </row>
    <row r="49" spans="1:18" ht="18" customHeight="1" x14ac:dyDescent="0.25">
      <c r="A49" s="1060" t="s">
        <v>277</v>
      </c>
      <c r="B49" s="1060"/>
      <c r="C49" s="1060"/>
      <c r="D49" s="1060"/>
      <c r="E49" s="1060"/>
      <c r="F49" s="154"/>
      <c r="G49" s="800"/>
      <c r="H49" s="566"/>
      <c r="K49" s="653"/>
      <c r="L49" s="653"/>
      <c r="M49" s="653"/>
      <c r="N49" s="653"/>
      <c r="O49" s="653"/>
      <c r="P49" s="653"/>
      <c r="Q49" s="653"/>
      <c r="R49" s="653"/>
    </row>
    <row r="50" spans="1:18" s="52" customFormat="1" ht="15" customHeight="1" x14ac:dyDescent="0.25">
      <c r="A50" s="926"/>
      <c r="B50" s="154"/>
      <c r="C50" s="154"/>
      <c r="D50" s="154"/>
      <c r="E50" s="154"/>
      <c r="F50" s="154"/>
      <c r="G50" s="566"/>
      <c r="H50" s="143"/>
      <c r="J50" s="1080"/>
      <c r="K50" s="1080"/>
      <c r="L50" s="1080"/>
      <c r="M50" s="1080"/>
      <c r="N50" s="1080"/>
      <c r="O50" s="1080"/>
      <c r="P50" s="1080"/>
      <c r="Q50" s="1080"/>
      <c r="R50" s="1080"/>
    </row>
    <row r="51" spans="1:18" s="52" customFormat="1" ht="15" customHeight="1" x14ac:dyDescent="0.25">
      <c r="A51" s="1082"/>
      <c r="B51" s="1082"/>
      <c r="C51" s="1082"/>
      <c r="D51" s="1082"/>
      <c r="E51" s="1082"/>
      <c r="F51" s="1082"/>
      <c r="G51" s="79"/>
      <c r="H51" s="79"/>
      <c r="J51" s="1080"/>
      <c r="K51" s="1080"/>
      <c r="L51" s="1080"/>
      <c r="M51" s="1080"/>
      <c r="N51" s="1080"/>
      <c r="O51" s="1080"/>
      <c r="P51" s="1080"/>
      <c r="Q51" s="1080"/>
      <c r="R51" s="1080"/>
    </row>
    <row r="52" spans="1:18" s="52" customFormat="1" ht="15" customHeight="1" x14ac:dyDescent="0.25">
      <c r="A52" s="1084"/>
      <c r="B52" s="1084"/>
      <c r="C52" s="1084"/>
      <c r="D52" s="1084"/>
      <c r="E52" s="1084"/>
      <c r="F52" s="157"/>
      <c r="G52" s="79"/>
      <c r="H52" s="79"/>
      <c r="J52" s="1080"/>
      <c r="K52" s="1080"/>
      <c r="L52" s="1080"/>
      <c r="M52" s="1080"/>
      <c r="N52" s="1080"/>
      <c r="O52" s="1080"/>
      <c r="P52" s="1080"/>
      <c r="Q52" s="1080"/>
      <c r="R52" s="1080"/>
    </row>
    <row r="53" spans="1:18" s="52" customFormat="1" ht="15" customHeight="1" x14ac:dyDescent="0.25">
      <c r="A53" s="1084"/>
      <c r="B53" s="1084"/>
      <c r="C53" s="1084"/>
      <c r="D53" s="1084"/>
      <c r="E53" s="1084"/>
      <c r="F53" s="157"/>
      <c r="G53" s="79"/>
      <c r="H53" s="79"/>
      <c r="I53" s="79"/>
      <c r="J53" s="1080"/>
      <c r="K53" s="1080"/>
      <c r="L53" s="1080"/>
      <c r="M53" s="1080"/>
      <c r="N53" s="1080"/>
      <c r="O53" s="1080"/>
      <c r="P53" s="1080"/>
      <c r="Q53" s="1080"/>
      <c r="R53" s="1080"/>
    </row>
    <row r="54" spans="1:18" s="52" customFormat="1" ht="13.5" customHeight="1" x14ac:dyDescent="0.25">
      <c r="A54" s="1084"/>
      <c r="B54" s="1084"/>
      <c r="C54" s="1084"/>
      <c r="D54" s="1084"/>
      <c r="E54" s="1084"/>
      <c r="F54" s="157"/>
      <c r="G54" s="79"/>
      <c r="H54" s="79"/>
      <c r="I54" s="79"/>
      <c r="J54" s="79"/>
      <c r="K54" s="79"/>
      <c r="L54" s="79"/>
      <c r="M54" s="79"/>
    </row>
    <row r="55" spans="1:18" s="52" customFormat="1" ht="18" customHeight="1" x14ac:dyDescent="0.25">
      <c r="A55" s="1083"/>
      <c r="B55" s="1082"/>
      <c r="C55" s="1082"/>
      <c r="D55" s="1082"/>
      <c r="E55" s="1082"/>
      <c r="F55" s="155"/>
      <c r="G55" s="79"/>
    </row>
    <row r="56" spans="1:18" s="76" customFormat="1" ht="15" x14ac:dyDescent="0.25">
      <c r="A56" s="1082"/>
      <c r="B56" s="1082"/>
      <c r="C56" s="1082"/>
      <c r="D56" s="1082"/>
      <c r="E56" s="1082"/>
      <c r="F56" s="158"/>
      <c r="G56" s="52"/>
    </row>
    <row r="57" spans="1:18" s="76" customFormat="1" ht="15.75" customHeight="1" x14ac:dyDescent="0.25">
      <c r="A57" s="87"/>
      <c r="B57" s="87"/>
      <c r="C57" s="87"/>
      <c r="D57" s="87"/>
      <c r="E57" s="87"/>
      <c r="F57" s="87"/>
    </row>
    <row r="58" spans="1:18" s="76" customFormat="1" ht="18" customHeight="1" x14ac:dyDescent="0.25">
      <c r="A58" s="87"/>
      <c r="B58" s="87"/>
      <c r="C58" s="87"/>
      <c r="D58" s="87"/>
      <c r="E58" s="87"/>
      <c r="F58" s="87"/>
    </row>
    <row r="59" spans="1:18" s="76" customFormat="1" ht="18" customHeight="1" x14ac:dyDescent="0.25">
      <c r="A59" s="87"/>
      <c r="B59" s="87"/>
      <c r="C59" s="87"/>
      <c r="D59" s="87"/>
      <c r="E59" s="87"/>
    </row>
    <row r="60" spans="1:18" s="76" customFormat="1" ht="18" customHeight="1" x14ac:dyDescent="0.25"/>
    <row r="61" spans="1:18" s="76" customFormat="1" ht="18" customHeight="1" x14ac:dyDescent="0.25"/>
    <row r="62" spans="1:18" ht="18" customHeight="1" x14ac:dyDescent="0.25">
      <c r="A62" s="76"/>
      <c r="B62" s="76"/>
      <c r="C62" s="76"/>
      <c r="D62" s="76"/>
      <c r="E62" s="76"/>
      <c r="F62" s="76"/>
      <c r="G62" s="76"/>
    </row>
    <row r="63" spans="1:18" s="168" customFormat="1" ht="15" x14ac:dyDescent="0.25">
      <c r="A63" s="51"/>
      <c r="B63" s="51"/>
      <c r="C63" s="51"/>
      <c r="D63" s="51"/>
      <c r="E63" s="51"/>
      <c r="F63" s="51"/>
      <c r="G63" s="51"/>
    </row>
    <row r="64" spans="1:18" s="168" customFormat="1" ht="30.75" customHeight="1" x14ac:dyDescent="0.25">
      <c r="A64" s="181"/>
      <c r="B64" s="181"/>
      <c r="C64" s="181"/>
      <c r="D64" s="181"/>
      <c r="E64" s="181"/>
      <c r="F64" s="181"/>
      <c r="G64" s="159"/>
    </row>
    <row r="65" spans="1:8" s="168" customFormat="1" ht="18" customHeight="1" x14ac:dyDescent="0.25">
      <c r="A65" s="1081"/>
      <c r="B65" s="1081"/>
      <c r="C65" s="1081"/>
      <c r="D65" s="1081"/>
      <c r="E65" s="181"/>
      <c r="F65" s="181"/>
      <c r="G65" s="159"/>
    </row>
    <row r="66" spans="1:8" s="168" customFormat="1" ht="18" customHeight="1" x14ac:dyDescent="0.25">
      <c r="A66" s="1081"/>
      <c r="B66" s="1081"/>
      <c r="C66" s="1081"/>
      <c r="D66" s="1081"/>
      <c r="E66" s="181"/>
      <c r="F66" s="181"/>
    </row>
    <row r="67" spans="1:8" s="168" customFormat="1" ht="18" customHeight="1" x14ac:dyDescent="0.25">
      <c r="A67" s="1081"/>
      <c r="B67" s="1081"/>
      <c r="C67" s="1081"/>
      <c r="D67" s="1081"/>
      <c r="E67" s="181"/>
      <c r="F67" s="181"/>
    </row>
    <row r="68" spans="1:8" s="76" customFormat="1" ht="28.95" customHeight="1" x14ac:dyDescent="0.25">
      <c r="A68" s="1081"/>
      <c r="B68" s="1081"/>
      <c r="C68" s="1081"/>
      <c r="D68" s="1081"/>
      <c r="E68" s="181"/>
      <c r="F68" s="181"/>
      <c r="G68" s="168"/>
      <c r="H68" s="654"/>
    </row>
    <row r="69" spans="1:8" s="76" customFormat="1" ht="21" customHeight="1" x14ac:dyDescent="0.25">
      <c r="A69" s="654"/>
      <c r="B69" s="654"/>
      <c r="C69" s="654"/>
      <c r="D69" s="654"/>
      <c r="E69" s="654"/>
      <c r="F69" s="654"/>
      <c r="G69" s="654"/>
      <c r="H69" s="654"/>
    </row>
    <row r="70" spans="1:8" s="76" customFormat="1" ht="18" customHeight="1" x14ac:dyDescent="0.25">
      <c r="A70" s="654"/>
      <c r="B70" s="654"/>
      <c r="C70" s="654"/>
      <c r="D70" s="654"/>
      <c r="E70" s="654"/>
      <c r="F70" s="654"/>
      <c r="G70" s="654"/>
      <c r="H70" s="654"/>
    </row>
    <row r="71" spans="1:8" ht="18" customHeight="1" x14ac:dyDescent="0.25">
      <c r="A71" s="654"/>
      <c r="B71" s="654"/>
      <c r="C71" s="654"/>
      <c r="D71" s="654"/>
      <c r="E71" s="654"/>
      <c r="F71" s="654"/>
      <c r="G71" s="654"/>
      <c r="H71" s="163"/>
    </row>
    <row r="72" spans="1:8" ht="18" customHeight="1" x14ac:dyDescent="0.25">
      <c r="A72" s="163"/>
      <c r="B72" s="163"/>
      <c r="C72" s="163"/>
      <c r="D72" s="163"/>
      <c r="E72" s="163"/>
      <c r="F72" s="163"/>
      <c r="G72" s="163"/>
    </row>
    <row r="93" ht="30" customHeight="1" x14ac:dyDescent="0.25"/>
  </sheetData>
  <mergeCells count="15">
    <mergeCell ref="J47:R48"/>
    <mergeCell ref="A65:D68"/>
    <mergeCell ref="J50:R53"/>
    <mergeCell ref="A51:F51"/>
    <mergeCell ref="A55:E56"/>
    <mergeCell ref="A52:E54"/>
    <mergeCell ref="A48:E48"/>
    <mergeCell ref="A49:E49"/>
    <mergeCell ref="A47:E47"/>
    <mergeCell ref="A46:E46"/>
    <mergeCell ref="A1:E1"/>
    <mergeCell ref="A2:E2"/>
    <mergeCell ref="B5:E5"/>
    <mergeCell ref="A45:E45"/>
    <mergeCell ref="B30:E30"/>
  </mergeCells>
  <phoneticPr fontId="0" type="noConversion"/>
  <printOptions horizontalCentered="1"/>
  <pageMargins left="0.70866141732283472" right="0.51181102362204722" top="0.51181102362204722" bottom="0.51181102362204722" header="0.51181102362204722" footer="0.51181102362204722"/>
  <pageSetup scale="79" orientation="portrait" r:id="rId1"/>
  <headerFooter scaleWithDoc="0">
    <oddHeader xml:space="preserve">&amp;C </oddHeader>
    <oddFooter>&amp;L&amp;9Supplemental Investor Information (Unaudited)
First Quarter, 2023&amp;R&amp;9TELUS Corporation
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14999847407452621"/>
    <pageSetUpPr fitToPage="1"/>
  </sheetPr>
  <dimension ref="A1:AC66"/>
  <sheetViews>
    <sheetView showGridLines="0" defaultGridColor="0" view="pageBreakPreview" colorId="8" zoomScaleNormal="90" zoomScaleSheetLayoutView="100" zoomScalePageLayoutView="70" workbookViewId="0">
      <selection sqref="A1:I1"/>
    </sheetView>
  </sheetViews>
  <sheetFormatPr defaultColWidth="8.88671875" defaultRowHeight="18" customHeight="1" x14ac:dyDescent="0.25"/>
  <cols>
    <col min="1" max="1" width="56.6640625" style="51" bestFit="1" customWidth="1"/>
    <col min="2" max="6" width="14" style="51" customWidth="1"/>
    <col min="7" max="7" width="4.33203125" style="51" customWidth="1"/>
    <col min="8" max="8" width="16.33203125" style="76" bestFit="1" customWidth="1"/>
    <col min="9" max="9" width="16.33203125" style="51" customWidth="1"/>
    <col min="10" max="10" width="9.109375" style="70" customWidth="1"/>
    <col min="11" max="11" width="14.109375" style="70" bestFit="1" customWidth="1"/>
    <col min="12" max="12" width="11.5546875" style="79" customWidth="1"/>
    <col min="13" max="13" width="11.5546875" style="70" customWidth="1"/>
    <col min="14" max="14" width="9.109375" style="70" customWidth="1"/>
    <col min="15" max="15" width="13.6640625" style="70" customWidth="1"/>
    <col min="16" max="16" width="9.6640625" style="51" bestFit="1" customWidth="1"/>
    <col min="17" max="16384" width="8.88671875" style="51"/>
  </cols>
  <sheetData>
    <row r="1" spans="1:16" ht="24" customHeight="1" x14ac:dyDescent="0.4">
      <c r="A1" s="1049" t="s">
        <v>163</v>
      </c>
      <c r="B1" s="1049"/>
      <c r="C1" s="1049"/>
      <c r="D1" s="1049"/>
      <c r="E1" s="1049"/>
      <c r="F1" s="1049"/>
      <c r="G1" s="1049"/>
      <c r="H1" s="1049"/>
      <c r="I1" s="1049"/>
    </row>
    <row r="2" spans="1:16" s="101" customFormat="1" ht="24" customHeight="1" x14ac:dyDescent="0.4">
      <c r="A2" s="1050" t="s">
        <v>45</v>
      </c>
      <c r="B2" s="1050"/>
      <c r="C2" s="1050"/>
      <c r="D2" s="1050"/>
      <c r="E2" s="1050"/>
      <c r="F2" s="1050"/>
      <c r="G2" s="1050"/>
      <c r="H2" s="1050"/>
      <c r="I2" s="1050"/>
      <c r="J2" s="70"/>
      <c r="K2" s="70"/>
      <c r="L2" s="79"/>
      <c r="M2" s="70"/>
      <c r="N2" s="70"/>
      <c r="O2" s="70"/>
    </row>
    <row r="3" spans="1:16" s="101" customFormat="1" ht="18" customHeight="1" x14ac:dyDescent="0.4">
      <c r="A3" s="93"/>
      <c r="B3" s="93"/>
      <c r="C3" s="93"/>
      <c r="D3" s="93"/>
      <c r="E3" s="93"/>
      <c r="F3" s="103"/>
      <c r="H3" s="92"/>
      <c r="I3" s="68" t="s">
        <v>1</v>
      </c>
      <c r="J3" s="70"/>
      <c r="K3" s="70"/>
      <c r="L3" s="79"/>
      <c r="M3" s="70"/>
      <c r="N3" s="70"/>
      <c r="O3" s="70"/>
    </row>
    <row r="4" spans="1:16" ht="18" customHeight="1" x14ac:dyDescent="0.25">
      <c r="C4" s="108"/>
      <c r="E4" s="104"/>
      <c r="F4" s="104"/>
    </row>
    <row r="5" spans="1:16" ht="18" customHeight="1" x14ac:dyDescent="0.3">
      <c r="A5" s="70"/>
      <c r="B5" s="1085" t="s">
        <v>18</v>
      </c>
      <c r="C5" s="1086"/>
      <c r="D5" s="1086"/>
      <c r="E5" s="1086"/>
      <c r="F5" s="1087"/>
      <c r="G5" s="621"/>
      <c r="H5" s="792" t="s">
        <v>259</v>
      </c>
      <c r="I5" s="745" t="s">
        <v>19</v>
      </c>
      <c r="J5" s="615"/>
    </row>
    <row r="6" spans="1:16" ht="15.6" x14ac:dyDescent="0.3">
      <c r="A6" s="71"/>
      <c r="B6" s="94" t="s">
        <v>255</v>
      </c>
      <c r="C6" s="59" t="s">
        <v>196</v>
      </c>
      <c r="D6" s="59" t="s">
        <v>197</v>
      </c>
      <c r="E6" s="59" t="s">
        <v>198</v>
      </c>
      <c r="F6" s="973" t="s">
        <v>195</v>
      </c>
      <c r="G6" s="622"/>
      <c r="H6" s="59">
        <v>2023</v>
      </c>
      <c r="I6" s="94">
        <v>2022</v>
      </c>
      <c r="J6" s="615"/>
    </row>
    <row r="7" spans="1:16" s="164" customFormat="1" x14ac:dyDescent="0.3">
      <c r="A7" s="167" t="s">
        <v>245</v>
      </c>
      <c r="B7" s="974"/>
      <c r="C7" s="927"/>
      <c r="D7" s="928"/>
      <c r="E7" s="928"/>
      <c r="F7" s="929"/>
      <c r="G7" s="930"/>
      <c r="H7" s="929" t="s">
        <v>1</v>
      </c>
      <c r="I7" s="927"/>
      <c r="J7" s="615"/>
      <c r="K7" s="70"/>
      <c r="L7" s="79"/>
      <c r="M7" s="70"/>
      <c r="N7" s="70"/>
      <c r="O7" s="70"/>
    </row>
    <row r="8" spans="1:16" s="64" customFormat="1" ht="15" x14ac:dyDescent="0.25">
      <c r="A8" s="567" t="s">
        <v>215</v>
      </c>
      <c r="B8" s="931"/>
      <c r="C8" s="190"/>
      <c r="D8" s="190"/>
      <c r="E8" s="190"/>
      <c r="F8" s="188"/>
      <c r="G8" s="931"/>
      <c r="H8" s="188" t="s">
        <v>1</v>
      </c>
      <c r="I8" s="263"/>
      <c r="J8" s="616"/>
      <c r="K8" s="70"/>
      <c r="L8" s="79"/>
      <c r="M8" s="70"/>
      <c r="N8" s="70"/>
      <c r="O8" s="70"/>
    </row>
    <row r="9" spans="1:16" s="64" customFormat="1" ht="15" x14ac:dyDescent="0.25">
      <c r="A9" s="567" t="s">
        <v>54</v>
      </c>
      <c r="B9" s="186">
        <v>300</v>
      </c>
      <c r="C9" s="179">
        <v>462</v>
      </c>
      <c r="D9" s="179">
        <v>421</v>
      </c>
      <c r="E9" s="179">
        <v>320</v>
      </c>
      <c r="F9" s="189">
        <v>272</v>
      </c>
      <c r="G9" s="186"/>
      <c r="H9" s="189">
        <v>300</v>
      </c>
      <c r="I9" s="614">
        <v>1475</v>
      </c>
      <c r="J9" s="617"/>
      <c r="K9" s="294"/>
      <c r="L9" s="70"/>
      <c r="M9" s="70"/>
      <c r="N9" s="70"/>
      <c r="O9" s="70"/>
    </row>
    <row r="10" spans="1:16" s="64" customFormat="1" ht="15" x14ac:dyDescent="0.25">
      <c r="A10" s="567" t="s">
        <v>55</v>
      </c>
      <c r="B10" s="975">
        <v>47</v>
      </c>
      <c r="C10" s="179">
        <v>112</v>
      </c>
      <c r="D10" s="179">
        <v>150</v>
      </c>
      <c r="E10" s="179">
        <v>93</v>
      </c>
      <c r="F10" s="189">
        <v>46</v>
      </c>
      <c r="G10" s="186"/>
      <c r="H10" s="189">
        <v>47</v>
      </c>
      <c r="I10" s="614">
        <v>401</v>
      </c>
      <c r="J10" s="616"/>
      <c r="K10" s="294"/>
      <c r="L10" s="70"/>
      <c r="M10" s="70"/>
      <c r="N10" s="70"/>
      <c r="O10" s="70"/>
    </row>
    <row r="11" spans="1:16" s="64" customFormat="1" ht="15" x14ac:dyDescent="0.25">
      <c r="A11" s="567"/>
      <c r="B11" s="186"/>
      <c r="C11" s="178"/>
      <c r="D11" s="179"/>
      <c r="E11" s="179"/>
      <c r="F11" s="189"/>
      <c r="G11" s="186"/>
      <c r="H11" s="189"/>
      <c r="I11" s="614"/>
      <c r="J11" s="616"/>
      <c r="K11" s="70"/>
      <c r="L11" s="70"/>
      <c r="M11" s="70"/>
      <c r="N11" s="70"/>
      <c r="O11" s="70"/>
    </row>
    <row r="12" spans="1:16" s="76" customFormat="1" ht="17.399999999999999" x14ac:dyDescent="0.25">
      <c r="A12" s="567" t="s">
        <v>246</v>
      </c>
      <c r="B12" s="932">
        <v>58.61</v>
      </c>
      <c r="C12" s="1002">
        <v>58.69</v>
      </c>
      <c r="D12" s="1002">
        <v>59.48</v>
      </c>
      <c r="E12" s="1002">
        <v>57.74</v>
      </c>
      <c r="F12" s="1003">
        <v>56.45</v>
      </c>
      <c r="G12" s="932"/>
      <c r="H12" s="1002">
        <v>58.61</v>
      </c>
      <c r="I12" s="607">
        <v>58.1</v>
      </c>
      <c r="J12" s="616"/>
      <c r="K12" s="294"/>
      <c r="L12" s="170"/>
      <c r="M12" s="170"/>
      <c r="N12" s="170"/>
      <c r="O12" s="170"/>
      <c r="P12" s="171"/>
    </row>
    <row r="13" spans="1:16" s="136" customFormat="1" x14ac:dyDescent="0.3">
      <c r="A13" s="136" t="s">
        <v>284</v>
      </c>
      <c r="B13" s="177">
        <v>3.8263950398582755E-2</v>
      </c>
      <c r="C13" s="137">
        <v>2.1583986074847603E-2</v>
      </c>
      <c r="D13" s="137">
        <v>2.3223808704627459E-2</v>
      </c>
      <c r="E13" s="137">
        <v>2.0862800565770858E-2</v>
      </c>
      <c r="F13" s="237">
        <v>6.2388591800356758E-3</v>
      </c>
      <c r="G13" s="177"/>
      <c r="H13" s="237">
        <v>3.8263950398582755E-2</v>
      </c>
      <c r="I13" s="177">
        <v>1.8048011214298249E-2</v>
      </c>
      <c r="J13" s="618"/>
      <c r="K13" s="294"/>
      <c r="L13" s="135"/>
      <c r="M13" s="135"/>
      <c r="N13" s="135"/>
      <c r="O13" s="135"/>
    </row>
    <row r="14" spans="1:16" s="175" customFormat="1" ht="15" x14ac:dyDescent="0.25">
      <c r="A14" s="567"/>
      <c r="B14" s="931"/>
      <c r="C14" s="263"/>
      <c r="D14" s="190"/>
      <c r="E14" s="190"/>
      <c r="F14" s="188"/>
      <c r="G14" s="931"/>
      <c r="H14" s="188"/>
      <c r="I14" s="263"/>
      <c r="J14" s="616"/>
      <c r="K14" s="79"/>
      <c r="L14" s="79"/>
      <c r="M14" s="79"/>
      <c r="N14" s="79"/>
      <c r="O14" s="79"/>
      <c r="P14" s="52"/>
    </row>
    <row r="15" spans="1:16" s="76" customFormat="1" ht="17.399999999999999" x14ac:dyDescent="0.25">
      <c r="A15" s="567" t="s">
        <v>247</v>
      </c>
      <c r="B15" s="1004">
        <v>8.8000000000000005E-3</v>
      </c>
      <c r="C15" s="1005">
        <v>1.2200000000000001E-2</v>
      </c>
      <c r="D15" s="1005">
        <v>9.4999999999999998E-3</v>
      </c>
      <c r="E15" s="1005">
        <v>8.0999999999999996E-3</v>
      </c>
      <c r="F15" s="1006">
        <v>8.0999999999999996E-3</v>
      </c>
      <c r="G15" s="931"/>
      <c r="H15" s="1005">
        <v>8.8000000000000005E-3</v>
      </c>
      <c r="I15" s="659">
        <v>9.4999999999999998E-3</v>
      </c>
      <c r="J15" s="616"/>
      <c r="K15" s="294"/>
      <c r="L15" s="172"/>
      <c r="M15" s="172"/>
      <c r="N15" s="172"/>
      <c r="O15" s="172"/>
      <c r="P15" s="52"/>
    </row>
    <row r="16" spans="1:16" s="165" customFormat="1" ht="15.6" x14ac:dyDescent="0.3">
      <c r="A16" s="82"/>
      <c r="B16" s="1004"/>
      <c r="C16" s="201"/>
      <c r="D16" s="1005"/>
      <c r="E16" s="1005"/>
      <c r="F16" s="1006"/>
      <c r="G16" s="931"/>
      <c r="H16" s="189"/>
      <c r="I16" s="614"/>
      <c r="J16" s="616"/>
      <c r="K16" s="79"/>
      <c r="L16" s="79"/>
      <c r="M16" s="79"/>
      <c r="N16" s="79"/>
      <c r="O16" s="79"/>
      <c r="P16" s="52"/>
    </row>
    <row r="17" spans="1:29" s="164" customFormat="1" x14ac:dyDescent="0.3">
      <c r="A17" s="274" t="s">
        <v>248</v>
      </c>
      <c r="B17" s="931"/>
      <c r="C17" s="263"/>
      <c r="D17" s="190"/>
      <c r="E17" s="190"/>
      <c r="F17" s="188"/>
      <c r="G17" s="931"/>
      <c r="H17" s="188" t="s">
        <v>1</v>
      </c>
      <c r="I17" s="263"/>
      <c r="J17" s="616"/>
      <c r="K17" s="70"/>
      <c r="L17" s="79"/>
      <c r="M17" s="70"/>
      <c r="N17" s="70"/>
      <c r="O17" s="70"/>
    </row>
    <row r="18" spans="1:29" s="64" customFormat="1" ht="15" x14ac:dyDescent="0.25">
      <c r="A18" s="567" t="s">
        <v>213</v>
      </c>
      <c r="B18" s="975">
        <v>58</v>
      </c>
      <c r="C18" s="441">
        <v>106</v>
      </c>
      <c r="D18" s="442">
        <v>124</v>
      </c>
      <c r="E18" s="442">
        <v>92</v>
      </c>
      <c r="F18" s="769">
        <v>46</v>
      </c>
      <c r="G18" s="186"/>
      <c r="H18" s="189">
        <v>58</v>
      </c>
      <c r="I18" s="614">
        <v>368</v>
      </c>
      <c r="J18" s="616"/>
      <c r="K18" s="294"/>
      <c r="L18" s="79"/>
      <c r="M18" s="70"/>
      <c r="N18" s="70"/>
      <c r="O18" s="70"/>
    </row>
    <row r="19" spans="1:29" s="64" customFormat="1" ht="15.6" x14ac:dyDescent="0.3">
      <c r="A19" s="82"/>
      <c r="B19" s="975"/>
      <c r="C19" s="441"/>
      <c r="D19" s="442"/>
      <c r="E19" s="442"/>
      <c r="F19" s="769"/>
      <c r="G19" s="186"/>
      <c r="H19" s="189"/>
      <c r="I19" s="614"/>
      <c r="J19" s="616"/>
      <c r="K19" s="70"/>
      <c r="L19" s="79"/>
      <c r="M19" s="70"/>
      <c r="N19" s="70"/>
      <c r="O19" s="70"/>
    </row>
    <row r="20" spans="1:29" s="70" customFormat="1" ht="18" customHeight="1" x14ac:dyDescent="0.3">
      <c r="A20" s="274" t="s">
        <v>216</v>
      </c>
      <c r="B20" s="975"/>
      <c r="C20" s="442"/>
      <c r="D20" s="442"/>
      <c r="E20" s="442"/>
      <c r="F20" s="769"/>
      <c r="G20" s="185"/>
      <c r="H20" s="179"/>
      <c r="I20" s="178"/>
      <c r="J20" s="619"/>
      <c r="K20"/>
      <c r="L20"/>
      <c r="M20"/>
      <c r="N20" s="40"/>
    </row>
    <row r="21" spans="1:29" s="70" customFormat="1" ht="18" customHeight="1" x14ac:dyDescent="0.25">
      <c r="A21" s="238" t="s">
        <v>155</v>
      </c>
      <c r="B21" s="178">
        <v>35</v>
      </c>
      <c r="C21" s="803">
        <v>42</v>
      </c>
      <c r="D21" s="442">
        <v>36</v>
      </c>
      <c r="E21" s="442">
        <v>34</v>
      </c>
      <c r="F21" s="770">
        <v>30</v>
      </c>
      <c r="G21" s="623"/>
      <c r="H21" s="191">
        <v>35</v>
      </c>
      <c r="I21" s="192">
        <v>142</v>
      </c>
      <c r="J21" s="619"/>
      <c r="K21" s="294"/>
      <c r="M21" s="227"/>
      <c r="N21" s="40"/>
    </row>
    <row r="22" spans="1:29" s="70" customFormat="1" ht="18" customHeight="1" x14ac:dyDescent="0.25">
      <c r="A22" s="567" t="s">
        <v>156</v>
      </c>
      <c r="B22" s="441">
        <v>9</v>
      </c>
      <c r="C22" s="803">
        <v>17</v>
      </c>
      <c r="D22" s="442">
        <v>18</v>
      </c>
      <c r="E22" s="442">
        <v>15</v>
      </c>
      <c r="F22" s="770">
        <v>10</v>
      </c>
      <c r="G22" s="623"/>
      <c r="H22" s="191">
        <v>9</v>
      </c>
      <c r="I22" s="192">
        <v>60</v>
      </c>
      <c r="J22" s="619"/>
      <c r="K22" s="294"/>
      <c r="M22" s="227"/>
      <c r="N22" s="40"/>
    </row>
    <row r="23" spans="1:29" s="70" customFormat="1" ht="18" customHeight="1" x14ac:dyDescent="0.25">
      <c r="A23" s="238" t="s">
        <v>157</v>
      </c>
      <c r="B23" s="441">
        <v>-8</v>
      </c>
      <c r="C23" s="803">
        <v>-4</v>
      </c>
      <c r="D23" s="442">
        <v>-6</v>
      </c>
      <c r="E23" s="442">
        <v>-7</v>
      </c>
      <c r="F23" s="770">
        <v>-10</v>
      </c>
      <c r="G23" s="185"/>
      <c r="H23" s="191">
        <v>-8</v>
      </c>
      <c r="I23" s="178">
        <v>-27</v>
      </c>
      <c r="J23" s="619"/>
      <c r="K23" s="294"/>
      <c r="M23" s="227"/>
      <c r="N23" s="40"/>
      <c r="O23" s="99"/>
      <c r="P23" s="99"/>
      <c r="Q23" s="99"/>
    </row>
    <row r="24" spans="1:29" s="70" customFormat="1" ht="18" customHeight="1" x14ac:dyDescent="0.25">
      <c r="A24" s="64" t="s">
        <v>56</v>
      </c>
      <c r="B24" s="804">
        <v>22</v>
      </c>
      <c r="C24" s="805">
        <v>28</v>
      </c>
      <c r="D24" s="806">
        <v>25</v>
      </c>
      <c r="E24" s="806">
        <v>20</v>
      </c>
      <c r="F24" s="771">
        <v>26</v>
      </c>
      <c r="G24" s="185"/>
      <c r="H24" s="213">
        <v>22</v>
      </c>
      <c r="I24" s="212">
        <v>99</v>
      </c>
      <c r="J24" s="619"/>
      <c r="K24" s="294"/>
      <c r="M24" s="227"/>
      <c r="N24" s="79"/>
      <c r="O24" s="79"/>
      <c r="P24" s="447"/>
      <c r="Q24" s="239"/>
      <c r="R24" s="239"/>
      <c r="S24" s="239"/>
      <c r="T24" s="239"/>
      <c r="U24" s="239"/>
      <c r="V24" s="239"/>
      <c r="W24" s="239"/>
      <c r="X24" s="239"/>
      <c r="Y24" s="239"/>
      <c r="Z24" s="239"/>
      <c r="AA24" s="239"/>
      <c r="AB24" s="239"/>
      <c r="AC24" s="239"/>
    </row>
    <row r="25" spans="1:29" s="70" customFormat="1" ht="7.5" customHeight="1" x14ac:dyDescent="0.25">
      <c r="A25" s="567"/>
      <c r="B25" s="976"/>
      <c r="C25" s="807"/>
      <c r="D25" s="808"/>
      <c r="E25" s="808"/>
      <c r="F25" s="440"/>
      <c r="G25" s="185"/>
      <c r="H25" s="214"/>
      <c r="I25" s="193"/>
      <c r="J25" s="619"/>
      <c r="K25" s="227"/>
      <c r="L25" s="228"/>
      <c r="M25" s="228"/>
      <c r="N25" s="79"/>
      <c r="O25" s="79"/>
      <c r="P25" s="447"/>
      <c r="Q25" s="239"/>
      <c r="R25" s="239"/>
      <c r="S25" s="239"/>
      <c r="T25" s="239"/>
      <c r="U25" s="239"/>
      <c r="V25" s="239"/>
      <c r="W25" s="239"/>
      <c r="X25" s="239"/>
      <c r="Y25" s="239"/>
      <c r="Z25" s="239"/>
      <c r="AA25" s="239"/>
      <c r="AB25" s="239"/>
      <c r="AC25" s="239"/>
    </row>
    <row r="26" spans="1:29" s="70" customFormat="1" ht="18" customHeight="1" x14ac:dyDescent="0.3">
      <c r="A26" s="82" t="s">
        <v>217</v>
      </c>
      <c r="B26" s="977">
        <v>163</v>
      </c>
      <c r="C26" s="809">
        <v>301</v>
      </c>
      <c r="D26" s="812">
        <v>347</v>
      </c>
      <c r="E26" s="812">
        <v>247</v>
      </c>
      <c r="F26" s="811">
        <v>148</v>
      </c>
      <c r="G26" s="624"/>
      <c r="H26" s="538">
        <v>163</v>
      </c>
      <c r="I26" s="537">
        <v>1043</v>
      </c>
      <c r="J26" s="619"/>
      <c r="K26" s="230"/>
      <c r="L26" s="228"/>
      <c r="M26" s="228"/>
      <c r="N26" s="79"/>
      <c r="O26" s="79"/>
      <c r="P26" s="447"/>
      <c r="Q26" s="239"/>
      <c r="R26" s="239"/>
      <c r="S26" s="239"/>
      <c r="T26" s="239"/>
      <c r="U26" s="239"/>
      <c r="V26" s="239"/>
      <c r="W26" s="239"/>
      <c r="X26" s="239"/>
      <c r="Y26" s="239"/>
      <c r="Z26" s="239"/>
      <c r="AA26" s="239"/>
      <c r="AB26" s="239"/>
      <c r="AC26" s="239"/>
    </row>
    <row r="27" spans="1:29" s="70" customFormat="1" ht="7.5" customHeight="1" x14ac:dyDescent="0.3">
      <c r="A27" s="82"/>
      <c r="B27" s="976"/>
      <c r="C27" s="807"/>
      <c r="D27" s="808"/>
      <c r="E27" s="808"/>
      <c r="F27" s="440"/>
      <c r="G27" s="185"/>
      <c r="H27" s="214"/>
      <c r="I27" s="193"/>
      <c r="J27" s="619"/>
      <c r="K27" s="227"/>
      <c r="L27" s="228"/>
      <c r="M27" s="228"/>
      <c r="N27" s="79"/>
      <c r="O27" s="79"/>
      <c r="P27" s="567"/>
      <c r="Q27" s="239"/>
      <c r="R27" s="239"/>
      <c r="S27" s="239"/>
      <c r="T27" s="239"/>
      <c r="U27" s="239"/>
      <c r="V27" s="239"/>
      <c r="W27" s="239"/>
      <c r="X27" s="239"/>
      <c r="Y27" s="239"/>
      <c r="Z27" s="239"/>
      <c r="AA27" s="239"/>
      <c r="AB27" s="239"/>
      <c r="AC27" s="239"/>
    </row>
    <row r="28" spans="1:29" s="239" customFormat="1" ht="18" customHeight="1" x14ac:dyDescent="0.3">
      <c r="A28" s="82" t="s">
        <v>249</v>
      </c>
      <c r="B28" s="1007">
        <v>148.9</v>
      </c>
      <c r="C28" s="813">
        <v>152.30000000000001</v>
      </c>
      <c r="D28" s="794">
        <v>143.19999999999999</v>
      </c>
      <c r="E28" s="794">
        <v>145.4</v>
      </c>
      <c r="F28" s="772">
        <v>139.6</v>
      </c>
      <c r="G28" s="560"/>
      <c r="H28" s="620">
        <v>148.9</v>
      </c>
      <c r="I28" s="561">
        <v>580.5</v>
      </c>
      <c r="J28" s="616"/>
      <c r="K28" s="294"/>
      <c r="L28" s="79"/>
      <c r="M28" s="70"/>
      <c r="N28" s="70"/>
      <c r="O28" s="70"/>
    </row>
    <row r="29" spans="1:29" s="70" customFormat="1" ht="18" customHeight="1" x14ac:dyDescent="0.25">
      <c r="A29" s="107"/>
      <c r="B29" s="832"/>
      <c r="C29" s="442"/>
      <c r="D29" s="442"/>
      <c r="E29" s="442"/>
      <c r="F29" s="435"/>
      <c r="G29" s="214"/>
      <c r="H29" s="191"/>
      <c r="I29" s="786"/>
      <c r="J29" s="788"/>
      <c r="K29" s="229"/>
      <c r="L29" s="228"/>
      <c r="M29" s="229"/>
      <c r="N29" s="79"/>
      <c r="O29" s="79"/>
      <c r="P29" s="452"/>
      <c r="Q29" s="239"/>
      <c r="R29" s="239"/>
      <c r="S29" s="239"/>
      <c r="T29" s="239"/>
      <c r="U29" s="239"/>
      <c r="V29" s="239"/>
      <c r="W29" s="239"/>
      <c r="X29" s="239"/>
      <c r="Y29" s="239"/>
      <c r="Z29" s="239"/>
      <c r="AA29" s="239"/>
      <c r="AB29" s="239"/>
      <c r="AC29" s="239"/>
    </row>
    <row r="30" spans="1:29" s="70" customFormat="1" ht="18" customHeight="1" x14ac:dyDescent="0.3">
      <c r="A30" s="107"/>
      <c r="B30" s="1085" t="s">
        <v>218</v>
      </c>
      <c r="C30" s="1086"/>
      <c r="D30" s="1086"/>
      <c r="E30" s="1086"/>
      <c r="F30" s="1087"/>
      <c r="G30" s="185"/>
      <c r="H30" s="1057" t="s">
        <v>218</v>
      </c>
      <c r="I30" s="1059"/>
      <c r="J30" s="619"/>
      <c r="K30" s="229"/>
      <c r="L30" s="228"/>
      <c r="M30" s="229"/>
      <c r="N30" s="79"/>
      <c r="O30" s="79"/>
      <c r="P30" s="567"/>
      <c r="Q30" s="239"/>
      <c r="R30" s="239"/>
      <c r="S30" s="239"/>
      <c r="T30" s="239"/>
      <c r="U30" s="239"/>
      <c r="V30" s="239"/>
      <c r="W30" s="239"/>
      <c r="X30" s="239"/>
      <c r="Y30" s="239"/>
      <c r="Z30" s="239"/>
      <c r="AA30" s="239"/>
      <c r="AB30" s="239"/>
      <c r="AC30" s="239"/>
    </row>
    <row r="31" spans="1:29" s="70" customFormat="1" ht="18" customHeight="1" x14ac:dyDescent="0.3">
      <c r="A31" s="42"/>
      <c r="B31" s="60" t="s">
        <v>255</v>
      </c>
      <c r="C31" s="61" t="s">
        <v>196</v>
      </c>
      <c r="D31" s="61" t="s">
        <v>197</v>
      </c>
      <c r="E31" s="61" t="s">
        <v>198</v>
      </c>
      <c r="F31" s="62" t="s">
        <v>195</v>
      </c>
      <c r="G31" s="185"/>
      <c r="H31" s="789" t="s">
        <v>256</v>
      </c>
      <c r="I31" s="790" t="s">
        <v>222</v>
      </c>
      <c r="J31" s="619"/>
      <c r="K31" s="229"/>
      <c r="L31" s="228"/>
      <c r="M31" s="229"/>
      <c r="N31" s="79"/>
      <c r="O31" s="79"/>
      <c r="P31" s="567"/>
      <c r="Q31" s="239"/>
      <c r="R31" s="239"/>
      <c r="S31" s="239"/>
      <c r="T31" s="239"/>
      <c r="U31" s="239"/>
      <c r="V31" s="239"/>
      <c r="W31" s="239"/>
      <c r="X31" s="239"/>
      <c r="Y31" s="239"/>
      <c r="Z31" s="239"/>
      <c r="AA31" s="239"/>
      <c r="AB31" s="239"/>
      <c r="AC31" s="239"/>
    </row>
    <row r="32" spans="1:29" s="70" customFormat="1" ht="18" customHeight="1" x14ac:dyDescent="0.3">
      <c r="A32" s="924" t="s">
        <v>225</v>
      </c>
      <c r="B32" s="975"/>
      <c r="C32" s="441"/>
      <c r="D32" s="442"/>
      <c r="E32" s="442"/>
      <c r="F32" s="769"/>
      <c r="G32" s="186"/>
      <c r="H32" s="189"/>
      <c r="I32" s="614"/>
      <c r="J32" s="619"/>
      <c r="K32" s="229"/>
      <c r="L32" s="228"/>
      <c r="M32" s="229"/>
      <c r="N32" s="79"/>
      <c r="O32" s="79"/>
      <c r="P32" s="567"/>
      <c r="Q32" s="239"/>
      <c r="R32" s="239"/>
      <c r="S32" s="239"/>
      <c r="T32" s="239"/>
      <c r="U32" s="239"/>
      <c r="V32" s="239"/>
      <c r="W32" s="239"/>
      <c r="X32" s="239"/>
      <c r="Y32" s="239"/>
      <c r="Z32" s="239"/>
      <c r="AA32" s="239"/>
      <c r="AB32" s="239"/>
      <c r="AC32" s="239"/>
    </row>
    <row r="33" spans="1:29" s="76" customFormat="1" ht="17.399999999999999" x14ac:dyDescent="0.25">
      <c r="A33" s="107" t="s">
        <v>261</v>
      </c>
      <c r="B33" s="186">
        <v>9688</v>
      </c>
      <c r="C33" s="441">
        <v>9691</v>
      </c>
      <c r="D33" s="442">
        <v>9579</v>
      </c>
      <c r="E33" s="442">
        <v>9429</v>
      </c>
      <c r="F33" s="769">
        <v>9336</v>
      </c>
      <c r="G33" s="186"/>
      <c r="H33" s="189">
        <v>9688</v>
      </c>
      <c r="I33" s="614">
        <v>9691</v>
      </c>
      <c r="J33" s="617"/>
      <c r="K33" s="99"/>
      <c r="L33" s="70"/>
      <c r="M33" s="79"/>
      <c r="N33" s="79"/>
      <c r="O33" s="79"/>
      <c r="P33" s="52"/>
    </row>
    <row r="34" spans="1:29" s="165" customFormat="1" ht="17.399999999999999" x14ac:dyDescent="0.25">
      <c r="A34" s="107" t="s">
        <v>278</v>
      </c>
      <c r="B34" s="186">
        <v>2608</v>
      </c>
      <c r="C34" s="441">
        <v>2468</v>
      </c>
      <c r="D34" s="442">
        <v>2362</v>
      </c>
      <c r="E34" s="442">
        <v>2238</v>
      </c>
      <c r="F34" s="769">
        <v>2146</v>
      </c>
      <c r="G34" s="186"/>
      <c r="H34" s="189">
        <v>2608</v>
      </c>
      <c r="I34" s="614">
        <v>2468</v>
      </c>
      <c r="J34" s="617"/>
      <c r="K34" s="100"/>
      <c r="L34" s="100"/>
      <c r="M34" s="79"/>
      <c r="N34" s="79"/>
      <c r="O34" s="79"/>
      <c r="P34" s="52"/>
    </row>
    <row r="35" spans="1:29" s="70" customFormat="1" ht="18" customHeight="1" x14ac:dyDescent="0.25">
      <c r="A35" s="107" t="s">
        <v>279</v>
      </c>
      <c r="B35" s="1024">
        <v>2518</v>
      </c>
      <c r="C35" s="803">
        <v>2413</v>
      </c>
      <c r="D35" s="442">
        <v>2371</v>
      </c>
      <c r="E35" s="442">
        <v>2335</v>
      </c>
      <c r="F35" s="770">
        <v>2301</v>
      </c>
      <c r="G35" s="623"/>
      <c r="H35" s="179">
        <v>2518</v>
      </c>
      <c r="I35" s="178">
        <v>2413</v>
      </c>
      <c r="J35" s="619"/>
      <c r="K35" s="227"/>
      <c r="L35" s="228"/>
      <c r="M35" s="228"/>
      <c r="N35" s="40"/>
      <c r="O35" s="99"/>
    </row>
    <row r="36" spans="1:29" s="70" customFormat="1" ht="18" customHeight="1" x14ac:dyDescent="0.25">
      <c r="A36" s="107" t="s">
        <v>250</v>
      </c>
      <c r="B36" s="979">
        <v>1334</v>
      </c>
      <c r="C36" s="803">
        <v>1325</v>
      </c>
      <c r="D36" s="442">
        <v>1308</v>
      </c>
      <c r="E36" s="442">
        <v>1290</v>
      </c>
      <c r="F36" s="770">
        <v>1275</v>
      </c>
      <c r="G36" s="623"/>
      <c r="H36" s="179">
        <v>1334</v>
      </c>
      <c r="I36" s="192">
        <v>1325</v>
      </c>
      <c r="J36" s="619"/>
      <c r="K36" s="227"/>
      <c r="L36" s="228"/>
      <c r="M36" s="228"/>
      <c r="N36" s="40"/>
    </row>
    <row r="37" spans="1:29" s="70" customFormat="1" ht="18" customHeight="1" x14ac:dyDescent="0.25">
      <c r="A37" s="923" t="s">
        <v>251</v>
      </c>
      <c r="B37" s="979">
        <v>1088</v>
      </c>
      <c r="C37" s="803">
        <v>1096</v>
      </c>
      <c r="D37" s="442">
        <v>1100</v>
      </c>
      <c r="E37" s="442">
        <v>1106</v>
      </c>
      <c r="F37" s="770">
        <v>1113</v>
      </c>
      <c r="G37" s="185"/>
      <c r="H37" s="179">
        <v>1088</v>
      </c>
      <c r="I37" s="178">
        <v>1096</v>
      </c>
      <c r="J37" s="619"/>
      <c r="K37" s="227"/>
      <c r="L37" s="228"/>
      <c r="M37" s="228"/>
      <c r="N37" s="40"/>
    </row>
    <row r="38" spans="1:29" s="70" customFormat="1" ht="18" customHeight="1" x14ac:dyDescent="0.25">
      <c r="A38" s="880" t="s">
        <v>280</v>
      </c>
      <c r="B38" s="1008">
        <v>1000</v>
      </c>
      <c r="C38" s="804">
        <v>978</v>
      </c>
      <c r="D38" s="806">
        <v>950</v>
      </c>
      <c r="E38" s="806">
        <v>925</v>
      </c>
      <c r="F38" s="771">
        <v>830</v>
      </c>
      <c r="G38" s="185"/>
      <c r="H38" s="180">
        <v>1000</v>
      </c>
      <c r="I38" s="212">
        <v>978</v>
      </c>
      <c r="J38" s="619"/>
      <c r="K38" s="227"/>
      <c r="L38" s="228"/>
      <c r="M38" s="228"/>
      <c r="N38" s="79"/>
      <c r="O38" s="79"/>
      <c r="P38" s="447"/>
      <c r="Q38" s="239"/>
      <c r="R38" s="239"/>
      <c r="S38" s="239"/>
      <c r="T38" s="239"/>
      <c r="U38" s="239"/>
      <c r="V38" s="239"/>
      <c r="W38" s="239"/>
      <c r="X38" s="239"/>
      <c r="Y38" s="239"/>
      <c r="Z38" s="239"/>
      <c r="AA38" s="239"/>
      <c r="AB38" s="239"/>
      <c r="AC38" s="239"/>
    </row>
    <row r="39" spans="1:29" s="70" customFormat="1" ht="7.5" customHeight="1" x14ac:dyDescent="0.25">
      <c r="A39" s="107"/>
      <c r="B39" s="979"/>
      <c r="C39" s="803"/>
      <c r="D39" s="442"/>
      <c r="E39" s="442"/>
      <c r="F39" s="770"/>
      <c r="G39" s="623"/>
      <c r="H39" s="191"/>
      <c r="I39" s="192"/>
      <c r="J39" s="619"/>
      <c r="K39" s="227"/>
      <c r="L39" s="228"/>
      <c r="M39" s="228"/>
      <c r="N39" s="79"/>
      <c r="O39" s="79"/>
      <c r="P39" s="447"/>
      <c r="Q39" s="239"/>
      <c r="R39" s="239"/>
      <c r="S39" s="239"/>
      <c r="T39" s="239"/>
      <c r="U39" s="239"/>
      <c r="V39" s="239"/>
      <c r="W39" s="239"/>
      <c r="X39" s="239"/>
      <c r="Y39" s="239"/>
      <c r="Z39" s="239"/>
      <c r="AA39" s="239"/>
      <c r="AB39" s="239"/>
      <c r="AC39" s="239"/>
    </row>
    <row r="40" spans="1:29" s="70" customFormat="1" ht="18" customHeight="1" x14ac:dyDescent="0.3">
      <c r="A40" s="820" t="s">
        <v>226</v>
      </c>
      <c r="B40" s="1009">
        <v>18236</v>
      </c>
      <c r="C40" s="812">
        <v>17971</v>
      </c>
      <c r="D40" s="812">
        <v>17670</v>
      </c>
      <c r="E40" s="812">
        <v>17323</v>
      </c>
      <c r="F40" s="978">
        <v>17001</v>
      </c>
      <c r="G40" s="933"/>
      <c r="H40" s="546">
        <v>18236</v>
      </c>
      <c r="I40" s="537">
        <v>17971</v>
      </c>
      <c r="J40" s="619"/>
      <c r="K40" s="229"/>
      <c r="L40" s="228"/>
      <c r="M40" s="229"/>
      <c r="N40" s="79"/>
      <c r="O40" s="79"/>
      <c r="P40" s="452"/>
      <c r="Q40" s="239"/>
      <c r="R40" s="239"/>
      <c r="S40" s="239"/>
      <c r="T40" s="239"/>
      <c r="U40" s="239"/>
      <c r="V40" s="239"/>
      <c r="W40" s="239"/>
      <c r="X40" s="239"/>
      <c r="Y40" s="239"/>
      <c r="Z40" s="239"/>
      <c r="AA40" s="239"/>
      <c r="AB40" s="239"/>
      <c r="AC40" s="239"/>
    </row>
    <row r="41" spans="1:29" s="70" customFormat="1" ht="18" customHeight="1" x14ac:dyDescent="0.3">
      <c r="A41" s="820"/>
      <c r="B41" s="979"/>
      <c r="C41" s="178"/>
      <c r="D41" s="179"/>
      <c r="E41" s="179"/>
      <c r="F41" s="187"/>
      <c r="G41" s="185"/>
      <c r="H41" s="191"/>
      <c r="I41" s="178"/>
      <c r="J41" s="619"/>
      <c r="K41" s="228"/>
      <c r="L41" s="228"/>
      <c r="M41" s="228"/>
      <c r="N41" s="79"/>
      <c r="O41" s="79"/>
      <c r="P41" s="447"/>
      <c r="Q41" s="239"/>
      <c r="R41" s="239"/>
      <c r="S41" s="239"/>
      <c r="T41" s="239"/>
      <c r="U41" s="239"/>
      <c r="V41" s="239"/>
      <c r="W41" s="239"/>
      <c r="X41" s="239"/>
      <c r="Y41" s="239"/>
      <c r="Z41" s="239"/>
      <c r="AA41" s="239"/>
      <c r="AB41" s="239"/>
      <c r="AC41" s="239"/>
    </row>
    <row r="42" spans="1:29" s="239" customFormat="1" ht="18" customHeight="1" x14ac:dyDescent="0.3">
      <c r="A42" s="820" t="s">
        <v>281</v>
      </c>
      <c r="B42" s="1010">
        <v>67</v>
      </c>
      <c r="C42" s="557">
        <v>67.7</v>
      </c>
      <c r="D42" s="558">
        <v>60.4</v>
      </c>
      <c r="E42" s="558">
        <v>22.4</v>
      </c>
      <c r="F42" s="980">
        <v>21.9</v>
      </c>
      <c r="G42" s="560"/>
      <c r="H42" s="559">
        <v>67</v>
      </c>
      <c r="I42" s="557">
        <v>67.7</v>
      </c>
      <c r="J42" s="616"/>
      <c r="K42" s="294"/>
      <c r="L42" s="79"/>
      <c r="M42" s="70"/>
      <c r="N42" s="70"/>
      <c r="O42" s="70"/>
    </row>
    <row r="43" spans="1:29" s="239" customFormat="1" ht="18" customHeight="1" x14ac:dyDescent="0.3">
      <c r="A43" s="820" t="s">
        <v>252</v>
      </c>
      <c r="B43" s="1007">
        <v>5.2</v>
      </c>
      <c r="C43" s="561">
        <v>4.5</v>
      </c>
      <c r="D43" s="562">
        <v>4</v>
      </c>
      <c r="E43" s="562">
        <v>3.6</v>
      </c>
      <c r="F43" s="784">
        <v>3.3</v>
      </c>
      <c r="G43" s="560"/>
      <c r="H43" s="561">
        <v>5.2</v>
      </c>
      <c r="I43" s="785">
        <v>4.5</v>
      </c>
      <c r="J43" s="616"/>
      <c r="K43" s="294"/>
      <c r="L43" s="79"/>
      <c r="M43" s="70"/>
      <c r="N43" s="70"/>
      <c r="O43" s="70"/>
    </row>
    <row r="44" spans="1:29" s="239" customFormat="1" ht="18" customHeight="1" x14ac:dyDescent="0.3">
      <c r="A44" s="82"/>
      <c r="B44" s="558"/>
      <c r="C44" s="559"/>
      <c r="D44" s="558"/>
      <c r="E44" s="558"/>
      <c r="F44" s="558"/>
      <c r="G44" s="559"/>
      <c r="H44" s="559"/>
      <c r="I44" s="559"/>
      <c r="J44" s="79"/>
      <c r="K44" s="99"/>
      <c r="L44" s="79"/>
      <c r="M44" s="70"/>
      <c r="N44" s="70"/>
      <c r="O44" s="70"/>
    </row>
    <row r="45" spans="1:29" s="239" customFormat="1" ht="18" customHeight="1" x14ac:dyDescent="0.25">
      <c r="A45" s="1070" t="s">
        <v>193</v>
      </c>
      <c r="B45" s="1070"/>
      <c r="C45" s="1070"/>
      <c r="D45" s="1070"/>
      <c r="E45" s="1070"/>
      <c r="F45" s="1070"/>
      <c r="G45" s="1070"/>
      <c r="H45" s="991"/>
      <c r="I45" s="991"/>
      <c r="J45" s="567"/>
    </row>
    <row r="46" spans="1:29" s="238" customFormat="1" ht="31.5" customHeight="1" x14ac:dyDescent="0.25">
      <c r="A46" s="1060" t="s">
        <v>268</v>
      </c>
      <c r="B46" s="1060"/>
      <c r="C46" s="1060"/>
      <c r="D46" s="1060"/>
      <c r="E46" s="1060"/>
      <c r="F46" s="1060"/>
      <c r="G46" s="1060"/>
      <c r="H46" s="1060"/>
      <c r="I46" s="1060"/>
      <c r="J46" s="567"/>
    </row>
    <row r="47" spans="1:29" s="567" customFormat="1" ht="18" customHeight="1" x14ac:dyDescent="0.25">
      <c r="A47" s="1060" t="s">
        <v>275</v>
      </c>
      <c r="B47" s="1060"/>
      <c r="C47" s="1060"/>
      <c r="D47" s="1060"/>
      <c r="E47" s="1060"/>
      <c r="F47" s="1060"/>
      <c r="G47" s="1060"/>
      <c r="H47" s="1060"/>
      <c r="I47" s="1060"/>
      <c r="J47" s="79"/>
      <c r="K47" s="79"/>
      <c r="L47" s="79"/>
      <c r="M47" s="79"/>
      <c r="N47" s="79"/>
      <c r="O47" s="79"/>
    </row>
    <row r="48" spans="1:29" s="76" customFormat="1" ht="18" customHeight="1" x14ac:dyDescent="0.25">
      <c r="A48" s="1060" t="s">
        <v>276</v>
      </c>
      <c r="B48" s="1060"/>
      <c r="C48" s="1060"/>
      <c r="D48" s="1060"/>
      <c r="E48" s="1060"/>
      <c r="F48" s="1060"/>
      <c r="G48" s="1060"/>
      <c r="H48" s="1060"/>
      <c r="I48" s="1060"/>
      <c r="J48" s="70"/>
      <c r="K48" s="70"/>
      <c r="L48" s="79"/>
      <c r="M48" s="70"/>
      <c r="N48" s="70"/>
      <c r="O48" s="70"/>
    </row>
    <row r="49" spans="1:15" ht="18" customHeight="1" x14ac:dyDescent="0.25">
      <c r="A49" s="1060" t="s">
        <v>277</v>
      </c>
      <c r="B49" s="1060"/>
      <c r="C49" s="1060"/>
      <c r="D49" s="1060"/>
      <c r="E49" s="1060"/>
      <c r="F49" s="1060"/>
      <c r="G49" s="1060"/>
      <c r="H49" s="239"/>
      <c r="I49" s="238"/>
    </row>
    <row r="50" spans="1:15" s="76" customFormat="1" ht="18" customHeight="1" x14ac:dyDescent="0.25">
      <c r="J50" s="70"/>
      <c r="K50" s="70"/>
      <c r="L50" s="79"/>
      <c r="M50" s="70"/>
      <c r="N50" s="70"/>
      <c r="O50" s="70"/>
    </row>
    <row r="55" spans="1:15" ht="18" customHeight="1" x14ac:dyDescent="0.3">
      <c r="L55" s="657"/>
    </row>
    <row r="63" spans="1:15" ht="18" customHeight="1" x14ac:dyDescent="0.25">
      <c r="A63" s="633"/>
    </row>
    <row r="66" spans="1:9" ht="32.25" customHeight="1" x14ac:dyDescent="0.25">
      <c r="A66" s="633"/>
      <c r="B66" s="163"/>
      <c r="C66" s="163"/>
      <c r="D66" s="163"/>
      <c r="E66" s="163"/>
      <c r="F66" s="163"/>
      <c r="G66" s="163"/>
      <c r="H66" s="163"/>
      <c r="I66" s="163"/>
    </row>
  </sheetData>
  <mergeCells count="10">
    <mergeCell ref="A49:G49"/>
    <mergeCell ref="A1:I1"/>
    <mergeCell ref="A2:I2"/>
    <mergeCell ref="H30:I30"/>
    <mergeCell ref="B5:F5"/>
    <mergeCell ref="B30:F30"/>
    <mergeCell ref="A45:G45"/>
    <mergeCell ref="A46:I46"/>
    <mergeCell ref="A48:I48"/>
    <mergeCell ref="A47:I47"/>
  </mergeCells>
  <phoneticPr fontId="0" type="noConversion"/>
  <printOptions horizontalCentered="1"/>
  <pageMargins left="0.70866141732283472" right="0.51181102362204722" top="0.51181102362204722" bottom="0.51181102362204722" header="0.51181102362204722" footer="0.51181102362204722"/>
  <pageSetup scale="53" orientation="portrait" r:id="rId1"/>
  <headerFooter scaleWithDoc="0">
    <oddHeader xml:space="preserve">&amp;C </oddHeader>
    <oddFooter>&amp;L&amp;9Supplemental Investor Information (Unaudited)
First Quarter, 2023&amp;R&amp;9TELUS Corporation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Cover</vt:lpstr>
      <vt:lpstr>User Notes</vt:lpstr>
      <vt:lpstr>Consolidated</vt:lpstr>
      <vt:lpstr>Segmented</vt:lpstr>
      <vt:lpstr>Segmented History</vt:lpstr>
      <vt:lpstr>TTech Operations</vt:lpstr>
      <vt:lpstr>TTech Operations History</vt:lpstr>
      <vt:lpstr>TTech Operating Stats</vt:lpstr>
      <vt:lpstr>TTech Operating Stats History</vt:lpstr>
      <vt:lpstr>DLCX Operations</vt:lpstr>
      <vt:lpstr>DLCX Operations History</vt:lpstr>
      <vt:lpstr>Definitions</vt:lpstr>
      <vt:lpstr>Definitions continued</vt:lpstr>
      <vt:lpstr>Graph Data</vt:lpstr>
      <vt:lpstr>Consolidated!Print_Area</vt:lpstr>
      <vt:lpstr>Cover!Print_Area</vt:lpstr>
      <vt:lpstr>Definitions!Print_Area</vt:lpstr>
      <vt:lpstr>'Definitions continued'!Print_Area</vt:lpstr>
      <vt:lpstr>'DLCX Operations'!Print_Area</vt:lpstr>
      <vt:lpstr>'DLCX Operations History'!Print_Area</vt:lpstr>
      <vt:lpstr>'Graph Data'!Print_Area</vt:lpstr>
      <vt:lpstr>Segmented!Print_Area</vt:lpstr>
      <vt:lpstr>'Segmented History'!Print_Area</vt:lpstr>
      <vt:lpstr>'TTech Operating Stats'!Print_Area</vt:lpstr>
      <vt:lpstr>'TTech Operating Stats History'!Print_Area</vt:lpstr>
      <vt:lpstr>'TTech Operations'!Print_Area</vt:lpstr>
      <vt:lpstr>'TTech Operations History'!Print_Area</vt:lpstr>
      <vt:lpstr>'User Notes'!Print_Area</vt:lpstr>
    </vt:vector>
  </TitlesOfParts>
  <Company>TELUS Communications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TELUS</dc:creator>
  <cp:lastModifiedBy>Ian McMillan</cp:lastModifiedBy>
  <cp:lastPrinted>2023-04-24T21:24:22Z</cp:lastPrinted>
  <dcterms:created xsi:type="dcterms:W3CDTF">2001-03-17T00:05:52Z</dcterms:created>
  <dcterms:modified xsi:type="dcterms:W3CDTF">2023-05-04T00:38:40Z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