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1017 RESISBARNA BIS\"/>
    </mc:Choice>
  </mc:AlternateContent>
  <xr:revisionPtr revIDLastSave="0" documentId="13_ncr:1_{42780FAC-5300-42D3-B974-AC92E0727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VERIFICACIONES" sheetId="2" r:id="rId2"/>
  </sheets>
  <externalReferences>
    <externalReference r:id="rId3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  <c r="F20" i="2"/>
  <c r="B20" i="2"/>
  <c r="C20" i="2" s="1"/>
  <c r="I19" i="2"/>
  <c r="F19" i="2"/>
  <c r="D19" i="2"/>
  <c r="B19" i="2"/>
  <c r="C19" i="2" s="1"/>
  <c r="I18" i="2"/>
  <c r="F18" i="2"/>
  <c r="C18" i="2"/>
  <c r="B18" i="2"/>
  <c r="I17" i="2"/>
  <c r="F17" i="2"/>
  <c r="D17" i="2"/>
  <c r="C17" i="2"/>
  <c r="B17" i="2"/>
  <c r="I16" i="2"/>
  <c r="F16" i="2"/>
  <c r="D16" i="2"/>
  <c r="B16" i="2"/>
  <c r="C16" i="2" s="1"/>
  <c r="I15" i="2"/>
  <c r="F15" i="2"/>
  <c r="D15" i="2"/>
  <c r="B15" i="2"/>
  <c r="C15" i="2" s="1"/>
  <c r="I14" i="2"/>
  <c r="F14" i="2"/>
  <c r="D14" i="2"/>
  <c r="B14" i="2"/>
  <c r="C14" i="2" s="1"/>
  <c r="I13" i="2"/>
  <c r="F13" i="2"/>
  <c r="D13" i="2"/>
  <c r="B13" i="2"/>
  <c r="C13" i="2" s="1"/>
  <c r="I12" i="2"/>
  <c r="F12" i="2"/>
  <c r="D12" i="2"/>
  <c r="B12" i="2"/>
  <c r="C12" i="2" s="1"/>
  <c r="I11" i="2"/>
  <c r="F11" i="2"/>
  <c r="D11" i="2"/>
  <c r="B11" i="2"/>
  <c r="C11" i="2" s="1"/>
  <c r="I10" i="2"/>
  <c r="F10" i="2"/>
  <c r="D10" i="2"/>
  <c r="B10" i="2"/>
  <c r="C10" i="2" s="1"/>
  <c r="I9" i="2"/>
  <c r="F9" i="2"/>
  <c r="C9" i="2" s="1"/>
  <c r="D9" i="2"/>
  <c r="B9" i="2"/>
  <c r="I8" i="2"/>
  <c r="F8" i="2"/>
  <c r="C8" i="2" s="1"/>
  <c r="D8" i="2"/>
  <c r="B8" i="2"/>
  <c r="I7" i="2"/>
  <c r="F7" i="2"/>
  <c r="C7" i="2" s="1"/>
  <c r="D7" i="2"/>
  <c r="B7" i="2"/>
  <c r="I6" i="2"/>
  <c r="F6" i="2"/>
  <c r="B6" i="2"/>
  <c r="C6" i="2" s="1"/>
  <c r="I5" i="2"/>
  <c r="F5" i="2"/>
  <c r="B5" i="2"/>
  <c r="C5" i="2" s="1"/>
  <c r="I4" i="2"/>
  <c r="F4" i="2"/>
  <c r="D4" i="2"/>
  <c r="B4" i="2"/>
  <c r="C4" i="2" s="1"/>
  <c r="I3" i="2"/>
  <c r="F3" i="2"/>
  <c r="D3" i="2"/>
  <c r="B3" i="2"/>
  <c r="C3" i="2" s="1"/>
  <c r="I2" i="2"/>
  <c r="F2" i="2"/>
  <c r="D2" i="2"/>
  <c r="B2" i="2"/>
  <c r="C2" i="2" s="1"/>
</calcChain>
</file>

<file path=xl/sharedStrings.xml><?xml version="1.0" encoding="utf-8"?>
<sst xmlns="http://schemas.openxmlformats.org/spreadsheetml/2006/main" count="544" uniqueCount="270">
  <si>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</si>
  <si>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</si>
  <si>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</si>
  <si>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</si>
  <si>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</si>
  <si>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</si>
  <si>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</si>
  <si>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</si>
  <si>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</si>
  <si>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</si>
  <si>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</si>
  <si>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</si>
  <si>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</si>
  <si>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</si>
  <si>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</si>
  <si>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</si>
  <si>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17 octubre 2025 23:44</t>
  </si>
  <si>
    <t>DZERO LMP</t>
  </si>
  <si>
    <t>,046</t>
  </si>
  <si>
    <t>2º</t>
  </si>
  <si>
    <t>(1) 13,28</t>
  </si>
  <si>
    <t>(0) 11,75</t>
  </si>
  <si>
    <t>(0) 11,72</t>
  </si>
  <si>
    <t>(0) 11,66</t>
  </si>
  <si>
    <t>(0) 11,69</t>
  </si>
  <si>
    <t>(2) 13,61</t>
  </si>
  <si>
    <t>(3)</t>
  </si>
  <si>
    <t>EL SOT TEAM LMP</t>
  </si>
  <si>
    <t>,109</t>
  </si>
  <si>
    <t>6º</t>
  </si>
  <si>
    <t>(0) 12,08</t>
  </si>
  <si>
    <t>(0) 11,73</t>
  </si>
  <si>
    <t>(0) 11,86</t>
  </si>
  <si>
    <t>(3) 14,39</t>
  </si>
  <si>
    <t>(0) 11,77</t>
  </si>
  <si>
    <t>(0) 11,89</t>
  </si>
  <si>
    <t>ESTEL.LATS LMP</t>
  </si>
  <si>
    <t>,031</t>
  </si>
  <si>
    <t>(0) 12,48</t>
  </si>
  <si>
    <t>(0) 11,90</t>
  </si>
  <si>
    <t>(2) 14,71</t>
  </si>
  <si>
    <t>(2) 15,52</t>
  </si>
  <si>
    <t>(0) 11,88</t>
  </si>
  <si>
    <t>(1) 13,26</t>
  </si>
  <si>
    <t>(5)</t>
  </si>
  <si>
    <t>SLOT 4 YOU LMP</t>
  </si>
  <si>
    <t>7º</t>
  </si>
  <si>
    <t>(4) 16,04</t>
  </si>
  <si>
    <t>(0) 12,93</t>
  </si>
  <si>
    <t>(4) 16,76</t>
  </si>
  <si>
    <t>(3) 15,88</t>
  </si>
  <si>
    <t>(1) 14,52</t>
  </si>
  <si>
    <t>(1) 13,91</t>
  </si>
  <si>
    <t>(13)</t>
  </si>
  <si>
    <t>STP RACING LMP</t>
  </si>
  <si>
    <t>,033</t>
  </si>
  <si>
    <t>3º</t>
  </si>
  <si>
    <t>(0) 12,29</t>
  </si>
  <si>
    <t>(0) 12,25</t>
  </si>
  <si>
    <t>(0) 11,99</t>
  </si>
  <si>
    <t>(1) 14,76</t>
  </si>
  <si>
    <t>(0) 12,15</t>
  </si>
  <si>
    <t>(1)</t>
  </si>
  <si>
    <t>MARTINI SOT RACING LMP2</t>
  </si>
  <si>
    <t>,112</t>
  </si>
  <si>
    <t>(1) 14,45</t>
  </si>
  <si>
    <t>(0) 12,05</t>
  </si>
  <si>
    <t>(0) 11,87</t>
  </si>
  <si>
    <t>(2) 15,17</t>
  </si>
  <si>
    <t>(0) 11,84</t>
  </si>
  <si>
    <t>(0) 11,96</t>
  </si>
  <si>
    <t>SLOTMANIA PALMARÈS LMP</t>
  </si>
  <si>
    <t>,004</t>
  </si>
  <si>
    <t>4º</t>
  </si>
  <si>
    <t>(1) 15,29</t>
  </si>
  <si>
    <t>(0) 12,18</t>
  </si>
  <si>
    <t>(1) 16,35</t>
  </si>
  <si>
    <t>(3) 16,83</t>
  </si>
  <si>
    <t>(0) 11,85</t>
  </si>
  <si>
    <t>(0) 12,37</t>
  </si>
  <si>
    <t>EL SOT HORTA GT</t>
  </si>
  <si>
    <t>,049</t>
  </si>
  <si>
    <t>5º</t>
  </si>
  <si>
    <t>(0) 12,44</t>
  </si>
  <si>
    <t>(0) 12,16</t>
  </si>
  <si>
    <t>(0) 12,42</t>
  </si>
  <si>
    <t>(0)</t>
  </si>
  <si>
    <t>,061</t>
  </si>
  <si>
    <t>(1) 13,75</t>
  </si>
  <si>
    <t>(0) 12,14</t>
  </si>
  <si>
    <t>(2) 14,60</t>
  </si>
  <si>
    <t>(1) 14,30</t>
  </si>
  <si>
    <t>(1) 15,45</t>
  </si>
  <si>
    <t>(1) 14,67</t>
  </si>
  <si>
    <t>(6)</t>
  </si>
  <si>
    <t>APR SPORT LMP</t>
  </si>
  <si>
    <t>,005</t>
  </si>
  <si>
    <t>1º</t>
  </si>
  <si>
    <t>(0) 12,07</t>
  </si>
  <si>
    <t>(2) 16,17</t>
  </si>
  <si>
    <t>(4) 55,83</t>
  </si>
  <si>
    <t>(0) 11,76</t>
  </si>
  <si>
    <t>(0) 11,74</t>
  </si>
  <si>
    <t>GASCLAVAT LMP2</t>
  </si>
  <si>
    <t>,051</t>
  </si>
  <si>
    <t>(4) 15,71</t>
  </si>
  <si>
    <t>(2) 14,43</t>
  </si>
  <si>
    <t>(0) 12,00</t>
  </si>
  <si>
    <t>(1) 16,11</t>
  </si>
  <si>
    <t>(3) 16,86</t>
  </si>
  <si>
    <t>(2) 14,70</t>
  </si>
  <si>
    <t>(12)</t>
  </si>
  <si>
    <t>CUIDADIN GT</t>
  </si>
  <si>
    <t>,100</t>
  </si>
  <si>
    <t>(1) 13,98</t>
  </si>
  <si>
    <t>(0) 12,47</t>
  </si>
  <si>
    <t>(1) 14,88</t>
  </si>
  <si>
    <t>(0) 13,01</t>
  </si>
  <si>
    <t>(0) 12,69</t>
  </si>
  <si>
    <t>(1) 13,82</t>
  </si>
  <si>
    <t>SENNA SLOT LMP</t>
  </si>
  <si>
    <t>,097</t>
  </si>
  <si>
    <t>(0) 12,61</t>
  </si>
  <si>
    <t>(1) 14,74</t>
  </si>
  <si>
    <t>(3) 15,10</t>
  </si>
  <si>
    <t>(1) 13,46</t>
  </si>
  <si>
    <t>(2) 17,35</t>
  </si>
  <si>
    <t>(2) 14,40</t>
  </si>
  <si>
    <t>(9)</t>
  </si>
  <si>
    <t>DZERO AIRWAYS LMP2</t>
  </si>
  <si>
    <t>,018</t>
  </si>
  <si>
    <t>(0) 12,59</t>
  </si>
  <si>
    <t>(2) 14,22</t>
  </si>
  <si>
    <t>(2) 16,22</t>
  </si>
  <si>
    <t>(1) 13,62</t>
  </si>
  <si>
    <t>(0) 12,12</t>
  </si>
  <si>
    <t>SLOT AL LIMIT LMP</t>
  </si>
  <si>
    <t>,105</t>
  </si>
  <si>
    <t>(0) 12,64</t>
  </si>
  <si>
    <t>(1) 16,67</t>
  </si>
  <si>
    <t>(1) 14,68</t>
  </si>
  <si>
    <t>(1) 15,40</t>
  </si>
  <si>
    <t>(0) 12,27</t>
  </si>
  <si>
    <t>(0) 12,36</t>
  </si>
  <si>
    <t>EL SOT MV GT2</t>
  </si>
  <si>
    <t>,000</t>
  </si>
  <si>
    <t>(2) 16,46</t>
  </si>
  <si>
    <t>(4) 15,75</t>
  </si>
  <si>
    <t>(0) 13,33</t>
  </si>
  <si>
    <t>(3) 15,91</t>
  </si>
  <si>
    <t>(3) 15,07</t>
  </si>
  <si>
    <t>(4) 14,30</t>
  </si>
  <si>
    <t>(16)</t>
  </si>
  <si>
    <t>EL SOT FU RC2 LMP</t>
  </si>
  <si>
    <t>,041</t>
  </si>
  <si>
    <t>(1) 15,30</t>
  </si>
  <si>
    <t>(1) 14,03</t>
  </si>
  <si>
    <t>(1) 14,46</t>
  </si>
  <si>
    <t>(2) 130,2</t>
  </si>
  <si>
    <t>(3) 68,72</t>
  </si>
  <si>
    <t>(8)</t>
  </si>
  <si>
    <t>MIKASLOT LMP</t>
  </si>
  <si>
    <t>(9) 19,15</t>
  </si>
  <si>
    <t>(4) 16,31</t>
  </si>
  <si>
    <t>(2) 14,68</t>
  </si>
  <si>
    <t>(3) 14,95</t>
  </si>
  <si>
    <t>(4) 16,47</t>
  </si>
  <si>
    <t>(2) 15,64</t>
  </si>
  <si>
    <t>(24)</t>
  </si>
  <si>
    <t>CRONO 1 GT2</t>
  </si>
  <si>
    <t>(5) 17,62</t>
  </si>
  <si>
    <t>(1) 14,27</t>
  </si>
  <si>
    <t>(1) 14,83</t>
  </si>
  <si>
    <t>(4) 16,44</t>
  </si>
  <si>
    <t>(0) 13,44</t>
  </si>
  <si>
    <t>(4) 16,27</t>
  </si>
  <si>
    <t>(15)</t>
  </si>
  <si>
    <t>Realizado con TicTacSlot v.5.8.8</t>
  </si>
  <si>
    <t>www.tictacslot.com</t>
  </si>
  <si>
    <t>EQUIPO</t>
  </si>
  <si>
    <t>CREDITOS EQUIPO</t>
  </si>
  <si>
    <t>VALIDACION CREDITOS</t>
  </si>
  <si>
    <t>COPA</t>
  </si>
  <si>
    <t>COCHE</t>
  </si>
  <si>
    <t>CREDITOS COCHE</t>
  </si>
  <si>
    <t>MOTOR</t>
  </si>
  <si>
    <t>PESO C.</t>
  </si>
  <si>
    <t>PESO MIN.</t>
  </si>
  <si>
    <t>PIÑÓN</t>
  </si>
  <si>
    <t>DIENTES PIÑON</t>
  </si>
  <si>
    <t>CORONA</t>
  </si>
  <si>
    <t>DIENTES CORONA</t>
  </si>
  <si>
    <t>LLANTAS D.</t>
  </si>
  <si>
    <t>DIAMETRO LLANTAS D</t>
  </si>
  <si>
    <t>LLANTAS T.</t>
  </si>
  <si>
    <t>DIAMENTRO LLANTAS T</t>
  </si>
  <si>
    <t>TRENCILLA</t>
  </si>
  <si>
    <t>SUSPENSIÓN</t>
  </si>
  <si>
    <t>BANCADA</t>
  </si>
  <si>
    <t>CHASIS</t>
  </si>
  <si>
    <t>NEUMATICO</t>
  </si>
  <si>
    <t>PESO INICIAL</t>
  </si>
  <si>
    <t>PESO FINAL</t>
  </si>
  <si>
    <t>OBSERVACIONES</t>
  </si>
  <si>
    <t>ESTEL·LATS</t>
  </si>
  <si>
    <t>Porsche 963</t>
  </si>
  <si>
    <t>SLP</t>
  </si>
  <si>
    <t>SRC</t>
  </si>
  <si>
    <t>15,8 x 8 PL</t>
  </si>
  <si>
    <t>16,2 x 10 AL</t>
  </si>
  <si>
    <t>O-M-M</t>
  </si>
  <si>
    <t>Slot.it 1,0 carbono rodamientos</t>
  </si>
  <si>
    <t>3DSRP</t>
  </si>
  <si>
    <t>AS25 19,0 NEGRO</t>
  </si>
  <si>
    <t>PIÑON NSR</t>
  </si>
  <si>
    <t>SOT MV</t>
  </si>
  <si>
    <t>Viper SRT</t>
  </si>
  <si>
    <t>SIT</t>
  </si>
  <si>
    <t>PKS</t>
  </si>
  <si>
    <t>16,5 x 10 AL</t>
  </si>
  <si>
    <t>MB</t>
  </si>
  <si>
    <t>0-0-I</t>
  </si>
  <si>
    <t>Scaleauto 1,0</t>
  </si>
  <si>
    <t>SCA</t>
  </si>
  <si>
    <t>CUIDADIN</t>
  </si>
  <si>
    <t>Ferrari 488 GT3</t>
  </si>
  <si>
    <t>DZR</t>
  </si>
  <si>
    <t>15,8 x 8 3D</t>
  </si>
  <si>
    <t>M-O-M</t>
  </si>
  <si>
    <t>MIKASLOT</t>
  </si>
  <si>
    <t>LMP2</t>
  </si>
  <si>
    <t>Toyota TS-050</t>
  </si>
  <si>
    <t>16,9 x 10 AL</t>
  </si>
  <si>
    <t>0-0-M</t>
  </si>
  <si>
    <t>Slot.it 1,0</t>
  </si>
  <si>
    <t>ROCK &amp; SOT</t>
  </si>
  <si>
    <t>LMP</t>
  </si>
  <si>
    <t>Acura ARX-05</t>
  </si>
  <si>
    <t>0-M-M</t>
  </si>
  <si>
    <t>Slot.it 1,0 rodamientos</t>
  </si>
  <si>
    <t>CRONO 1</t>
  </si>
  <si>
    <t>Corvette Callaway C7 GT-R</t>
  </si>
  <si>
    <t>APR SPORT</t>
  </si>
  <si>
    <t>Audi R18 Ultra</t>
  </si>
  <si>
    <t xml:space="preserve">cambio coche </t>
  </si>
  <si>
    <t>DZERO</t>
  </si>
  <si>
    <t>0-M-I</t>
  </si>
  <si>
    <t>SLOTMANIA PALMARES</t>
  </si>
  <si>
    <t>16,5 x 8 AL</t>
  </si>
  <si>
    <t>Slot.it 1,25 Carbono rodamientos</t>
  </si>
  <si>
    <t>SOT TEAM</t>
  </si>
  <si>
    <t>Lola Aston Martin</t>
  </si>
  <si>
    <t>STP RACING</t>
  </si>
  <si>
    <t>Oreca 07</t>
  </si>
  <si>
    <t>EL SOT HORTA</t>
  </si>
  <si>
    <t>BMW M8 GTE</t>
  </si>
  <si>
    <t>SLOTALLIMIT</t>
  </si>
  <si>
    <t>M-0-M</t>
  </si>
  <si>
    <t>SLOTFORYOU</t>
  </si>
  <si>
    <t>SENNA SLOT</t>
  </si>
  <si>
    <t>Audi e-tron Quattro</t>
  </si>
  <si>
    <t>GASCLAVAT</t>
  </si>
  <si>
    <t>Cadillac V-Series.R</t>
  </si>
  <si>
    <t>EL SOT FU RC2</t>
  </si>
  <si>
    <t>MARTINI SOT RACING</t>
  </si>
  <si>
    <t>17,2 x 10 AL</t>
  </si>
  <si>
    <t>DZERO AIRWAYS</t>
  </si>
  <si>
    <t>NSR</t>
  </si>
  <si>
    <t>CAMBIO DE COCHE</t>
  </si>
  <si>
    <t>ROCK &amp; SOT LMP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</si>
</sst>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b/>
      <sz val="11"/>
      <color theme="0"/>
      <name val="Calibri"/>
    </font>
    <font>
      <b/>
      <sz val="11"/>
      <color rgb="FFFFFFFF"/>
      <name val="Calibri"/>
    </font>
    <font>
      <b/>
      <sz val="9"/>
      <color theme="0"/>
      <name val="Calibri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D9E2F3"/>
        <bgColor rgb="FFD9E2F3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8" borderId="19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0" fontId="14" fillId="9" borderId="19" xfId="0" applyFont="1" applyFill="1" applyBorder="1"/>
    <xf numFmtId="0" fontId="14" fillId="9" borderId="19" xfId="0" applyFont="1" applyFill="1" applyBorder="1" applyAlignment="1">
      <alignment horizontal="center"/>
    </xf>
    <xf numFmtId="2" fontId="14" fillId="9" borderId="19" xfId="0" applyNumberFormat="1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 vertical="center"/>
    </xf>
    <xf numFmtId="1" fontId="4" fillId="10" borderId="3" xfId="1" applyNumberFormat="1" applyFont="1" applyFill="1" applyBorder="1" applyAlignment="1">
      <alignment horizontal="center"/>
    </xf>
    <xf numFmtId="1" fontId="5" fillId="10" borderId="10" xfId="1" applyNumberFormat="1" applyFont="1" applyFill="1" applyBorder="1" applyAlignment="1">
      <alignment horizontal="left"/>
    </xf>
    <xf numFmtId="1" fontId="5" fillId="10" borderId="15" xfId="1" applyNumberFormat="1" applyFont="1" applyFill="1" applyBorder="1"/>
    <xf numFmtId="49" fontId="7" fillId="10" borderId="18" xfId="1" applyNumberFormat="1" applyFont="1" applyFill="1" applyBorder="1" applyAlignment="1">
      <alignment horizontal="left"/>
    </xf>
    <xf numFmtId="1" fontId="8" fillId="10" borderId="12" xfId="0" applyNumberFormat="1" applyFont="1" applyFill="1" applyBorder="1" applyAlignment="1">
      <alignment horizontal="center"/>
    </xf>
    <xf numFmtId="1" fontId="0" fillId="10" borderId="3" xfId="0" applyNumberForma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1" fontId="5" fillId="10" borderId="9" xfId="0" applyNumberFormat="1" applyFont="1" applyFill="1" applyBorder="1" applyAlignment="1">
      <alignment horizontal="left"/>
    </xf>
    <xf numFmtId="1" fontId="5" fillId="10" borderId="14" xfId="0" applyNumberFormat="1" applyFont="1" applyFill="1" applyBorder="1"/>
    <xf numFmtId="49" fontId="7" fillId="10" borderId="17" xfId="0" applyNumberFormat="1" applyFont="1" applyFill="1" applyBorder="1" applyAlignment="1">
      <alignment horizontal="left"/>
    </xf>
    <xf numFmtId="1" fontId="0" fillId="10" borderId="11" xfId="0" applyNumberFormat="1" applyFill="1" applyBorder="1" applyAlignment="1">
      <alignment horizontal="center"/>
    </xf>
    <xf numFmtId="1" fontId="8" fillId="10" borderId="2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0</xdr:rowOff>
        </xdr:from>
        <xdr:to>
          <xdr:col>1</xdr:col>
          <xdr:colOff>1019175</xdr:colOff>
          <xdr:row>83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82</xdr:row>
          <xdr:rowOff>0</xdr:rowOff>
        </xdr:from>
        <xdr:to>
          <xdr:col>4</xdr:col>
          <xdr:colOff>123825</xdr:colOff>
          <xdr:row>83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82</xdr:row>
          <xdr:rowOff>0</xdr:rowOff>
        </xdr:from>
        <xdr:to>
          <xdr:col>6</xdr:col>
          <xdr:colOff>114300</xdr:colOff>
          <xdr:row>83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0</xdr:rowOff>
        </xdr:from>
        <xdr:to>
          <xdr:col>4</xdr:col>
          <xdr:colOff>542925</xdr:colOff>
          <xdr:row>86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11994</xdr:colOff>
      <xdr:row>0</xdr:row>
      <xdr:rowOff>123825</xdr:rowOff>
    </xdr:from>
    <xdr:to>
      <xdr:col>1</xdr:col>
      <xdr:colOff>1368930</xdr:colOff>
      <xdr:row>1</xdr:row>
      <xdr:rowOff>114231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3494" y="123825"/>
          <a:ext cx="1356936" cy="5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266989</xdr:colOff>
      <xdr:row>1</xdr:row>
      <xdr:rowOff>142875</xdr:rowOff>
    </xdr:from>
    <xdr:to>
      <xdr:col>19</xdr:col>
      <xdr:colOff>162304</xdr:colOff>
      <xdr:row>25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D65CFD-6AD2-4A75-8621-041F0AD5F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964" y="704850"/>
          <a:ext cx="2943315" cy="416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LOT/RESISBARNA/Resisbarna%202025/RESISBARNA/CONTROL_RESISBARN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MANGAS"/>
      <sheetName val="MANGAS S4Y"/>
      <sheetName val="MANGAS SLOTCAR"/>
      <sheetName val="PLANTILLA VERIFICACIONES"/>
      <sheetName val="INSCRIPCIONES GASCLAVAT"/>
      <sheetName val="INSCRIPCIONES SLOTMANIA"/>
      <sheetName val="MANGAS GASCLAVAT"/>
      <sheetName val="SLOTMANIA  INSCRITOS"/>
      <sheetName val="INSCRIPCIONES TBD"/>
      <sheetName val="CRONO  INSCRITOS"/>
      <sheetName val="EL SOT BIS INSCRITOS"/>
      <sheetName val="INSCRIPCIONES CRONO"/>
      <sheetName val="MANGAS CRONO"/>
      <sheetName val="MANGAS EL SOT BIS"/>
      <sheetName val="MANGAS SLOTMANIA"/>
      <sheetName val="EL SOT INSCRITOS"/>
      <sheetName val="INSCRIPCIONES EL SOT"/>
      <sheetName val="EL SOT VERIFICACIONES"/>
      <sheetName val="MANGAS EL SOT"/>
      <sheetName val="INSCRIPCIONES S4Y"/>
      <sheetName val="SLOT4YOU VERIFICACIONES"/>
      <sheetName val="GASCLAVAT INSCRITOS"/>
      <sheetName val="GASCLAVAT VERIFICACIONES"/>
      <sheetName val="SLOT4YOU  INSCRITOS"/>
      <sheetName val="SLOTCAR VERIFICACIONES"/>
      <sheetName val="INSCRIPCIONES SLOTCAR"/>
      <sheetName val="SLOTMANIA VERIFICACIONES"/>
      <sheetName val="CRONO VERIFICACIONES"/>
      <sheetName val="EL SOT BIS VERIFICACIONES"/>
      <sheetName val="CLASIFICACION_GENERAL 2025"/>
      <sheetName val="SCALEAUTO 11C 2024"/>
      <sheetName val="SLOT.IT FLAT 6s 2024"/>
      <sheetName val="CLASIFICACIÓN_LMP"/>
      <sheetName val="CLASIFICACIÓN_LMP2"/>
      <sheetName val="CLASIFICACION_GT"/>
      <sheetName val="CLASIFICACION_GT2"/>
      <sheetName val="INSCRIPCION PRUEBA MOTORES"/>
      <sheetName val="EQUPOS_PILOTOS"/>
      <sheetName val="MAESTRO_TABLAS"/>
      <sheetName val="INSCRIPCIONES EQUPIOS"/>
      <sheetName val="CONTROL CRÉDITOS 2025"/>
      <sheetName val="CLASIFICACION_GENER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SLOTFORYOU</v>
          </cell>
          <cell r="D6" t="str">
            <v>JOEL MENDIZÁBAL</v>
          </cell>
          <cell r="E6">
            <v>269</v>
          </cell>
          <cell r="F6">
            <v>23</v>
          </cell>
          <cell r="G6" t="str">
            <v>VICENS FEBRERO</v>
          </cell>
          <cell r="H6">
            <v>269</v>
          </cell>
          <cell r="I6">
            <v>26</v>
          </cell>
          <cell r="J6">
            <v>538</v>
          </cell>
          <cell r="K6">
            <v>49</v>
          </cell>
          <cell r="L6" t="str">
            <v>LMP</v>
          </cell>
          <cell r="M6" t="str">
            <v>VIERNES</v>
          </cell>
        </row>
        <row r="7">
          <cell r="C7" t="str">
            <v>SOT TEAM</v>
          </cell>
          <cell r="D7" t="str">
            <v>JOSEP Mª SEREROLS</v>
          </cell>
          <cell r="E7">
            <v>337</v>
          </cell>
          <cell r="F7">
            <v>6</v>
          </cell>
          <cell r="G7" t="str">
            <v>EDUARD CERDÀ</v>
          </cell>
          <cell r="H7">
            <v>337</v>
          </cell>
          <cell r="I7">
            <v>6</v>
          </cell>
          <cell r="J7">
            <v>674</v>
          </cell>
          <cell r="K7">
            <v>12</v>
          </cell>
          <cell r="L7" t="str">
            <v>LMP</v>
          </cell>
          <cell r="M7" t="str">
            <v>VIERNES</v>
          </cell>
        </row>
        <row r="8">
          <cell r="C8" t="str">
            <v>SLOTMANIA PALMARES</v>
          </cell>
          <cell r="D8" t="str">
            <v>ALBERT LOMBARTE</v>
          </cell>
          <cell r="E8">
            <v>323</v>
          </cell>
          <cell r="F8">
            <v>10</v>
          </cell>
          <cell r="G8" t="str">
            <v>GERARD MALIVERN</v>
          </cell>
          <cell r="H8">
            <v>323</v>
          </cell>
          <cell r="I8">
            <v>10</v>
          </cell>
          <cell r="J8">
            <v>646</v>
          </cell>
          <cell r="K8">
            <v>20</v>
          </cell>
          <cell r="L8" t="str">
            <v>LMP</v>
          </cell>
          <cell r="M8" t="str">
            <v>VIERNES</v>
          </cell>
        </row>
        <row r="9">
          <cell r="C9" t="str">
            <v>APR SPORT</v>
          </cell>
          <cell r="D9" t="str">
            <v>BESAY PORTA</v>
          </cell>
          <cell r="E9">
            <v>373</v>
          </cell>
          <cell r="F9">
            <v>7</v>
          </cell>
          <cell r="G9" t="str">
            <v>ÓSCAR CAPEL</v>
          </cell>
          <cell r="H9">
            <v>373</v>
          </cell>
          <cell r="I9">
            <v>7</v>
          </cell>
          <cell r="J9">
            <v>746</v>
          </cell>
          <cell r="K9">
            <v>14</v>
          </cell>
          <cell r="L9" t="str">
            <v>LMP</v>
          </cell>
          <cell r="M9" t="str">
            <v>VIERNES</v>
          </cell>
        </row>
        <row r="10">
          <cell r="C10" t="str">
            <v>MARTINI SOT RACING</v>
          </cell>
          <cell r="D10" t="str">
            <v>MANUEL MÁRQUEZ</v>
          </cell>
          <cell r="E10">
            <v>163</v>
          </cell>
          <cell r="F10">
            <v>14</v>
          </cell>
          <cell r="G10" t="str">
            <v>DAVID CELAYA</v>
          </cell>
          <cell r="H10">
            <v>163</v>
          </cell>
          <cell r="I10">
            <v>14</v>
          </cell>
          <cell r="J10">
            <v>326</v>
          </cell>
          <cell r="K10">
            <v>28</v>
          </cell>
          <cell r="L10" t="str">
            <v>LMP2</v>
          </cell>
          <cell r="M10" t="str">
            <v>VIERNES</v>
          </cell>
        </row>
        <row r="11">
          <cell r="C11" t="str">
            <v>MIKASLOT</v>
          </cell>
          <cell r="D11" t="str">
            <v>MIKI TERES</v>
          </cell>
          <cell r="E11">
            <v>68</v>
          </cell>
          <cell r="F11">
            <v>21</v>
          </cell>
          <cell r="G11" t="str">
            <v>CARLES MARTÍ</v>
          </cell>
          <cell r="H11">
            <v>68</v>
          </cell>
          <cell r="I11">
            <v>22</v>
          </cell>
          <cell r="J11">
            <v>136</v>
          </cell>
          <cell r="K11">
            <v>43</v>
          </cell>
          <cell r="L11">
            <v>0</v>
          </cell>
          <cell r="M11" t="str">
            <v>JUEVES</v>
          </cell>
        </row>
        <row r="12">
          <cell r="C12" t="str">
            <v>DZERO</v>
          </cell>
          <cell r="D12" t="str">
            <v>ISRAEL NEVADO</v>
          </cell>
          <cell r="E12">
            <v>386</v>
          </cell>
          <cell r="F12">
            <v>16</v>
          </cell>
          <cell r="G12" t="str">
            <v>VÍCTOR GONZÁLEZ</v>
          </cell>
          <cell r="H12">
            <v>386</v>
          </cell>
          <cell r="I12">
            <v>16</v>
          </cell>
          <cell r="J12">
            <v>772</v>
          </cell>
          <cell r="K12">
            <v>32</v>
          </cell>
          <cell r="L12" t="str">
            <v>LMP</v>
          </cell>
          <cell r="M12" t="str">
            <v>VIERNES</v>
          </cell>
        </row>
        <row r="13">
          <cell r="C13" t="str">
            <v>SOT MV</v>
          </cell>
          <cell r="D13" t="str">
            <v>ALEXIS MARTÍNEZ</v>
          </cell>
          <cell r="E13">
            <v>216</v>
          </cell>
          <cell r="F13">
            <v>5</v>
          </cell>
          <cell r="G13" t="str">
            <v>ÓSCAR VILA</v>
          </cell>
          <cell r="H13">
            <v>216</v>
          </cell>
          <cell r="I13">
            <v>5</v>
          </cell>
          <cell r="J13">
            <v>432</v>
          </cell>
          <cell r="K13">
            <v>10</v>
          </cell>
          <cell r="L13" t="str">
            <v>GT2</v>
          </cell>
          <cell r="M13" t="str">
            <v>JUEVES</v>
          </cell>
        </row>
        <row r="14">
          <cell r="C14" t="str">
            <v>EL SOT FU RC2</v>
          </cell>
          <cell r="D14" t="str">
            <v>JORDI CANTOS</v>
          </cell>
          <cell r="E14">
            <v>250</v>
          </cell>
          <cell r="F14">
            <v>12</v>
          </cell>
          <cell r="G14" t="str">
            <v>ADAM PARERA</v>
          </cell>
          <cell r="H14">
            <v>75</v>
          </cell>
          <cell r="I14">
            <v>19</v>
          </cell>
          <cell r="J14">
            <v>325</v>
          </cell>
          <cell r="K14">
            <v>31</v>
          </cell>
          <cell r="L14">
            <v>0</v>
          </cell>
          <cell r="M14" t="str">
            <v>VIERNES</v>
          </cell>
        </row>
        <row r="15">
          <cell r="C15" t="str">
            <v>EL SOT HORTA</v>
          </cell>
          <cell r="D15" t="str">
            <v>LORENZO RODRÍGUEZ</v>
          </cell>
          <cell r="E15">
            <v>266</v>
          </cell>
          <cell r="F15">
            <v>20</v>
          </cell>
          <cell r="G15" t="str">
            <v>MIQUEL BONAVIDA</v>
          </cell>
          <cell r="H15">
            <v>266</v>
          </cell>
          <cell r="I15">
            <v>20</v>
          </cell>
          <cell r="J15">
            <v>532</v>
          </cell>
          <cell r="K15">
            <v>40</v>
          </cell>
          <cell r="L15" t="str">
            <v>LMP</v>
          </cell>
          <cell r="M15" t="str">
            <v>VIERNES</v>
          </cell>
        </row>
        <row r="16">
          <cell r="C16" t="str">
            <v>SENNA SLOT</v>
          </cell>
          <cell r="D16" t="str">
            <v>PAU PONTI</v>
          </cell>
          <cell r="E16">
            <v>251</v>
          </cell>
          <cell r="F16">
            <v>4</v>
          </cell>
          <cell r="G16" t="str">
            <v>ALFONS BARCELÓ</v>
          </cell>
          <cell r="H16">
            <v>251</v>
          </cell>
          <cell r="I16">
            <v>4</v>
          </cell>
          <cell r="J16">
            <v>502</v>
          </cell>
          <cell r="K16">
            <v>8</v>
          </cell>
          <cell r="L16" t="str">
            <v>LMP</v>
          </cell>
          <cell r="M16" t="str">
            <v>VIERNES</v>
          </cell>
        </row>
        <row r="17">
          <cell r="C17" t="str">
            <v>CUIDADIN</v>
          </cell>
          <cell r="D17" t="str">
            <v>SERGI SALADRIGAS</v>
          </cell>
          <cell r="E17">
            <v>175</v>
          </cell>
          <cell r="F17">
            <v>20</v>
          </cell>
          <cell r="G17" t="str">
            <v>ALBERT TRAFACH</v>
          </cell>
          <cell r="H17">
            <v>175</v>
          </cell>
          <cell r="I17">
            <v>15</v>
          </cell>
          <cell r="J17">
            <v>350</v>
          </cell>
          <cell r="K17">
            <v>35</v>
          </cell>
          <cell r="L17" t="str">
            <v>GT</v>
          </cell>
          <cell r="M17" t="str">
            <v>JUEVES</v>
          </cell>
        </row>
        <row r="18">
          <cell r="C18" t="str">
            <v>GASCLAVAT</v>
          </cell>
          <cell r="D18" t="str">
            <v>ÁNGEL NAVARRO</v>
          </cell>
          <cell r="E18">
            <v>221</v>
          </cell>
          <cell r="F18">
            <v>20</v>
          </cell>
          <cell r="G18" t="str">
            <v>JUAN RAMÓN MESAS</v>
          </cell>
          <cell r="H18">
            <v>221</v>
          </cell>
          <cell r="I18">
            <v>20</v>
          </cell>
          <cell r="J18">
            <v>442</v>
          </cell>
          <cell r="K18">
            <v>40</v>
          </cell>
          <cell r="L18" t="str">
            <v>LMP2</v>
          </cell>
          <cell r="M18" t="str">
            <v>VIERNES</v>
          </cell>
        </row>
        <row r="19">
          <cell r="C19" t="str">
            <v>ESTEL·LATS</v>
          </cell>
          <cell r="D19" t="str">
            <v>JORDI SIMÓ</v>
          </cell>
          <cell r="E19">
            <v>292</v>
          </cell>
          <cell r="F19">
            <v>10</v>
          </cell>
          <cell r="G19" t="str">
            <v>DINO ROS</v>
          </cell>
          <cell r="H19">
            <v>292</v>
          </cell>
          <cell r="I19">
            <v>15</v>
          </cell>
          <cell r="J19">
            <v>584</v>
          </cell>
          <cell r="K19">
            <v>25</v>
          </cell>
          <cell r="L19" t="str">
            <v>LMP</v>
          </cell>
          <cell r="M19" t="str">
            <v>JUEVES</v>
          </cell>
        </row>
        <row r="20">
          <cell r="C20" t="str">
            <v>SLOTALLIMIT</v>
          </cell>
          <cell r="D20" t="str">
            <v>ALEIX SERRA</v>
          </cell>
          <cell r="E20">
            <v>257</v>
          </cell>
          <cell r="F20">
            <v>22</v>
          </cell>
          <cell r="G20" t="str">
            <v>ORIOL SERRA</v>
          </cell>
          <cell r="H20">
            <v>257</v>
          </cell>
          <cell r="I20">
            <v>22</v>
          </cell>
          <cell r="J20">
            <v>514</v>
          </cell>
          <cell r="K20">
            <v>44</v>
          </cell>
          <cell r="L20" t="str">
            <v>LMP</v>
          </cell>
          <cell r="M20" t="str">
            <v>VIERNES</v>
          </cell>
        </row>
        <row r="21">
          <cell r="C21" t="str">
            <v>STP RACING</v>
          </cell>
          <cell r="D21" t="str">
            <v>GABRIEL RODRÍGUEZ</v>
          </cell>
          <cell r="E21">
            <v>273</v>
          </cell>
          <cell r="F21">
            <v>22</v>
          </cell>
          <cell r="G21" t="str">
            <v>RICHARD ARREDONDO</v>
          </cell>
          <cell r="H21">
            <v>273</v>
          </cell>
          <cell r="I21">
            <v>22</v>
          </cell>
          <cell r="J21">
            <v>546</v>
          </cell>
          <cell r="K21">
            <v>44</v>
          </cell>
          <cell r="L21" t="str">
            <v>LMP</v>
          </cell>
          <cell r="M21" t="str">
            <v>VIERNES</v>
          </cell>
        </row>
        <row r="22">
          <cell r="C22" t="str">
            <v>CRONO 1</v>
          </cell>
          <cell r="D22" t="str">
            <v>JAVI MUÑOZ</v>
          </cell>
          <cell r="E22">
            <v>201</v>
          </cell>
          <cell r="F22">
            <v>31</v>
          </cell>
          <cell r="G22" t="str">
            <v>MARIUS MAGRO</v>
          </cell>
          <cell r="H22">
            <v>201</v>
          </cell>
          <cell r="I22">
            <v>31</v>
          </cell>
          <cell r="J22">
            <v>402</v>
          </cell>
          <cell r="K22">
            <v>62</v>
          </cell>
          <cell r="L22" t="str">
            <v>GT2</v>
          </cell>
          <cell r="M22" t="e">
            <v>#N/A</v>
          </cell>
        </row>
        <row r="23">
          <cell r="C23" t="str">
            <v>ROCK &amp; SOT</v>
          </cell>
          <cell r="D23" t="str">
            <v>MANEL SORIANO</v>
          </cell>
          <cell r="E23">
            <v>44</v>
          </cell>
          <cell r="F23">
            <v>28</v>
          </cell>
          <cell r="G23" t="str">
            <v>ENRIC ILLA</v>
          </cell>
          <cell r="H23">
            <v>44</v>
          </cell>
          <cell r="I23">
            <v>26</v>
          </cell>
          <cell r="J23">
            <v>88</v>
          </cell>
          <cell r="K23">
            <v>54</v>
          </cell>
          <cell r="L23" t="str">
            <v/>
          </cell>
          <cell r="M23" t="e">
            <v>#N/A</v>
          </cell>
        </row>
        <row r="24">
          <cell r="C24" t="str">
            <v>DZERO AIRWAYS</v>
          </cell>
          <cell r="D24" t="str">
            <v>JORDI PÉREZ</v>
          </cell>
          <cell r="E24">
            <v>40</v>
          </cell>
          <cell r="F24">
            <v>27</v>
          </cell>
          <cell r="G24" t="str">
            <v>LUCAS NEVADO</v>
          </cell>
          <cell r="H24">
            <v>40</v>
          </cell>
          <cell r="I24">
            <v>20</v>
          </cell>
          <cell r="J24">
            <v>80</v>
          </cell>
          <cell r="K24">
            <v>47</v>
          </cell>
          <cell r="L24">
            <v>0</v>
          </cell>
          <cell r="M24" t="e">
            <v>#N/A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e">
            <v>#N/A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e">
            <v>#N/A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e">
            <v>#N/A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#N/A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e">
            <v>#N/A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e">
            <v>#N/A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#N/A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e">
            <v>#N/A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e">
            <v>#N/A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e">
            <v>#N/A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e">
            <v>#N/A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e">
            <v>#N/A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e">
            <v>#N/A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e">
            <v>#N/A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E2" t="str">
            <v>Porsche 963</v>
          </cell>
        </row>
        <row r="3">
          <cell r="E3" t="str">
            <v>Viper SRT</v>
          </cell>
        </row>
        <row r="4">
          <cell r="E4" t="str">
            <v>Ferrari 488 GT3</v>
          </cell>
        </row>
        <row r="5">
          <cell r="E5" t="str">
            <v>Toyota TS-050</v>
          </cell>
        </row>
        <row r="6">
          <cell r="E6" t="str">
            <v>Acura ARX-05</v>
          </cell>
        </row>
        <row r="7">
          <cell r="E7" t="str">
            <v>Corvette Callaway C7 GT-R</v>
          </cell>
        </row>
        <row r="8">
          <cell r="E8" t="str">
            <v>Audi R18 Ultra</v>
          </cell>
        </row>
        <row r="9">
          <cell r="E9" t="str">
            <v>Toyota TS-050</v>
          </cell>
        </row>
        <row r="10">
          <cell r="E10" t="str">
            <v>Porsche 963</v>
          </cell>
        </row>
        <row r="11">
          <cell r="E11" t="str">
            <v>Lola Aston Martin</v>
          </cell>
        </row>
        <row r="12">
          <cell r="E12" t="str">
            <v>Oreca 07</v>
          </cell>
        </row>
        <row r="13">
          <cell r="E13" t="str">
            <v>BMW M8 GTE</v>
          </cell>
        </row>
        <row r="14">
          <cell r="E14" t="str">
            <v>Acura ARX-05</v>
          </cell>
        </row>
        <row r="15">
          <cell r="E15" t="str">
            <v>Acura ARX-05</v>
          </cell>
        </row>
        <row r="16">
          <cell r="E16" t="str">
            <v>Audi e-tron Quattro</v>
          </cell>
        </row>
        <row r="17">
          <cell r="E17" t="str">
            <v>Cadillac V-Series.R</v>
          </cell>
        </row>
        <row r="18">
          <cell r="E18" t="str">
            <v>Lola Aston Martin</v>
          </cell>
        </row>
        <row r="19">
          <cell r="E19" t="str">
            <v>Porsche 963</v>
          </cell>
        </row>
        <row r="20">
          <cell r="E20" t="str">
            <v>Toyota TS-050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4">
          <cell r="B4" t="str">
            <v>Viper SRT</v>
          </cell>
          <cell r="C4" t="str">
            <v>Scaleauto</v>
          </cell>
          <cell r="D4" t="str">
            <v>17,0 gr.</v>
          </cell>
          <cell r="E4">
            <v>-8</v>
          </cell>
          <cell r="F4" t="str">
            <v>GT</v>
          </cell>
        </row>
        <row r="5">
          <cell r="B5" t="str">
            <v>Spyker GT2</v>
          </cell>
          <cell r="C5" t="str">
            <v>Scaleauto</v>
          </cell>
          <cell r="D5" t="str">
            <v>17,0 gr.</v>
          </cell>
          <cell r="E5">
            <v>-8</v>
          </cell>
          <cell r="F5" t="str">
            <v>GT</v>
          </cell>
        </row>
        <row r="6">
          <cell r="B6" t="str">
            <v>Ford GTE</v>
          </cell>
          <cell r="C6" t="str">
            <v>Sideways</v>
          </cell>
          <cell r="D6" t="str">
            <v>18,0 gr.</v>
          </cell>
          <cell r="E6">
            <v>-8</v>
          </cell>
          <cell r="F6" t="str">
            <v>GT</v>
          </cell>
        </row>
        <row r="7">
          <cell r="B7" t="str">
            <v>Lambo Huracan GT3</v>
          </cell>
          <cell r="C7" t="str">
            <v>Sideways</v>
          </cell>
          <cell r="D7" t="str">
            <v>18,0 gr.</v>
          </cell>
          <cell r="E7">
            <v>-6</v>
          </cell>
          <cell r="F7" t="str">
            <v>GT</v>
          </cell>
        </row>
        <row r="8">
          <cell r="B8" t="str">
            <v>Lambo Murcielago GT3</v>
          </cell>
          <cell r="C8" t="str">
            <v>Black Arrow</v>
          </cell>
          <cell r="D8" t="str">
            <v>17,0 gr.</v>
          </cell>
          <cell r="E8">
            <v>-6</v>
          </cell>
          <cell r="F8" t="str">
            <v>GT</v>
          </cell>
        </row>
        <row r="9">
          <cell r="B9" t="str">
            <v>Aston Martin GT3</v>
          </cell>
          <cell r="C9" t="str">
            <v>Sideways</v>
          </cell>
          <cell r="D9" t="str">
            <v>17,0 gr.</v>
          </cell>
          <cell r="E9">
            <v>-4</v>
          </cell>
          <cell r="F9" t="str">
            <v>GT</v>
          </cell>
        </row>
        <row r="10">
          <cell r="B10" t="str">
            <v>Corvette C7R</v>
          </cell>
          <cell r="C10" t="str">
            <v>Scaleauto</v>
          </cell>
          <cell r="D10" t="str">
            <v>17,0 gr.</v>
          </cell>
          <cell r="E10">
            <v>-4</v>
          </cell>
          <cell r="F10" t="str">
            <v>GT</v>
          </cell>
        </row>
        <row r="11">
          <cell r="B11" t="str">
            <v>Ferrari 488 GT3</v>
          </cell>
          <cell r="C11" t="str">
            <v>Black Arrow</v>
          </cell>
          <cell r="D11" t="str">
            <v>17,0 gr.</v>
          </cell>
          <cell r="E11">
            <v>-2</v>
          </cell>
          <cell r="F11" t="str">
            <v>GT</v>
          </cell>
        </row>
        <row r="12">
          <cell r="B12" t="str">
            <v>Corvette Callaway C7 GT-R</v>
          </cell>
          <cell r="C12" t="str">
            <v>Scaleauto</v>
          </cell>
          <cell r="D12" t="str">
            <v>17,0 gr.</v>
          </cell>
          <cell r="E12">
            <v>-2</v>
          </cell>
          <cell r="F12" t="str">
            <v>GT</v>
          </cell>
        </row>
        <row r="13">
          <cell r="B13" t="str">
            <v>Honda NSX GT3</v>
          </cell>
          <cell r="C13" t="str">
            <v>Scaleauto</v>
          </cell>
          <cell r="D13" t="str">
            <v>18,0 gr.</v>
          </cell>
          <cell r="E13">
            <v>0</v>
          </cell>
          <cell r="F13" t="str">
            <v>GT</v>
          </cell>
        </row>
        <row r="14">
          <cell r="B14" t="str">
            <v>McLaren 720s GT3</v>
          </cell>
          <cell r="C14" t="str">
            <v>Sideways</v>
          </cell>
          <cell r="D14" t="str">
            <v>18,5 gr.</v>
          </cell>
          <cell r="E14">
            <v>0</v>
          </cell>
          <cell r="F14" t="str">
            <v>GT</v>
          </cell>
        </row>
        <row r="15">
          <cell r="B15" t="str">
            <v>Lexus RC F GT3</v>
          </cell>
          <cell r="C15" t="str">
            <v>Sideways</v>
          </cell>
          <cell r="D15" t="str">
            <v>18,0 gr.</v>
          </cell>
          <cell r="E15">
            <v>2</v>
          </cell>
          <cell r="F15" t="str">
            <v>GT</v>
          </cell>
        </row>
        <row r="16">
          <cell r="B16" t="str">
            <v>BMW Z4 GT3</v>
          </cell>
          <cell r="C16" t="str">
            <v>Scaleauto</v>
          </cell>
          <cell r="D16" t="str">
            <v>17,0 gr.</v>
          </cell>
          <cell r="E16">
            <v>2</v>
          </cell>
          <cell r="F16" t="str">
            <v>GT</v>
          </cell>
        </row>
        <row r="17">
          <cell r="B17" t="str">
            <v>Ferrari 488 GT3 "Fantasy"</v>
          </cell>
          <cell r="C17" t="str">
            <v>Sideways</v>
          </cell>
          <cell r="D17" t="str">
            <v>17 gr.</v>
          </cell>
          <cell r="E17">
            <v>4</v>
          </cell>
          <cell r="F17" t="str">
            <v>GT</v>
          </cell>
        </row>
        <row r="18">
          <cell r="B18" t="str">
            <v>Porsche 991.2 RSR</v>
          </cell>
          <cell r="C18" t="str">
            <v>Scaleauto</v>
          </cell>
          <cell r="D18" t="str">
            <v>17,0 gr.</v>
          </cell>
          <cell r="E18">
            <v>4</v>
          </cell>
          <cell r="F18" t="str">
            <v>GT</v>
          </cell>
        </row>
        <row r="19">
          <cell r="B19" t="str">
            <v>Honda HSV</v>
          </cell>
          <cell r="C19" t="str">
            <v>Scaleauto</v>
          </cell>
          <cell r="D19" t="str">
            <v>17,0 gr.</v>
          </cell>
          <cell r="E19">
            <v>4</v>
          </cell>
          <cell r="F19" t="str">
            <v>GT</v>
          </cell>
        </row>
        <row r="20">
          <cell r="B20" t="str">
            <v>Audi R8 LMS</v>
          </cell>
          <cell r="C20" t="str">
            <v>Scaleauto</v>
          </cell>
          <cell r="D20" t="str">
            <v>17,0 gr.</v>
          </cell>
          <cell r="E20">
            <v>4</v>
          </cell>
          <cell r="F20" t="str">
            <v>GT</v>
          </cell>
        </row>
        <row r="21">
          <cell r="B21" t="str">
            <v>Mercedes AMG GT3</v>
          </cell>
          <cell r="C21" t="str">
            <v>Scaleauto</v>
          </cell>
          <cell r="D21" t="str">
            <v>18,0 gr.</v>
          </cell>
          <cell r="E21">
            <v>4</v>
          </cell>
          <cell r="F21" t="str">
            <v>GT</v>
          </cell>
        </row>
        <row r="22">
          <cell r="B22" t="str">
            <v>Porsche 991 RSR</v>
          </cell>
          <cell r="C22" t="str">
            <v>Scaleauto</v>
          </cell>
          <cell r="D22" t="str">
            <v>17,0 gr.</v>
          </cell>
          <cell r="E22">
            <v>6</v>
          </cell>
          <cell r="F22" t="str">
            <v>GT</v>
          </cell>
        </row>
        <row r="23">
          <cell r="B23" t="str">
            <v>Corvette C8R</v>
          </cell>
          <cell r="C23" t="str">
            <v>NSR</v>
          </cell>
          <cell r="D23" t="str">
            <v>17,0 gr.</v>
          </cell>
          <cell r="E23">
            <v>6</v>
          </cell>
          <cell r="F23" t="str">
            <v>GT</v>
          </cell>
        </row>
        <row r="24">
          <cell r="B24" t="str">
            <v>McLaren 720s GT3</v>
          </cell>
          <cell r="C24" t="str">
            <v>NSR</v>
          </cell>
          <cell r="D24" t="str">
            <v>18,0 gr.</v>
          </cell>
          <cell r="E24">
            <v>6</v>
          </cell>
          <cell r="F24" t="str">
            <v>GT</v>
          </cell>
        </row>
        <row r="25">
          <cell r="B25" t="str">
            <v>Mercedes AMG GT3</v>
          </cell>
          <cell r="C25" t="str">
            <v>NSR</v>
          </cell>
          <cell r="D25" t="str">
            <v>18,0 gr.</v>
          </cell>
          <cell r="E25">
            <v>6</v>
          </cell>
          <cell r="F25" t="str">
            <v>GT</v>
          </cell>
        </row>
        <row r="26">
          <cell r="B26" t="str">
            <v>Corvette C7R</v>
          </cell>
          <cell r="C26" t="str">
            <v>NSR</v>
          </cell>
          <cell r="D26" t="str">
            <v>17,0 gr.</v>
          </cell>
          <cell r="E26">
            <v>6</v>
          </cell>
          <cell r="F26" t="str">
            <v>GT</v>
          </cell>
        </row>
        <row r="27">
          <cell r="B27" t="str">
            <v>Aston Martin</v>
          </cell>
          <cell r="C27" t="str">
            <v>NSR</v>
          </cell>
          <cell r="D27" t="str">
            <v>17,0 gr.</v>
          </cell>
          <cell r="E27">
            <v>6</v>
          </cell>
          <cell r="F27" t="str">
            <v>GT</v>
          </cell>
        </row>
        <row r="28">
          <cell r="B28" t="str">
            <v>Corvette C6R</v>
          </cell>
          <cell r="C28" t="str">
            <v>NSR</v>
          </cell>
          <cell r="D28" t="str">
            <v>17,0 gr.</v>
          </cell>
          <cell r="E28">
            <v>6</v>
          </cell>
          <cell r="F28" t="str">
            <v>GT</v>
          </cell>
        </row>
        <row r="29">
          <cell r="B29" t="str">
            <v>BMW Z4 GT3</v>
          </cell>
          <cell r="C29" t="str">
            <v>NSR</v>
          </cell>
          <cell r="D29" t="str">
            <v>17,0 gr.</v>
          </cell>
          <cell r="E29">
            <v>6</v>
          </cell>
          <cell r="F29" t="str">
            <v>GT</v>
          </cell>
        </row>
        <row r="30">
          <cell r="B30" t="str">
            <v>Aston Martin</v>
          </cell>
          <cell r="C30" t="str">
            <v>Black Arrow</v>
          </cell>
          <cell r="D30" t="str">
            <v>18,0 gr.</v>
          </cell>
          <cell r="E30">
            <v>6</v>
          </cell>
          <cell r="F30" t="str">
            <v>GT</v>
          </cell>
        </row>
        <row r="31">
          <cell r="B31" t="str">
            <v>Audi R8 LMS GT3</v>
          </cell>
          <cell r="C31" t="str">
            <v>NSR</v>
          </cell>
          <cell r="D31" t="str">
            <v>17,0 gr.</v>
          </cell>
          <cell r="E31">
            <v>6</v>
          </cell>
          <cell r="F31" t="str">
            <v>GT</v>
          </cell>
        </row>
        <row r="32">
          <cell r="B32" t="str">
            <v>Porsche 997 GT3</v>
          </cell>
          <cell r="C32" t="str">
            <v>NSR</v>
          </cell>
          <cell r="D32" t="str">
            <v>17,0 gr.</v>
          </cell>
          <cell r="E32">
            <v>6</v>
          </cell>
          <cell r="F32" t="str">
            <v>GT</v>
          </cell>
        </row>
        <row r="33">
          <cell r="B33" t="str">
            <v>Mercedes SLS GT3</v>
          </cell>
          <cell r="C33" t="str">
            <v>Scaleauto</v>
          </cell>
          <cell r="D33" t="str">
            <v>17,0 gr.</v>
          </cell>
          <cell r="E33">
            <v>8</v>
          </cell>
          <cell r="F33" t="str">
            <v>GT</v>
          </cell>
        </row>
        <row r="34">
          <cell r="B34" t="str">
            <v>Bentley Continental GT3</v>
          </cell>
          <cell r="C34" t="str">
            <v>Sideways</v>
          </cell>
          <cell r="D34" t="str">
            <v>20,0 gr.</v>
          </cell>
          <cell r="E34">
            <v>8</v>
          </cell>
          <cell r="F34" t="str">
            <v>GT</v>
          </cell>
        </row>
        <row r="35">
          <cell r="B35" t="str">
            <v>Maserati GT3</v>
          </cell>
          <cell r="C35" t="str">
            <v>Slot.it</v>
          </cell>
          <cell r="D35" t="str">
            <v>17,5 gr.</v>
          </cell>
          <cell r="E35">
            <v>8</v>
          </cell>
          <cell r="F35" t="str">
            <v>GT</v>
          </cell>
        </row>
        <row r="36">
          <cell r="B36" t="str">
            <v>BMW M4 LMGT3</v>
          </cell>
          <cell r="C36" t="str">
            <v>Sideways</v>
          </cell>
          <cell r="D36" t="str">
            <v>19,0 gr.</v>
          </cell>
          <cell r="E36">
            <v>8</v>
          </cell>
          <cell r="F36" t="str">
            <v>GT</v>
          </cell>
        </row>
        <row r="37">
          <cell r="B37" t="str">
            <v>Audi R8 LMS GT2</v>
          </cell>
          <cell r="C37" t="str">
            <v>Scaleauto</v>
          </cell>
          <cell r="D37" t="str">
            <v>17,0 gr.</v>
          </cell>
          <cell r="E37">
            <v>8</v>
          </cell>
          <cell r="F37" t="str">
            <v>GT</v>
          </cell>
        </row>
        <row r="38">
          <cell r="B38" t="str">
            <v>Porsche 911 GT3 (992)</v>
          </cell>
          <cell r="C38" t="str">
            <v>Scaleauto</v>
          </cell>
          <cell r="D38" t="str">
            <v>17,0 gr</v>
          </cell>
          <cell r="E38">
            <v>8</v>
          </cell>
          <cell r="F38" t="str">
            <v>GT</v>
          </cell>
        </row>
        <row r="39">
          <cell r="B39" t="str">
            <v>BMW M6 GT3</v>
          </cell>
          <cell r="C39" t="str">
            <v>Sideways</v>
          </cell>
          <cell r="D39" t="str">
            <v>18,0 gr.</v>
          </cell>
          <cell r="E39">
            <v>8</v>
          </cell>
          <cell r="F39" t="str">
            <v>LMP</v>
          </cell>
        </row>
        <row r="40">
          <cell r="B40" t="str">
            <v>Nissan GTR GT3</v>
          </cell>
          <cell r="C40" t="str">
            <v>Slot.it</v>
          </cell>
          <cell r="D40" t="str">
            <v>18,0 gr.</v>
          </cell>
          <cell r="E40">
            <v>8</v>
          </cell>
          <cell r="F40" t="str">
            <v>LMP</v>
          </cell>
        </row>
        <row r="41">
          <cell r="B41" t="str">
            <v>AUDI R8 GT3 LMS EVOII</v>
          </cell>
          <cell r="C41" t="str">
            <v>Slot.it</v>
          </cell>
          <cell r="D41" t="str">
            <v>17,0 gr.</v>
          </cell>
          <cell r="E41">
            <v>8</v>
          </cell>
          <cell r="F41" t="str">
            <v>LMP</v>
          </cell>
        </row>
        <row r="42">
          <cell r="B42" t="str">
            <v>BMW M8 GTE</v>
          </cell>
          <cell r="C42" t="str">
            <v>Scaleauto</v>
          </cell>
          <cell r="D42" t="str">
            <v>17,0 gr.</v>
          </cell>
          <cell r="E42">
            <v>8</v>
          </cell>
          <cell r="F42" t="str">
            <v>LMP</v>
          </cell>
        </row>
        <row r="43">
          <cell r="B43" t="str">
            <v>Maserati GT4</v>
          </cell>
          <cell r="C43" t="str">
            <v>Slot.it</v>
          </cell>
          <cell r="D43" t="str">
            <v>18,0 gr.</v>
          </cell>
          <cell r="E43">
            <v>10</v>
          </cell>
          <cell r="F43" t="str">
            <v>LMP</v>
          </cell>
        </row>
        <row r="44">
          <cell r="B44" t="str">
            <v>Lola B09/12</v>
          </cell>
          <cell r="C44" t="str">
            <v>Slot.it</v>
          </cell>
          <cell r="D44" t="str">
            <v>17,0 gr.</v>
          </cell>
          <cell r="E44">
            <v>-8</v>
          </cell>
          <cell r="F44" t="str">
            <v>LMP</v>
          </cell>
        </row>
        <row r="45">
          <cell r="B45" t="str">
            <v>Porsche 963</v>
          </cell>
          <cell r="C45" t="str">
            <v>Scaleauto</v>
          </cell>
          <cell r="D45" t="str">
            <v>17,0 gr.</v>
          </cell>
          <cell r="E45">
            <v>-8</v>
          </cell>
          <cell r="F45" t="str">
            <v>LMP</v>
          </cell>
        </row>
        <row r="46">
          <cell r="B46" t="str">
            <v>Lola Aston Martin</v>
          </cell>
          <cell r="C46" t="str">
            <v>Slot.it</v>
          </cell>
          <cell r="D46" t="str">
            <v>17,0 gr.</v>
          </cell>
          <cell r="E46">
            <v>-6</v>
          </cell>
          <cell r="F46" t="str">
            <v>LMP</v>
          </cell>
        </row>
        <row r="47">
          <cell r="B47" t="str">
            <v>Porsche 919</v>
          </cell>
          <cell r="C47" t="str">
            <v>SRC</v>
          </cell>
          <cell r="D47" t="str">
            <v>17,0 gr.</v>
          </cell>
          <cell r="E47">
            <v>-6</v>
          </cell>
          <cell r="F47" t="str">
            <v>LMP</v>
          </cell>
        </row>
        <row r="48">
          <cell r="B48" t="str">
            <v>Toyota TS-050</v>
          </cell>
          <cell r="C48" t="str">
            <v>SRC</v>
          </cell>
          <cell r="D48" t="str">
            <v>17,0 gr.</v>
          </cell>
          <cell r="E48">
            <v>-4</v>
          </cell>
          <cell r="F48" t="str">
            <v>LMP</v>
          </cell>
        </row>
        <row r="49">
          <cell r="B49" t="str">
            <v>Cadillac V-Series.R</v>
          </cell>
          <cell r="C49" t="str">
            <v>Scaleauto</v>
          </cell>
          <cell r="D49" t="str">
            <v>17,0 gr.</v>
          </cell>
          <cell r="E49">
            <v>-4</v>
          </cell>
          <cell r="F49" t="str">
            <v>LMP</v>
          </cell>
        </row>
        <row r="50">
          <cell r="B50" t="str">
            <v>Peugeot 9X8</v>
          </cell>
          <cell r="C50" t="str">
            <v>Scaleauto</v>
          </cell>
          <cell r="D50" t="str">
            <v>17,0 gr.</v>
          </cell>
          <cell r="E50">
            <v>-4</v>
          </cell>
          <cell r="F50" t="str">
            <v>LMP</v>
          </cell>
        </row>
        <row r="51">
          <cell r="B51" t="str">
            <v>Oreca 07</v>
          </cell>
          <cell r="C51" t="str">
            <v>Slot.it</v>
          </cell>
          <cell r="D51" t="str">
            <v>17,0 gr.</v>
          </cell>
          <cell r="E51">
            <v>-2</v>
          </cell>
          <cell r="F51" t="str">
            <v>LMP</v>
          </cell>
        </row>
        <row r="52">
          <cell r="B52" t="str">
            <v>Audi R18 Ultra</v>
          </cell>
          <cell r="C52" t="str">
            <v>Slot.it</v>
          </cell>
          <cell r="D52" t="str">
            <v>17,0 gr.</v>
          </cell>
          <cell r="E52">
            <v>-2</v>
          </cell>
          <cell r="F52" t="str">
            <v>LMP</v>
          </cell>
        </row>
        <row r="53">
          <cell r="B53" t="str">
            <v>Radical SR9</v>
          </cell>
          <cell r="C53" t="str">
            <v>Scaleauto</v>
          </cell>
          <cell r="D53" t="str">
            <v>17,0 gr.</v>
          </cell>
          <cell r="E53">
            <v>0</v>
          </cell>
          <cell r="F53" t="str">
            <v>LMP</v>
          </cell>
        </row>
        <row r="54">
          <cell r="B54" t="str">
            <v>Acura ARX-05</v>
          </cell>
          <cell r="C54" t="str">
            <v>Slot.it</v>
          </cell>
          <cell r="D54" t="str">
            <v>17,0 gr.</v>
          </cell>
          <cell r="E54">
            <v>0</v>
          </cell>
          <cell r="F54" t="str">
            <v>LMP</v>
          </cell>
        </row>
        <row r="55">
          <cell r="B55" t="str">
            <v>Reynard 2QK</v>
          </cell>
          <cell r="C55" t="str">
            <v>Sloting Plus</v>
          </cell>
          <cell r="D55" t="str">
            <v>17,0 gr.</v>
          </cell>
          <cell r="E55">
            <v>2</v>
          </cell>
          <cell r="F55" t="str">
            <v>LMP</v>
          </cell>
        </row>
        <row r="56">
          <cell r="B56" t="str">
            <v>BMW V12 LMR 99</v>
          </cell>
          <cell r="C56" t="str">
            <v>Arrow Slot</v>
          </cell>
          <cell r="D56" t="str">
            <v>17,0 gr.</v>
          </cell>
          <cell r="E56">
            <v>6</v>
          </cell>
          <cell r="F56" t="str">
            <v>LMP</v>
          </cell>
        </row>
        <row r="57">
          <cell r="B57" t="str">
            <v>Audi R8 LMP</v>
          </cell>
          <cell r="C57" t="str">
            <v>Slot.it</v>
          </cell>
          <cell r="D57" t="str">
            <v>17,0 gr.</v>
          </cell>
          <cell r="E57">
            <v>6</v>
          </cell>
          <cell r="F57" t="str">
            <v>LMP</v>
          </cell>
        </row>
        <row r="58">
          <cell r="B58" t="str">
            <v>Audi e-tron Quattro</v>
          </cell>
          <cell r="C58" t="str">
            <v>Slot.it</v>
          </cell>
          <cell r="D58" t="str">
            <v>17,0 gr.</v>
          </cell>
          <cell r="E58">
            <v>8</v>
          </cell>
          <cell r="F58" t="str">
            <v>LMP</v>
          </cell>
        </row>
        <row r="59">
          <cell r="B59" t="str">
            <v>Audi R18 Ultra NSR</v>
          </cell>
          <cell r="C59" t="str">
            <v>NSR</v>
          </cell>
          <cell r="D59" t="str">
            <v>17,0 gr.</v>
          </cell>
          <cell r="E59">
            <v>8</v>
          </cell>
          <cell r="F59" t="str">
            <v>LMP</v>
          </cell>
        </row>
        <row r="60">
          <cell r="B60" t="str">
            <v>Totyota GR010</v>
          </cell>
          <cell r="C60" t="str">
            <v>Slot.it</v>
          </cell>
          <cell r="D60" t="str">
            <v>18,0 gr.</v>
          </cell>
          <cell r="E60">
            <v>6</v>
          </cell>
          <cell r="F60" t="str">
            <v>LMP</v>
          </cell>
        </row>
      </sheetData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R84"/>
  <sheetViews>
    <sheetView showGridLines="0" tabSelected="1" workbookViewId="0">
      <selection activeCell="B37" sqref="B37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34.140625" style="32" bestFit="1" customWidth="1"/>
    <col min="3" max="3" width="9.5703125" style="33" customWidth="1"/>
    <col min="4" max="4" width="6.42578125" style="33" customWidth="1"/>
    <col min="5" max="10" width="9.140625" style="30" customWidth="1"/>
    <col min="11" max="13" width="9.140625" style="30" hidden="1" customWidth="1"/>
    <col min="14" max="21" width="9.140625" style="30" customWidth="1"/>
    <col min="22" max="22" width="9.140625" style="30" hidden="1" customWidth="1"/>
    <col min="23" max="16384" width="9.140625" style="30"/>
  </cols>
  <sheetData>
    <row r="1" spans="1:27" ht="44.25" customHeight="1" x14ac:dyDescent="0.3">
      <c r="A1" s="30"/>
      <c r="B1" s="30"/>
      <c r="C1" s="29" t="s">
        <v>16</v>
      </c>
      <c r="D1" s="29"/>
    </row>
    <row r="2" spans="1:27" ht="15" customHeight="1" x14ac:dyDescent="0.3">
      <c r="A2" s="30"/>
      <c r="B2" s="30"/>
      <c r="E2" s="34"/>
    </row>
    <row r="3" spans="1:27" ht="13.5" thickBot="1" x14ac:dyDescent="0.25">
      <c r="A3" s="35" t="s">
        <v>0</v>
      </c>
      <c r="B3" s="36" t="s">
        <v>1</v>
      </c>
      <c r="C3" s="37" t="s">
        <v>2</v>
      </c>
      <c r="D3" s="38" t="s">
        <v>15</v>
      </c>
      <c r="E3" s="35" t="s">
        <v>3</v>
      </c>
      <c r="F3" s="35" t="s">
        <v>5</v>
      </c>
      <c r="G3" s="35" t="s">
        <v>7</v>
      </c>
      <c r="H3" s="35" t="s">
        <v>8</v>
      </c>
      <c r="I3" s="35" t="s">
        <v>6</v>
      </c>
      <c r="J3" s="35" t="s">
        <v>4</v>
      </c>
      <c r="K3" s="35" t="s">
        <v>9</v>
      </c>
      <c r="L3" s="35" t="s">
        <v>10</v>
      </c>
      <c r="M3" s="39" t="s">
        <v>14</v>
      </c>
    </row>
    <row r="4" spans="1:27" s="28" customFormat="1" ht="15.75" x14ac:dyDescent="0.25">
      <c r="A4" s="4">
        <v>1</v>
      </c>
      <c r="B4" s="13" t="s">
        <v>17</v>
      </c>
      <c r="C4" s="21">
        <v>466</v>
      </c>
      <c r="D4" s="26" t="s">
        <v>18</v>
      </c>
      <c r="E4" s="15">
        <v>76</v>
      </c>
      <c r="F4" s="4">
        <v>77</v>
      </c>
      <c r="G4" s="4">
        <v>79</v>
      </c>
      <c r="H4" s="4">
        <v>78</v>
      </c>
      <c r="I4" s="4">
        <v>78</v>
      </c>
      <c r="J4" s="46">
        <v>78</v>
      </c>
      <c r="K4" s="4"/>
      <c r="L4" s="4"/>
      <c r="M4" s="4" t="s">
        <v>19</v>
      </c>
      <c r="Q4" s="30"/>
      <c r="R4" s="30"/>
      <c r="S4" s="30"/>
      <c r="T4" s="30"/>
      <c r="U4" s="30"/>
      <c r="V4" s="30">
        <v>19</v>
      </c>
      <c r="W4" s="30"/>
      <c r="X4" s="30"/>
      <c r="Y4" s="30"/>
      <c r="Z4" s="30"/>
      <c r="AA4" s="30"/>
    </row>
    <row r="5" spans="1:27" outlineLevel="1" x14ac:dyDescent="0.2">
      <c r="A5" s="30"/>
      <c r="B5" s="10" t="s">
        <v>11</v>
      </c>
      <c r="C5" s="18"/>
      <c r="D5" s="23"/>
      <c r="E5" s="54">
        <v>11.654999999999999</v>
      </c>
      <c r="F5" s="55">
        <v>11.494</v>
      </c>
      <c r="G5" s="55">
        <v>11.391999999999999</v>
      </c>
      <c r="H5" s="57">
        <v>11.381</v>
      </c>
      <c r="I5" s="55">
        <v>11.39</v>
      </c>
      <c r="J5" s="55">
        <v>11.445</v>
      </c>
      <c r="K5" s="55"/>
      <c r="L5" s="55"/>
      <c r="M5" s="2">
        <v>0</v>
      </c>
    </row>
    <row r="6" spans="1:27" outlineLevel="1" x14ac:dyDescent="0.2">
      <c r="A6" s="30"/>
      <c r="B6" s="11" t="s">
        <v>12</v>
      </c>
      <c r="C6" s="19"/>
      <c r="D6" s="25"/>
      <c r="E6" s="6">
        <v>11.79</v>
      </c>
      <c r="F6" s="3">
        <v>11.643000000000001</v>
      </c>
      <c r="G6" s="3">
        <v>11.513</v>
      </c>
      <c r="H6" s="60">
        <v>11.507999999999999</v>
      </c>
      <c r="I6" s="3">
        <v>11.513999999999999</v>
      </c>
      <c r="J6" s="3">
        <v>11.659000000000001</v>
      </c>
      <c r="K6" s="3"/>
      <c r="L6" s="3"/>
    </row>
    <row r="7" spans="1:27" outlineLevel="1" x14ac:dyDescent="0.2">
      <c r="A7" s="30"/>
      <c r="B7" s="1" t="s">
        <v>13</v>
      </c>
      <c r="C7" s="42" t="s">
        <v>26</v>
      </c>
      <c r="D7" s="7"/>
      <c r="E7" s="43" t="s">
        <v>20</v>
      </c>
      <c r="F7" s="44" t="s">
        <v>21</v>
      </c>
      <c r="G7" s="44" t="s">
        <v>22</v>
      </c>
      <c r="H7" s="44" t="s">
        <v>23</v>
      </c>
      <c r="I7" s="44" t="s">
        <v>24</v>
      </c>
      <c r="J7" s="44" t="s">
        <v>25</v>
      </c>
      <c r="K7" s="44"/>
      <c r="L7" s="44"/>
    </row>
    <row r="8" spans="1:27" s="28" customFormat="1" ht="16.5" thickBot="1" x14ac:dyDescent="0.3">
      <c r="A8" s="5">
        <v>2</v>
      </c>
      <c r="B8" s="14" t="s">
        <v>27</v>
      </c>
      <c r="C8" s="22">
        <v>465</v>
      </c>
      <c r="D8" s="27" t="s">
        <v>28</v>
      </c>
      <c r="E8" s="16">
        <v>76</v>
      </c>
      <c r="F8" s="17">
        <v>77</v>
      </c>
      <c r="G8" s="17">
        <v>79</v>
      </c>
      <c r="H8" s="48">
        <v>78</v>
      </c>
      <c r="I8" s="17">
        <v>77</v>
      </c>
      <c r="J8" s="17">
        <v>78</v>
      </c>
      <c r="K8" s="17"/>
      <c r="L8" s="17"/>
      <c r="M8" s="17" t="s">
        <v>29</v>
      </c>
    </row>
    <row r="9" spans="1:27" outlineLevel="1" x14ac:dyDescent="0.2">
      <c r="A9" s="30"/>
      <c r="B9" s="12" t="s">
        <v>11</v>
      </c>
      <c r="C9" s="20"/>
      <c r="D9" s="24"/>
      <c r="E9" s="54">
        <v>11.768000000000001</v>
      </c>
      <c r="F9" s="57">
        <v>11.465</v>
      </c>
      <c r="G9" s="58">
        <v>11.231</v>
      </c>
      <c r="H9" s="55">
        <v>11.484</v>
      </c>
      <c r="I9" s="55">
        <v>11.462999999999999</v>
      </c>
      <c r="J9" s="55">
        <v>11.465999999999999</v>
      </c>
      <c r="K9" s="55"/>
      <c r="L9" s="55"/>
      <c r="M9" s="2">
        <v>0</v>
      </c>
    </row>
    <row r="10" spans="1:27" outlineLevel="1" x14ac:dyDescent="0.2">
      <c r="A10" s="30"/>
      <c r="B10" s="11" t="s">
        <v>12</v>
      </c>
      <c r="C10" s="19"/>
      <c r="D10" s="25"/>
      <c r="E10" s="6">
        <v>11.907999999999999</v>
      </c>
      <c r="F10" s="60">
        <v>11.579000000000001</v>
      </c>
      <c r="G10" s="60">
        <v>11.38</v>
      </c>
      <c r="H10" s="3">
        <v>11.672000000000001</v>
      </c>
      <c r="I10" s="3">
        <v>11.566000000000001</v>
      </c>
      <c r="J10" s="3">
        <v>11.586</v>
      </c>
      <c r="K10" s="3"/>
      <c r="L10" s="3"/>
    </row>
    <row r="11" spans="1:27" ht="13.5" outlineLevel="1" thickBot="1" x14ac:dyDescent="0.25">
      <c r="A11" s="30"/>
      <c r="B11" s="8" t="s">
        <v>13</v>
      </c>
      <c r="C11" s="42" t="s">
        <v>26</v>
      </c>
      <c r="D11" s="9"/>
      <c r="E11" s="43" t="s">
        <v>30</v>
      </c>
      <c r="F11" s="44" t="s">
        <v>31</v>
      </c>
      <c r="G11" s="44" t="s">
        <v>32</v>
      </c>
      <c r="H11" s="44" t="s">
        <v>33</v>
      </c>
      <c r="I11" s="44" t="s">
        <v>34</v>
      </c>
      <c r="J11" s="44" t="s">
        <v>35</v>
      </c>
      <c r="K11" s="44"/>
      <c r="L11" s="44"/>
    </row>
    <row r="12" spans="1:27" s="28" customFormat="1" ht="15.75" x14ac:dyDescent="0.25">
      <c r="A12" s="4">
        <v>3</v>
      </c>
      <c r="B12" s="13" t="s">
        <v>36</v>
      </c>
      <c r="C12" s="21">
        <v>465</v>
      </c>
      <c r="D12" s="26" t="s">
        <v>37</v>
      </c>
      <c r="E12" s="15">
        <v>77</v>
      </c>
      <c r="F12" s="4">
        <v>77</v>
      </c>
      <c r="G12" s="4">
        <v>78</v>
      </c>
      <c r="H12" s="4">
        <v>76</v>
      </c>
      <c r="I12" s="4">
        <v>79</v>
      </c>
      <c r="J12" s="46">
        <v>78</v>
      </c>
      <c r="K12" s="4"/>
      <c r="L12" s="4"/>
      <c r="M12" s="4" t="s">
        <v>19</v>
      </c>
      <c r="Q12" s="30"/>
      <c r="R12" s="30"/>
      <c r="S12" s="30"/>
      <c r="T12" s="30"/>
      <c r="U12" s="30"/>
    </row>
    <row r="13" spans="1:27" outlineLevel="1" x14ac:dyDescent="0.2">
      <c r="A13" s="30"/>
      <c r="B13" s="10" t="s">
        <v>11</v>
      </c>
      <c r="C13" s="18"/>
      <c r="D13" s="23"/>
      <c r="E13" s="56">
        <v>11.561999999999999</v>
      </c>
      <c r="F13" s="55">
        <v>11.488</v>
      </c>
      <c r="G13" s="55">
        <v>11.375</v>
      </c>
      <c r="H13" s="55">
        <v>11.443</v>
      </c>
      <c r="I13" s="57">
        <v>11.303000000000001</v>
      </c>
      <c r="J13" s="55">
        <v>11.47</v>
      </c>
      <c r="K13" s="55"/>
      <c r="L13" s="55"/>
      <c r="M13" s="2">
        <v>0</v>
      </c>
    </row>
    <row r="14" spans="1:27" outlineLevel="1" x14ac:dyDescent="0.2">
      <c r="A14" s="30"/>
      <c r="B14" s="11" t="s">
        <v>12</v>
      </c>
      <c r="C14" s="19"/>
      <c r="D14" s="25"/>
      <c r="E14" s="59">
        <v>11.731</v>
      </c>
      <c r="F14" s="3">
        <v>11.635999999999999</v>
      </c>
      <c r="G14" s="3">
        <v>11.599</v>
      </c>
      <c r="H14" s="3">
        <v>11.741</v>
      </c>
      <c r="I14" s="60">
        <v>11.484999999999999</v>
      </c>
      <c r="J14" s="3">
        <v>11.617000000000001</v>
      </c>
      <c r="K14" s="3"/>
      <c r="L14" s="3"/>
    </row>
    <row r="15" spans="1:27" outlineLevel="1" x14ac:dyDescent="0.2">
      <c r="A15" s="30"/>
      <c r="B15" s="1" t="s">
        <v>13</v>
      </c>
      <c r="C15" s="42" t="s">
        <v>44</v>
      </c>
      <c r="D15" s="7"/>
      <c r="E15" s="43" t="s">
        <v>38</v>
      </c>
      <c r="F15" s="44" t="s">
        <v>39</v>
      </c>
      <c r="G15" s="44" t="s">
        <v>40</v>
      </c>
      <c r="H15" s="44" t="s">
        <v>41</v>
      </c>
      <c r="I15" s="44" t="s">
        <v>42</v>
      </c>
      <c r="J15" s="44" t="s">
        <v>43</v>
      </c>
      <c r="K15" s="44"/>
      <c r="L15" s="44"/>
    </row>
    <row r="16" spans="1:27" s="28" customFormat="1" ht="16.5" thickBot="1" x14ac:dyDescent="0.3">
      <c r="A16" s="5">
        <v>4</v>
      </c>
      <c r="B16" s="14" t="s">
        <v>45</v>
      </c>
      <c r="C16" s="22">
        <v>459</v>
      </c>
      <c r="D16" s="27" t="s">
        <v>18</v>
      </c>
      <c r="E16" s="49">
        <v>75</v>
      </c>
      <c r="F16" s="17">
        <v>76</v>
      </c>
      <c r="G16" s="17">
        <v>76</v>
      </c>
      <c r="H16" s="17">
        <v>76</v>
      </c>
      <c r="I16" s="17">
        <v>78</v>
      </c>
      <c r="J16" s="17">
        <v>78</v>
      </c>
      <c r="K16" s="17"/>
      <c r="L16" s="17"/>
      <c r="M16" s="17" t="s">
        <v>46</v>
      </c>
    </row>
    <row r="17" spans="1:34" outlineLevel="1" x14ac:dyDescent="0.2">
      <c r="A17" s="30"/>
      <c r="B17" s="12" t="s">
        <v>11</v>
      </c>
      <c r="C17" s="20"/>
      <c r="D17" s="24"/>
      <c r="E17" s="54">
        <v>11.794</v>
      </c>
      <c r="F17" s="55">
        <v>11.632999999999999</v>
      </c>
      <c r="G17" s="55">
        <v>11.452</v>
      </c>
      <c r="H17" s="55">
        <v>11.55</v>
      </c>
      <c r="I17" s="55">
        <v>11.391</v>
      </c>
      <c r="J17" s="57">
        <v>11.3</v>
      </c>
      <c r="K17" s="55"/>
      <c r="L17" s="55"/>
      <c r="M17" s="2">
        <v>0</v>
      </c>
    </row>
    <row r="18" spans="1:34" outlineLevel="1" x14ac:dyDescent="0.2">
      <c r="A18" s="30"/>
      <c r="B18" s="11" t="s">
        <v>12</v>
      </c>
      <c r="C18" s="19"/>
      <c r="D18" s="25"/>
      <c r="E18" s="6">
        <v>12.127000000000001</v>
      </c>
      <c r="F18" s="3">
        <v>11.829000000000001</v>
      </c>
      <c r="G18" s="3">
        <v>11.829000000000001</v>
      </c>
      <c r="H18" s="3">
        <v>11.823</v>
      </c>
      <c r="I18" s="3">
        <v>11.612</v>
      </c>
      <c r="J18" s="60">
        <v>11.487</v>
      </c>
      <c r="K18" s="3"/>
      <c r="L18" s="3"/>
      <c r="V18" s="40"/>
    </row>
    <row r="19" spans="1:34" ht="13.5" outlineLevel="1" thickBot="1" x14ac:dyDescent="0.25">
      <c r="A19" s="30"/>
      <c r="B19" s="8" t="s">
        <v>13</v>
      </c>
      <c r="C19" s="42" t="s">
        <v>53</v>
      </c>
      <c r="D19" s="9"/>
      <c r="E19" s="43" t="s">
        <v>47</v>
      </c>
      <c r="F19" s="44" t="s">
        <v>48</v>
      </c>
      <c r="G19" s="44" t="s">
        <v>49</v>
      </c>
      <c r="H19" s="44" t="s">
        <v>50</v>
      </c>
      <c r="I19" s="44" t="s">
        <v>51</v>
      </c>
      <c r="J19" s="44" t="s">
        <v>52</v>
      </c>
      <c r="K19" s="44"/>
      <c r="L19" s="44"/>
    </row>
    <row r="20" spans="1:34" s="28" customFormat="1" ht="15.75" x14ac:dyDescent="0.25">
      <c r="A20" s="4">
        <v>5</v>
      </c>
      <c r="B20" s="13" t="s">
        <v>54</v>
      </c>
      <c r="C20" s="21">
        <v>459</v>
      </c>
      <c r="D20" s="26" t="s">
        <v>55</v>
      </c>
      <c r="E20" s="15">
        <v>75</v>
      </c>
      <c r="F20" s="46">
        <v>77</v>
      </c>
      <c r="G20" s="4">
        <v>77</v>
      </c>
      <c r="H20" s="4">
        <v>76</v>
      </c>
      <c r="I20" s="4">
        <v>77</v>
      </c>
      <c r="J20" s="4">
        <v>77</v>
      </c>
      <c r="K20" s="4"/>
      <c r="L20" s="4"/>
      <c r="M20" s="4" t="s">
        <v>56</v>
      </c>
      <c r="Q20" s="30"/>
      <c r="R20" s="30"/>
      <c r="S20" s="30"/>
      <c r="T20" s="30"/>
      <c r="U20" s="30"/>
    </row>
    <row r="21" spans="1:34" outlineLevel="1" x14ac:dyDescent="0.2">
      <c r="A21" s="30"/>
      <c r="B21" s="10" t="s">
        <v>11</v>
      </c>
      <c r="C21" s="18"/>
      <c r="D21" s="23"/>
      <c r="E21" s="54">
        <v>11.77</v>
      </c>
      <c r="F21" s="55">
        <v>11.711</v>
      </c>
      <c r="G21" s="55">
        <v>11.545999999999999</v>
      </c>
      <c r="H21" s="55">
        <v>11.63</v>
      </c>
      <c r="I21" s="55">
        <v>11.539</v>
      </c>
      <c r="J21" s="55">
        <v>11.667</v>
      </c>
      <c r="K21" s="55"/>
      <c r="L21" s="55"/>
      <c r="M21" s="2">
        <v>0</v>
      </c>
      <c r="Y21" s="40"/>
    </row>
    <row r="22" spans="1:34" outlineLevel="1" x14ac:dyDescent="0.2">
      <c r="A22" s="30"/>
      <c r="B22" s="11" t="s">
        <v>12</v>
      </c>
      <c r="C22" s="19"/>
      <c r="D22" s="25"/>
      <c r="E22" s="6">
        <v>11.968999999999999</v>
      </c>
      <c r="F22" s="3">
        <v>11.837999999999999</v>
      </c>
      <c r="G22" s="3">
        <v>11.653</v>
      </c>
      <c r="H22" s="3">
        <v>11.75</v>
      </c>
      <c r="I22" s="3">
        <v>11.686999999999999</v>
      </c>
      <c r="J22" s="3">
        <v>11.807</v>
      </c>
      <c r="K22" s="3"/>
      <c r="L22" s="3"/>
      <c r="Z22" s="40"/>
    </row>
    <row r="23" spans="1:34" outlineLevel="1" x14ac:dyDescent="0.2">
      <c r="A23" s="30"/>
      <c r="B23" s="1" t="s">
        <v>13</v>
      </c>
      <c r="C23" s="42" t="s">
        <v>62</v>
      </c>
      <c r="D23" s="7"/>
      <c r="E23" s="43" t="s">
        <v>57</v>
      </c>
      <c r="F23" s="44" t="s">
        <v>58</v>
      </c>
      <c r="G23" s="44" t="s">
        <v>35</v>
      </c>
      <c r="H23" s="44" t="s">
        <v>59</v>
      </c>
      <c r="I23" s="44" t="s">
        <v>60</v>
      </c>
      <c r="J23" s="44" t="s">
        <v>61</v>
      </c>
      <c r="K23" s="44"/>
      <c r="L23" s="44"/>
    </row>
    <row r="24" spans="1:34" s="28" customFormat="1" ht="16.5" thickBot="1" x14ac:dyDescent="0.3">
      <c r="A24" s="5">
        <v>6</v>
      </c>
      <c r="B24" s="14" t="s">
        <v>63</v>
      </c>
      <c r="C24" s="22">
        <v>458</v>
      </c>
      <c r="D24" s="27" t="s">
        <v>64</v>
      </c>
      <c r="E24" s="16">
        <v>75</v>
      </c>
      <c r="F24" s="48">
        <v>77</v>
      </c>
      <c r="G24" s="17">
        <v>77</v>
      </c>
      <c r="H24" s="17">
        <v>76</v>
      </c>
      <c r="I24" s="17">
        <v>77</v>
      </c>
      <c r="J24" s="17">
        <v>76</v>
      </c>
      <c r="K24" s="17"/>
      <c r="L24" s="17"/>
      <c r="M24" s="17" t="s">
        <v>56</v>
      </c>
    </row>
    <row r="25" spans="1:34" outlineLevel="1" x14ac:dyDescent="0.2">
      <c r="A25" s="30"/>
      <c r="B25" s="12" t="s">
        <v>11</v>
      </c>
      <c r="C25" s="20"/>
      <c r="D25" s="24"/>
      <c r="E25" s="54">
        <v>11.784000000000001</v>
      </c>
      <c r="F25" s="55">
        <v>11.64</v>
      </c>
      <c r="G25" s="55">
        <v>11.577</v>
      </c>
      <c r="H25" s="55">
        <v>11.664</v>
      </c>
      <c r="I25" s="55">
        <v>11.583</v>
      </c>
      <c r="J25" s="55">
        <v>11.628</v>
      </c>
      <c r="K25" s="55"/>
      <c r="L25" s="55"/>
      <c r="M25" s="2">
        <v>0</v>
      </c>
      <c r="AC25" s="40"/>
    </row>
    <row r="26" spans="1:34" outlineLevel="1" x14ac:dyDescent="0.2">
      <c r="A26" s="30"/>
      <c r="B26" s="11" t="s">
        <v>12</v>
      </c>
      <c r="C26" s="19"/>
      <c r="D26" s="25"/>
      <c r="E26" s="6">
        <v>11.936</v>
      </c>
      <c r="F26" s="3">
        <v>11.811999999999999</v>
      </c>
      <c r="G26" s="3">
        <v>11.683999999999999</v>
      </c>
      <c r="H26" s="3">
        <v>11.875999999999999</v>
      </c>
      <c r="I26" s="3">
        <v>11.680999999999999</v>
      </c>
      <c r="J26" s="3">
        <v>11.762</v>
      </c>
      <c r="K26" s="3"/>
      <c r="L26" s="3"/>
      <c r="AD26" s="40"/>
    </row>
    <row r="27" spans="1:34" ht="13.5" outlineLevel="1" thickBot="1" x14ac:dyDescent="0.25">
      <c r="A27" s="30"/>
      <c r="B27" s="8" t="s">
        <v>13</v>
      </c>
      <c r="C27" s="42" t="s">
        <v>26</v>
      </c>
      <c r="D27" s="9"/>
      <c r="E27" s="43" t="s">
        <v>65</v>
      </c>
      <c r="F27" s="44" t="s">
        <v>66</v>
      </c>
      <c r="G27" s="44" t="s">
        <v>67</v>
      </c>
      <c r="H27" s="44" t="s">
        <v>68</v>
      </c>
      <c r="I27" s="44" t="s">
        <v>69</v>
      </c>
      <c r="J27" s="44" t="s">
        <v>70</v>
      </c>
      <c r="K27" s="44"/>
      <c r="L27" s="44"/>
    </row>
    <row r="28" spans="1:34" s="28" customFormat="1" ht="15.75" x14ac:dyDescent="0.25">
      <c r="A28" s="4">
        <v>7</v>
      </c>
      <c r="B28" s="13" t="s">
        <v>71</v>
      </c>
      <c r="C28" s="21">
        <v>457</v>
      </c>
      <c r="D28" s="26" t="s">
        <v>72</v>
      </c>
      <c r="E28" s="15">
        <v>74</v>
      </c>
      <c r="F28" s="4">
        <v>76</v>
      </c>
      <c r="G28" s="4">
        <v>77</v>
      </c>
      <c r="H28" s="4">
        <v>77</v>
      </c>
      <c r="I28" s="46">
        <v>78</v>
      </c>
      <c r="J28" s="4">
        <v>75</v>
      </c>
      <c r="K28" s="4"/>
      <c r="L28" s="4"/>
      <c r="M28" s="4" t="s">
        <v>73</v>
      </c>
      <c r="Q28" s="30"/>
      <c r="R28" s="30"/>
      <c r="S28" s="30"/>
      <c r="T28" s="30"/>
      <c r="U28" s="30"/>
    </row>
    <row r="29" spans="1:34" outlineLevel="1" x14ac:dyDescent="0.2">
      <c r="A29" s="30"/>
      <c r="B29" s="10" t="s">
        <v>11</v>
      </c>
      <c r="C29" s="18"/>
      <c r="D29" s="23"/>
      <c r="E29" s="54">
        <v>11.946999999999999</v>
      </c>
      <c r="F29" s="55">
        <v>11.795999999999999</v>
      </c>
      <c r="G29" s="55">
        <v>11.497999999999999</v>
      </c>
      <c r="H29" s="55">
        <v>11.502000000000001</v>
      </c>
      <c r="I29" s="55">
        <v>11.523</v>
      </c>
      <c r="J29" s="55">
        <v>11.782999999999999</v>
      </c>
      <c r="K29" s="55"/>
      <c r="L29" s="55"/>
      <c r="M29" s="2">
        <v>0</v>
      </c>
      <c r="AG29" s="40"/>
    </row>
    <row r="30" spans="1:34" outlineLevel="1" x14ac:dyDescent="0.2">
      <c r="A30" s="30"/>
      <c r="B30" s="11" t="s">
        <v>12</v>
      </c>
      <c r="C30" s="19"/>
      <c r="D30" s="25"/>
      <c r="E30" s="6">
        <v>12.163</v>
      </c>
      <c r="F30" s="3">
        <v>11.927</v>
      </c>
      <c r="G30" s="3">
        <v>11.664999999999999</v>
      </c>
      <c r="H30" s="3">
        <v>11.755000000000001</v>
      </c>
      <c r="I30" s="3">
        <v>11.67</v>
      </c>
      <c r="J30" s="3">
        <v>11.877000000000001</v>
      </c>
      <c r="K30" s="3"/>
      <c r="L30" s="3"/>
      <c r="AH30" s="40"/>
    </row>
    <row r="31" spans="1:34" outlineLevel="1" x14ac:dyDescent="0.2">
      <c r="A31" s="30"/>
      <c r="B31" s="1" t="s">
        <v>13</v>
      </c>
      <c r="C31" s="42" t="s">
        <v>44</v>
      </c>
      <c r="D31" s="7"/>
      <c r="E31" s="43" t="s">
        <v>74</v>
      </c>
      <c r="F31" s="44" t="s">
        <v>75</v>
      </c>
      <c r="G31" s="44" t="s">
        <v>76</v>
      </c>
      <c r="H31" s="44" t="s">
        <v>77</v>
      </c>
      <c r="I31" s="44" t="s">
        <v>78</v>
      </c>
      <c r="J31" s="44" t="s">
        <v>79</v>
      </c>
      <c r="K31" s="44"/>
      <c r="L31" s="44"/>
    </row>
    <row r="32" spans="1:34" s="28" customFormat="1" ht="16.5" thickBot="1" x14ac:dyDescent="0.3">
      <c r="A32" s="5">
        <v>8</v>
      </c>
      <c r="B32" s="14" t="s">
        <v>80</v>
      </c>
      <c r="C32" s="22">
        <v>455</v>
      </c>
      <c r="D32" s="27" t="s">
        <v>81</v>
      </c>
      <c r="E32" s="16">
        <v>75</v>
      </c>
      <c r="F32" s="17">
        <v>77</v>
      </c>
      <c r="G32" s="48">
        <v>76</v>
      </c>
      <c r="H32" s="17">
        <v>76</v>
      </c>
      <c r="I32" s="17">
        <v>75</v>
      </c>
      <c r="J32" s="17">
        <v>76</v>
      </c>
      <c r="K32" s="17"/>
      <c r="L32" s="17"/>
      <c r="M32" s="17" t="s">
        <v>82</v>
      </c>
    </row>
    <row r="33" spans="1:50" outlineLevel="1" x14ac:dyDescent="0.2">
      <c r="A33" s="30"/>
      <c r="B33" s="12" t="s">
        <v>11</v>
      </c>
      <c r="C33" s="20"/>
      <c r="D33" s="24"/>
      <c r="E33" s="54">
        <v>11.837</v>
      </c>
      <c r="F33" s="55">
        <v>11.654</v>
      </c>
      <c r="G33" s="55">
        <v>11.789</v>
      </c>
      <c r="H33" s="55">
        <v>11.787000000000001</v>
      </c>
      <c r="I33" s="55">
        <v>11.760999999999999</v>
      </c>
      <c r="J33" s="55">
        <v>11.763</v>
      </c>
      <c r="K33" s="55"/>
      <c r="L33" s="55"/>
      <c r="M33" s="2">
        <v>0</v>
      </c>
      <c r="AK33" s="40"/>
    </row>
    <row r="34" spans="1:50" outlineLevel="1" x14ac:dyDescent="0.2">
      <c r="A34" s="30"/>
      <c r="B34" s="11" t="s">
        <v>12</v>
      </c>
      <c r="C34" s="19"/>
      <c r="D34" s="25"/>
      <c r="E34" s="6">
        <v>11.959</v>
      </c>
      <c r="F34" s="3">
        <v>11.766</v>
      </c>
      <c r="G34" s="3">
        <v>11.920999999999999</v>
      </c>
      <c r="H34" s="3">
        <v>11.898999999999999</v>
      </c>
      <c r="I34" s="3">
        <v>11.875999999999999</v>
      </c>
      <c r="J34" s="3">
        <v>11.87</v>
      </c>
      <c r="K34" s="3"/>
      <c r="L34" s="3"/>
      <c r="AL34" s="40"/>
    </row>
    <row r="35" spans="1:50" ht="13.5" outlineLevel="1" thickBot="1" x14ac:dyDescent="0.25">
      <c r="A35" s="30"/>
      <c r="B35" s="8" t="s">
        <v>13</v>
      </c>
      <c r="C35" s="42" t="s">
        <v>86</v>
      </c>
      <c r="D35" s="9"/>
      <c r="E35" s="43" t="s">
        <v>83</v>
      </c>
      <c r="F35" s="44" t="s">
        <v>84</v>
      </c>
      <c r="G35" s="44" t="s">
        <v>57</v>
      </c>
      <c r="H35" s="44" t="s">
        <v>58</v>
      </c>
      <c r="I35" s="44" t="s">
        <v>85</v>
      </c>
      <c r="J35" s="44" t="s">
        <v>57</v>
      </c>
      <c r="K35" s="44"/>
      <c r="L35" s="44"/>
    </row>
    <row r="36" spans="1:50" s="28" customFormat="1" ht="15.75" x14ac:dyDescent="0.25">
      <c r="A36" s="4">
        <v>9</v>
      </c>
      <c r="B36" s="13" t="s">
        <v>269</v>
      </c>
      <c r="C36" s="21">
        <v>454</v>
      </c>
      <c r="D36" s="26" t="s">
        <v>87</v>
      </c>
      <c r="E36" s="15">
        <v>75</v>
      </c>
      <c r="F36" s="4">
        <v>76</v>
      </c>
      <c r="G36" s="4">
        <v>76</v>
      </c>
      <c r="H36" s="46">
        <v>76</v>
      </c>
      <c r="I36" s="4">
        <v>76</v>
      </c>
      <c r="J36" s="4">
        <v>75</v>
      </c>
      <c r="K36" s="4"/>
      <c r="L36" s="4"/>
      <c r="M36" s="4" t="s">
        <v>29</v>
      </c>
      <c r="Q36" s="30"/>
      <c r="R36" s="30"/>
      <c r="S36" s="30"/>
      <c r="T36" s="30"/>
      <c r="U36" s="30"/>
    </row>
    <row r="37" spans="1:50" ht="12" customHeight="1" outlineLevel="1" x14ac:dyDescent="0.2">
      <c r="A37" s="30"/>
      <c r="B37" s="10" t="s">
        <v>11</v>
      </c>
      <c r="C37" s="18"/>
      <c r="D37" s="23"/>
      <c r="E37" s="54">
        <v>11.760999999999999</v>
      </c>
      <c r="F37" s="55">
        <v>11.738</v>
      </c>
      <c r="G37" s="55">
        <v>11.612</v>
      </c>
      <c r="H37" s="55">
        <v>11.712999999999999</v>
      </c>
      <c r="I37" s="55">
        <v>11.673</v>
      </c>
      <c r="J37" s="55">
        <v>11.814</v>
      </c>
      <c r="K37" s="55"/>
      <c r="L37" s="55"/>
      <c r="M37" s="2">
        <v>0</v>
      </c>
      <c r="AO37" s="40"/>
    </row>
    <row r="38" spans="1:50" ht="12" customHeight="1" outlineLevel="1" x14ac:dyDescent="0.2">
      <c r="A38" s="30"/>
      <c r="B38" s="11" t="s">
        <v>12</v>
      </c>
      <c r="C38" s="19"/>
      <c r="D38" s="25"/>
      <c r="E38" s="6">
        <v>11.95</v>
      </c>
      <c r="F38" s="3">
        <v>11.86</v>
      </c>
      <c r="G38" s="3">
        <v>11.867000000000001</v>
      </c>
      <c r="H38" s="3">
        <v>11.884</v>
      </c>
      <c r="I38" s="3">
        <v>11.877000000000001</v>
      </c>
      <c r="J38" s="3">
        <v>12.010999999999999</v>
      </c>
      <c r="K38" s="3"/>
      <c r="L38" s="3"/>
      <c r="AP38" s="40"/>
    </row>
    <row r="39" spans="1:50" ht="12" customHeight="1" outlineLevel="1" thickBot="1" x14ac:dyDescent="0.25">
      <c r="A39" s="30"/>
      <c r="B39" s="1" t="s">
        <v>13</v>
      </c>
      <c r="C39" s="42" t="s">
        <v>94</v>
      </c>
      <c r="D39" s="7"/>
      <c r="E39" s="43" t="s">
        <v>88</v>
      </c>
      <c r="F39" s="44" t="s">
        <v>89</v>
      </c>
      <c r="G39" s="44" t="s">
        <v>90</v>
      </c>
      <c r="H39" s="44" t="s">
        <v>91</v>
      </c>
      <c r="I39" s="44" t="s">
        <v>92</v>
      </c>
      <c r="J39" s="44" t="s">
        <v>93</v>
      </c>
      <c r="K39" s="44"/>
      <c r="L39" s="44"/>
    </row>
    <row r="40" spans="1:50" s="28" customFormat="1" ht="16.5" thickBot="1" x14ac:dyDescent="0.3">
      <c r="A40" s="5">
        <v>10</v>
      </c>
      <c r="B40" s="13" t="s">
        <v>103</v>
      </c>
      <c r="C40" s="21">
        <v>451</v>
      </c>
      <c r="D40" s="26" t="s">
        <v>104</v>
      </c>
      <c r="E40" s="15">
        <v>73</v>
      </c>
      <c r="F40" s="4">
        <v>76</v>
      </c>
      <c r="G40" s="4">
        <v>76</v>
      </c>
      <c r="H40" s="4">
        <v>75</v>
      </c>
      <c r="I40" s="46">
        <v>76</v>
      </c>
      <c r="J40" s="4">
        <v>75</v>
      </c>
      <c r="K40" s="17"/>
      <c r="L40" s="17"/>
      <c r="M40" s="47" t="s">
        <v>97</v>
      </c>
    </row>
    <row r="41" spans="1:50" ht="12" customHeight="1" outlineLevel="1" x14ac:dyDescent="0.2">
      <c r="A41" s="30"/>
      <c r="B41" s="10" t="s">
        <v>11</v>
      </c>
      <c r="C41" s="18"/>
      <c r="D41" s="23"/>
      <c r="E41" s="54">
        <v>11.951000000000001</v>
      </c>
      <c r="F41" s="55">
        <v>11.746</v>
      </c>
      <c r="G41" s="55">
        <v>11.553000000000001</v>
      </c>
      <c r="H41" s="55">
        <v>11.807</v>
      </c>
      <c r="I41" s="55">
        <v>11.627000000000001</v>
      </c>
      <c r="J41" s="55">
        <v>11.741</v>
      </c>
      <c r="K41" s="55"/>
      <c r="L41" s="55"/>
      <c r="M41" s="50">
        <v>0</v>
      </c>
      <c r="AS41" s="40"/>
    </row>
    <row r="42" spans="1:50" ht="12" customHeight="1" outlineLevel="1" x14ac:dyDescent="0.2">
      <c r="A42" s="30"/>
      <c r="B42" s="11" t="s">
        <v>12</v>
      </c>
      <c r="C42" s="19"/>
      <c r="D42" s="25"/>
      <c r="E42" s="6">
        <v>12.304</v>
      </c>
      <c r="F42" s="3">
        <v>11.946999999999999</v>
      </c>
      <c r="G42" s="3">
        <v>11.763999999999999</v>
      </c>
      <c r="H42" s="3">
        <v>12.061</v>
      </c>
      <c r="I42" s="3">
        <v>11.92</v>
      </c>
      <c r="J42" s="3">
        <v>11.968999999999999</v>
      </c>
      <c r="K42" s="3"/>
      <c r="L42" s="3"/>
      <c r="AT42" s="40"/>
    </row>
    <row r="43" spans="1:50" ht="12" customHeight="1" outlineLevel="1" thickBot="1" x14ac:dyDescent="0.25">
      <c r="A43" s="30"/>
      <c r="B43" s="1" t="s">
        <v>13</v>
      </c>
      <c r="C43" s="42" t="s">
        <v>111</v>
      </c>
      <c r="D43" s="7"/>
      <c r="E43" s="43" t="s">
        <v>105</v>
      </c>
      <c r="F43" s="44" t="s">
        <v>106</v>
      </c>
      <c r="G43" s="44" t="s">
        <v>107</v>
      </c>
      <c r="H43" s="44" t="s">
        <v>108</v>
      </c>
      <c r="I43" s="44" t="s">
        <v>109</v>
      </c>
      <c r="J43" s="44" t="s">
        <v>110</v>
      </c>
      <c r="K43" s="44"/>
      <c r="L43" s="44"/>
    </row>
    <row r="44" spans="1:50" s="28" customFormat="1" ht="16.5" thickBot="1" x14ac:dyDescent="0.3">
      <c r="A44" s="4">
        <v>11</v>
      </c>
      <c r="B44" s="14" t="s">
        <v>112</v>
      </c>
      <c r="C44" s="22">
        <v>449</v>
      </c>
      <c r="D44" s="27" t="s">
        <v>113</v>
      </c>
      <c r="E44" s="49">
        <v>75</v>
      </c>
      <c r="F44" s="17">
        <v>75</v>
      </c>
      <c r="G44" s="17">
        <v>75</v>
      </c>
      <c r="H44" s="17">
        <v>74</v>
      </c>
      <c r="I44" s="17">
        <v>76</v>
      </c>
      <c r="J44" s="17">
        <v>74</v>
      </c>
      <c r="K44" s="4"/>
      <c r="L44" s="4"/>
      <c r="M44" s="4" t="s">
        <v>73</v>
      </c>
      <c r="Q44" s="30"/>
      <c r="R44" s="30"/>
      <c r="S44" s="30"/>
      <c r="T44" s="30"/>
      <c r="U44" s="30"/>
    </row>
    <row r="45" spans="1:50" outlineLevel="1" x14ac:dyDescent="0.2">
      <c r="A45" s="30"/>
      <c r="B45" s="12" t="s">
        <v>11</v>
      </c>
      <c r="C45" s="20"/>
      <c r="D45" s="24"/>
      <c r="E45" s="54">
        <v>11.935</v>
      </c>
      <c r="F45" s="55">
        <v>11.81</v>
      </c>
      <c r="G45" s="55">
        <v>11.755000000000001</v>
      </c>
      <c r="H45" s="55">
        <v>11.872999999999999</v>
      </c>
      <c r="I45" s="55">
        <v>11.662000000000001</v>
      </c>
      <c r="J45" s="55">
        <v>11.843999999999999</v>
      </c>
      <c r="K45" s="55"/>
      <c r="L45" s="55"/>
      <c r="M45" s="2">
        <v>0</v>
      </c>
      <c r="AW45" s="40"/>
    </row>
    <row r="46" spans="1:50" outlineLevel="1" x14ac:dyDescent="0.2">
      <c r="A46" s="30"/>
      <c r="B46" s="11" t="s">
        <v>12</v>
      </c>
      <c r="C46" s="19"/>
      <c r="D46" s="25"/>
      <c r="E46" s="6">
        <v>12.128</v>
      </c>
      <c r="F46" s="3">
        <v>11.923</v>
      </c>
      <c r="G46" s="3">
        <v>11.98</v>
      </c>
      <c r="H46" s="3">
        <v>12.118</v>
      </c>
      <c r="I46" s="3">
        <v>11.951000000000001</v>
      </c>
      <c r="J46" s="3">
        <v>12.071</v>
      </c>
      <c r="K46" s="3"/>
      <c r="L46" s="3"/>
      <c r="AX46" s="40"/>
    </row>
    <row r="47" spans="1:50" ht="13.5" outlineLevel="1" thickBot="1" x14ac:dyDescent="0.25">
      <c r="A47" s="30"/>
      <c r="B47" s="8" t="s">
        <v>13</v>
      </c>
      <c r="C47" s="42" t="s">
        <v>26</v>
      </c>
      <c r="D47" s="9"/>
      <c r="E47" s="43" t="s">
        <v>114</v>
      </c>
      <c r="F47" s="44" t="s">
        <v>115</v>
      </c>
      <c r="G47" s="44" t="s">
        <v>116</v>
      </c>
      <c r="H47" s="44" t="s">
        <v>117</v>
      </c>
      <c r="I47" s="44" t="s">
        <v>118</v>
      </c>
      <c r="J47" s="44" t="s">
        <v>119</v>
      </c>
      <c r="K47" s="44"/>
      <c r="L47" s="44"/>
    </row>
    <row r="48" spans="1:50" s="28" customFormat="1" ht="16.5" thickBot="1" x14ac:dyDescent="0.3">
      <c r="A48" s="5">
        <v>12</v>
      </c>
      <c r="B48" s="13" t="s">
        <v>120</v>
      </c>
      <c r="C48" s="21">
        <v>449</v>
      </c>
      <c r="D48" s="26" t="s">
        <v>121</v>
      </c>
      <c r="E48" s="51">
        <v>76</v>
      </c>
      <c r="F48" s="4">
        <v>73</v>
      </c>
      <c r="G48" s="4">
        <v>74</v>
      </c>
      <c r="H48" s="4">
        <v>76</v>
      </c>
      <c r="I48" s="4">
        <v>75</v>
      </c>
      <c r="J48" s="4">
        <v>75</v>
      </c>
      <c r="K48" s="17"/>
      <c r="L48" s="17"/>
      <c r="M48" s="47" t="s">
        <v>97</v>
      </c>
    </row>
    <row r="49" spans="1:66" outlineLevel="1" x14ac:dyDescent="0.2">
      <c r="A49" s="30"/>
      <c r="B49" s="10" t="s">
        <v>11</v>
      </c>
      <c r="C49" s="18"/>
      <c r="D49" s="23"/>
      <c r="E49" s="54">
        <v>11.885999999999999</v>
      </c>
      <c r="F49" s="55">
        <v>11.941000000000001</v>
      </c>
      <c r="G49" s="55">
        <v>11.847</v>
      </c>
      <c r="H49" s="55">
        <v>11.773999999999999</v>
      </c>
      <c r="I49" s="55">
        <v>11.757</v>
      </c>
      <c r="J49" s="55">
        <v>11.670999999999999</v>
      </c>
      <c r="K49" s="55"/>
      <c r="L49" s="55"/>
      <c r="M49" s="50">
        <v>0</v>
      </c>
      <c r="BA49" s="40"/>
    </row>
    <row r="50" spans="1:66" outlineLevel="1" x14ac:dyDescent="0.2">
      <c r="A50" s="30"/>
      <c r="B50" s="11" t="s">
        <v>12</v>
      </c>
      <c r="C50" s="19"/>
      <c r="D50" s="25"/>
      <c r="E50" s="6">
        <v>12</v>
      </c>
      <c r="F50" s="3">
        <v>12.202</v>
      </c>
      <c r="G50" s="3">
        <v>12.138999999999999</v>
      </c>
      <c r="H50" s="3">
        <v>11.891</v>
      </c>
      <c r="I50" s="3">
        <v>12.018000000000001</v>
      </c>
      <c r="J50" s="3">
        <v>11.909000000000001</v>
      </c>
      <c r="K50" s="3"/>
      <c r="L50" s="3"/>
      <c r="BB50" s="40"/>
    </row>
    <row r="51" spans="1:66" ht="13.5" outlineLevel="1" thickBot="1" x14ac:dyDescent="0.25">
      <c r="A51" s="30"/>
      <c r="B51" s="1" t="s">
        <v>13</v>
      </c>
      <c r="C51" s="42" t="s">
        <v>128</v>
      </c>
      <c r="D51" s="7"/>
      <c r="E51" s="43" t="s">
        <v>122</v>
      </c>
      <c r="F51" s="44" t="s">
        <v>123</v>
      </c>
      <c r="G51" s="44" t="s">
        <v>124</v>
      </c>
      <c r="H51" s="44" t="s">
        <v>125</v>
      </c>
      <c r="I51" s="44" t="s">
        <v>126</v>
      </c>
      <c r="J51" s="44" t="s">
        <v>127</v>
      </c>
      <c r="K51" s="44"/>
      <c r="L51" s="44"/>
    </row>
    <row r="52" spans="1:66" s="28" customFormat="1" ht="16.5" thickBot="1" x14ac:dyDescent="0.3">
      <c r="A52" s="4">
        <v>13</v>
      </c>
      <c r="B52" s="14" t="s">
        <v>129</v>
      </c>
      <c r="C52" s="22">
        <v>449</v>
      </c>
      <c r="D52" s="27" t="s">
        <v>130</v>
      </c>
      <c r="E52" s="16">
        <v>74</v>
      </c>
      <c r="F52" s="17">
        <v>75</v>
      </c>
      <c r="G52" s="17">
        <v>74</v>
      </c>
      <c r="H52" s="48">
        <v>76</v>
      </c>
      <c r="I52" s="17">
        <v>74</v>
      </c>
      <c r="J52" s="17">
        <v>76</v>
      </c>
      <c r="K52" s="4"/>
      <c r="L52" s="4"/>
      <c r="M52" s="45" t="s">
        <v>97</v>
      </c>
      <c r="Q52" s="30"/>
      <c r="R52" s="30"/>
      <c r="S52" s="30"/>
      <c r="T52" s="30"/>
      <c r="U52" s="30"/>
    </row>
    <row r="53" spans="1:66" outlineLevel="1" x14ac:dyDescent="0.2">
      <c r="A53" s="30"/>
      <c r="B53" s="12" t="s">
        <v>11</v>
      </c>
      <c r="C53" s="20"/>
      <c r="D53" s="24"/>
      <c r="E53" s="54">
        <v>11.914999999999999</v>
      </c>
      <c r="F53" s="55">
        <v>11.952</v>
      </c>
      <c r="G53" s="55">
        <v>11.894</v>
      </c>
      <c r="H53" s="55">
        <v>11.67</v>
      </c>
      <c r="I53" s="55">
        <v>11.891999999999999</v>
      </c>
      <c r="J53" s="55">
        <v>11.754</v>
      </c>
      <c r="K53" s="55"/>
      <c r="L53" s="55"/>
      <c r="M53" s="50">
        <v>0</v>
      </c>
      <c r="BE53" s="40"/>
    </row>
    <row r="54" spans="1:66" outlineLevel="1" x14ac:dyDescent="0.2">
      <c r="A54" s="30"/>
      <c r="B54" s="11" t="s">
        <v>12</v>
      </c>
      <c r="C54" s="19"/>
      <c r="D54" s="25"/>
      <c r="E54" s="6">
        <v>12.127000000000001</v>
      </c>
      <c r="F54" s="3">
        <v>12.103</v>
      </c>
      <c r="G54" s="3">
        <v>12.135999999999999</v>
      </c>
      <c r="H54" s="3">
        <v>11.971</v>
      </c>
      <c r="I54" s="3">
        <v>12.051</v>
      </c>
      <c r="J54" s="3">
        <v>11.919</v>
      </c>
      <c r="K54" s="3"/>
      <c r="L54" s="3"/>
      <c r="BF54" s="40"/>
    </row>
    <row r="55" spans="1:66" ht="13.5" outlineLevel="1" thickBot="1" x14ac:dyDescent="0.25">
      <c r="A55" s="30"/>
      <c r="B55" s="8" t="s">
        <v>13</v>
      </c>
      <c r="C55" s="42" t="s">
        <v>44</v>
      </c>
      <c r="D55" s="9"/>
      <c r="E55" s="43" t="s">
        <v>131</v>
      </c>
      <c r="F55" s="44" t="s">
        <v>115</v>
      </c>
      <c r="G55" s="44" t="s">
        <v>132</v>
      </c>
      <c r="H55" s="44" t="s">
        <v>133</v>
      </c>
      <c r="I55" s="44" t="s">
        <v>134</v>
      </c>
      <c r="J55" s="44" t="s">
        <v>135</v>
      </c>
      <c r="K55" s="44"/>
      <c r="L55" s="44"/>
    </row>
    <row r="56" spans="1:66" s="28" customFormat="1" ht="16.5" thickBot="1" x14ac:dyDescent="0.3">
      <c r="A56" s="5">
        <v>14</v>
      </c>
      <c r="B56" s="13" t="s">
        <v>136</v>
      </c>
      <c r="C56" s="21">
        <v>447</v>
      </c>
      <c r="D56" s="26" t="s">
        <v>137</v>
      </c>
      <c r="E56" s="15">
        <v>72</v>
      </c>
      <c r="F56" s="4">
        <v>75</v>
      </c>
      <c r="G56" s="4">
        <v>75</v>
      </c>
      <c r="H56" s="4">
        <v>75</v>
      </c>
      <c r="I56" s="4">
        <v>75</v>
      </c>
      <c r="J56" s="46">
        <v>75</v>
      </c>
      <c r="K56" s="17"/>
      <c r="L56" s="17"/>
      <c r="M56" s="17" t="s">
        <v>29</v>
      </c>
    </row>
    <row r="57" spans="1:66" outlineLevel="1" x14ac:dyDescent="0.2">
      <c r="A57" s="30"/>
      <c r="B57" s="10" t="s">
        <v>11</v>
      </c>
      <c r="C57" s="18"/>
      <c r="D57" s="23"/>
      <c r="E57" s="54">
        <v>12.164999999999999</v>
      </c>
      <c r="F57" s="55">
        <v>11.824999999999999</v>
      </c>
      <c r="G57" s="55">
        <v>11.813000000000001</v>
      </c>
      <c r="H57" s="55">
        <v>11.718</v>
      </c>
      <c r="I57" s="55">
        <v>11.805999999999999</v>
      </c>
      <c r="J57" s="55">
        <v>11.9</v>
      </c>
      <c r="K57" s="55"/>
      <c r="L57" s="55"/>
      <c r="M57" s="2">
        <v>0</v>
      </c>
      <c r="BI57" s="40"/>
    </row>
    <row r="58" spans="1:66" outlineLevel="1" x14ac:dyDescent="0.2">
      <c r="A58" s="30"/>
      <c r="B58" s="11" t="s">
        <v>12</v>
      </c>
      <c r="C58" s="19"/>
      <c r="D58" s="25"/>
      <c r="E58" s="6">
        <v>12.371</v>
      </c>
      <c r="F58" s="3">
        <v>12.029</v>
      </c>
      <c r="G58" s="3">
        <v>12.041</v>
      </c>
      <c r="H58" s="3">
        <v>11.945</v>
      </c>
      <c r="I58" s="3">
        <v>11.930999999999999</v>
      </c>
      <c r="J58" s="3">
        <v>12.089</v>
      </c>
      <c r="K58" s="3"/>
      <c r="L58" s="3"/>
      <c r="BJ58" s="40"/>
    </row>
    <row r="59" spans="1:66" ht="13.5" outlineLevel="1" thickBot="1" x14ac:dyDescent="0.25">
      <c r="A59" s="30"/>
      <c r="B59" s="1" t="s">
        <v>13</v>
      </c>
      <c r="C59" s="42" t="s">
        <v>26</v>
      </c>
      <c r="D59" s="7"/>
      <c r="E59" s="43" t="s">
        <v>138</v>
      </c>
      <c r="F59" s="44" t="s">
        <v>139</v>
      </c>
      <c r="G59" s="44" t="s">
        <v>140</v>
      </c>
      <c r="H59" s="44" t="s">
        <v>141</v>
      </c>
      <c r="I59" s="44" t="s">
        <v>142</v>
      </c>
      <c r="J59" s="44" t="s">
        <v>143</v>
      </c>
      <c r="K59" s="44"/>
      <c r="L59" s="44"/>
    </row>
    <row r="60" spans="1:66" s="28" customFormat="1" ht="16.5" thickBot="1" x14ac:dyDescent="0.3">
      <c r="A60" s="4">
        <v>15</v>
      </c>
      <c r="B60" s="14" t="s">
        <v>144</v>
      </c>
      <c r="C60" s="22">
        <v>439</v>
      </c>
      <c r="D60" s="27" t="s">
        <v>145</v>
      </c>
      <c r="E60" s="16">
        <v>72</v>
      </c>
      <c r="F60" s="17">
        <v>73</v>
      </c>
      <c r="G60" s="48">
        <v>74</v>
      </c>
      <c r="H60" s="17">
        <v>73</v>
      </c>
      <c r="I60" s="17">
        <v>74</v>
      </c>
      <c r="J60" s="17">
        <v>73</v>
      </c>
      <c r="K60" s="4"/>
      <c r="L60" s="4"/>
      <c r="M60" s="4" t="s">
        <v>19</v>
      </c>
      <c r="Q60" s="30"/>
      <c r="R60" s="30"/>
      <c r="S60" s="30"/>
      <c r="T60" s="30"/>
      <c r="U60" s="30"/>
    </row>
    <row r="61" spans="1:66" outlineLevel="1" x14ac:dyDescent="0.2">
      <c r="A61" s="30"/>
      <c r="B61" s="12" t="s">
        <v>11</v>
      </c>
      <c r="C61" s="20"/>
      <c r="D61" s="24"/>
      <c r="E61" s="54">
        <v>12.246</v>
      </c>
      <c r="F61" s="55">
        <v>12.074999999999999</v>
      </c>
      <c r="G61" s="55">
        <v>11.965</v>
      </c>
      <c r="H61" s="55">
        <v>11.967000000000001</v>
      </c>
      <c r="I61" s="55">
        <v>11.986000000000001</v>
      </c>
      <c r="J61" s="55">
        <v>11.962999999999999</v>
      </c>
      <c r="K61" s="55"/>
      <c r="L61" s="55"/>
      <c r="M61" s="2">
        <v>0</v>
      </c>
      <c r="BM61" s="40"/>
    </row>
    <row r="62" spans="1:66" outlineLevel="1" x14ac:dyDescent="0.2">
      <c r="A62" s="30"/>
      <c r="B62" s="11" t="s">
        <v>12</v>
      </c>
      <c r="C62" s="19"/>
      <c r="D62" s="25"/>
      <c r="E62" s="6">
        <v>12.513</v>
      </c>
      <c r="F62" s="3">
        <v>12.423999999999999</v>
      </c>
      <c r="G62" s="3">
        <v>12.183999999999999</v>
      </c>
      <c r="H62" s="3">
        <v>12.349</v>
      </c>
      <c r="I62" s="3">
        <v>12.263999999999999</v>
      </c>
      <c r="J62" s="3">
        <v>12.256</v>
      </c>
      <c r="K62" s="3"/>
      <c r="L62" s="3"/>
      <c r="BN62" s="40"/>
    </row>
    <row r="63" spans="1:66" outlineLevel="1" x14ac:dyDescent="0.2">
      <c r="A63" s="30"/>
      <c r="B63" s="8" t="s">
        <v>13</v>
      </c>
      <c r="C63" s="42" t="s">
        <v>152</v>
      </c>
      <c r="D63" s="9"/>
      <c r="E63" s="43" t="s">
        <v>146</v>
      </c>
      <c r="F63" s="44" t="s">
        <v>147</v>
      </c>
      <c r="G63" s="44" t="s">
        <v>148</v>
      </c>
      <c r="H63" s="44" t="s">
        <v>149</v>
      </c>
      <c r="I63" s="44" t="s">
        <v>150</v>
      </c>
      <c r="J63" s="44" t="s">
        <v>151</v>
      </c>
      <c r="K63" s="44"/>
      <c r="L63" s="44"/>
    </row>
    <row r="64" spans="1:66" s="28" customFormat="1" ht="16.5" thickBot="1" x14ac:dyDescent="0.3">
      <c r="A64" s="5">
        <v>16</v>
      </c>
      <c r="B64" s="14" t="s">
        <v>161</v>
      </c>
      <c r="C64" s="22">
        <v>418</v>
      </c>
      <c r="D64" s="27" t="s">
        <v>121</v>
      </c>
      <c r="E64" s="16">
        <v>68</v>
      </c>
      <c r="F64" s="17">
        <v>71</v>
      </c>
      <c r="G64" s="17">
        <v>71</v>
      </c>
      <c r="H64" s="17">
        <v>68</v>
      </c>
      <c r="I64" s="48">
        <v>71</v>
      </c>
      <c r="J64" s="17">
        <v>69</v>
      </c>
      <c r="K64" s="17"/>
      <c r="L64" s="17"/>
      <c r="M64" s="17" t="s">
        <v>82</v>
      </c>
    </row>
    <row r="65" spans="1:70" outlineLevel="1" x14ac:dyDescent="0.2">
      <c r="A65" s="30"/>
      <c r="B65" s="12" t="s">
        <v>11</v>
      </c>
      <c r="C65" s="20"/>
      <c r="D65" s="24"/>
      <c r="E65" s="54">
        <v>12.573</v>
      </c>
      <c r="F65" s="55">
        <v>12.18</v>
      </c>
      <c r="G65" s="55">
        <v>12.186999999999999</v>
      </c>
      <c r="H65" s="55">
        <v>12.765000000000001</v>
      </c>
      <c r="I65" s="55">
        <v>12.335000000000001</v>
      </c>
      <c r="J65" s="55">
        <v>12.48</v>
      </c>
      <c r="K65" s="55"/>
      <c r="L65" s="55"/>
      <c r="M65" s="2">
        <v>0</v>
      </c>
      <c r="BQ65" s="40"/>
    </row>
    <row r="66" spans="1:70" outlineLevel="1" x14ac:dyDescent="0.2">
      <c r="A66" s="30"/>
      <c r="B66" s="11" t="s">
        <v>12</v>
      </c>
      <c r="C66" s="19"/>
      <c r="D66" s="25"/>
      <c r="E66" s="6">
        <v>13.295</v>
      </c>
      <c r="F66" s="3">
        <v>12.596</v>
      </c>
      <c r="G66" s="3">
        <v>12.621</v>
      </c>
      <c r="H66" s="3">
        <v>13.221</v>
      </c>
      <c r="I66" s="3">
        <v>12.803000000000001</v>
      </c>
      <c r="J66" s="3">
        <v>12.903</v>
      </c>
      <c r="K66" s="3"/>
      <c r="L66" s="3"/>
      <c r="BR66" s="40"/>
    </row>
    <row r="67" spans="1:70" s="28" customFormat="1" ht="13.5" outlineLevel="1" thickBot="1" x14ac:dyDescent="0.25">
      <c r="A67" s="30"/>
      <c r="B67" s="8" t="s">
        <v>13</v>
      </c>
      <c r="C67" s="42" t="s">
        <v>168</v>
      </c>
      <c r="D67" s="9"/>
      <c r="E67" s="43" t="s">
        <v>162</v>
      </c>
      <c r="F67" s="44" t="s">
        <v>163</v>
      </c>
      <c r="G67" s="44" t="s">
        <v>164</v>
      </c>
      <c r="H67" s="44" t="s">
        <v>165</v>
      </c>
      <c r="I67" s="44" t="s">
        <v>166</v>
      </c>
      <c r="J67" s="44" t="s">
        <v>167</v>
      </c>
      <c r="K67" s="44"/>
      <c r="L67" s="44"/>
      <c r="M67" s="30"/>
      <c r="N67" s="30"/>
      <c r="O67" s="30"/>
      <c r="P67" s="30"/>
      <c r="Q67" s="30"/>
      <c r="R67" s="30"/>
      <c r="S67" s="30"/>
      <c r="T67" s="30"/>
      <c r="U67" s="30"/>
    </row>
    <row r="68" spans="1:70" ht="15.75" x14ac:dyDescent="0.25">
      <c r="A68" s="4">
        <v>17</v>
      </c>
      <c r="B68" s="13" t="s">
        <v>169</v>
      </c>
      <c r="C68" s="21">
        <v>416</v>
      </c>
      <c r="D68" s="26" t="s">
        <v>145</v>
      </c>
      <c r="E68" s="15">
        <v>68</v>
      </c>
      <c r="F68" s="46">
        <v>72</v>
      </c>
      <c r="G68" s="4">
        <v>70</v>
      </c>
      <c r="H68" s="4">
        <v>69</v>
      </c>
      <c r="I68" s="4">
        <v>70</v>
      </c>
      <c r="J68" s="4">
        <v>67</v>
      </c>
      <c r="K68" s="4"/>
      <c r="L68" s="4"/>
      <c r="M68" s="4" t="s">
        <v>82</v>
      </c>
      <c r="N68" s="28"/>
      <c r="O68" s="28"/>
      <c r="P68" s="28"/>
    </row>
    <row r="69" spans="1:70" ht="12" customHeight="1" outlineLevel="1" x14ac:dyDescent="0.2">
      <c r="A69" s="30"/>
      <c r="B69" s="10" t="s">
        <v>11</v>
      </c>
      <c r="C69" s="18"/>
      <c r="D69" s="23"/>
      <c r="E69" s="54">
        <v>12.859</v>
      </c>
      <c r="F69" s="55">
        <v>12.351000000000001</v>
      </c>
      <c r="G69" s="55">
        <v>12.375999999999999</v>
      </c>
      <c r="H69" s="55">
        <v>12.747</v>
      </c>
      <c r="I69" s="55">
        <v>12.67</v>
      </c>
      <c r="J69" s="55">
        <v>12.836</v>
      </c>
      <c r="K69" s="55"/>
      <c r="L69" s="55"/>
      <c r="M69" s="2">
        <v>0</v>
      </c>
      <c r="AO69" s="40"/>
    </row>
    <row r="70" spans="1:70" ht="12" customHeight="1" outlineLevel="1" x14ac:dyDescent="0.2">
      <c r="A70" s="30"/>
      <c r="B70" s="11" t="s">
        <v>12</v>
      </c>
      <c r="C70" s="19"/>
      <c r="D70" s="25"/>
      <c r="E70" s="6">
        <v>13.273999999999999</v>
      </c>
      <c r="F70" s="3">
        <v>12.58</v>
      </c>
      <c r="G70" s="3">
        <v>12.744999999999999</v>
      </c>
      <c r="H70" s="3">
        <v>13.127000000000001</v>
      </c>
      <c r="I70" s="3">
        <v>12.893000000000001</v>
      </c>
      <c r="J70" s="3">
        <v>13.215</v>
      </c>
      <c r="K70" s="3"/>
      <c r="L70" s="3"/>
      <c r="AP70" s="40"/>
    </row>
    <row r="71" spans="1:70" ht="12" customHeight="1" outlineLevel="1" x14ac:dyDescent="0.2">
      <c r="A71" s="30"/>
      <c r="B71" s="1" t="s">
        <v>13</v>
      </c>
      <c r="C71" s="42" t="s">
        <v>176</v>
      </c>
      <c r="D71" s="7"/>
      <c r="E71" s="43" t="s">
        <v>170</v>
      </c>
      <c r="F71" s="44" t="s">
        <v>171</v>
      </c>
      <c r="G71" s="44" t="s">
        <v>172</v>
      </c>
      <c r="H71" s="44" t="s">
        <v>173</v>
      </c>
      <c r="I71" s="44" t="s">
        <v>174</v>
      </c>
      <c r="J71" s="44" t="s">
        <v>175</v>
      </c>
      <c r="K71" s="44"/>
      <c r="L71" s="44"/>
    </row>
    <row r="72" spans="1:70" s="28" customFormat="1" ht="16.5" thickBot="1" x14ac:dyDescent="0.3">
      <c r="A72" s="69">
        <v>18</v>
      </c>
      <c r="B72" s="70" t="s">
        <v>95</v>
      </c>
      <c r="C72" s="71">
        <v>453</v>
      </c>
      <c r="D72" s="72" t="s">
        <v>96</v>
      </c>
      <c r="E72" s="73">
        <v>77</v>
      </c>
      <c r="F72" s="74">
        <v>76</v>
      </c>
      <c r="G72" s="74">
        <v>78</v>
      </c>
      <c r="H72" s="74">
        <v>66</v>
      </c>
      <c r="I72" s="74">
        <v>78</v>
      </c>
      <c r="J72" s="74">
        <v>78</v>
      </c>
      <c r="K72" s="17"/>
      <c r="L72" s="17"/>
      <c r="M72" s="17" t="s">
        <v>73</v>
      </c>
      <c r="N72" s="28" t="s">
        <v>268</v>
      </c>
    </row>
    <row r="73" spans="1:70" ht="12" customHeight="1" outlineLevel="1" x14ac:dyDescent="0.2">
      <c r="A73" s="30"/>
      <c r="B73" s="12" t="s">
        <v>11</v>
      </c>
      <c r="C73" s="20"/>
      <c r="D73" s="24"/>
      <c r="E73" s="54">
        <v>11.672000000000001</v>
      </c>
      <c r="F73" s="55">
        <v>11.561999999999999</v>
      </c>
      <c r="G73" s="55">
        <v>11.513999999999999</v>
      </c>
      <c r="H73" s="55">
        <v>11.535</v>
      </c>
      <c r="I73" s="55">
        <v>11.375999999999999</v>
      </c>
      <c r="J73" s="55">
        <v>11.523</v>
      </c>
      <c r="K73" s="55"/>
      <c r="L73" s="55"/>
      <c r="M73" s="2">
        <v>0</v>
      </c>
      <c r="AS73" s="40"/>
    </row>
    <row r="74" spans="1:70" ht="12" customHeight="1" outlineLevel="1" x14ac:dyDescent="0.2">
      <c r="A74" s="30"/>
      <c r="B74" s="11" t="s">
        <v>12</v>
      </c>
      <c r="C74" s="19"/>
      <c r="D74" s="25"/>
      <c r="E74" s="6">
        <v>11.802</v>
      </c>
      <c r="F74" s="3">
        <v>11.816000000000001</v>
      </c>
      <c r="G74" s="3">
        <v>11.592000000000001</v>
      </c>
      <c r="H74" s="3">
        <v>13.638999999999999</v>
      </c>
      <c r="I74" s="3">
        <v>11.500999999999999</v>
      </c>
      <c r="J74" s="3">
        <v>11.603</v>
      </c>
      <c r="K74" s="3"/>
      <c r="L74" s="3"/>
      <c r="AT74" s="40"/>
    </row>
    <row r="75" spans="1:70" ht="12" customHeight="1" outlineLevel="1" thickBot="1" x14ac:dyDescent="0.25">
      <c r="A75" s="30"/>
      <c r="B75" s="8" t="s">
        <v>13</v>
      </c>
      <c r="C75" s="42" t="s">
        <v>94</v>
      </c>
      <c r="D75" s="9"/>
      <c r="E75" s="43" t="s">
        <v>98</v>
      </c>
      <c r="F75" s="44" t="s">
        <v>99</v>
      </c>
      <c r="G75" s="44" t="s">
        <v>22</v>
      </c>
      <c r="H75" s="44" t="s">
        <v>100</v>
      </c>
      <c r="I75" s="44" t="s">
        <v>101</v>
      </c>
      <c r="J75" s="44" t="s">
        <v>102</v>
      </c>
      <c r="K75" s="44"/>
      <c r="L75" s="44"/>
    </row>
    <row r="76" spans="1:70" s="28" customFormat="1" ht="15.75" x14ac:dyDescent="0.25">
      <c r="A76" s="75">
        <v>19</v>
      </c>
      <c r="B76" s="76" t="s">
        <v>153</v>
      </c>
      <c r="C76" s="77">
        <v>437</v>
      </c>
      <c r="D76" s="78" t="s">
        <v>154</v>
      </c>
      <c r="E76" s="79">
        <v>75</v>
      </c>
      <c r="F76" s="75">
        <v>76</v>
      </c>
      <c r="G76" s="80">
        <v>77</v>
      </c>
      <c r="H76" s="75">
        <v>76</v>
      </c>
      <c r="I76" s="75">
        <v>66</v>
      </c>
      <c r="J76" s="75">
        <v>67</v>
      </c>
      <c r="K76" s="4"/>
      <c r="L76" s="4"/>
      <c r="M76" s="4" t="s">
        <v>56</v>
      </c>
      <c r="N76" s="28" t="s">
        <v>268</v>
      </c>
      <c r="Q76" s="30"/>
      <c r="R76" s="30"/>
      <c r="S76" s="30"/>
      <c r="T76" s="30"/>
      <c r="U76" s="30"/>
    </row>
    <row r="77" spans="1:70" outlineLevel="1" x14ac:dyDescent="0.2">
      <c r="A77" s="30"/>
      <c r="B77" s="10" t="s">
        <v>11</v>
      </c>
      <c r="C77" s="18"/>
      <c r="D77" s="23"/>
      <c r="E77" s="54">
        <v>11.738</v>
      </c>
      <c r="F77" s="55">
        <v>11.721</v>
      </c>
      <c r="G77" s="55">
        <v>11.608000000000001</v>
      </c>
      <c r="H77" s="55">
        <v>11.657</v>
      </c>
      <c r="I77" s="55">
        <v>11.734999999999999</v>
      </c>
      <c r="J77" s="55">
        <v>11.808</v>
      </c>
      <c r="K77" s="55"/>
      <c r="L77" s="55"/>
      <c r="M77" s="2">
        <v>0</v>
      </c>
      <c r="AW77" s="40"/>
    </row>
    <row r="78" spans="1:70" outlineLevel="1" x14ac:dyDescent="0.2">
      <c r="A78" s="30"/>
      <c r="B78" s="11" t="s">
        <v>12</v>
      </c>
      <c r="C78" s="19"/>
      <c r="D78" s="25"/>
      <c r="E78" s="6">
        <v>11.955</v>
      </c>
      <c r="F78" s="3">
        <v>11.88</v>
      </c>
      <c r="G78" s="3">
        <v>11.77</v>
      </c>
      <c r="H78" s="3">
        <v>11.824</v>
      </c>
      <c r="I78" s="3">
        <v>13.744</v>
      </c>
      <c r="J78" s="3">
        <v>13.381</v>
      </c>
      <c r="K78" s="3"/>
      <c r="L78" s="3"/>
      <c r="AX78" s="40"/>
    </row>
    <row r="79" spans="1:70" outlineLevel="1" x14ac:dyDescent="0.2">
      <c r="A79" s="30"/>
      <c r="B79" s="1" t="s">
        <v>13</v>
      </c>
      <c r="C79" s="42" t="s">
        <v>160</v>
      </c>
      <c r="D79" s="7"/>
      <c r="E79" s="43" t="s">
        <v>155</v>
      </c>
      <c r="F79" s="44" t="s">
        <v>135</v>
      </c>
      <c r="G79" s="44" t="s">
        <v>156</v>
      </c>
      <c r="H79" s="44" t="s">
        <v>157</v>
      </c>
      <c r="I79" s="44" t="s">
        <v>158</v>
      </c>
      <c r="J79" s="44" t="s">
        <v>159</v>
      </c>
      <c r="K79" s="44"/>
      <c r="L79" s="44"/>
    </row>
    <row r="80" spans="1:70" s="28" customFormat="1" x14ac:dyDescent="0.2">
      <c r="A80" s="52" t="s">
        <v>177</v>
      </c>
      <c r="B80" s="30"/>
      <c r="C80" s="33"/>
      <c r="D80" s="33"/>
      <c r="E80" s="30"/>
      <c r="F80" s="30"/>
      <c r="G80" s="30"/>
      <c r="H80" s="30"/>
      <c r="I80" s="53" t="s">
        <v>178</v>
      </c>
      <c r="J80" s="30"/>
      <c r="K80" s="30"/>
      <c r="L80" s="30"/>
    </row>
    <row r="81" spans="1:69" outlineLevel="1" x14ac:dyDescent="0.2">
      <c r="A81" s="28"/>
      <c r="B81" s="30"/>
      <c r="BN81" s="40"/>
    </row>
    <row r="82" spans="1:69" outlineLevel="1" x14ac:dyDescent="0.2">
      <c r="A82" s="28"/>
      <c r="B82" s="30"/>
    </row>
    <row r="83" spans="1:69" s="28" customFormat="1" x14ac:dyDescent="0.2">
      <c r="B83" s="30"/>
      <c r="C83" s="33"/>
      <c r="D83" s="33"/>
      <c r="E83" s="30"/>
      <c r="F83" s="30"/>
      <c r="G83" s="30"/>
      <c r="H83" s="30"/>
      <c r="I83" s="30"/>
      <c r="J83" s="30"/>
      <c r="K83" s="30"/>
      <c r="L83" s="30"/>
    </row>
    <row r="84" spans="1:69" outlineLevel="1" x14ac:dyDescent="0.2">
      <c r="A84" s="41"/>
      <c r="B84" s="30"/>
      <c r="BQ84" s="40"/>
    </row>
  </sheetData>
  <phoneticPr fontId="0" type="noConversion"/>
  <hyperlinks>
    <hyperlink ref="I80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82</xdr:row>
                <xdr:rowOff>0</xdr:rowOff>
              </from>
              <to>
                <xdr:col>1</xdr:col>
                <xdr:colOff>1019175</xdr:colOff>
                <xdr:row>83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2</xdr:col>
                <xdr:colOff>428625</xdr:colOff>
                <xdr:row>82</xdr:row>
                <xdr:rowOff>0</xdr:rowOff>
              </from>
              <to>
                <xdr:col>4</xdr:col>
                <xdr:colOff>123825</xdr:colOff>
                <xdr:row>83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4</xdr:col>
                <xdr:colOff>571500</xdr:colOff>
                <xdr:row>82</xdr:row>
                <xdr:rowOff>0</xdr:rowOff>
              </from>
              <to>
                <xdr:col>6</xdr:col>
                <xdr:colOff>114300</xdr:colOff>
                <xdr:row>83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84</xdr:row>
                <xdr:rowOff>0</xdr:rowOff>
              </from>
              <to>
                <xdr:col>4</xdr:col>
                <xdr:colOff>542925</xdr:colOff>
                <xdr:row>86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Y20"/>
  <sheetViews>
    <sheetView workbookViewId="0">
      <selection activeCell="C22" sqref="C22"/>
    </sheetView>
  </sheetViews>
  <sheetFormatPr baseColWidth="10" defaultColWidth="9.140625" defaultRowHeight="12.75" x14ac:dyDescent="0.2"/>
  <cols>
    <col min="1" max="1" width="21.7109375" bestFit="1" customWidth="1"/>
    <col min="2" max="2" width="8.5703125" bestFit="1" customWidth="1"/>
    <col min="3" max="3" width="8.7109375" bestFit="1" customWidth="1"/>
    <col min="4" max="4" width="6" bestFit="1" customWidth="1"/>
    <col min="5" max="5" width="24.42578125" bestFit="1" customWidth="1"/>
    <col min="6" max="6" width="8.5703125" bestFit="1" customWidth="1"/>
    <col min="7" max="7" width="7.85546875" bestFit="1" customWidth="1"/>
    <col min="8" max="8" width="7.7109375" bestFit="1" customWidth="1"/>
    <col min="9" max="9" width="7.28515625" bestFit="1" customWidth="1"/>
    <col min="10" max="10" width="7" bestFit="1" customWidth="1"/>
    <col min="11" max="11" width="14.7109375" bestFit="1" customWidth="1"/>
    <col min="12" max="12" width="8.85546875" bestFit="1" customWidth="1"/>
    <col min="13" max="13" width="16.7109375" bestFit="1" customWidth="1"/>
    <col min="14" max="14" width="7.28515625" bestFit="1" customWidth="1"/>
    <col min="15" max="15" width="10.140625" bestFit="1" customWidth="1"/>
    <col min="16" max="16" width="8.7109375" bestFit="1" customWidth="1"/>
    <col min="17" max="17" width="11" bestFit="1" customWidth="1"/>
    <col min="18" max="18" width="9" bestFit="1" customWidth="1"/>
    <col min="19" max="19" width="12.42578125" bestFit="1" customWidth="1"/>
    <col min="20" max="20" width="30.28515625" bestFit="1" customWidth="1"/>
    <col min="21" max="21" width="7.28515625" bestFit="1" customWidth="1"/>
    <col min="22" max="22" width="16.140625" bestFit="1" customWidth="1"/>
    <col min="23" max="23" width="7.42578125" bestFit="1" customWidth="1"/>
    <col min="24" max="24" width="6.140625" bestFit="1" customWidth="1"/>
    <col min="25" max="25" width="15.85546875" bestFit="1" customWidth="1"/>
  </cols>
  <sheetData>
    <row r="1" spans="1:25" ht="60" x14ac:dyDescent="0.2">
      <c r="A1" s="61" t="s">
        <v>179</v>
      </c>
      <c r="B1" s="62" t="s">
        <v>180</v>
      </c>
      <c r="C1" s="62" t="s">
        <v>181</v>
      </c>
      <c r="D1" s="61" t="s">
        <v>182</v>
      </c>
      <c r="E1" s="61" t="s">
        <v>183</v>
      </c>
      <c r="F1" s="62" t="s">
        <v>184</v>
      </c>
      <c r="G1" s="61" t="s">
        <v>185</v>
      </c>
      <c r="H1" s="61" t="s">
        <v>186</v>
      </c>
      <c r="I1" s="62" t="s">
        <v>187</v>
      </c>
      <c r="J1" s="63" t="s">
        <v>188</v>
      </c>
      <c r="K1" s="63" t="s">
        <v>189</v>
      </c>
      <c r="L1" s="63" t="s">
        <v>190</v>
      </c>
      <c r="M1" s="63" t="s">
        <v>191</v>
      </c>
      <c r="N1" s="64" t="s">
        <v>192</v>
      </c>
      <c r="O1" s="62" t="s">
        <v>193</v>
      </c>
      <c r="P1" s="62" t="s">
        <v>194</v>
      </c>
      <c r="Q1" s="62" t="s">
        <v>195</v>
      </c>
      <c r="R1" s="62" t="s">
        <v>196</v>
      </c>
      <c r="S1" s="63" t="s">
        <v>197</v>
      </c>
      <c r="T1" s="61" t="s">
        <v>198</v>
      </c>
      <c r="U1" s="61" t="s">
        <v>199</v>
      </c>
      <c r="V1" s="61" t="s">
        <v>200</v>
      </c>
      <c r="W1" s="62" t="s">
        <v>201</v>
      </c>
      <c r="X1" s="62" t="s">
        <v>202</v>
      </c>
      <c r="Y1" s="61" t="s">
        <v>203</v>
      </c>
    </row>
    <row r="2" spans="1:25" ht="15" x14ac:dyDescent="0.25">
      <c r="A2" s="65" t="s">
        <v>204</v>
      </c>
      <c r="B2" s="65">
        <f>IFERROR(VLOOKUP(A2,'[1]EL SOT BIS INSCRITOS'!$C$6:$M$38,9,0),"")</f>
        <v>25</v>
      </c>
      <c r="C2" s="65">
        <f t="shared" ref="C2:C20" si="0">IFERROR(B2+(F2),0)</f>
        <v>17</v>
      </c>
      <c r="D2" s="65" t="str">
        <f>IFERROR(VLOOKUP(A2,'[1]EL SOT BIS INSCRITOS'!$C$6:$M$38,10,0),"")</f>
        <v>LMP</v>
      </c>
      <c r="E2" s="65" t="s">
        <v>205</v>
      </c>
      <c r="F2" s="65">
        <f>IFERROR(VLOOKUP('[1]EL SOT BIS VERIFICACIONES'!E2,[1]MAESTRO_TABLAS!$B$4:$F$69,4,0),"")</f>
        <v>-8</v>
      </c>
      <c r="G2" s="66">
        <v>14</v>
      </c>
      <c r="H2" s="67">
        <v>17</v>
      </c>
      <c r="I2" s="67" t="str">
        <f>IFERROR(VLOOKUP(E2,[1]MAESTRO_TABLAS!$B$4:$F$69,3,0),"")</f>
        <v>17,0 gr.</v>
      </c>
      <c r="J2" s="66" t="s">
        <v>267</v>
      </c>
      <c r="K2" s="66">
        <v>13</v>
      </c>
      <c r="L2" s="66" t="s">
        <v>206</v>
      </c>
      <c r="M2" s="66">
        <v>28</v>
      </c>
      <c r="N2" s="66" t="s">
        <v>207</v>
      </c>
      <c r="O2" s="66" t="s">
        <v>208</v>
      </c>
      <c r="P2" s="66" t="s">
        <v>206</v>
      </c>
      <c r="Q2" s="66" t="s">
        <v>209</v>
      </c>
      <c r="R2" s="66" t="s">
        <v>206</v>
      </c>
      <c r="S2" s="66" t="s">
        <v>210</v>
      </c>
      <c r="T2" s="66" t="s">
        <v>211</v>
      </c>
      <c r="U2" s="66" t="s">
        <v>212</v>
      </c>
      <c r="V2" s="66" t="s">
        <v>213</v>
      </c>
      <c r="W2" s="68">
        <v>70.430000000000007</v>
      </c>
      <c r="X2" s="68">
        <v>70.45</v>
      </c>
      <c r="Y2" s="65" t="s">
        <v>214</v>
      </c>
    </row>
    <row r="3" spans="1:25" ht="15" x14ac:dyDescent="0.25">
      <c r="A3" s="65" t="s">
        <v>215</v>
      </c>
      <c r="B3" s="65">
        <f>IFERROR(VLOOKUP(A3,'[1]EL SOT BIS INSCRITOS'!$C$6:$M$38,9,0),"")</f>
        <v>10</v>
      </c>
      <c r="C3" s="65">
        <f t="shared" si="0"/>
        <v>2</v>
      </c>
      <c r="D3" s="65" t="str">
        <f>IFERROR(VLOOKUP(A3,'[1]EL SOT BIS INSCRITOS'!$C$6:$M$38,10,0),"")</f>
        <v>GT2</v>
      </c>
      <c r="E3" s="65" t="s">
        <v>216</v>
      </c>
      <c r="F3" s="65">
        <f>IFERROR(VLOOKUP('[1]EL SOT BIS VERIFICACIONES'!E3,[1]MAESTRO_TABLAS!$B$4:$F$69,4,0),"")</f>
        <v>-8</v>
      </c>
      <c r="G3" s="66">
        <v>9</v>
      </c>
      <c r="H3" s="67">
        <v>17.02</v>
      </c>
      <c r="I3" s="67" t="str">
        <f>IFERROR(VLOOKUP(E3,[1]MAESTRO_TABLAS!$B$4:$F$69,3,0),"")</f>
        <v>17,0 gr.</v>
      </c>
      <c r="J3" s="66" t="s">
        <v>217</v>
      </c>
      <c r="K3" s="66">
        <v>12</v>
      </c>
      <c r="L3" s="66" t="s">
        <v>217</v>
      </c>
      <c r="M3" s="66">
        <v>28</v>
      </c>
      <c r="N3" s="66" t="s">
        <v>218</v>
      </c>
      <c r="O3" s="66" t="s">
        <v>208</v>
      </c>
      <c r="P3" s="66" t="s">
        <v>206</v>
      </c>
      <c r="Q3" s="66" t="s">
        <v>219</v>
      </c>
      <c r="R3" s="66" t="s">
        <v>220</v>
      </c>
      <c r="S3" s="66" t="s">
        <v>221</v>
      </c>
      <c r="T3" s="66" t="s">
        <v>222</v>
      </c>
      <c r="U3" s="66" t="s">
        <v>223</v>
      </c>
      <c r="V3" s="66" t="s">
        <v>213</v>
      </c>
      <c r="W3" s="68">
        <v>80.06</v>
      </c>
      <c r="X3" s="68">
        <v>80.06</v>
      </c>
      <c r="Y3" s="65"/>
    </row>
    <row r="4" spans="1:25" ht="15" x14ac:dyDescent="0.25">
      <c r="A4" s="65" t="s">
        <v>224</v>
      </c>
      <c r="B4" s="65">
        <f>IFERROR(VLOOKUP(A4,'[1]EL SOT BIS INSCRITOS'!$C$6:$M$38,9,0),"")</f>
        <v>35</v>
      </c>
      <c r="C4" s="65">
        <f t="shared" si="0"/>
        <v>33</v>
      </c>
      <c r="D4" s="65" t="str">
        <f>IFERROR(VLOOKUP(A4,'[1]EL SOT BIS INSCRITOS'!$C$6:$M$38,10,0),"")</f>
        <v>GT</v>
      </c>
      <c r="E4" s="65" t="s">
        <v>225</v>
      </c>
      <c r="F4" s="65">
        <f>IFERROR(VLOOKUP('[1]EL SOT BIS VERIFICACIONES'!E4,[1]MAESTRO_TABLAS!$B$4:$F$69,4,0),"")</f>
        <v>-2</v>
      </c>
      <c r="G4" s="66">
        <v>16</v>
      </c>
      <c r="H4" s="67">
        <v>17.32</v>
      </c>
      <c r="I4" s="67" t="str">
        <f>IFERROR(VLOOKUP(E4,[1]MAESTRO_TABLAS!$B$4:$F$69,3,0),"")</f>
        <v>17,0 gr.</v>
      </c>
      <c r="J4" s="66" t="s">
        <v>217</v>
      </c>
      <c r="K4" s="66">
        <v>12</v>
      </c>
      <c r="L4" s="66" t="s">
        <v>217</v>
      </c>
      <c r="M4" s="66">
        <v>27</v>
      </c>
      <c r="N4" s="66" t="s">
        <v>226</v>
      </c>
      <c r="O4" s="66" t="s">
        <v>227</v>
      </c>
      <c r="P4" s="66" t="s">
        <v>206</v>
      </c>
      <c r="Q4" s="66" t="s">
        <v>209</v>
      </c>
      <c r="R4" s="66" t="s">
        <v>220</v>
      </c>
      <c r="S4" s="66" t="s">
        <v>228</v>
      </c>
      <c r="T4" s="66" t="s">
        <v>222</v>
      </c>
      <c r="U4" s="66" t="s">
        <v>212</v>
      </c>
      <c r="V4" s="66" t="s">
        <v>213</v>
      </c>
      <c r="W4" s="68">
        <v>77.010000000000005</v>
      </c>
      <c r="X4" s="68">
        <v>77.069999999999993</v>
      </c>
      <c r="Y4" s="65"/>
    </row>
    <row r="5" spans="1:25" ht="15" x14ac:dyDescent="0.25">
      <c r="A5" s="65" t="s">
        <v>229</v>
      </c>
      <c r="B5" s="65">
        <f>IFERROR(VLOOKUP(A5,'[1]EL SOT BIS INSCRITOS'!$C$6:$M$38,9,0),"")</f>
        <v>43</v>
      </c>
      <c r="C5" s="65">
        <f t="shared" si="0"/>
        <v>39</v>
      </c>
      <c r="D5" s="65" t="s">
        <v>230</v>
      </c>
      <c r="E5" s="65" t="s">
        <v>231</v>
      </c>
      <c r="F5" s="65">
        <f>IFERROR(VLOOKUP('[1]EL SOT BIS VERIFICACIONES'!E5,[1]MAESTRO_TABLAS!$B$4:$F$69,4,0),"")</f>
        <v>-4</v>
      </c>
      <c r="G5" s="66">
        <v>31</v>
      </c>
      <c r="H5" s="67">
        <v>17</v>
      </c>
      <c r="I5" s="67" t="str">
        <f>IFERROR(VLOOKUP(E5,[1]MAESTRO_TABLAS!$B$4:$F$69,3,0),"")</f>
        <v>17,0 gr.</v>
      </c>
      <c r="J5" s="66" t="s">
        <v>217</v>
      </c>
      <c r="K5" s="66">
        <v>12</v>
      </c>
      <c r="L5" s="66" t="s">
        <v>217</v>
      </c>
      <c r="M5" s="66">
        <v>26</v>
      </c>
      <c r="N5" s="66" t="s">
        <v>207</v>
      </c>
      <c r="O5" s="66" t="s">
        <v>208</v>
      </c>
      <c r="P5" s="66" t="s">
        <v>206</v>
      </c>
      <c r="Q5" s="66" t="s">
        <v>232</v>
      </c>
      <c r="R5" s="66" t="s">
        <v>220</v>
      </c>
      <c r="S5" s="66" t="s">
        <v>233</v>
      </c>
      <c r="T5" s="66" t="s">
        <v>234</v>
      </c>
      <c r="U5" s="66" t="s">
        <v>212</v>
      </c>
      <c r="V5" s="66" t="s">
        <v>213</v>
      </c>
      <c r="W5" s="68">
        <v>74.53</v>
      </c>
      <c r="X5" s="68">
        <v>74.489999999999995</v>
      </c>
      <c r="Y5" s="65"/>
    </row>
    <row r="6" spans="1:25" ht="15" x14ac:dyDescent="0.25">
      <c r="A6" s="65" t="s">
        <v>235</v>
      </c>
      <c r="B6" s="65">
        <f>IFERROR(VLOOKUP(A6,'[1]EL SOT BIS INSCRITOS'!$C$6:$M$38,9,0),"")</f>
        <v>54</v>
      </c>
      <c r="C6" s="65">
        <f t="shared" si="0"/>
        <v>54</v>
      </c>
      <c r="D6" s="65" t="s">
        <v>236</v>
      </c>
      <c r="E6" s="65" t="s">
        <v>237</v>
      </c>
      <c r="F6" s="65">
        <f>IFERROR(VLOOKUP('[1]EL SOT BIS VERIFICACIONES'!E6,[1]MAESTRO_TABLAS!$B$4:$F$69,4,0),"")</f>
        <v>0</v>
      </c>
      <c r="G6" s="66">
        <v>52</v>
      </c>
      <c r="H6" s="67">
        <v>17</v>
      </c>
      <c r="I6" s="67" t="str">
        <f>IFERROR(VLOOKUP(E6,[1]MAESTRO_TABLAS!$B$4:$F$69,3,0),"")</f>
        <v>17,0 gr.</v>
      </c>
      <c r="J6" s="66" t="s">
        <v>217</v>
      </c>
      <c r="K6" s="66">
        <v>13</v>
      </c>
      <c r="L6" s="66" t="s">
        <v>217</v>
      </c>
      <c r="M6" s="66">
        <v>28</v>
      </c>
      <c r="N6" s="66" t="s">
        <v>226</v>
      </c>
      <c r="O6" s="66" t="s">
        <v>227</v>
      </c>
      <c r="P6" s="66" t="s">
        <v>206</v>
      </c>
      <c r="Q6" s="66" t="s">
        <v>209</v>
      </c>
      <c r="R6" s="66" t="s">
        <v>220</v>
      </c>
      <c r="S6" s="66" t="s">
        <v>238</v>
      </c>
      <c r="T6" s="66" t="s">
        <v>239</v>
      </c>
      <c r="U6" s="66" t="s">
        <v>217</v>
      </c>
      <c r="V6" s="66" t="s">
        <v>213</v>
      </c>
      <c r="W6" s="68">
        <v>72.17</v>
      </c>
      <c r="X6" s="68">
        <v>72.23</v>
      </c>
      <c r="Y6" s="65"/>
    </row>
    <row r="7" spans="1:25" ht="15" x14ac:dyDescent="0.25">
      <c r="A7" s="65" t="s">
        <v>240</v>
      </c>
      <c r="B7" s="65">
        <f>IFERROR(VLOOKUP(A7,'[1]EL SOT BIS INSCRITOS'!$C$6:$M$38,9,0),"")</f>
        <v>62</v>
      </c>
      <c r="C7" s="65">
        <f t="shared" si="0"/>
        <v>60</v>
      </c>
      <c r="D7" s="65" t="str">
        <f>IFERROR(VLOOKUP(A7,'[1]EL SOT BIS INSCRITOS'!$C$6:$M$38,10,0),"")</f>
        <v>GT2</v>
      </c>
      <c r="E7" s="65" t="s">
        <v>241</v>
      </c>
      <c r="F7" s="65">
        <f>IFERROR(VLOOKUP('[1]EL SOT BIS VERIFICACIONES'!E7,[1]MAESTRO_TABLAS!$B$4:$F$69,4,0),"")</f>
        <v>-2</v>
      </c>
      <c r="G7" s="66">
        <v>1</v>
      </c>
      <c r="H7" s="67">
        <v>17.46</v>
      </c>
      <c r="I7" s="67" t="str">
        <f>IFERROR(VLOOKUP(E7,[1]MAESTRO_TABLAS!$B$4:$F$69,3,0),"")</f>
        <v>17,0 gr.</v>
      </c>
      <c r="J7" s="66" t="s">
        <v>217</v>
      </c>
      <c r="K7" s="66">
        <v>12</v>
      </c>
      <c r="L7" s="66" t="s">
        <v>223</v>
      </c>
      <c r="M7" s="66">
        <v>28</v>
      </c>
      <c r="N7" s="66" t="s">
        <v>207</v>
      </c>
      <c r="O7" s="66" t="s">
        <v>208</v>
      </c>
      <c r="P7" s="66" t="s">
        <v>223</v>
      </c>
      <c r="Q7" s="66" t="s">
        <v>219</v>
      </c>
      <c r="R7" s="66" t="s">
        <v>220</v>
      </c>
      <c r="S7" s="66" t="s">
        <v>221</v>
      </c>
      <c r="T7" s="66" t="s">
        <v>222</v>
      </c>
      <c r="U7" s="66" t="s">
        <v>223</v>
      </c>
      <c r="V7" s="66" t="s">
        <v>213</v>
      </c>
      <c r="W7" s="68">
        <v>82.28</v>
      </c>
      <c r="X7" s="68">
        <v>83.25</v>
      </c>
      <c r="Y7" s="65"/>
    </row>
    <row r="8" spans="1:25" ht="15" x14ac:dyDescent="0.25">
      <c r="A8" s="65" t="s">
        <v>242</v>
      </c>
      <c r="B8" s="65">
        <f>IFERROR(VLOOKUP(A8,'[1]EL SOT BIS INSCRITOS'!$C$6:$M$38,9,0),"")</f>
        <v>14</v>
      </c>
      <c r="C8" s="65">
        <f t="shared" si="0"/>
        <v>12</v>
      </c>
      <c r="D8" s="65" t="str">
        <f>IFERROR(VLOOKUP(A8,'[1]EL SOT BIS INSCRITOS'!$C$6:$M$38,10,0),"")</f>
        <v>LMP</v>
      </c>
      <c r="E8" s="65" t="s">
        <v>243</v>
      </c>
      <c r="F8" s="65">
        <f>IFERROR(VLOOKUP('[1]EL SOT BIS VERIFICACIONES'!E8,[1]MAESTRO_TABLAS!$B$4:$F$69,4,0),"")</f>
        <v>-2</v>
      </c>
      <c r="G8" s="66">
        <v>30</v>
      </c>
      <c r="H8" s="67">
        <v>17</v>
      </c>
      <c r="I8" s="67" t="str">
        <f>IFERROR(VLOOKUP(E8,[1]MAESTRO_TABLAS!$B$4:$F$69,3,0),"")</f>
        <v>17,0 gr.</v>
      </c>
      <c r="J8" s="66" t="s">
        <v>217</v>
      </c>
      <c r="K8" s="66">
        <v>13</v>
      </c>
      <c r="L8" s="66" t="s">
        <v>217</v>
      </c>
      <c r="M8" s="66">
        <v>28</v>
      </c>
      <c r="N8" s="66" t="s">
        <v>226</v>
      </c>
      <c r="O8" s="66" t="s">
        <v>208</v>
      </c>
      <c r="P8" s="66" t="s">
        <v>206</v>
      </c>
      <c r="Q8" s="66" t="s">
        <v>209</v>
      </c>
      <c r="R8" s="66" t="s">
        <v>220</v>
      </c>
      <c r="S8" s="66" t="s">
        <v>221</v>
      </c>
      <c r="T8" s="66" t="s">
        <v>239</v>
      </c>
      <c r="U8" s="66" t="s">
        <v>217</v>
      </c>
      <c r="V8" s="66" t="s">
        <v>213</v>
      </c>
      <c r="W8" s="68">
        <v>69.849999999999994</v>
      </c>
      <c r="X8" s="68">
        <v>69.540000000000006</v>
      </c>
      <c r="Y8" s="65" t="s">
        <v>244</v>
      </c>
    </row>
    <row r="9" spans="1:25" ht="15" x14ac:dyDescent="0.25">
      <c r="A9" s="65" t="s">
        <v>245</v>
      </c>
      <c r="B9" s="65">
        <f>IFERROR(VLOOKUP(A9,'[1]EL SOT BIS INSCRITOS'!$C$6:$M$38,9,0),"")</f>
        <v>32</v>
      </c>
      <c r="C9" s="65">
        <f t="shared" si="0"/>
        <v>28</v>
      </c>
      <c r="D9" s="65" t="str">
        <f>IFERROR(VLOOKUP(A9,'[1]EL SOT BIS INSCRITOS'!$C$6:$M$38,10,0),"")</f>
        <v>LMP</v>
      </c>
      <c r="E9" s="65" t="s">
        <v>231</v>
      </c>
      <c r="F9" s="65">
        <f>IFERROR(VLOOKUP('[1]EL SOT BIS VERIFICACIONES'!E9,[1]MAESTRO_TABLAS!$B$4:$F$69,4,0),"")</f>
        <v>-4</v>
      </c>
      <c r="G9" s="66">
        <v>17</v>
      </c>
      <c r="H9" s="67">
        <v>17.03</v>
      </c>
      <c r="I9" s="67" t="str">
        <f>IFERROR(VLOOKUP(E9,[1]MAESTRO_TABLAS!$B$4:$F$69,3,0),"")</f>
        <v>17,0 gr.</v>
      </c>
      <c r="J9" s="66" t="s">
        <v>206</v>
      </c>
      <c r="K9" s="66">
        <v>13</v>
      </c>
      <c r="L9" s="66" t="s">
        <v>217</v>
      </c>
      <c r="M9" s="66">
        <v>29</v>
      </c>
      <c r="N9" s="66" t="s">
        <v>226</v>
      </c>
      <c r="O9" s="66" t="s">
        <v>227</v>
      </c>
      <c r="P9" s="66" t="s">
        <v>206</v>
      </c>
      <c r="Q9" s="66" t="s">
        <v>209</v>
      </c>
      <c r="R9" s="66" t="s">
        <v>220</v>
      </c>
      <c r="S9" s="66" t="s">
        <v>246</v>
      </c>
      <c r="T9" s="66" t="s">
        <v>211</v>
      </c>
      <c r="U9" s="66" t="s">
        <v>212</v>
      </c>
      <c r="V9" s="66" t="s">
        <v>213</v>
      </c>
      <c r="W9" s="68">
        <v>70.78</v>
      </c>
      <c r="X9" s="68">
        <v>70.88</v>
      </c>
      <c r="Y9" s="65"/>
    </row>
    <row r="10" spans="1:25" ht="15" x14ac:dyDescent="0.25">
      <c r="A10" s="65" t="s">
        <v>247</v>
      </c>
      <c r="B10" s="65">
        <f>IFERROR(VLOOKUP(A10,'[1]EL SOT BIS INSCRITOS'!$C$6:$M$38,9,0),"")</f>
        <v>20</v>
      </c>
      <c r="C10" s="65">
        <f t="shared" si="0"/>
        <v>12</v>
      </c>
      <c r="D10" s="65" t="str">
        <f>IFERROR(VLOOKUP(A10,'[1]EL SOT BIS INSCRITOS'!$C$6:$M$38,10,0),"")</f>
        <v>LMP</v>
      </c>
      <c r="E10" s="65" t="s">
        <v>205</v>
      </c>
      <c r="F10" s="65">
        <f>IFERROR(VLOOKUP('[1]EL SOT BIS VERIFICACIONES'!E10,[1]MAESTRO_TABLAS!$B$4:$F$69,4,0),"")</f>
        <v>-8</v>
      </c>
      <c r="G10" s="66">
        <v>44</v>
      </c>
      <c r="H10" s="67">
        <v>17.260000000000002</v>
      </c>
      <c r="I10" s="67" t="str">
        <f>IFERROR(VLOOKUP(E10,[1]MAESTRO_TABLAS!$B$4:$F$69,3,0),"")</f>
        <v>17,0 gr.</v>
      </c>
      <c r="J10" s="66" t="s">
        <v>217</v>
      </c>
      <c r="K10" s="66">
        <v>13</v>
      </c>
      <c r="L10" s="66" t="s">
        <v>217</v>
      </c>
      <c r="M10" s="66">
        <v>28</v>
      </c>
      <c r="N10" s="66" t="s">
        <v>218</v>
      </c>
      <c r="O10" s="66" t="s">
        <v>208</v>
      </c>
      <c r="P10" s="66" t="s">
        <v>223</v>
      </c>
      <c r="Q10" s="66" t="s">
        <v>248</v>
      </c>
      <c r="R10" s="66" t="s">
        <v>223</v>
      </c>
      <c r="S10" s="66" t="s">
        <v>221</v>
      </c>
      <c r="T10" s="66" t="s">
        <v>249</v>
      </c>
      <c r="U10" s="66" t="s">
        <v>212</v>
      </c>
      <c r="V10" s="66" t="s">
        <v>213</v>
      </c>
      <c r="W10" s="68">
        <v>69.17</v>
      </c>
      <c r="X10" s="68">
        <v>69.260000000000005</v>
      </c>
      <c r="Y10" s="65"/>
    </row>
    <row r="11" spans="1:25" ht="15" x14ac:dyDescent="0.25">
      <c r="A11" s="65" t="s">
        <v>250</v>
      </c>
      <c r="B11" s="65">
        <f>IFERROR(VLOOKUP(A11,'[1]EL SOT BIS INSCRITOS'!$C$6:$M$38,9,0),"")</f>
        <v>12</v>
      </c>
      <c r="C11" s="65">
        <f t="shared" si="0"/>
        <v>6</v>
      </c>
      <c r="D11" s="65" t="str">
        <f>IFERROR(VLOOKUP(A11,'[1]EL SOT BIS INSCRITOS'!$C$6:$M$38,10,0),"")</f>
        <v>LMP</v>
      </c>
      <c r="E11" s="65" t="s">
        <v>251</v>
      </c>
      <c r="F11" s="65">
        <f>IFERROR(VLOOKUP('[1]EL SOT BIS VERIFICACIONES'!E11,[1]MAESTRO_TABLAS!$B$4:$F$69,4,0),"")</f>
        <v>-6</v>
      </c>
      <c r="G11" s="66">
        <v>33</v>
      </c>
      <c r="H11" s="67">
        <v>17.11</v>
      </c>
      <c r="I11" s="67" t="str">
        <f>IFERROR(VLOOKUP(E11,[1]MAESTRO_TABLAS!$B$4:$F$69,3,0),"")</f>
        <v>17,0 gr.</v>
      </c>
      <c r="J11" s="66" t="s">
        <v>217</v>
      </c>
      <c r="K11" s="66">
        <v>13</v>
      </c>
      <c r="L11" s="66" t="s">
        <v>217</v>
      </c>
      <c r="M11" s="66">
        <v>28</v>
      </c>
      <c r="N11" s="66" t="s">
        <v>207</v>
      </c>
      <c r="O11" s="66" t="s">
        <v>208</v>
      </c>
      <c r="P11" s="66" t="s">
        <v>206</v>
      </c>
      <c r="Q11" s="66" t="s">
        <v>209</v>
      </c>
      <c r="R11" s="66" t="s">
        <v>220</v>
      </c>
      <c r="S11" s="66" t="s">
        <v>246</v>
      </c>
      <c r="T11" s="66" t="s">
        <v>239</v>
      </c>
      <c r="U11" s="66" t="s">
        <v>212</v>
      </c>
      <c r="V11" s="66" t="s">
        <v>213</v>
      </c>
      <c r="W11" s="68">
        <v>72.290000000000006</v>
      </c>
      <c r="X11" s="68">
        <v>72.39</v>
      </c>
      <c r="Y11" s="65"/>
    </row>
    <row r="12" spans="1:25" ht="15" x14ac:dyDescent="0.25">
      <c r="A12" s="65" t="s">
        <v>252</v>
      </c>
      <c r="B12" s="65">
        <f>IFERROR(VLOOKUP(A12,'[1]EL SOT BIS INSCRITOS'!$C$6:$M$38,9,0),"")</f>
        <v>44</v>
      </c>
      <c r="C12" s="65">
        <f t="shared" si="0"/>
        <v>42</v>
      </c>
      <c r="D12" s="65" t="str">
        <f>IFERROR(VLOOKUP(A12,'[1]EL SOT BIS INSCRITOS'!$C$6:$M$38,10,0),"")</f>
        <v>LMP</v>
      </c>
      <c r="E12" s="65" t="s">
        <v>253</v>
      </c>
      <c r="F12" s="65">
        <f>IFERROR(VLOOKUP('[1]EL SOT BIS VERIFICACIONES'!E12,[1]MAESTRO_TABLAS!$B$4:$F$69,4,0),"")</f>
        <v>-2</v>
      </c>
      <c r="G12" s="66">
        <v>39</v>
      </c>
      <c r="H12" s="67">
        <v>17.14</v>
      </c>
      <c r="I12" s="67" t="str">
        <f>IFERROR(VLOOKUP(E12,[1]MAESTRO_TABLAS!$B$4:$F$69,3,0),"")</f>
        <v>17,0 gr.</v>
      </c>
      <c r="J12" s="66" t="s">
        <v>206</v>
      </c>
      <c r="K12" s="66">
        <v>13</v>
      </c>
      <c r="L12" s="66" t="s">
        <v>217</v>
      </c>
      <c r="M12" s="66">
        <v>29</v>
      </c>
      <c r="N12" s="66" t="s">
        <v>226</v>
      </c>
      <c r="O12" s="66" t="s">
        <v>227</v>
      </c>
      <c r="P12" s="66" t="s">
        <v>206</v>
      </c>
      <c r="Q12" s="66" t="s">
        <v>209</v>
      </c>
      <c r="R12" s="66" t="s">
        <v>220</v>
      </c>
      <c r="S12" s="66" t="s">
        <v>221</v>
      </c>
      <c r="T12" s="66" t="s">
        <v>239</v>
      </c>
      <c r="U12" s="66" t="s">
        <v>217</v>
      </c>
      <c r="V12" s="66" t="s">
        <v>213</v>
      </c>
      <c r="W12" s="68">
        <v>70.75</v>
      </c>
      <c r="X12" s="68">
        <v>70.83</v>
      </c>
      <c r="Y12" s="65"/>
    </row>
    <row r="13" spans="1:25" ht="15" x14ac:dyDescent="0.25">
      <c r="A13" s="65" t="s">
        <v>254</v>
      </c>
      <c r="B13" s="65">
        <f>IFERROR(VLOOKUP(A13,'[1]EL SOT BIS INSCRITOS'!$C$6:$M$38,9,0),"")</f>
        <v>40</v>
      </c>
      <c r="C13" s="65">
        <f t="shared" si="0"/>
        <v>48</v>
      </c>
      <c r="D13" s="65" t="str">
        <f>IFERROR(VLOOKUP(A13,'[1]EL SOT BIS INSCRITOS'!$C$6:$M$38,10,0),"")</f>
        <v>LMP</v>
      </c>
      <c r="E13" s="65" t="s">
        <v>255</v>
      </c>
      <c r="F13" s="65">
        <f>IFERROR(VLOOKUP('[1]EL SOT BIS VERIFICACIONES'!E13,[1]MAESTRO_TABLAS!$B$4:$F$69,4,0),"")</f>
        <v>8</v>
      </c>
      <c r="G13" s="66">
        <v>15</v>
      </c>
      <c r="H13" s="67">
        <v>17.03</v>
      </c>
      <c r="I13" s="67" t="str">
        <f>IFERROR(VLOOKUP(E13,[1]MAESTRO_TABLAS!$B$4:$F$69,3,0),"")</f>
        <v>17,0 gr.</v>
      </c>
      <c r="J13" s="66" t="s">
        <v>206</v>
      </c>
      <c r="K13" s="66">
        <v>12</v>
      </c>
      <c r="L13" s="66" t="s">
        <v>217</v>
      </c>
      <c r="M13" s="66">
        <v>27</v>
      </c>
      <c r="N13" s="66" t="s">
        <v>218</v>
      </c>
      <c r="O13" s="66" t="s">
        <v>208</v>
      </c>
      <c r="P13" s="66" t="s">
        <v>206</v>
      </c>
      <c r="Q13" s="66" t="s">
        <v>219</v>
      </c>
      <c r="R13" s="66" t="s">
        <v>220</v>
      </c>
      <c r="S13" s="66" t="s">
        <v>221</v>
      </c>
      <c r="T13" s="66" t="s">
        <v>211</v>
      </c>
      <c r="U13" s="66" t="s">
        <v>212</v>
      </c>
      <c r="V13" s="66" t="s">
        <v>213</v>
      </c>
      <c r="W13" s="68">
        <v>74.31</v>
      </c>
      <c r="X13" s="68">
        <v>74.41</v>
      </c>
      <c r="Y13" s="65"/>
    </row>
    <row r="14" spans="1:25" ht="15" x14ac:dyDescent="0.25">
      <c r="A14" s="65" t="s">
        <v>256</v>
      </c>
      <c r="B14" s="65">
        <f>IFERROR(VLOOKUP(A14,'[1]EL SOT BIS INSCRITOS'!$C$6:$M$38,9,0),"")</f>
        <v>44</v>
      </c>
      <c r="C14" s="65">
        <f t="shared" si="0"/>
        <v>44</v>
      </c>
      <c r="D14" s="65" t="str">
        <f>IFERROR(VLOOKUP(A14,'[1]EL SOT BIS INSCRITOS'!$C$6:$M$38,10,0),"")</f>
        <v>LMP</v>
      </c>
      <c r="E14" s="65" t="s">
        <v>237</v>
      </c>
      <c r="F14" s="65">
        <f>IFERROR(VLOOKUP('[1]EL SOT BIS VERIFICACIONES'!E14,[1]MAESTRO_TABLAS!$B$4:$F$69,4,0),"")</f>
        <v>0</v>
      </c>
      <c r="G14" s="66">
        <v>13</v>
      </c>
      <c r="H14" s="67">
        <v>19.09</v>
      </c>
      <c r="I14" s="67" t="str">
        <f>IFERROR(VLOOKUP(E14,[1]MAESTRO_TABLAS!$B$4:$F$69,3,0),"")</f>
        <v>17,0 gr.</v>
      </c>
      <c r="J14" s="66" t="s">
        <v>223</v>
      </c>
      <c r="K14" s="66">
        <v>13</v>
      </c>
      <c r="L14" s="66" t="s">
        <v>217</v>
      </c>
      <c r="M14" s="66">
        <v>27</v>
      </c>
      <c r="N14" s="66" t="s">
        <v>207</v>
      </c>
      <c r="O14" s="66" t="s">
        <v>208</v>
      </c>
      <c r="P14" s="66" t="s">
        <v>223</v>
      </c>
      <c r="Q14" s="66" t="s">
        <v>209</v>
      </c>
      <c r="R14" s="66" t="s">
        <v>206</v>
      </c>
      <c r="S14" s="66" t="s">
        <v>257</v>
      </c>
      <c r="T14" s="66" t="s">
        <v>239</v>
      </c>
      <c r="U14" s="66" t="s">
        <v>212</v>
      </c>
      <c r="V14" s="66" t="s">
        <v>213</v>
      </c>
      <c r="W14" s="68">
        <v>72.260000000000005</v>
      </c>
      <c r="X14" s="68">
        <v>72.22</v>
      </c>
      <c r="Y14" s="65"/>
    </row>
    <row r="15" spans="1:25" ht="15" x14ac:dyDescent="0.25">
      <c r="A15" s="65" t="s">
        <v>258</v>
      </c>
      <c r="B15" s="65">
        <f>IFERROR(VLOOKUP(A15,'[1]EL SOT BIS INSCRITOS'!$C$6:$M$38,9,0),"")</f>
        <v>49</v>
      </c>
      <c r="C15" s="65">
        <f t="shared" si="0"/>
        <v>49</v>
      </c>
      <c r="D15" s="65" t="str">
        <f>IFERROR(VLOOKUP(A15,'[1]EL SOT BIS INSCRITOS'!$C$6:$M$38,10,0),"")</f>
        <v>LMP</v>
      </c>
      <c r="E15" s="65" t="s">
        <v>237</v>
      </c>
      <c r="F15" s="65">
        <f>IFERROR(VLOOKUP('[1]EL SOT BIS VERIFICACIONES'!E15,[1]MAESTRO_TABLAS!$B$4:$F$69,4,0),"")</f>
        <v>0</v>
      </c>
      <c r="G15" s="66">
        <v>38</v>
      </c>
      <c r="H15" s="67">
        <v>17.010000000000002</v>
      </c>
      <c r="I15" s="67" t="str">
        <f>IFERROR(VLOOKUP(E15,[1]MAESTRO_TABLAS!$B$4:$F$69,3,0),"")</f>
        <v>17,0 gr.</v>
      </c>
      <c r="J15" s="66" t="s">
        <v>217</v>
      </c>
      <c r="K15" s="66">
        <v>13</v>
      </c>
      <c r="L15" s="66" t="s">
        <v>217</v>
      </c>
      <c r="M15" s="66">
        <v>29</v>
      </c>
      <c r="N15" s="66" t="s">
        <v>207</v>
      </c>
      <c r="O15" s="66" t="s">
        <v>208</v>
      </c>
      <c r="P15" s="66" t="s">
        <v>206</v>
      </c>
      <c r="Q15" s="66" t="s">
        <v>219</v>
      </c>
      <c r="R15" s="66" t="s">
        <v>220</v>
      </c>
      <c r="S15" s="66" t="s">
        <v>238</v>
      </c>
      <c r="T15" s="66" t="s">
        <v>249</v>
      </c>
      <c r="U15" s="66" t="s">
        <v>217</v>
      </c>
      <c r="V15" s="66" t="s">
        <v>213</v>
      </c>
      <c r="W15" s="68">
        <v>68.319999999999993</v>
      </c>
      <c r="X15" s="68">
        <v>68.150000000000006</v>
      </c>
      <c r="Y15" s="65"/>
    </row>
    <row r="16" spans="1:25" ht="15" x14ac:dyDescent="0.25">
      <c r="A16" s="65" t="s">
        <v>259</v>
      </c>
      <c r="B16" s="65">
        <f>IFERROR(VLOOKUP(A16,'[1]EL SOT BIS INSCRITOS'!$C$6:$M$38,9,0),"")</f>
        <v>8</v>
      </c>
      <c r="C16" s="65">
        <f t="shared" si="0"/>
        <v>16</v>
      </c>
      <c r="D16" s="65" t="str">
        <f>IFERROR(VLOOKUP(A16,'[1]EL SOT BIS INSCRITOS'!$C$6:$M$38,10,0),"")</f>
        <v>LMP</v>
      </c>
      <c r="E16" s="65" t="s">
        <v>260</v>
      </c>
      <c r="F16" s="65">
        <f>IFERROR(VLOOKUP('[1]EL SOT BIS VERIFICACIONES'!E16,[1]MAESTRO_TABLAS!$B$4:$F$69,4,0),"")</f>
        <v>8</v>
      </c>
      <c r="G16" s="66">
        <v>27</v>
      </c>
      <c r="H16" s="67">
        <v>17.02</v>
      </c>
      <c r="I16" s="67" t="str">
        <f>IFERROR(VLOOKUP(E16,[1]MAESTRO_TABLAS!$B$4:$F$69,3,0),"")</f>
        <v>17,0 gr.</v>
      </c>
      <c r="J16" s="66" t="s">
        <v>223</v>
      </c>
      <c r="K16" s="66">
        <v>13</v>
      </c>
      <c r="L16" s="66" t="s">
        <v>217</v>
      </c>
      <c r="M16" s="66">
        <v>28</v>
      </c>
      <c r="N16" s="66" t="s">
        <v>218</v>
      </c>
      <c r="O16" s="66" t="s">
        <v>208</v>
      </c>
      <c r="P16" s="66" t="s">
        <v>206</v>
      </c>
      <c r="Q16" s="66" t="s">
        <v>209</v>
      </c>
      <c r="R16" s="66" t="s">
        <v>206</v>
      </c>
      <c r="S16" s="66" t="s">
        <v>233</v>
      </c>
      <c r="T16" s="66" t="s">
        <v>211</v>
      </c>
      <c r="U16" s="66" t="s">
        <v>212</v>
      </c>
      <c r="V16" s="66" t="s">
        <v>213</v>
      </c>
      <c r="W16" s="68">
        <v>69.05</v>
      </c>
      <c r="X16" s="68">
        <v>69.13</v>
      </c>
      <c r="Y16" s="65"/>
    </row>
    <row r="17" spans="1:25" ht="15" x14ac:dyDescent="0.25">
      <c r="A17" s="65" t="s">
        <v>261</v>
      </c>
      <c r="B17" s="65">
        <f>IFERROR(VLOOKUP(A17,'[1]EL SOT BIS INSCRITOS'!$C$6:$M$38,9,0),"")</f>
        <v>40</v>
      </c>
      <c r="C17" s="65">
        <f t="shared" si="0"/>
        <v>36</v>
      </c>
      <c r="D17" s="65" t="str">
        <f>IFERROR(VLOOKUP(A17,'[1]EL SOT BIS INSCRITOS'!$C$6:$M$38,10,0),"")</f>
        <v>LMP2</v>
      </c>
      <c r="E17" s="65" t="s">
        <v>262</v>
      </c>
      <c r="F17" s="65">
        <f>IFERROR(VLOOKUP('[1]EL SOT BIS VERIFICACIONES'!E17,[1]MAESTRO_TABLAS!$B$4:$F$69,4,0),"")</f>
        <v>-4</v>
      </c>
      <c r="G17" s="66">
        <v>2</v>
      </c>
      <c r="H17" s="67">
        <v>17</v>
      </c>
      <c r="I17" s="67" t="str">
        <f>IFERROR(VLOOKUP(E17,[1]MAESTRO_TABLAS!$B$4:$F$69,3,0),"")</f>
        <v>17,0 gr.</v>
      </c>
      <c r="J17" s="66" t="s">
        <v>217</v>
      </c>
      <c r="K17" s="66">
        <v>13</v>
      </c>
      <c r="L17" s="66" t="s">
        <v>217</v>
      </c>
      <c r="M17" s="66">
        <v>28</v>
      </c>
      <c r="N17" s="66" t="s">
        <v>207</v>
      </c>
      <c r="O17" s="66" t="s">
        <v>208</v>
      </c>
      <c r="P17" s="66" t="s">
        <v>206</v>
      </c>
      <c r="Q17" s="66" t="s">
        <v>219</v>
      </c>
      <c r="R17" s="66" t="s">
        <v>206</v>
      </c>
      <c r="S17" s="66" t="s">
        <v>233</v>
      </c>
      <c r="T17" s="66" t="s">
        <v>249</v>
      </c>
      <c r="U17" s="66" t="s">
        <v>212</v>
      </c>
      <c r="V17" s="66" t="s">
        <v>213</v>
      </c>
      <c r="W17" s="68">
        <v>68.91</v>
      </c>
      <c r="X17" s="68">
        <v>68.959999999999994</v>
      </c>
      <c r="Y17" s="65"/>
    </row>
    <row r="18" spans="1:25" ht="15" x14ac:dyDescent="0.25">
      <c r="A18" s="65" t="s">
        <v>263</v>
      </c>
      <c r="B18" s="65">
        <f>IFERROR(VLOOKUP(A18,'[1]EL SOT BIS INSCRITOS'!$C$6:$M$38,9,0),"")</f>
        <v>31</v>
      </c>
      <c r="C18" s="65">
        <f t="shared" si="0"/>
        <v>25</v>
      </c>
      <c r="D18" s="65" t="s">
        <v>236</v>
      </c>
      <c r="E18" s="65" t="s">
        <v>251</v>
      </c>
      <c r="F18" s="65">
        <f>IFERROR(VLOOKUP('[1]EL SOT BIS VERIFICACIONES'!E18,[1]MAESTRO_TABLAS!$B$4:$F$69,4,0),"")</f>
        <v>-6</v>
      </c>
      <c r="G18" s="66">
        <v>1</v>
      </c>
      <c r="H18" s="67">
        <v>17.079999999999998</v>
      </c>
      <c r="I18" s="67" t="str">
        <f>IFERROR(VLOOKUP(E18,[1]MAESTRO_TABLAS!$B$4:$F$69,3,0),"")</f>
        <v>17,0 gr.</v>
      </c>
      <c r="J18" s="66" t="s">
        <v>217</v>
      </c>
      <c r="K18" s="66">
        <v>13</v>
      </c>
      <c r="L18" s="66" t="s">
        <v>217</v>
      </c>
      <c r="M18" s="66">
        <v>29</v>
      </c>
      <c r="N18" s="66" t="s">
        <v>226</v>
      </c>
      <c r="O18" s="66" t="s">
        <v>227</v>
      </c>
      <c r="P18" s="66" t="s">
        <v>206</v>
      </c>
      <c r="Q18" s="66" t="s">
        <v>232</v>
      </c>
      <c r="R18" s="66" t="s">
        <v>220</v>
      </c>
      <c r="S18" s="66" t="s">
        <v>210</v>
      </c>
      <c r="T18" s="66" t="s">
        <v>249</v>
      </c>
      <c r="U18" s="66" t="s">
        <v>212</v>
      </c>
      <c r="V18" s="66" t="s">
        <v>213</v>
      </c>
      <c r="W18" s="68">
        <v>69.45</v>
      </c>
      <c r="X18" s="68">
        <v>71.55</v>
      </c>
      <c r="Y18" s="65" t="s">
        <v>244</v>
      </c>
    </row>
    <row r="19" spans="1:25" ht="15" x14ac:dyDescent="0.25">
      <c r="A19" s="65" t="s">
        <v>264</v>
      </c>
      <c r="B19" s="65">
        <f>IFERROR(VLOOKUP(A19,'[1]EL SOT BIS INSCRITOS'!$C$6:$M$38,9,0),"")</f>
        <v>28</v>
      </c>
      <c r="C19" s="65">
        <f t="shared" si="0"/>
        <v>20</v>
      </c>
      <c r="D19" s="65" t="str">
        <f>IFERROR(VLOOKUP(A19,'[1]EL SOT BIS INSCRITOS'!$C$6:$M$38,10,0),"")</f>
        <v>LMP2</v>
      </c>
      <c r="E19" s="65" t="s">
        <v>205</v>
      </c>
      <c r="F19" s="65">
        <f>IFERROR(VLOOKUP('[1]EL SOT BIS VERIFICACIONES'!E19,[1]MAESTRO_TABLAS!$B$4:$F$69,4,0),"")</f>
        <v>-8</v>
      </c>
      <c r="G19" s="66">
        <v>40</v>
      </c>
      <c r="H19" s="67">
        <v>17.12</v>
      </c>
      <c r="I19" s="67" t="str">
        <f>IFERROR(VLOOKUP(E19,[1]MAESTRO_TABLAS!$B$4:$F$69,3,0),"")</f>
        <v>17,0 gr.</v>
      </c>
      <c r="J19" s="66" t="s">
        <v>217</v>
      </c>
      <c r="K19" s="66">
        <v>13</v>
      </c>
      <c r="L19" s="66" t="s">
        <v>217</v>
      </c>
      <c r="M19" s="66">
        <v>28</v>
      </c>
      <c r="N19" s="66" t="s">
        <v>207</v>
      </c>
      <c r="O19" s="66" t="s">
        <v>208</v>
      </c>
      <c r="P19" s="66" t="s">
        <v>206</v>
      </c>
      <c r="Q19" s="66" t="s">
        <v>265</v>
      </c>
      <c r="R19" s="66" t="s">
        <v>220</v>
      </c>
      <c r="S19" s="66" t="s">
        <v>221</v>
      </c>
      <c r="T19" s="66" t="s">
        <v>249</v>
      </c>
      <c r="U19" s="66" t="s">
        <v>212</v>
      </c>
      <c r="V19" s="66" t="s">
        <v>213</v>
      </c>
      <c r="W19" s="68">
        <v>70.290000000000006</v>
      </c>
      <c r="X19" s="68">
        <v>70.319999999999993</v>
      </c>
      <c r="Y19" s="65"/>
    </row>
    <row r="20" spans="1:25" ht="15" x14ac:dyDescent="0.25">
      <c r="A20" s="65" t="s">
        <v>266</v>
      </c>
      <c r="B20" s="65">
        <f>IFERROR(VLOOKUP(A20,'[1]EL SOT BIS INSCRITOS'!$C$6:$M$38,9,0),"")</f>
        <v>47</v>
      </c>
      <c r="C20" s="65">
        <f t="shared" si="0"/>
        <v>43</v>
      </c>
      <c r="D20" s="65" t="s">
        <v>230</v>
      </c>
      <c r="E20" s="65" t="s">
        <v>231</v>
      </c>
      <c r="F20" s="65">
        <f>IFERROR(VLOOKUP('[1]EL SOT BIS VERIFICACIONES'!E20,[1]MAESTRO_TABLAS!$B$4:$F$69,4,0),"")</f>
        <v>-4</v>
      </c>
      <c r="G20" s="66">
        <v>51</v>
      </c>
      <c r="H20" s="67">
        <v>17.3</v>
      </c>
      <c r="I20" s="67" t="str">
        <f>IFERROR(VLOOKUP(E20,[1]MAESTRO_TABLAS!$B$4:$F$69,3,0),"")</f>
        <v>17,0 gr.</v>
      </c>
      <c r="J20" s="66" t="s">
        <v>217</v>
      </c>
      <c r="K20" s="66">
        <v>13</v>
      </c>
      <c r="L20" s="66" t="s">
        <v>217</v>
      </c>
      <c r="M20" s="66">
        <v>28</v>
      </c>
      <c r="N20" s="66" t="s">
        <v>226</v>
      </c>
      <c r="O20" s="66" t="s">
        <v>227</v>
      </c>
      <c r="P20" s="66" t="s">
        <v>206</v>
      </c>
      <c r="Q20" s="66" t="s">
        <v>209</v>
      </c>
      <c r="R20" s="66" t="s">
        <v>220</v>
      </c>
      <c r="S20" s="66" t="s">
        <v>246</v>
      </c>
      <c r="T20" s="66" t="s">
        <v>211</v>
      </c>
      <c r="U20" s="66" t="s">
        <v>212</v>
      </c>
      <c r="V20" s="66" t="s">
        <v>213</v>
      </c>
      <c r="W20" s="68">
        <v>70.900000000000006</v>
      </c>
      <c r="X20" s="68">
        <v>70.989999999999995</v>
      </c>
      <c r="Y20" s="65"/>
    </row>
  </sheetData>
  <phoneticPr fontId="0" type="noConversion"/>
  <conditionalFormatting sqref="C2:C20">
    <cfRule type="cellIs" dxfId="3" priority="1" operator="lessThan">
      <formula>0</formula>
    </cfRule>
  </conditionalFormatting>
  <conditionalFormatting sqref="C2:C20">
    <cfRule type="cellIs" dxfId="2" priority="2" operator="lessThan">
      <formula>-1</formula>
    </cfRule>
  </conditionalFormatting>
  <conditionalFormatting sqref="I2:I20">
    <cfRule type="cellIs" dxfId="1" priority="3" operator="greaterThan">
      <formula>H2</formula>
    </cfRule>
  </conditionalFormatting>
  <conditionalFormatting sqref="X2:X20">
    <cfRule type="cellIs" dxfId="0" priority="4" operator="lessThan">
      <formula>W2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2025-10-20T17:17:12Z</dcterms:modified>
</cp:coreProperties>
</file>