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LOT\12H LLINARS\2025\"/>
    </mc:Choice>
  </mc:AlternateContent>
  <xr:revisionPtr revIDLastSave="0" documentId="13_ncr:1_{D9817F4D-5D09-4231-80D7-4C9C434935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sificación" sheetId="1" r:id="rId1"/>
    <sheet name="Control Pilotos" sheetId="2" r:id="rId2"/>
    <sheet name="Verificaciones" sheetId="3" r:id="rId3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25" i="1" l="1"/>
  <c r="V136" i="1"/>
  <c r="V147" i="1"/>
  <c r="V158" i="1"/>
  <c r="V169" i="1"/>
  <c r="V114" i="1"/>
  <c r="V103" i="1"/>
  <c r="V92" i="1"/>
  <c r="V81" i="1"/>
  <c r="V70" i="1"/>
  <c r="V59" i="1"/>
  <c r="V48" i="1"/>
  <c r="V37" i="1"/>
  <c r="V26" i="1"/>
  <c r="V15" i="1"/>
  <c r="V4" i="1"/>
  <c r="W5" i="1"/>
  <c r="W10" i="1"/>
  <c r="W16" i="1"/>
  <c r="W21" i="1"/>
  <c r="W27" i="1"/>
  <c r="W32" i="1"/>
  <c r="W38" i="1"/>
  <c r="W43" i="1"/>
  <c r="W49" i="1"/>
  <c r="W54" i="1"/>
  <c r="W60" i="1"/>
  <c r="W65" i="1"/>
  <c r="W71" i="1"/>
  <c r="W76" i="1"/>
  <c r="W82" i="1"/>
  <c r="W87" i="1"/>
  <c r="W93" i="1"/>
  <c r="W98" i="1"/>
  <c r="W104" i="1"/>
  <c r="W109" i="1"/>
  <c r="W115" i="1"/>
  <c r="W120" i="1"/>
  <c r="W126" i="1"/>
  <c r="W131" i="1"/>
  <c r="W137" i="1"/>
  <c r="W142" i="1"/>
  <c r="W148" i="1"/>
  <c r="W153" i="1"/>
  <c r="W159" i="1"/>
  <c r="W164" i="1"/>
  <c r="W170" i="1"/>
  <c r="W175" i="1"/>
  <c r="V6" i="1"/>
  <c r="V7" i="1"/>
  <c r="V8" i="1"/>
  <c r="V10" i="1"/>
  <c r="V11" i="1"/>
  <c r="V12" i="1"/>
  <c r="V13" i="1"/>
  <c r="V16" i="1"/>
  <c r="V17" i="1"/>
  <c r="V18" i="1"/>
  <c r="V19" i="1"/>
  <c r="V21" i="1"/>
  <c r="V22" i="1"/>
  <c r="V23" i="1"/>
  <c r="V24" i="1"/>
  <c r="V27" i="1"/>
  <c r="V28" i="1"/>
  <c r="V29" i="1"/>
  <c r="V30" i="1"/>
  <c r="V32" i="1"/>
  <c r="V33" i="1"/>
  <c r="V34" i="1"/>
  <c r="V35" i="1"/>
  <c r="V38" i="1"/>
  <c r="V39" i="1"/>
  <c r="V40" i="1"/>
  <c r="V41" i="1"/>
  <c r="V43" i="1"/>
  <c r="V44" i="1"/>
  <c r="V45" i="1"/>
  <c r="V46" i="1"/>
  <c r="V49" i="1"/>
  <c r="V50" i="1"/>
  <c r="V51" i="1"/>
  <c r="V52" i="1"/>
  <c r="V54" i="1"/>
  <c r="V55" i="1"/>
  <c r="V56" i="1"/>
  <c r="V57" i="1"/>
  <c r="V60" i="1"/>
  <c r="V61" i="1"/>
  <c r="V62" i="1"/>
  <c r="V63" i="1"/>
  <c r="V65" i="1"/>
  <c r="V66" i="1"/>
  <c r="V67" i="1"/>
  <c r="V68" i="1"/>
  <c r="V71" i="1"/>
  <c r="V72" i="1"/>
  <c r="V73" i="1"/>
  <c r="V74" i="1"/>
  <c r="V76" i="1"/>
  <c r="V77" i="1"/>
  <c r="V78" i="1"/>
  <c r="V79" i="1"/>
  <c r="V82" i="1"/>
  <c r="V83" i="1"/>
  <c r="V84" i="1"/>
  <c r="V85" i="1"/>
  <c r="V87" i="1"/>
  <c r="V88" i="1"/>
  <c r="V89" i="1"/>
  <c r="V90" i="1"/>
  <c r="V93" i="1"/>
  <c r="V94" i="1"/>
  <c r="V95" i="1"/>
  <c r="V96" i="1"/>
  <c r="V98" i="1"/>
  <c r="V99" i="1"/>
  <c r="V100" i="1"/>
  <c r="V101" i="1"/>
  <c r="V104" i="1"/>
  <c r="V105" i="1"/>
  <c r="V106" i="1"/>
  <c r="V107" i="1"/>
  <c r="V109" i="1"/>
  <c r="V110" i="1"/>
  <c r="V111" i="1"/>
  <c r="V112" i="1"/>
  <c r="V115" i="1"/>
  <c r="V116" i="1"/>
  <c r="V117" i="1"/>
  <c r="V118" i="1"/>
  <c r="V120" i="1"/>
  <c r="V121" i="1"/>
  <c r="V122" i="1"/>
  <c r="V123" i="1"/>
  <c r="V126" i="1"/>
  <c r="V127" i="1"/>
  <c r="V128" i="1"/>
  <c r="V129" i="1"/>
  <c r="V131" i="1"/>
  <c r="V132" i="1"/>
  <c r="V133" i="1"/>
  <c r="V134" i="1"/>
  <c r="V137" i="1"/>
  <c r="V138" i="1"/>
  <c r="V139" i="1"/>
  <c r="V140" i="1"/>
  <c r="V142" i="1"/>
  <c r="V143" i="1"/>
  <c r="V144" i="1"/>
  <c r="V145" i="1"/>
  <c r="V148" i="1"/>
  <c r="V149" i="1"/>
  <c r="V150" i="1"/>
  <c r="V151" i="1"/>
  <c r="V153" i="1"/>
  <c r="V154" i="1"/>
  <c r="V155" i="1"/>
  <c r="V156" i="1"/>
  <c r="V159" i="1"/>
  <c r="V160" i="1"/>
  <c r="V161" i="1"/>
  <c r="V162" i="1"/>
  <c r="V164" i="1"/>
  <c r="V165" i="1"/>
  <c r="V166" i="1"/>
  <c r="V167" i="1"/>
  <c r="V170" i="1"/>
  <c r="V171" i="1"/>
  <c r="V172" i="1"/>
  <c r="V173" i="1"/>
  <c r="V175" i="1"/>
  <c r="V176" i="1"/>
  <c r="V177" i="1"/>
  <c r="V178" i="1"/>
  <c r="V5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E179" i="1"/>
  <c r="E174" i="1"/>
  <c r="E168" i="1"/>
  <c r="E163" i="1"/>
  <c r="E157" i="1"/>
  <c r="E152" i="1"/>
  <c r="E146" i="1"/>
  <c r="E141" i="1"/>
  <c r="E135" i="1"/>
  <c r="E130" i="1"/>
  <c r="E124" i="1"/>
  <c r="E119" i="1"/>
  <c r="E113" i="1"/>
  <c r="E108" i="1"/>
  <c r="E102" i="1"/>
  <c r="E97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E91" i="1"/>
  <c r="E86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E80" i="1"/>
  <c r="E75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E64" i="1"/>
  <c r="E69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E58" i="1"/>
  <c r="E53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E47" i="1"/>
  <c r="E42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E36" i="1"/>
  <c r="E31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E25" i="1"/>
  <c r="E20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E14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E9" i="1"/>
  <c r="B32" i="2"/>
  <c r="B30" i="2"/>
  <c r="B28" i="2"/>
  <c r="B26" i="2"/>
  <c r="B24" i="2"/>
  <c r="B22" i="2"/>
  <c r="B20" i="2"/>
  <c r="B18" i="2"/>
  <c r="B16" i="2"/>
  <c r="B14" i="2"/>
  <c r="B12" i="2"/>
  <c r="B10" i="2"/>
  <c r="B8" i="2"/>
  <c r="B6" i="2"/>
  <c r="B4" i="2"/>
  <c r="B2" i="2"/>
  <c r="V108" i="1" l="1"/>
  <c r="V130" i="1"/>
  <c r="V152" i="1"/>
  <c r="V174" i="1"/>
  <c r="V113" i="1"/>
  <c r="V157" i="1"/>
  <c r="V9" i="1"/>
  <c r="V14" i="1"/>
  <c r="V20" i="1"/>
  <c r="V86" i="1"/>
  <c r="V97" i="1"/>
  <c r="V119" i="1"/>
  <c r="W124" i="1" s="1"/>
  <c r="V141" i="1"/>
  <c r="V163" i="1"/>
  <c r="W168" i="1" s="1"/>
  <c r="V124" i="1"/>
  <c r="V64" i="1"/>
  <c r="V135" i="1"/>
  <c r="V179" i="1"/>
  <c r="V31" i="1"/>
  <c r="V42" i="1"/>
  <c r="V53" i="1"/>
  <c r="W58" i="1" s="1"/>
  <c r="V69" i="1"/>
  <c r="V75" i="1"/>
  <c r="V25" i="1"/>
  <c r="V36" i="1"/>
  <c r="V47" i="1"/>
  <c r="V58" i="1"/>
  <c r="V80" i="1"/>
  <c r="V102" i="1"/>
  <c r="V146" i="1"/>
  <c r="V168" i="1"/>
  <c r="V91" i="1"/>
  <c r="W47" i="1" l="1"/>
  <c r="W69" i="1"/>
  <c r="W179" i="1"/>
  <c r="W80" i="1"/>
  <c r="W36" i="1"/>
  <c r="W102" i="1"/>
  <c r="W157" i="1"/>
  <c r="W91" i="1"/>
  <c r="W135" i="1"/>
  <c r="W146" i="1"/>
  <c r="W25" i="1"/>
  <c r="W113" i="1"/>
  <c r="W14" i="1"/>
</calcChain>
</file>

<file path=xl/sharedStrings.xml><?xml version="1.0" encoding="utf-8"?>
<sst xmlns="http://schemas.openxmlformats.org/spreadsheetml/2006/main" count="542" uniqueCount="218">
  <si>
    <t>Posición</t>
  </si>
  <si>
    <t xml:space="preserve">Nombre </t>
  </si>
  <si>
    <t>Vueltas</t>
  </si>
  <si>
    <t>Coma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</si>
  <si>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</si>
  <si>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</si>
  <si>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</si>
  <si>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</si>
  <si>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</si>
  <si>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</si>
  <si>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</si>
  <si>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</si>
  <si>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1ª Pasada</t>
  </si>
  <si>
    <t>Vuelta rápida</t>
  </si>
  <si>
    <t>Vuelta media</t>
  </si>
  <si>
    <t>Vuelta   lenta</t>
  </si>
  <si>
    <t>2ª Pasada</t>
  </si>
  <si>
    <t xml:space="preserve">Resultado de la Carrera  </t>
  </si>
  <si>
    <t>Pista 9</t>
  </si>
  <si>
    <t>Pista 11</t>
  </si>
  <si>
    <t>Pista 13</t>
  </si>
  <si>
    <t>Pista 15</t>
  </si>
  <si>
    <t>Pista 16</t>
  </si>
  <si>
    <t>Pista 14</t>
  </si>
  <si>
    <t>Pista 12</t>
  </si>
  <si>
    <t>Pista 10</t>
  </si>
  <si>
    <t>1</t>
  </si>
  <si>
    <t>GASCLAVAT</t>
  </si>
  <si>
    <t>,039</t>
  </si>
  <si>
    <t>2</t>
  </si>
  <si>
    <t>PADAWANS</t>
  </si>
  <si>
    <t>,156</t>
  </si>
  <si>
    <t>3</t>
  </si>
  <si>
    <t>EL SOT TEAM</t>
  </si>
  <si>
    <t>,109</t>
  </si>
  <si>
    <t>4</t>
  </si>
  <si>
    <t>SLOT FOR YOU</t>
  </si>
  <si>
    <t>,168</t>
  </si>
  <si>
    <t>5</t>
  </si>
  <si>
    <t>OLDSLOTERS</t>
  </si>
  <si>
    <t>,120</t>
  </si>
  <si>
    <t>6</t>
  </si>
  <si>
    <t>EL SOT - MSR</t>
  </si>
  <si>
    <t>,043</t>
  </si>
  <si>
    <t>7</t>
  </si>
  <si>
    <t>ZZ-GP SLOT</t>
  </si>
  <si>
    <t>,121</t>
  </si>
  <si>
    <t>8</t>
  </si>
  <si>
    <t>DZERO</t>
  </si>
  <si>
    <t>,131</t>
  </si>
  <si>
    <t>9</t>
  </si>
  <si>
    <t>SLOTMANIA FUM</t>
  </si>
  <si>
    <t>,048</t>
  </si>
  <si>
    <t>10</t>
  </si>
  <si>
    <t>BATUA CMBSC</t>
  </si>
  <si>
    <t>,166</t>
  </si>
  <si>
    <t>11</t>
  </si>
  <si>
    <t>RAL 2009</t>
  </si>
  <si>
    <t>,125</t>
  </si>
  <si>
    <t>12</t>
  </si>
  <si>
    <t>MARTINI RACING</t>
  </si>
  <si>
    <t>,113</t>
  </si>
  <si>
    <t>13</t>
  </si>
  <si>
    <t>AEO SPORT</t>
  </si>
  <si>
    <t>14</t>
  </si>
  <si>
    <t>SLOT LLINARS</t>
  </si>
  <si>
    <t>,037</t>
  </si>
  <si>
    <t>15</t>
  </si>
  <si>
    <t>GASCLAVAT 2</t>
  </si>
  <si>
    <t>,035</t>
  </si>
  <si>
    <t>16</t>
  </si>
  <si>
    <t>SLOT CAR</t>
  </si>
  <si>
    <t>,074</t>
  </si>
  <si>
    <t>Realizado con TicTacSlot v.5.9.0</t>
  </si>
  <si>
    <t>www.tictacslot.com</t>
  </si>
  <si>
    <t>24H LLINARS 2025</t>
  </si>
  <si>
    <t>Óscar Alarcón</t>
  </si>
  <si>
    <t>Jordi Matabosch</t>
  </si>
  <si>
    <t>Dani Costa</t>
  </si>
  <si>
    <t>Javi Díaz</t>
  </si>
  <si>
    <t>Marc Ferran</t>
  </si>
  <si>
    <t>Jordi Robles</t>
  </si>
  <si>
    <t>Jordi Cantos</t>
  </si>
  <si>
    <t>Albert Lombarte</t>
  </si>
  <si>
    <t>Gerard Malivern</t>
  </si>
  <si>
    <t>Àlex Robles</t>
  </si>
  <si>
    <t>Albert Fernández</t>
  </si>
  <si>
    <t>Miquel Fortuny</t>
  </si>
  <si>
    <t>Joan Casanovas</t>
  </si>
  <si>
    <t>Carles Buldó</t>
  </si>
  <si>
    <t>Octavi Casanovas</t>
  </si>
  <si>
    <t>Marc Climent</t>
  </si>
  <si>
    <t>Cristian Díaz</t>
  </si>
  <si>
    <t>Oriol Serra</t>
  </si>
  <si>
    <t>Aleix Serra</t>
  </si>
  <si>
    <t>Ricardo Climent</t>
  </si>
  <si>
    <t>Ernest Ribera</t>
  </si>
  <si>
    <t>Juanra Mesas</t>
  </si>
  <si>
    <t>Ángel Navarro</t>
  </si>
  <si>
    <t>Albert Atienza</t>
  </si>
  <si>
    <t>Manolo Márquez</t>
  </si>
  <si>
    <t>David Celaya</t>
  </si>
  <si>
    <t>Alberto Bolsa</t>
  </si>
  <si>
    <t>Oscar Vila</t>
  </si>
  <si>
    <t>Josep Nebot</t>
  </si>
  <si>
    <t>Raúl Pérez</t>
  </si>
  <si>
    <t>David Pérez</t>
  </si>
  <si>
    <t>David Marturet</t>
  </si>
  <si>
    <t>Adolfo Noriega</t>
  </si>
  <si>
    <t>Rafael Esteban</t>
  </si>
  <si>
    <t>Ivan Ibarzo</t>
  </si>
  <si>
    <t>GP SLOT RACING</t>
  </si>
  <si>
    <t>Edu Bardolet</t>
  </si>
  <si>
    <t>Pep Bardolet</t>
  </si>
  <si>
    <t>Alex Bajo</t>
  </si>
  <si>
    <t>Dani Jiménez</t>
  </si>
  <si>
    <t>Manel Arroyo</t>
  </si>
  <si>
    <t>Eduard Cerdà</t>
  </si>
  <si>
    <t>JM Sererols</t>
  </si>
  <si>
    <t>Adam Parera</t>
  </si>
  <si>
    <t>Albert Trafach</t>
  </si>
  <si>
    <t>Pau Ponti</t>
  </si>
  <si>
    <t>Maurizio Ferrari</t>
  </si>
  <si>
    <t>Enea Crotti</t>
  </si>
  <si>
    <t>Ricardo Colausig</t>
  </si>
  <si>
    <t>Claudio Marchese</t>
  </si>
  <si>
    <t>Francesco Pietrella</t>
  </si>
  <si>
    <t>José Luis Ciordia</t>
  </si>
  <si>
    <t>Félix Mezquiriz</t>
  </si>
  <si>
    <t>Ander Goenaga</t>
  </si>
  <si>
    <t>Albert Ranera</t>
  </si>
  <si>
    <t>Oscar Capel</t>
  </si>
  <si>
    <t>Lorenzo Rodríguez</t>
  </si>
  <si>
    <t>Manel Soriano</t>
  </si>
  <si>
    <t>Javi Hijano</t>
  </si>
  <si>
    <t>Álvaro Liáñez</t>
  </si>
  <si>
    <t>Jordi Villanueva</t>
  </si>
  <si>
    <t>Vicens Febrero</t>
  </si>
  <si>
    <t>Gabriel Rodríguez</t>
  </si>
  <si>
    <t>Raúl Ramírez</t>
  </si>
  <si>
    <t>Joel Méndizábal</t>
  </si>
  <si>
    <t>Germán Sáez</t>
  </si>
  <si>
    <t>Xavi Faura</t>
  </si>
  <si>
    <t>Jordi Figueras</t>
  </si>
  <si>
    <t>David Olivé</t>
  </si>
  <si>
    <t>Jonatan Oliva</t>
  </si>
  <si>
    <t>Francesc Vives</t>
  </si>
  <si>
    <t>Israel Nevado</t>
  </si>
  <si>
    <t>Lucas Nevado</t>
  </si>
  <si>
    <t>Víctor González</t>
  </si>
  <si>
    <t>Jordi Pérez</t>
  </si>
  <si>
    <t>Valeri Jonama</t>
  </si>
  <si>
    <t>Carles Carreño</t>
  </si>
  <si>
    <t>Jordi Rierola</t>
  </si>
  <si>
    <t>Jan Basas</t>
  </si>
  <si>
    <t>Pau Basas</t>
  </si>
  <si>
    <t>Edu Urrutia</t>
  </si>
  <si>
    <t>Jaume Martínez</t>
  </si>
  <si>
    <t>Equipo</t>
  </si>
  <si>
    <t>Categoría</t>
  </si>
  <si>
    <t>Modelo</t>
  </si>
  <si>
    <t>Marca</t>
  </si>
  <si>
    <t>Peso C.</t>
  </si>
  <si>
    <t>Peso Total</t>
  </si>
  <si>
    <t>Motor</t>
  </si>
  <si>
    <t>Llantas D</t>
  </si>
  <si>
    <t>Llantas T</t>
  </si>
  <si>
    <t>Piñón</t>
  </si>
  <si>
    <t>Corona</t>
  </si>
  <si>
    <t>Supensión</t>
  </si>
  <si>
    <t>GRUPO C</t>
  </si>
  <si>
    <t>JAGUAR XJR10</t>
  </si>
  <si>
    <t>SLOT.IT</t>
  </si>
  <si>
    <t>15,8 PL</t>
  </si>
  <si>
    <t>15,8X10 MG</t>
  </si>
  <si>
    <t>12E</t>
  </si>
  <si>
    <t>26 PL</t>
  </si>
  <si>
    <t>0-0-I</t>
  </si>
  <si>
    <t>NISSAN R90</t>
  </si>
  <si>
    <t>0-0-M</t>
  </si>
  <si>
    <t>PORSCHE 962 /90</t>
  </si>
  <si>
    <t>0-M-I</t>
  </si>
  <si>
    <t>RAL 9000</t>
  </si>
  <si>
    <t>15,8X8 MG</t>
  </si>
  <si>
    <t>PORSCHE 956 LH</t>
  </si>
  <si>
    <t>15,8X8 AL</t>
  </si>
  <si>
    <t>0-I-0</t>
  </si>
  <si>
    <t>36/3</t>
  </si>
  <si>
    <t>PORSCHE 962 IMSA</t>
  </si>
  <si>
    <t>RPM</t>
  </si>
  <si>
    <t>Consumo</t>
  </si>
  <si>
    <t>Imán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</si>
  <si>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</si>
  <si>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</si>
  <si>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</si>
  <si>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</si>
  <si>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</si>
  <si>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</si>
  <si>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</si>
  <si>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</si>
  <si>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</si>
  <si>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</si>
  <si>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</si>
  <si>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</si>
  <si>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</si>
  <si>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</si>
  <si>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</si>
  <si>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</si>
  <si>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x</t>
  </si>
  <si>
    <t>POLE</t>
  </si>
  <si>
    <t>Jaguar XJR 10</t>
  </si>
  <si>
    <t>Nissan R90v</t>
  </si>
  <si>
    <t>Porsche 956 LH</t>
  </si>
  <si>
    <t>Porsche 962 IMSA</t>
  </si>
  <si>
    <t>Porsche 962 /90</t>
  </si>
  <si>
    <t>Desviación</t>
  </si>
  <si>
    <t>Promedio</t>
  </si>
  <si>
    <t>Total Pasada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</si>
</sst>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10"/>
      <color theme="10"/>
      <name val="Arial"/>
      <family val="2"/>
    </font>
    <font>
      <u/>
      <sz val="8"/>
      <color rgb="FF666699"/>
      <name val="Arial"/>
      <family val="2"/>
    </font>
    <font>
      <b/>
      <sz val="16"/>
      <name val="Segoe UI Historic"/>
      <family val="2"/>
    </font>
    <font>
      <sz val="8"/>
      <color theme="1"/>
      <name val="Calibri"/>
      <family val="2"/>
      <scheme val="minor"/>
    </font>
    <font>
      <b/>
      <sz val="8"/>
      <name val="Segoe UI Historic"/>
      <family val="2"/>
    </font>
    <font>
      <sz val="8"/>
      <name val="Segoe UI Historic"/>
      <family val="2"/>
    </font>
    <font>
      <sz val="10"/>
      <color theme="1"/>
      <name val="Calibri"/>
      <family val="2"/>
    </font>
    <font>
      <b/>
      <sz val="10"/>
      <color theme="1"/>
      <name val="Calibri"/>
    </font>
    <font>
      <sz val="8"/>
      <color theme="1"/>
      <name val="Calibri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62">
    <xf numFmtId="0" fontId="0" fillId="0" borderId="0" xfId="0"/>
    <xf numFmtId="0" fontId="2" fillId="0" borderId="26" xfId="0" applyFont="1" applyBorder="1" applyAlignment="1">
      <alignment horizontal="center"/>
    </xf>
    <xf numFmtId="0" fontId="0" fillId="0" borderId="0" xfId="0" applyFill="1"/>
    <xf numFmtId="164" fontId="1" fillId="0" borderId="0" xfId="0" applyNumberFormat="1" applyFont="1" applyFill="1"/>
    <xf numFmtId="0" fontId="0" fillId="2" borderId="0" xfId="0" applyFill="1" applyBorder="1"/>
    <xf numFmtId="164" fontId="0" fillId="0" borderId="0" xfId="0" applyNumberForma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left"/>
    </xf>
    <xf numFmtId="1" fontId="3" fillId="3" borderId="2" xfId="0" applyNumberFormat="1" applyFont="1" applyFill="1" applyBorder="1"/>
    <xf numFmtId="1" fontId="0" fillId="0" borderId="0" xfId="0" applyNumberFormat="1"/>
    <xf numFmtId="1" fontId="2" fillId="4" borderId="3" xfId="1" applyNumberFormat="1" applyFont="1" applyFill="1" applyBorder="1" applyAlignment="1">
      <alignment horizontal="right"/>
    </xf>
    <xf numFmtId="2" fontId="3" fillId="4" borderId="4" xfId="1" applyNumberFormat="1" applyFont="1" applyFill="1" applyBorder="1"/>
    <xf numFmtId="2" fontId="3" fillId="4" borderId="5" xfId="1" applyNumberFormat="1" applyFont="1" applyFill="1" applyBorder="1"/>
    <xf numFmtId="0" fontId="0" fillId="5" borderId="0" xfId="0" applyFill="1" applyAlignment="1">
      <alignment horizontal="right"/>
    </xf>
    <xf numFmtId="0" fontId="0" fillId="5" borderId="6" xfId="0" applyFill="1" applyBorder="1"/>
    <xf numFmtId="164" fontId="6" fillId="5" borderId="7" xfId="0" applyNumberFormat="1" applyFont="1" applyFill="1" applyBorder="1"/>
    <xf numFmtId="0" fontId="0" fillId="2" borderId="0" xfId="0" applyFill="1" applyAlignment="1">
      <alignment horizontal="right"/>
    </xf>
    <xf numFmtId="164" fontId="6" fillId="2" borderId="9" xfId="0" applyNumberFormat="1" applyFont="1" applyFill="1" applyBorder="1"/>
    <xf numFmtId="0" fontId="0" fillId="6" borderId="0" xfId="0" applyFill="1" applyAlignment="1">
      <alignment horizontal="right"/>
    </xf>
    <xf numFmtId="164" fontId="0" fillId="6" borderId="11" xfId="0" applyNumberFormat="1" applyFill="1" applyBorder="1"/>
    <xf numFmtId="164" fontId="0" fillId="6" borderId="9" xfId="0" applyNumberFormat="1" applyFill="1" applyBorder="1"/>
    <xf numFmtId="0" fontId="6" fillId="0" borderId="0" xfId="0" applyFont="1"/>
    <xf numFmtId="1" fontId="0" fillId="0" borderId="0" xfId="0" applyNumberFormat="1" applyFill="1"/>
    <xf numFmtId="49" fontId="4" fillId="3" borderId="13" xfId="0" applyNumberFormat="1" applyFont="1" applyFill="1" applyBorder="1" applyAlignment="1">
      <alignment horizontal="left"/>
    </xf>
    <xf numFmtId="49" fontId="0" fillId="6" borderId="14" xfId="0" applyNumberFormat="1" applyFill="1" applyBorder="1"/>
    <xf numFmtId="49" fontId="0" fillId="6" borderId="0" xfId="0" applyNumberFormat="1" applyFill="1" applyBorder="1"/>
    <xf numFmtId="0" fontId="8" fillId="0" borderId="0" xfId="0" applyFont="1"/>
    <xf numFmtId="0" fontId="11" fillId="0" borderId="1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0" borderId="14" xfId="0" quotePrefix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2" fontId="16" fillId="0" borderId="18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165" fontId="0" fillId="8" borderId="0" xfId="0" applyNumberFormat="1" applyFill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2" fontId="15" fillId="0" borderId="24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64" fontId="6" fillId="5" borderId="8" xfId="0" applyNumberFormat="1" applyFon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164" fontId="2" fillId="7" borderId="8" xfId="0" applyNumberFormat="1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0" xfId="0" applyFont="1" applyBorder="1"/>
    <xf numFmtId="0" fontId="2" fillId="0" borderId="22" xfId="0" applyFont="1" applyBorder="1"/>
    <xf numFmtId="0" fontId="18" fillId="0" borderId="2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64" fontId="18" fillId="0" borderId="22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64" fontId="18" fillId="0" borderId="25" xfId="0" applyNumberFormat="1" applyFont="1" applyBorder="1" applyAlignment="1">
      <alignment horizontal="center" vertical="center"/>
    </xf>
    <xf numFmtId="49" fontId="0" fillId="8" borderId="0" xfId="0" applyNumberFormat="1" applyFill="1" applyBorder="1"/>
    <xf numFmtId="164" fontId="0" fillId="8" borderId="9" xfId="0" applyNumberFormat="1" applyFill="1" applyBorder="1"/>
    <xf numFmtId="0" fontId="6" fillId="8" borderId="30" xfId="0" applyFont="1" applyFill="1" applyBorder="1" applyAlignment="1">
      <alignment horizontal="right"/>
    </xf>
    <xf numFmtId="49" fontId="0" fillId="8" borderId="30" xfId="0" applyNumberFormat="1" applyFill="1" applyBorder="1"/>
    <xf numFmtId="164" fontId="0" fillId="8" borderId="29" xfId="0" applyNumberFormat="1" applyFill="1" applyBorder="1"/>
    <xf numFmtId="0" fontId="6" fillId="8" borderId="31" xfId="0" applyFont="1" applyFill="1" applyBorder="1" applyAlignment="1">
      <alignment horizontal="right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0" fillId="3" borderId="13" xfId="0" applyNumberForma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2" fontId="3" fillId="4" borderId="3" xfId="1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164" fontId="0" fillId="8" borderId="8" xfId="0" applyNumberForma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0" fillId="8" borderId="11" xfId="0" applyNumberForma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4" fontId="6" fillId="6" borderId="8" xfId="0" applyNumberFormat="1" applyFont="1" applyFill="1" applyBorder="1" applyAlignment="1">
      <alignment horizontal="center" vertical="center"/>
    </xf>
    <xf numFmtId="1" fontId="2" fillId="3" borderId="13" xfId="0" applyNumberFormat="1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164" fontId="0" fillId="8" borderId="14" xfId="0" applyNumberFormat="1" applyFill="1" applyBorder="1" applyAlignment="1">
      <alignment horizontal="center" vertical="center"/>
    </xf>
    <xf numFmtId="2" fontId="3" fillId="4" borderId="33" xfId="1" applyNumberFormat="1" applyFont="1" applyFill="1" applyBorder="1" applyAlignment="1">
      <alignment horizontal="center" vertical="center"/>
    </xf>
    <xf numFmtId="164" fontId="6" fillId="5" borderId="34" xfId="0" applyNumberFormat="1" applyFont="1" applyFill="1" applyBorder="1" applyAlignment="1">
      <alignment horizontal="center" vertical="center"/>
    </xf>
    <xf numFmtId="164" fontId="6" fillId="2" borderId="34" xfId="0" applyNumberFormat="1" applyFont="1" applyFill="1" applyBorder="1" applyAlignment="1">
      <alignment horizontal="center" vertical="center"/>
    </xf>
    <xf numFmtId="164" fontId="0" fillId="6" borderId="34" xfId="0" applyNumberFormat="1" applyFill="1" applyBorder="1" applyAlignment="1">
      <alignment horizontal="center" vertical="center"/>
    </xf>
    <xf numFmtId="164" fontId="0" fillId="8" borderId="34" xfId="0" applyNumberFormat="1" applyFill="1" applyBorder="1" applyAlignment="1">
      <alignment horizontal="center" vertical="center"/>
    </xf>
    <xf numFmtId="164" fontId="2" fillId="5" borderId="32" xfId="0" applyNumberFormat="1" applyFont="1" applyFill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164" fontId="0" fillId="8" borderId="35" xfId="0" applyNumberFormat="1" applyFill="1" applyBorder="1" applyAlignment="1">
      <alignment horizontal="center" vertical="center"/>
    </xf>
    <xf numFmtId="164" fontId="6" fillId="5" borderId="32" xfId="0" applyNumberFormat="1" applyFon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2" fontId="3" fillId="4" borderId="36" xfId="1" applyNumberFormat="1" applyFont="1" applyFill="1" applyBorder="1" applyAlignment="1">
      <alignment horizontal="center" vertical="center"/>
    </xf>
    <xf numFmtId="164" fontId="6" fillId="5" borderId="30" xfId="0" applyNumberFormat="1" applyFont="1" applyFill="1" applyBorder="1" applyAlignment="1">
      <alignment horizontal="center" vertical="center"/>
    </xf>
    <xf numFmtId="164" fontId="6" fillId="2" borderId="30" xfId="0" applyNumberFormat="1" applyFont="1" applyFill="1" applyBorder="1" applyAlignment="1">
      <alignment horizontal="center" vertical="center"/>
    </xf>
    <xf numFmtId="164" fontId="0" fillId="6" borderId="30" xfId="0" applyNumberFormat="1" applyFill="1" applyBorder="1" applyAlignment="1">
      <alignment horizontal="center" vertical="center"/>
    </xf>
    <xf numFmtId="164" fontId="0" fillId="8" borderId="30" xfId="0" applyNumberForma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64" fontId="2" fillId="8" borderId="34" xfId="0" applyNumberFormat="1" applyFont="1" applyFill="1" applyBorder="1" applyAlignment="1">
      <alignment horizontal="center" vertical="center"/>
    </xf>
    <xf numFmtId="164" fontId="2" fillId="8" borderId="11" xfId="0" applyNumberFormat="1" applyFont="1" applyFill="1" applyBorder="1" applyAlignment="1">
      <alignment horizontal="center" vertical="center"/>
    </xf>
    <xf numFmtId="164" fontId="6" fillId="8" borderId="11" xfId="0" applyNumberFormat="1" applyFont="1" applyFill="1" applyBorder="1" applyAlignment="1">
      <alignment horizontal="center" vertical="center"/>
    </xf>
    <xf numFmtId="164" fontId="2" fillId="8" borderId="8" xfId="0" applyNumberFormat="1" applyFont="1" applyFill="1" applyBorder="1" applyAlignment="1">
      <alignment horizontal="center" vertical="center"/>
    </xf>
    <xf numFmtId="164" fontId="6" fillId="8" borderId="8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8" borderId="37" xfId="0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164" fontId="0" fillId="3" borderId="32" xfId="0" applyNumberFormat="1" applyFill="1" applyBorder="1" applyAlignment="1">
      <alignment horizontal="center" vertical="center"/>
    </xf>
    <xf numFmtId="164" fontId="3" fillId="4" borderId="33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126884</xdr:colOff>
      <xdr:row>0</xdr:row>
      <xdr:rowOff>395816</xdr:rowOff>
    </xdr:from>
    <xdr:to>
      <xdr:col>29</xdr:col>
      <xdr:colOff>196766</xdr:colOff>
      <xdr:row>3</xdr:row>
      <xdr:rowOff>26389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90051" y="395816"/>
          <a:ext cx="1445715" cy="551323"/>
        </a:xfrm>
        <a:prstGeom prst="rect">
          <a:avLst/>
        </a:prstGeom>
      </xdr:spPr>
    </xdr:pic>
    <xdr:clientData/>
  </xdr:twoCellAnchor>
  <xdr:twoCellAnchor editAs="oneCell">
    <xdr:from>
      <xdr:col>24</xdr:col>
      <xdr:colOff>105832</xdr:colOff>
      <xdr:row>5</xdr:row>
      <xdr:rowOff>62441</xdr:rowOff>
    </xdr:from>
    <xdr:to>
      <xdr:col>29</xdr:col>
      <xdr:colOff>132290</xdr:colOff>
      <xdr:row>31</xdr:row>
      <xdr:rowOff>93832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790DEE-F8A5-47A6-B8DD-24B9E3883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49" y="1427691"/>
          <a:ext cx="3275541" cy="4508141"/>
        </a:xfrm>
        <a:prstGeom prst="rect">
          <a:avLst/>
        </a:prstGeom>
      </xdr:spPr>
    </xdr:pic>
    <xdr:clientData/>
  </xdr:twoCellAnchor>
  <xdr:twoCellAnchor editAs="oneCell">
    <xdr:from>
      <xdr:col>23</xdr:col>
      <xdr:colOff>475190</xdr:colOff>
      <xdr:row>0</xdr:row>
      <xdr:rowOff>140759</xdr:rowOff>
    </xdr:from>
    <xdr:to>
      <xdr:col>26</xdr:col>
      <xdr:colOff>777874</xdr:colOff>
      <xdr:row>3</xdr:row>
      <xdr:rowOff>138378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1543154-5460-4193-800D-2EE41FB5F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7357" y="140759"/>
          <a:ext cx="1646767" cy="918369"/>
        </a:xfrm>
        <a:prstGeom prst="rect">
          <a:avLst/>
        </a:prstGeom>
      </xdr:spPr>
    </xdr:pic>
    <xdr:clientData/>
  </xdr:twoCellAnchor>
  <xdr:twoCellAnchor editAs="oneCell">
    <xdr:from>
      <xdr:col>23</xdr:col>
      <xdr:colOff>311149</xdr:colOff>
      <xdr:row>31</xdr:row>
      <xdr:rowOff>195792</xdr:rowOff>
    </xdr:from>
    <xdr:to>
      <xdr:col>26</xdr:col>
      <xdr:colOff>900821</xdr:colOff>
      <xdr:row>37</xdr:row>
      <xdr:rowOff>110889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26E1252-E351-4382-B98E-2E2335F38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83316" y="6037792"/>
          <a:ext cx="1933755" cy="973430"/>
        </a:xfrm>
        <a:prstGeom prst="rect">
          <a:avLst/>
        </a:prstGeom>
      </xdr:spPr>
    </xdr:pic>
    <xdr:clientData/>
  </xdr:twoCellAnchor>
  <xdr:twoCellAnchor editAs="oneCell">
    <xdr:from>
      <xdr:col>26</xdr:col>
      <xdr:colOff>866776</xdr:colOff>
      <xdr:row>31</xdr:row>
      <xdr:rowOff>177801</xdr:rowOff>
    </xdr:from>
    <xdr:to>
      <xdr:col>29</xdr:col>
      <xdr:colOff>424572</xdr:colOff>
      <xdr:row>37</xdr:row>
      <xdr:rowOff>92898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36E40E3-C142-4301-A8B0-E1DEB9DC0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3026" y="6019801"/>
          <a:ext cx="1939046" cy="973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0"/>
  <sheetViews>
    <sheetView tabSelected="1" zoomScale="90" zoomScaleNormal="90" workbookViewId="0">
      <selection activeCell="Q66" sqref="Q66"/>
    </sheetView>
  </sheetViews>
  <sheetFormatPr baseColWidth="10" defaultRowHeight="12.75" x14ac:dyDescent="0.2"/>
  <cols>
    <col min="1" max="1" width="8.5703125" customWidth="1"/>
    <col min="2" max="2" width="20.42578125" bestFit="1" customWidth="1"/>
    <col min="3" max="3" width="8.28515625" customWidth="1"/>
    <col min="4" max="4" width="6.28515625" bestFit="1" customWidth="1"/>
    <col min="5" max="19" width="9.140625" style="82" customWidth="1"/>
    <col min="20" max="20" width="8.28515625" style="82" bestFit="1" customWidth="1"/>
    <col min="21" max="21" width="3.42578125" style="82" customWidth="1"/>
    <col min="22" max="22" width="9.140625" style="150" customWidth="1"/>
    <col min="23" max="23" width="12.85546875" style="144" bestFit="1" customWidth="1"/>
    <col min="24" max="24" width="7.140625" style="144" customWidth="1"/>
    <col min="25" max="25" width="9.140625" customWidth="1"/>
    <col min="26" max="26" width="3.85546875" bestFit="1" customWidth="1"/>
    <col min="27" max="27" width="15" bestFit="1" customWidth="1"/>
    <col min="28" max="28" width="9.140625" customWidth="1"/>
  </cols>
  <sheetData>
    <row r="1" spans="1:28" s="2" customFormat="1" ht="44.25" customHeight="1" x14ac:dyDescent="0.3">
      <c r="C1" s="3" t="s">
        <v>17</v>
      </c>
      <c r="D1" s="3"/>
      <c r="E1" s="77"/>
      <c r="F1" s="77"/>
      <c r="G1" s="77"/>
      <c r="H1" s="77"/>
      <c r="I1" s="77"/>
      <c r="J1" s="77"/>
      <c r="K1" s="77"/>
      <c r="L1" s="100"/>
      <c r="M1" s="101"/>
      <c r="N1" s="77"/>
      <c r="O1" s="77"/>
      <c r="P1" s="77"/>
      <c r="Q1" s="77"/>
      <c r="R1" s="77"/>
      <c r="S1" s="77"/>
      <c r="T1" s="77"/>
      <c r="U1" s="77"/>
      <c r="V1" s="146"/>
      <c r="W1" s="143"/>
      <c r="X1" s="143"/>
    </row>
    <row r="2" spans="1:28" s="2" customFormat="1" ht="15" customHeight="1" x14ac:dyDescent="0.2">
      <c r="C2" s="5"/>
      <c r="D2" s="5"/>
      <c r="E2" s="102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146"/>
      <c r="W2" s="143"/>
      <c r="X2" s="143"/>
    </row>
    <row r="3" spans="1:28" s="2" customFormat="1" ht="13.5" thickBot="1" x14ac:dyDescent="0.25">
      <c r="A3" s="6" t="s">
        <v>0</v>
      </c>
      <c r="B3" s="7" t="s">
        <v>1</v>
      </c>
      <c r="C3" s="8" t="s">
        <v>2</v>
      </c>
      <c r="D3" s="9" t="s">
        <v>3</v>
      </c>
      <c r="E3" s="103" t="s">
        <v>4</v>
      </c>
      <c r="F3" s="103" t="s">
        <v>6</v>
      </c>
      <c r="G3" s="103" t="s">
        <v>8</v>
      </c>
      <c r="H3" s="103" t="s">
        <v>10</v>
      </c>
      <c r="I3" s="103" t="s">
        <v>18</v>
      </c>
      <c r="J3" s="103" t="s">
        <v>19</v>
      </c>
      <c r="K3" s="103" t="s">
        <v>20</v>
      </c>
      <c r="L3" s="103" t="s">
        <v>21</v>
      </c>
      <c r="M3" s="103" t="s">
        <v>22</v>
      </c>
      <c r="N3" s="103" t="s">
        <v>23</v>
      </c>
      <c r="O3" s="103" t="s">
        <v>24</v>
      </c>
      <c r="P3" s="103" t="s">
        <v>25</v>
      </c>
      <c r="Q3" s="103" t="s">
        <v>11</v>
      </c>
      <c r="R3" s="103" t="s">
        <v>9</v>
      </c>
      <c r="S3" s="103" t="s">
        <v>7</v>
      </c>
      <c r="T3" s="103" t="s">
        <v>5</v>
      </c>
      <c r="U3" s="103"/>
      <c r="V3" s="147" t="s">
        <v>216</v>
      </c>
      <c r="W3" s="78" t="s">
        <v>217</v>
      </c>
      <c r="X3" s="143"/>
    </row>
    <row r="4" spans="1:28" s="13" customFormat="1" ht="18" customHeight="1" x14ac:dyDescent="0.25">
      <c r="A4" s="10" t="s">
        <v>26</v>
      </c>
      <c r="B4" s="11" t="s">
        <v>27</v>
      </c>
      <c r="C4" s="12">
        <v>4545</v>
      </c>
      <c r="D4" s="27" t="s">
        <v>28</v>
      </c>
      <c r="E4" s="104">
        <v>286</v>
      </c>
      <c r="F4" s="79">
        <v>285</v>
      </c>
      <c r="G4" s="79">
        <v>290</v>
      </c>
      <c r="H4" s="79">
        <v>283</v>
      </c>
      <c r="I4" s="79">
        <v>281</v>
      </c>
      <c r="J4" s="79">
        <v>286</v>
      </c>
      <c r="K4" s="79">
        <v>272</v>
      </c>
      <c r="L4" s="79">
        <v>287</v>
      </c>
      <c r="M4" s="104">
        <v>286</v>
      </c>
      <c r="N4" s="79">
        <v>274</v>
      </c>
      <c r="O4" s="79">
        <v>287</v>
      </c>
      <c r="P4" s="79">
        <v>280</v>
      </c>
      <c r="Q4" s="105">
        <v>290</v>
      </c>
      <c r="R4" s="79">
        <v>287</v>
      </c>
      <c r="S4" s="79">
        <v>287</v>
      </c>
      <c r="T4" s="79">
        <v>284</v>
      </c>
      <c r="U4" s="128"/>
      <c r="V4" s="148">
        <f>SUM(V5,V10)</f>
        <v>284.06299999999999</v>
      </c>
      <c r="W4" s="143"/>
      <c r="X4" s="143"/>
      <c r="Y4" s="2"/>
      <c r="Z4" s="2"/>
      <c r="AA4" s="2"/>
      <c r="AB4" s="2"/>
    </row>
    <row r="5" spans="1:28" s="13" customFormat="1" ht="16.5" thickBot="1" x14ac:dyDescent="0.3">
      <c r="A5" s="2"/>
      <c r="B5" s="14" t="s">
        <v>12</v>
      </c>
      <c r="C5" s="15"/>
      <c r="D5" s="16"/>
      <c r="E5" s="106">
        <v>142</v>
      </c>
      <c r="F5" s="106">
        <v>142</v>
      </c>
      <c r="G5" s="106">
        <v>144</v>
      </c>
      <c r="H5" s="106">
        <v>140</v>
      </c>
      <c r="I5" s="106">
        <v>140</v>
      </c>
      <c r="J5" s="106">
        <v>140</v>
      </c>
      <c r="K5" s="106">
        <v>134</v>
      </c>
      <c r="L5" s="106">
        <v>143</v>
      </c>
      <c r="M5" s="106">
        <v>141</v>
      </c>
      <c r="N5" s="106">
        <v>136</v>
      </c>
      <c r="O5" s="106">
        <v>143</v>
      </c>
      <c r="P5" s="106">
        <v>142</v>
      </c>
      <c r="Q5" s="106">
        <v>145</v>
      </c>
      <c r="R5" s="106">
        <v>143</v>
      </c>
      <c r="S5" s="106">
        <v>144</v>
      </c>
      <c r="T5" s="106">
        <v>140</v>
      </c>
      <c r="U5" s="129"/>
      <c r="V5" s="149">
        <f>SUM(E5:T5)/16</f>
        <v>141.18799999999999</v>
      </c>
      <c r="W5" s="119">
        <f>SUM(E5:T5)</f>
        <v>2259</v>
      </c>
      <c r="X5" s="144"/>
    </row>
    <row r="6" spans="1:28" s="2" customFormat="1" x14ac:dyDescent="0.2">
      <c r="B6" s="17" t="s">
        <v>13</v>
      </c>
      <c r="C6" s="18"/>
      <c r="D6" s="19"/>
      <c r="E6" s="80">
        <v>15.965</v>
      </c>
      <c r="F6" s="80">
        <v>15.834</v>
      </c>
      <c r="G6" s="80">
        <v>15.821</v>
      </c>
      <c r="H6" s="80">
        <v>16.047000000000001</v>
      </c>
      <c r="I6" s="80">
        <v>16.209</v>
      </c>
      <c r="J6" s="80">
        <v>16.058</v>
      </c>
      <c r="K6" s="80">
        <v>16.318000000000001</v>
      </c>
      <c r="L6" s="80">
        <v>15.992000000000001</v>
      </c>
      <c r="M6" s="83">
        <v>15.708</v>
      </c>
      <c r="N6" s="80">
        <v>16.207000000000001</v>
      </c>
      <c r="O6" s="80">
        <v>15.964</v>
      </c>
      <c r="P6" s="80">
        <v>16.175000000000001</v>
      </c>
      <c r="Q6" s="83">
        <v>15.753</v>
      </c>
      <c r="R6" s="80">
        <v>15.79</v>
      </c>
      <c r="S6" s="80">
        <v>15.97</v>
      </c>
      <c r="T6" s="80">
        <v>16.134</v>
      </c>
      <c r="U6" s="130"/>
      <c r="V6" s="120">
        <f t="shared" ref="V6:V69" si="0">SUM(E6:T6)/16</f>
        <v>15.997</v>
      </c>
      <c r="W6" s="143"/>
      <c r="X6" s="143"/>
    </row>
    <row r="7" spans="1:28" x14ac:dyDescent="0.2">
      <c r="A7" s="2"/>
      <c r="B7" s="20" t="s">
        <v>14</v>
      </c>
      <c r="C7" s="4"/>
      <c r="D7" s="21"/>
      <c r="E7" s="107">
        <v>16.434000000000001</v>
      </c>
      <c r="F7" s="107">
        <v>16.38</v>
      </c>
      <c r="G7" s="107">
        <v>16.257999999999999</v>
      </c>
      <c r="H7" s="107">
        <v>16.657</v>
      </c>
      <c r="I7" s="107">
        <v>16.692</v>
      </c>
      <c r="J7" s="107">
        <v>16.562999999999999</v>
      </c>
      <c r="K7" s="107">
        <v>17.553999999999998</v>
      </c>
      <c r="L7" s="107">
        <v>16.309000000000001</v>
      </c>
      <c r="M7" s="107">
        <v>16.62</v>
      </c>
      <c r="N7" s="107">
        <v>17.173999999999999</v>
      </c>
      <c r="O7" s="107">
        <v>16.219000000000001</v>
      </c>
      <c r="P7" s="107">
        <v>16.565000000000001</v>
      </c>
      <c r="Q7" s="107">
        <v>16.137</v>
      </c>
      <c r="R7" s="107">
        <v>16.251000000000001</v>
      </c>
      <c r="S7" s="107">
        <v>16.349</v>
      </c>
      <c r="T7" s="107">
        <v>16.649999999999999</v>
      </c>
      <c r="U7" s="131"/>
      <c r="V7" s="121">
        <f t="shared" si="0"/>
        <v>16.550999999999998</v>
      </c>
      <c r="W7" s="143"/>
      <c r="X7" s="143"/>
      <c r="Y7" s="2"/>
      <c r="Z7" s="2"/>
      <c r="AA7" s="2"/>
      <c r="AB7" s="2"/>
    </row>
    <row r="8" spans="1:28" x14ac:dyDescent="0.2">
      <c r="A8" s="2"/>
      <c r="B8" s="22" t="s">
        <v>15</v>
      </c>
      <c r="C8" s="29"/>
      <c r="D8" s="24"/>
      <c r="E8" s="108">
        <v>20.3</v>
      </c>
      <c r="F8" s="108">
        <v>27.44</v>
      </c>
      <c r="G8" s="108">
        <v>20.62</v>
      </c>
      <c r="H8" s="108">
        <v>21.72</v>
      </c>
      <c r="I8" s="108">
        <v>28.08</v>
      </c>
      <c r="J8" s="108">
        <v>22.52</v>
      </c>
      <c r="K8" s="108">
        <v>63.72</v>
      </c>
      <c r="L8" s="108">
        <v>20.41</v>
      </c>
      <c r="M8" s="108">
        <v>65.3</v>
      </c>
      <c r="N8" s="108">
        <v>48.1</v>
      </c>
      <c r="O8" s="108">
        <v>19.66</v>
      </c>
      <c r="P8" s="108">
        <v>19.5</v>
      </c>
      <c r="Q8" s="108">
        <v>18.16</v>
      </c>
      <c r="R8" s="108">
        <v>21.59</v>
      </c>
      <c r="S8" s="108">
        <v>20.94</v>
      </c>
      <c r="T8" s="108">
        <v>19.239999999999998</v>
      </c>
      <c r="U8" s="132"/>
      <c r="V8" s="122">
        <f t="shared" si="0"/>
        <v>28.581</v>
      </c>
      <c r="W8" s="143"/>
      <c r="X8" s="143"/>
      <c r="Y8" s="2"/>
      <c r="Z8" s="2"/>
      <c r="AA8" s="2"/>
      <c r="AB8" s="2"/>
    </row>
    <row r="9" spans="1:28" s="13" customFormat="1" x14ac:dyDescent="0.2">
      <c r="A9" s="2"/>
      <c r="B9" s="99" t="s">
        <v>215</v>
      </c>
      <c r="C9" s="97"/>
      <c r="D9" s="98"/>
      <c r="E9" s="109">
        <f>E7-E6</f>
        <v>0.46899999999999997</v>
      </c>
      <c r="F9" s="109">
        <f t="shared" ref="F9:T9" si="1">F7-F6</f>
        <v>0.54600000000000004</v>
      </c>
      <c r="G9" s="109">
        <f t="shared" si="1"/>
        <v>0.437</v>
      </c>
      <c r="H9" s="109">
        <f t="shared" si="1"/>
        <v>0.61</v>
      </c>
      <c r="I9" s="109">
        <f t="shared" si="1"/>
        <v>0.48299999999999998</v>
      </c>
      <c r="J9" s="109">
        <f t="shared" si="1"/>
        <v>0.505</v>
      </c>
      <c r="K9" s="109">
        <f t="shared" si="1"/>
        <v>1.236</v>
      </c>
      <c r="L9" s="109">
        <f t="shared" si="1"/>
        <v>0.317</v>
      </c>
      <c r="M9" s="109">
        <f t="shared" si="1"/>
        <v>0.91200000000000003</v>
      </c>
      <c r="N9" s="109">
        <f t="shared" si="1"/>
        <v>0.96699999999999997</v>
      </c>
      <c r="O9" s="141">
        <f t="shared" si="1"/>
        <v>0.255</v>
      </c>
      <c r="P9" s="109">
        <f t="shared" si="1"/>
        <v>0.39</v>
      </c>
      <c r="Q9" s="109">
        <f t="shared" si="1"/>
        <v>0.38400000000000001</v>
      </c>
      <c r="R9" s="109">
        <f t="shared" si="1"/>
        <v>0.46100000000000002</v>
      </c>
      <c r="S9" s="109">
        <f t="shared" si="1"/>
        <v>0.379</v>
      </c>
      <c r="T9" s="109">
        <f t="shared" si="1"/>
        <v>0.51600000000000001</v>
      </c>
      <c r="U9" s="133"/>
      <c r="V9" s="123">
        <f t="shared" si="0"/>
        <v>0.55400000000000005</v>
      </c>
      <c r="W9" s="144"/>
      <c r="X9" s="144"/>
    </row>
    <row r="10" spans="1:28" s="2" customFormat="1" ht="16.5" thickBot="1" x14ac:dyDescent="0.3">
      <c r="B10" s="14" t="s">
        <v>16</v>
      </c>
      <c r="C10" s="15"/>
      <c r="D10" s="16"/>
      <c r="E10" s="106">
        <v>144</v>
      </c>
      <c r="F10" s="106">
        <v>143</v>
      </c>
      <c r="G10" s="106">
        <v>146</v>
      </c>
      <c r="H10" s="106">
        <v>143</v>
      </c>
      <c r="I10" s="106">
        <v>141</v>
      </c>
      <c r="J10" s="106">
        <v>146</v>
      </c>
      <c r="K10" s="106">
        <v>138</v>
      </c>
      <c r="L10" s="106">
        <v>144</v>
      </c>
      <c r="M10" s="106">
        <v>145</v>
      </c>
      <c r="N10" s="106">
        <v>138</v>
      </c>
      <c r="O10" s="106">
        <v>144</v>
      </c>
      <c r="P10" s="106">
        <v>138</v>
      </c>
      <c r="Q10" s="106">
        <v>145</v>
      </c>
      <c r="R10" s="106">
        <v>144</v>
      </c>
      <c r="S10" s="106">
        <v>143</v>
      </c>
      <c r="T10" s="106">
        <v>144</v>
      </c>
      <c r="U10" s="129"/>
      <c r="V10" s="149">
        <f t="shared" si="0"/>
        <v>142.875</v>
      </c>
      <c r="W10" s="119">
        <f>SUM(E10:T10)</f>
        <v>2286</v>
      </c>
      <c r="X10" s="144"/>
    </row>
    <row r="11" spans="1:28" x14ac:dyDescent="0.2">
      <c r="A11" s="2"/>
      <c r="B11" s="17" t="s">
        <v>13</v>
      </c>
      <c r="C11" s="18"/>
      <c r="D11" s="19"/>
      <c r="E11" s="80">
        <v>15.733000000000001</v>
      </c>
      <c r="F11" s="80">
        <v>15.887</v>
      </c>
      <c r="G11" s="83">
        <v>15.708</v>
      </c>
      <c r="H11" s="83">
        <v>15.762</v>
      </c>
      <c r="I11" s="83">
        <v>15.884</v>
      </c>
      <c r="J11" s="83">
        <v>15.808</v>
      </c>
      <c r="K11" s="80">
        <v>16.056000000000001</v>
      </c>
      <c r="L11" s="110">
        <v>15.683</v>
      </c>
      <c r="M11" s="80">
        <v>15.776999999999999</v>
      </c>
      <c r="N11" s="80">
        <v>16.189</v>
      </c>
      <c r="O11" s="80">
        <v>15.920999999999999</v>
      </c>
      <c r="P11" s="80">
        <v>16.334</v>
      </c>
      <c r="Q11" s="80">
        <v>15.762</v>
      </c>
      <c r="R11" s="83">
        <v>15.768000000000001</v>
      </c>
      <c r="S11" s="80">
        <v>15.891</v>
      </c>
      <c r="T11" s="110">
        <v>15.695</v>
      </c>
      <c r="U11" s="134"/>
      <c r="V11" s="124">
        <f t="shared" si="0"/>
        <v>15.866</v>
      </c>
      <c r="W11" s="143"/>
      <c r="X11" s="143"/>
      <c r="Y11" s="2"/>
      <c r="Z11" s="2"/>
      <c r="AA11" s="2"/>
      <c r="AB11" s="2"/>
    </row>
    <row r="12" spans="1:28" x14ac:dyDescent="0.2">
      <c r="A12" s="2"/>
      <c r="B12" s="20" t="s">
        <v>14</v>
      </c>
      <c r="C12" s="4"/>
      <c r="D12" s="21"/>
      <c r="E12" s="111">
        <v>16.190999999999999</v>
      </c>
      <c r="F12" s="107">
        <v>16.408999999999999</v>
      </c>
      <c r="G12" s="111">
        <v>16.062000000000001</v>
      </c>
      <c r="H12" s="107">
        <v>16.361999999999998</v>
      </c>
      <c r="I12" s="111">
        <v>16.347999999999999</v>
      </c>
      <c r="J12" s="111">
        <v>16.050999999999998</v>
      </c>
      <c r="K12" s="107">
        <v>16.968</v>
      </c>
      <c r="L12" s="107">
        <v>16.22</v>
      </c>
      <c r="M12" s="111">
        <v>16.177</v>
      </c>
      <c r="N12" s="107">
        <v>16.896000000000001</v>
      </c>
      <c r="O12" s="111">
        <v>16.206</v>
      </c>
      <c r="P12" s="107">
        <v>17.036999999999999</v>
      </c>
      <c r="Q12" s="111">
        <v>16.077000000000002</v>
      </c>
      <c r="R12" s="111">
        <v>16.073</v>
      </c>
      <c r="S12" s="107">
        <v>16.417999999999999</v>
      </c>
      <c r="T12" s="111">
        <v>16.207000000000001</v>
      </c>
      <c r="U12" s="135"/>
      <c r="V12" s="125">
        <f t="shared" si="0"/>
        <v>16.356000000000002</v>
      </c>
      <c r="W12" s="143"/>
      <c r="X12" s="143"/>
      <c r="Y12" s="2"/>
      <c r="Z12" s="2"/>
      <c r="AA12" s="2"/>
      <c r="AB12" s="2"/>
    </row>
    <row r="13" spans="1:28" s="13" customFormat="1" ht="15" customHeight="1" x14ac:dyDescent="0.2">
      <c r="A13" s="2"/>
      <c r="B13" s="22" t="s">
        <v>15</v>
      </c>
      <c r="C13" s="29"/>
      <c r="D13" s="24"/>
      <c r="E13" s="108">
        <v>19.239999999999998</v>
      </c>
      <c r="F13" s="108">
        <v>44.95</v>
      </c>
      <c r="G13" s="108">
        <v>19.61</v>
      </c>
      <c r="H13" s="108">
        <v>23.03</v>
      </c>
      <c r="I13" s="108">
        <v>18.97</v>
      </c>
      <c r="J13" s="108">
        <v>17.79</v>
      </c>
      <c r="K13" s="108">
        <v>52.68</v>
      </c>
      <c r="L13" s="108">
        <v>23.03</v>
      </c>
      <c r="M13" s="108">
        <v>21.43</v>
      </c>
      <c r="N13" s="108">
        <v>47.8</v>
      </c>
      <c r="O13" s="108">
        <v>18.920000000000002</v>
      </c>
      <c r="P13" s="108">
        <v>20.54</v>
      </c>
      <c r="Q13" s="108">
        <v>18.59</v>
      </c>
      <c r="R13" s="108">
        <v>20.37</v>
      </c>
      <c r="S13" s="108">
        <v>21.15</v>
      </c>
      <c r="T13" s="108">
        <v>23.01</v>
      </c>
      <c r="U13" s="132"/>
      <c r="V13" s="122">
        <f t="shared" si="0"/>
        <v>25.693999999999999</v>
      </c>
      <c r="W13" s="144"/>
      <c r="X13" s="144"/>
    </row>
    <row r="14" spans="1:28" s="2" customFormat="1" ht="13.5" collapsed="1" thickBot="1" x14ac:dyDescent="0.25">
      <c r="B14" s="96" t="s">
        <v>215</v>
      </c>
      <c r="C14" s="94"/>
      <c r="D14" s="95"/>
      <c r="E14" s="112">
        <f>E12-E11</f>
        <v>0.45800000000000002</v>
      </c>
      <c r="F14" s="112">
        <f t="shared" ref="F14:T14" si="2">F12-F11</f>
        <v>0.52200000000000002</v>
      </c>
      <c r="G14" s="112">
        <f t="shared" si="2"/>
        <v>0.35399999999999998</v>
      </c>
      <c r="H14" s="112">
        <f t="shared" si="2"/>
        <v>0.6</v>
      </c>
      <c r="I14" s="112">
        <f t="shared" si="2"/>
        <v>0.46400000000000002</v>
      </c>
      <c r="J14" s="139">
        <f t="shared" si="2"/>
        <v>0.24299999999999999</v>
      </c>
      <c r="K14" s="112">
        <f t="shared" si="2"/>
        <v>0.91200000000000003</v>
      </c>
      <c r="L14" s="112">
        <f t="shared" si="2"/>
        <v>0.53700000000000003</v>
      </c>
      <c r="M14" s="112">
        <f t="shared" si="2"/>
        <v>0.4</v>
      </c>
      <c r="N14" s="112">
        <f t="shared" si="2"/>
        <v>0.70699999999999996</v>
      </c>
      <c r="O14" s="112">
        <f t="shared" si="2"/>
        <v>0.28499999999999998</v>
      </c>
      <c r="P14" s="112">
        <f t="shared" si="2"/>
        <v>0.70299999999999996</v>
      </c>
      <c r="Q14" s="112">
        <f t="shared" si="2"/>
        <v>0.315</v>
      </c>
      <c r="R14" s="112">
        <f t="shared" si="2"/>
        <v>0.30499999999999999</v>
      </c>
      <c r="S14" s="112">
        <f t="shared" si="2"/>
        <v>0.52700000000000002</v>
      </c>
      <c r="T14" s="145">
        <f t="shared" si="2"/>
        <v>0.51200000000000001</v>
      </c>
      <c r="U14" s="118"/>
      <c r="V14" s="126">
        <f t="shared" si="0"/>
        <v>0.49</v>
      </c>
      <c r="W14" s="123">
        <f>SUM(V9+V14)/2</f>
        <v>0.52200000000000002</v>
      </c>
      <c r="X14" s="143"/>
    </row>
    <row r="15" spans="1:28" ht="15.75" x14ac:dyDescent="0.25">
      <c r="A15" s="10" t="s">
        <v>29</v>
      </c>
      <c r="B15" s="11" t="s">
        <v>30</v>
      </c>
      <c r="C15" s="12">
        <v>4528</v>
      </c>
      <c r="D15" s="27" t="s">
        <v>31</v>
      </c>
      <c r="E15" s="104">
        <v>284</v>
      </c>
      <c r="F15" s="105">
        <v>280</v>
      </c>
      <c r="G15" s="79">
        <v>271</v>
      </c>
      <c r="H15" s="79">
        <v>285</v>
      </c>
      <c r="I15" s="79">
        <v>281</v>
      </c>
      <c r="J15" s="79">
        <v>282</v>
      </c>
      <c r="K15" s="79">
        <v>282</v>
      </c>
      <c r="L15" s="79">
        <v>287</v>
      </c>
      <c r="M15" s="104">
        <v>286</v>
      </c>
      <c r="N15" s="79">
        <v>285</v>
      </c>
      <c r="O15" s="79">
        <v>283</v>
      </c>
      <c r="P15" s="79">
        <v>282</v>
      </c>
      <c r="Q15" s="79">
        <v>284</v>
      </c>
      <c r="R15" s="79">
        <v>284</v>
      </c>
      <c r="S15" s="79">
        <v>287</v>
      </c>
      <c r="T15" s="79">
        <v>285</v>
      </c>
      <c r="U15" s="128"/>
      <c r="V15" s="148">
        <f>SUM(V16,V21)</f>
        <v>283.00099999999998</v>
      </c>
    </row>
    <row r="16" spans="1:28" ht="16.5" thickBot="1" x14ac:dyDescent="0.3">
      <c r="A16" s="2"/>
      <c r="B16" s="14" t="s">
        <v>12</v>
      </c>
      <c r="C16" s="15"/>
      <c r="D16" s="16"/>
      <c r="E16" s="106">
        <v>140</v>
      </c>
      <c r="F16" s="106">
        <v>140</v>
      </c>
      <c r="G16" s="106">
        <v>143</v>
      </c>
      <c r="H16" s="106">
        <v>142</v>
      </c>
      <c r="I16" s="106">
        <v>139</v>
      </c>
      <c r="J16" s="106">
        <v>141</v>
      </c>
      <c r="K16" s="106">
        <v>139</v>
      </c>
      <c r="L16" s="106">
        <v>142</v>
      </c>
      <c r="M16" s="106">
        <v>142</v>
      </c>
      <c r="N16" s="106">
        <v>141</v>
      </c>
      <c r="O16" s="106">
        <v>140</v>
      </c>
      <c r="P16" s="106">
        <v>141</v>
      </c>
      <c r="Q16" s="106">
        <v>141</v>
      </c>
      <c r="R16" s="106">
        <v>139</v>
      </c>
      <c r="S16" s="106">
        <v>142</v>
      </c>
      <c r="T16" s="106">
        <v>143</v>
      </c>
      <c r="U16" s="129"/>
      <c r="V16" s="149">
        <f t="shared" si="0"/>
        <v>140.93799999999999</v>
      </c>
      <c r="W16" s="119">
        <f>SUM(E16:T16)</f>
        <v>2255</v>
      </c>
    </row>
    <row r="17" spans="1:35" s="13" customFormat="1" x14ac:dyDescent="0.2">
      <c r="A17" s="2"/>
      <c r="B17" s="17" t="s">
        <v>13</v>
      </c>
      <c r="C17" s="18"/>
      <c r="D17" s="19"/>
      <c r="E17" s="80">
        <v>16.183</v>
      </c>
      <c r="F17" s="80">
        <v>16.065999999999999</v>
      </c>
      <c r="G17" s="80">
        <v>16.012</v>
      </c>
      <c r="H17" s="80">
        <v>16.100999999999999</v>
      </c>
      <c r="I17" s="80">
        <v>16.407</v>
      </c>
      <c r="J17" s="80">
        <v>16.289000000000001</v>
      </c>
      <c r="K17" s="80">
        <v>16.382999999999999</v>
      </c>
      <c r="L17" s="80">
        <v>16.042000000000002</v>
      </c>
      <c r="M17" s="80">
        <v>16.047000000000001</v>
      </c>
      <c r="N17" s="80">
        <v>16.227</v>
      </c>
      <c r="O17" s="80">
        <v>16.317</v>
      </c>
      <c r="P17" s="80">
        <v>16.257000000000001</v>
      </c>
      <c r="Q17" s="80">
        <v>16.178999999999998</v>
      </c>
      <c r="R17" s="80">
        <v>16.018999999999998</v>
      </c>
      <c r="S17" s="80">
        <v>16.114999999999998</v>
      </c>
      <c r="T17" s="80">
        <v>16.026</v>
      </c>
      <c r="U17" s="130"/>
      <c r="V17" s="120">
        <f t="shared" si="0"/>
        <v>16.167000000000002</v>
      </c>
      <c r="W17" s="144"/>
      <c r="X17" s="144"/>
    </row>
    <row r="18" spans="1:35" x14ac:dyDescent="0.2">
      <c r="A18" s="2"/>
      <c r="B18" s="20" t="s">
        <v>14</v>
      </c>
      <c r="C18" s="4"/>
      <c r="D18" s="21"/>
      <c r="E18" s="107">
        <v>16.648</v>
      </c>
      <c r="F18" s="107">
        <v>16.681000000000001</v>
      </c>
      <c r="G18" s="107">
        <v>16.364000000000001</v>
      </c>
      <c r="H18" s="107">
        <v>16.428999999999998</v>
      </c>
      <c r="I18" s="107">
        <v>16.824999999999999</v>
      </c>
      <c r="J18" s="107">
        <v>16.677</v>
      </c>
      <c r="K18" s="107">
        <v>16.809000000000001</v>
      </c>
      <c r="L18" s="107">
        <v>16.413</v>
      </c>
      <c r="M18" s="107">
        <v>16.405000000000001</v>
      </c>
      <c r="N18" s="107">
        <v>16.687999999999999</v>
      </c>
      <c r="O18" s="107">
        <v>16.649999999999999</v>
      </c>
      <c r="P18" s="107">
        <v>16.524999999999999</v>
      </c>
      <c r="Q18" s="107">
        <v>16.588999999999999</v>
      </c>
      <c r="R18" s="107">
        <v>16.829000000000001</v>
      </c>
      <c r="S18" s="107">
        <v>16.486999999999998</v>
      </c>
      <c r="T18" s="107">
        <v>16.440000000000001</v>
      </c>
      <c r="U18" s="131"/>
      <c r="V18" s="121">
        <f t="shared" si="0"/>
        <v>16.591000000000001</v>
      </c>
    </row>
    <row r="19" spans="1:35" x14ac:dyDescent="0.2">
      <c r="A19" s="2"/>
      <c r="B19" s="22" t="s">
        <v>15</v>
      </c>
      <c r="C19" s="28"/>
      <c r="D19" s="23"/>
      <c r="E19" s="108">
        <v>33.74</v>
      </c>
      <c r="F19" s="108">
        <v>19.98</v>
      </c>
      <c r="G19" s="108">
        <v>20.93</v>
      </c>
      <c r="H19" s="108">
        <v>19.3</v>
      </c>
      <c r="I19" s="108">
        <v>36.53</v>
      </c>
      <c r="J19" s="108">
        <v>21.87</v>
      </c>
      <c r="K19" s="108">
        <v>22.03</v>
      </c>
      <c r="L19" s="108">
        <v>19.309999999999999</v>
      </c>
      <c r="M19" s="108">
        <v>21.49</v>
      </c>
      <c r="N19" s="108">
        <v>22.12</v>
      </c>
      <c r="O19" s="108">
        <v>22.03</v>
      </c>
      <c r="P19" s="108">
        <v>19.05</v>
      </c>
      <c r="Q19" s="108">
        <v>20.78</v>
      </c>
      <c r="R19" s="108">
        <v>33.479999999999997</v>
      </c>
      <c r="S19" s="108">
        <v>20.9</v>
      </c>
      <c r="T19" s="108">
        <v>28.03</v>
      </c>
      <c r="U19" s="132"/>
      <c r="V19" s="122">
        <f t="shared" si="0"/>
        <v>23.847999999999999</v>
      </c>
      <c r="AI19" s="25"/>
    </row>
    <row r="20" spans="1:35" s="26" customFormat="1" collapsed="1" x14ac:dyDescent="0.2">
      <c r="A20" s="2"/>
      <c r="B20" s="99" t="s">
        <v>215</v>
      </c>
      <c r="C20" s="97"/>
      <c r="D20" s="98"/>
      <c r="E20" s="109">
        <f>E18-E17</f>
        <v>0.46500000000000002</v>
      </c>
      <c r="F20" s="109">
        <f t="shared" ref="F20:T20" si="3">F18-F17</f>
        <v>0.61499999999999999</v>
      </c>
      <c r="G20" s="142">
        <f t="shared" si="3"/>
        <v>0.35199999999999998</v>
      </c>
      <c r="H20" s="109">
        <f t="shared" si="3"/>
        <v>0.32800000000000001</v>
      </c>
      <c r="I20" s="109">
        <f t="shared" si="3"/>
        <v>0.41799999999999998</v>
      </c>
      <c r="J20" s="109">
        <f t="shared" si="3"/>
        <v>0.38800000000000001</v>
      </c>
      <c r="K20" s="109">
        <f t="shared" si="3"/>
        <v>0.42599999999999999</v>
      </c>
      <c r="L20" s="109">
        <f t="shared" si="3"/>
        <v>0.371</v>
      </c>
      <c r="M20" s="109">
        <f t="shared" si="3"/>
        <v>0.35799999999999998</v>
      </c>
      <c r="N20" s="109">
        <f t="shared" si="3"/>
        <v>0.46100000000000002</v>
      </c>
      <c r="O20" s="109">
        <f t="shared" si="3"/>
        <v>0.33300000000000002</v>
      </c>
      <c r="P20" s="141">
        <f t="shared" si="3"/>
        <v>0.26800000000000002</v>
      </c>
      <c r="Q20" s="109">
        <f t="shared" si="3"/>
        <v>0.41</v>
      </c>
      <c r="R20" s="109">
        <f t="shared" si="3"/>
        <v>0.81</v>
      </c>
      <c r="S20" s="109">
        <f t="shared" si="3"/>
        <v>0.372</v>
      </c>
      <c r="T20" s="109">
        <f t="shared" si="3"/>
        <v>0.41399999999999998</v>
      </c>
      <c r="U20" s="133"/>
      <c r="V20" s="138">
        <f t="shared" si="0"/>
        <v>0.42399999999999999</v>
      </c>
      <c r="W20" s="143"/>
      <c r="X20" s="143"/>
    </row>
    <row r="21" spans="1:35" s="26" customFormat="1" ht="16.5" thickBot="1" x14ac:dyDescent="0.3">
      <c r="A21" s="2"/>
      <c r="B21" s="14" t="s">
        <v>16</v>
      </c>
      <c r="C21" s="15"/>
      <c r="D21" s="16"/>
      <c r="E21" s="106">
        <v>144</v>
      </c>
      <c r="F21" s="106">
        <v>140</v>
      </c>
      <c r="G21" s="106">
        <v>128</v>
      </c>
      <c r="H21" s="106">
        <v>143</v>
      </c>
      <c r="I21" s="106">
        <v>142</v>
      </c>
      <c r="J21" s="106">
        <v>141</v>
      </c>
      <c r="K21" s="106">
        <v>143</v>
      </c>
      <c r="L21" s="106">
        <v>145</v>
      </c>
      <c r="M21" s="106">
        <v>144</v>
      </c>
      <c r="N21" s="106">
        <v>144</v>
      </c>
      <c r="O21" s="106">
        <v>143</v>
      </c>
      <c r="P21" s="106">
        <v>141</v>
      </c>
      <c r="Q21" s="106">
        <v>143</v>
      </c>
      <c r="R21" s="106">
        <v>145</v>
      </c>
      <c r="S21" s="106">
        <v>145</v>
      </c>
      <c r="T21" s="106">
        <v>142</v>
      </c>
      <c r="U21" s="129"/>
      <c r="V21" s="149">
        <f t="shared" si="0"/>
        <v>142.06299999999999</v>
      </c>
      <c r="W21" s="119">
        <f>SUM(E21:T21)</f>
        <v>2273</v>
      </c>
      <c r="X21" s="144"/>
    </row>
    <row r="22" spans="1:35" x14ac:dyDescent="0.2">
      <c r="A22" s="2"/>
      <c r="B22" s="17" t="s">
        <v>13</v>
      </c>
      <c r="C22" s="18"/>
      <c r="D22" s="19"/>
      <c r="E22" s="80">
        <v>15.882</v>
      </c>
      <c r="F22" s="80">
        <v>16.292000000000002</v>
      </c>
      <c r="G22" s="80">
        <v>15.815</v>
      </c>
      <c r="H22" s="80">
        <v>15.797000000000001</v>
      </c>
      <c r="I22" s="80">
        <v>16.164999999999999</v>
      </c>
      <c r="J22" s="80">
        <v>16.047999999999998</v>
      </c>
      <c r="K22" s="83">
        <v>15.993</v>
      </c>
      <c r="L22" s="113">
        <v>15.757</v>
      </c>
      <c r="M22" s="80">
        <v>15.938000000000001</v>
      </c>
      <c r="N22" s="83">
        <v>15.771000000000001</v>
      </c>
      <c r="O22" s="80">
        <v>16.045999999999999</v>
      </c>
      <c r="P22" s="80">
        <v>16.001000000000001</v>
      </c>
      <c r="Q22" s="80">
        <v>16.027999999999999</v>
      </c>
      <c r="R22" s="80">
        <v>15.766999999999999</v>
      </c>
      <c r="S22" s="83">
        <v>15.734</v>
      </c>
      <c r="T22" s="113">
        <v>15.923999999999999</v>
      </c>
      <c r="U22" s="136"/>
      <c r="V22" s="127">
        <f t="shared" si="0"/>
        <v>15.935</v>
      </c>
    </row>
    <row r="23" spans="1:35" x14ac:dyDescent="0.2">
      <c r="A23" s="2"/>
      <c r="B23" s="20" t="s">
        <v>14</v>
      </c>
      <c r="C23" s="4"/>
      <c r="D23" s="21"/>
      <c r="E23" s="107">
        <v>16.221</v>
      </c>
      <c r="F23" s="107">
        <v>16.664000000000001</v>
      </c>
      <c r="G23" s="107">
        <v>18.34</v>
      </c>
      <c r="H23" s="107">
        <v>16.318999999999999</v>
      </c>
      <c r="I23" s="107">
        <v>16.552</v>
      </c>
      <c r="J23" s="107">
        <v>16.553000000000001</v>
      </c>
      <c r="K23" s="107">
        <v>16.433</v>
      </c>
      <c r="L23" s="111">
        <v>16.084</v>
      </c>
      <c r="M23" s="107">
        <v>16.227</v>
      </c>
      <c r="N23" s="111">
        <v>16.29</v>
      </c>
      <c r="O23" s="107">
        <v>16.363</v>
      </c>
      <c r="P23" s="107">
        <v>16.581</v>
      </c>
      <c r="Q23" s="107">
        <v>16.38</v>
      </c>
      <c r="R23" s="107">
        <v>16.138999999999999</v>
      </c>
      <c r="S23" s="111">
        <v>16.068000000000001</v>
      </c>
      <c r="T23" s="107">
        <v>16.401</v>
      </c>
      <c r="U23" s="131"/>
      <c r="V23" s="121">
        <f t="shared" si="0"/>
        <v>16.475999999999999</v>
      </c>
    </row>
    <row r="24" spans="1:35" x14ac:dyDescent="0.2">
      <c r="A24" s="2"/>
      <c r="B24" s="22" t="s">
        <v>15</v>
      </c>
      <c r="C24" s="29"/>
      <c r="D24" s="24"/>
      <c r="E24" s="108">
        <v>22.06</v>
      </c>
      <c r="F24" s="108">
        <v>19.690000000000001</v>
      </c>
      <c r="G24" s="108">
        <v>239.4</v>
      </c>
      <c r="H24" s="108">
        <v>24.31</v>
      </c>
      <c r="I24" s="108">
        <v>33.03</v>
      </c>
      <c r="J24" s="108">
        <v>21.36</v>
      </c>
      <c r="K24" s="108">
        <v>36.56</v>
      </c>
      <c r="L24" s="108">
        <v>18.12</v>
      </c>
      <c r="M24" s="108">
        <v>19.5</v>
      </c>
      <c r="N24" s="108">
        <v>31.03</v>
      </c>
      <c r="O24" s="108">
        <v>18.46</v>
      </c>
      <c r="P24" s="108">
        <v>29.95</v>
      </c>
      <c r="Q24" s="108">
        <v>19.79</v>
      </c>
      <c r="R24" s="108">
        <v>20.6</v>
      </c>
      <c r="S24" s="108">
        <v>20.39</v>
      </c>
      <c r="T24" s="108">
        <v>20.3</v>
      </c>
      <c r="U24" s="132"/>
      <c r="V24" s="122">
        <f t="shared" si="0"/>
        <v>37.158999999999999</v>
      </c>
    </row>
    <row r="25" spans="1:35" ht="13.5" thickBot="1" x14ac:dyDescent="0.25">
      <c r="A25" s="2"/>
      <c r="B25" s="96" t="s">
        <v>215</v>
      </c>
      <c r="C25" s="94"/>
      <c r="D25" s="95"/>
      <c r="E25" s="112">
        <f>E23-E22</f>
        <v>0.33900000000000002</v>
      </c>
      <c r="F25" s="112">
        <f t="shared" ref="F25:T25" si="4">F23-F22</f>
        <v>0.372</v>
      </c>
      <c r="G25" s="112">
        <f t="shared" si="4"/>
        <v>2.5249999999999999</v>
      </c>
      <c r="H25" s="112">
        <f t="shared" si="4"/>
        <v>0.52200000000000002</v>
      </c>
      <c r="I25" s="112">
        <f t="shared" si="4"/>
        <v>0.38700000000000001</v>
      </c>
      <c r="J25" s="112">
        <f t="shared" si="4"/>
        <v>0.505</v>
      </c>
      <c r="K25" s="112">
        <f t="shared" si="4"/>
        <v>0.44</v>
      </c>
      <c r="L25" s="112">
        <f t="shared" si="4"/>
        <v>0.32700000000000001</v>
      </c>
      <c r="M25" s="112">
        <f t="shared" si="4"/>
        <v>0.28899999999999998</v>
      </c>
      <c r="N25" s="112">
        <f t="shared" si="4"/>
        <v>0.51900000000000002</v>
      </c>
      <c r="O25" s="112">
        <f t="shared" si="4"/>
        <v>0.317</v>
      </c>
      <c r="P25" s="112">
        <f t="shared" si="4"/>
        <v>0.57999999999999996</v>
      </c>
      <c r="Q25" s="112">
        <f t="shared" si="4"/>
        <v>0.35199999999999998</v>
      </c>
      <c r="R25" s="112">
        <f t="shared" si="4"/>
        <v>0.372</v>
      </c>
      <c r="S25" s="139">
        <f t="shared" si="4"/>
        <v>0.33400000000000002</v>
      </c>
      <c r="T25" s="145">
        <f t="shared" si="4"/>
        <v>0.47699999999999998</v>
      </c>
      <c r="U25" s="118"/>
      <c r="V25" s="126">
        <f t="shared" si="0"/>
        <v>0.54100000000000004</v>
      </c>
      <c r="W25" s="123">
        <f>SUM(V20+V25)/2</f>
        <v>0.48299999999999998</v>
      </c>
    </row>
    <row r="26" spans="1:35" ht="15.75" x14ac:dyDescent="0.25">
      <c r="A26" s="10" t="s">
        <v>32</v>
      </c>
      <c r="B26" s="11" t="s">
        <v>33</v>
      </c>
      <c r="C26" s="12">
        <v>4501</v>
      </c>
      <c r="D26" s="27" t="s">
        <v>34</v>
      </c>
      <c r="E26" s="104">
        <v>283</v>
      </c>
      <c r="F26" s="79">
        <v>283</v>
      </c>
      <c r="G26" s="79">
        <v>284</v>
      </c>
      <c r="H26" s="79">
        <v>280</v>
      </c>
      <c r="I26" s="79">
        <v>281</v>
      </c>
      <c r="J26" s="79">
        <v>281</v>
      </c>
      <c r="K26" s="79">
        <v>279</v>
      </c>
      <c r="L26" s="79">
        <v>278</v>
      </c>
      <c r="M26" s="104">
        <v>284</v>
      </c>
      <c r="N26" s="79">
        <v>279</v>
      </c>
      <c r="O26" s="79">
        <v>281</v>
      </c>
      <c r="P26" s="79">
        <v>279</v>
      </c>
      <c r="Q26" s="79">
        <v>285</v>
      </c>
      <c r="R26" s="79">
        <v>286</v>
      </c>
      <c r="S26" s="79">
        <v>277</v>
      </c>
      <c r="T26" s="105">
        <v>281</v>
      </c>
      <c r="U26" s="137"/>
      <c r="V26" s="148">
        <f>SUM(V27,V32)</f>
        <v>281.31299999999999</v>
      </c>
    </row>
    <row r="27" spans="1:35" ht="16.5" thickBot="1" x14ac:dyDescent="0.3">
      <c r="A27" s="2"/>
      <c r="B27" s="14" t="s">
        <v>12</v>
      </c>
      <c r="C27" s="15"/>
      <c r="D27" s="16"/>
      <c r="E27" s="106">
        <v>140</v>
      </c>
      <c r="F27" s="106">
        <v>141</v>
      </c>
      <c r="G27" s="106">
        <v>141</v>
      </c>
      <c r="H27" s="106">
        <v>140</v>
      </c>
      <c r="I27" s="106">
        <v>140</v>
      </c>
      <c r="J27" s="106">
        <v>140</v>
      </c>
      <c r="K27" s="106">
        <v>138</v>
      </c>
      <c r="L27" s="106">
        <v>137</v>
      </c>
      <c r="M27" s="106">
        <v>141</v>
      </c>
      <c r="N27" s="106">
        <v>141</v>
      </c>
      <c r="O27" s="106">
        <v>138</v>
      </c>
      <c r="P27" s="106">
        <v>139</v>
      </c>
      <c r="Q27" s="106">
        <v>142</v>
      </c>
      <c r="R27" s="106">
        <v>144</v>
      </c>
      <c r="S27" s="106">
        <v>138</v>
      </c>
      <c r="T27" s="106">
        <v>139</v>
      </c>
      <c r="U27" s="129"/>
      <c r="V27" s="149">
        <f t="shared" si="0"/>
        <v>139.93799999999999</v>
      </c>
      <c r="W27" s="119">
        <f>SUM(E27:T27)</f>
        <v>2239</v>
      </c>
    </row>
    <row r="28" spans="1:35" x14ac:dyDescent="0.2">
      <c r="A28" s="2"/>
      <c r="B28" s="17" t="s">
        <v>13</v>
      </c>
      <c r="C28" s="18"/>
      <c r="D28" s="19"/>
      <c r="E28" s="80">
        <v>16.221</v>
      </c>
      <c r="F28" s="80">
        <v>16.298999999999999</v>
      </c>
      <c r="G28" s="80">
        <v>16.233000000000001</v>
      </c>
      <c r="H28" s="80">
        <v>16.170999999999999</v>
      </c>
      <c r="I28" s="80">
        <v>16.416</v>
      </c>
      <c r="J28" s="80">
        <v>16.355</v>
      </c>
      <c r="K28" s="80">
        <v>16.451000000000001</v>
      </c>
      <c r="L28" s="80">
        <v>16.210999999999999</v>
      </c>
      <c r="M28" s="80">
        <v>16.181999999999999</v>
      </c>
      <c r="N28" s="80">
        <v>16.347999999999999</v>
      </c>
      <c r="O28" s="80">
        <v>16.428000000000001</v>
      </c>
      <c r="P28" s="80">
        <v>16.242999999999999</v>
      </c>
      <c r="Q28" s="80">
        <v>16.091999999999999</v>
      </c>
      <c r="R28" s="80">
        <v>16.015000000000001</v>
      </c>
      <c r="S28" s="80">
        <v>16.058</v>
      </c>
      <c r="T28" s="80">
        <v>16.178999999999998</v>
      </c>
      <c r="U28" s="130"/>
      <c r="V28" s="120">
        <f t="shared" si="0"/>
        <v>16.244</v>
      </c>
    </row>
    <row r="29" spans="1:35" x14ac:dyDescent="0.2">
      <c r="A29" s="2"/>
      <c r="B29" s="20" t="s">
        <v>14</v>
      </c>
      <c r="C29" s="4"/>
      <c r="D29" s="21"/>
      <c r="E29" s="107">
        <v>16.713000000000001</v>
      </c>
      <c r="F29" s="107">
        <v>16.652000000000001</v>
      </c>
      <c r="G29" s="107">
        <v>16.608000000000001</v>
      </c>
      <c r="H29" s="107">
        <v>16.649000000000001</v>
      </c>
      <c r="I29" s="107">
        <v>16.765000000000001</v>
      </c>
      <c r="J29" s="107">
        <v>16.684999999999999</v>
      </c>
      <c r="K29" s="107">
        <v>16.956</v>
      </c>
      <c r="L29" s="107">
        <v>16.78</v>
      </c>
      <c r="M29" s="107">
        <v>16.532</v>
      </c>
      <c r="N29" s="107">
        <v>16.628</v>
      </c>
      <c r="O29" s="107">
        <v>16.936</v>
      </c>
      <c r="P29" s="107">
        <v>16.568999999999999</v>
      </c>
      <c r="Q29" s="107">
        <v>16.504000000000001</v>
      </c>
      <c r="R29" s="107">
        <v>16.263000000000002</v>
      </c>
      <c r="S29" s="107">
        <v>17.029</v>
      </c>
      <c r="T29" s="107">
        <v>16.753</v>
      </c>
      <c r="U29" s="131"/>
      <c r="V29" s="121">
        <f t="shared" si="0"/>
        <v>16.689</v>
      </c>
    </row>
    <row r="30" spans="1:35" x14ac:dyDescent="0.2">
      <c r="A30" s="2"/>
      <c r="B30" s="22" t="s">
        <v>15</v>
      </c>
      <c r="C30" s="28"/>
      <c r="D30" s="23"/>
      <c r="E30" s="108">
        <v>20.92</v>
      </c>
      <c r="F30" s="108">
        <v>19.23</v>
      </c>
      <c r="G30" s="114">
        <v>22.94</v>
      </c>
      <c r="H30" s="108">
        <v>48.27</v>
      </c>
      <c r="I30" s="108">
        <v>21.37</v>
      </c>
      <c r="J30" s="108">
        <v>22.34</v>
      </c>
      <c r="K30" s="108">
        <v>21.5</v>
      </c>
      <c r="L30" s="108">
        <v>20.74</v>
      </c>
      <c r="M30" s="108">
        <v>20.440000000000001</v>
      </c>
      <c r="N30" s="108">
        <v>19.920000000000002</v>
      </c>
      <c r="O30" s="108">
        <v>21.06</v>
      </c>
      <c r="P30" s="108">
        <v>20.059999999999999</v>
      </c>
      <c r="Q30" s="108">
        <v>21.22</v>
      </c>
      <c r="R30" s="108">
        <v>17.18</v>
      </c>
      <c r="S30" s="108">
        <v>68.569999999999993</v>
      </c>
      <c r="T30" s="108">
        <v>20.69</v>
      </c>
      <c r="U30" s="132"/>
      <c r="V30" s="122">
        <f t="shared" si="0"/>
        <v>25.402999999999999</v>
      </c>
    </row>
    <row r="31" spans="1:35" x14ac:dyDescent="0.2">
      <c r="A31" s="2"/>
      <c r="B31" s="99" t="s">
        <v>215</v>
      </c>
      <c r="C31" s="97"/>
      <c r="D31" s="98"/>
      <c r="E31" s="109">
        <f>E29-E28</f>
        <v>0.49199999999999999</v>
      </c>
      <c r="F31" s="142">
        <f t="shared" ref="F31:T31" si="5">F29-F28</f>
        <v>0.35299999999999998</v>
      </c>
      <c r="G31" s="109">
        <f t="shared" si="5"/>
        <v>0.375</v>
      </c>
      <c r="H31" s="109">
        <f t="shared" si="5"/>
        <v>0.47799999999999998</v>
      </c>
      <c r="I31" s="109">
        <f t="shared" si="5"/>
        <v>0.34899999999999998</v>
      </c>
      <c r="J31" s="109">
        <f t="shared" si="5"/>
        <v>0.33</v>
      </c>
      <c r="K31" s="109">
        <f t="shared" si="5"/>
        <v>0.505</v>
      </c>
      <c r="L31" s="109">
        <f t="shared" si="5"/>
        <v>0.56899999999999995</v>
      </c>
      <c r="M31" s="109">
        <f t="shared" si="5"/>
        <v>0.35</v>
      </c>
      <c r="N31" s="141">
        <f t="shared" si="5"/>
        <v>0.28000000000000003</v>
      </c>
      <c r="O31" s="109">
        <f t="shared" si="5"/>
        <v>0.50800000000000001</v>
      </c>
      <c r="P31" s="109">
        <f t="shared" si="5"/>
        <v>0.32600000000000001</v>
      </c>
      <c r="Q31" s="109">
        <f t="shared" si="5"/>
        <v>0.41199999999999998</v>
      </c>
      <c r="R31" s="141">
        <f t="shared" si="5"/>
        <v>0.248</v>
      </c>
      <c r="S31" s="109">
        <f t="shared" si="5"/>
        <v>0.97099999999999997</v>
      </c>
      <c r="T31" s="109">
        <f t="shared" si="5"/>
        <v>0.57399999999999995</v>
      </c>
      <c r="U31" s="133"/>
      <c r="V31" s="123">
        <f t="shared" si="0"/>
        <v>0.44500000000000001</v>
      </c>
      <c r="W31" s="81"/>
    </row>
    <row r="32" spans="1:35" ht="16.5" thickBot="1" x14ac:dyDescent="0.3">
      <c r="A32" s="2"/>
      <c r="B32" s="14" t="s">
        <v>16</v>
      </c>
      <c r="C32" s="15"/>
      <c r="D32" s="16"/>
      <c r="E32" s="106">
        <v>143</v>
      </c>
      <c r="F32" s="106">
        <v>142</v>
      </c>
      <c r="G32" s="106">
        <v>143</v>
      </c>
      <c r="H32" s="106">
        <v>140</v>
      </c>
      <c r="I32" s="106">
        <v>141</v>
      </c>
      <c r="J32" s="106">
        <v>141</v>
      </c>
      <c r="K32" s="106">
        <v>141</v>
      </c>
      <c r="L32" s="106">
        <v>141</v>
      </c>
      <c r="M32" s="106">
        <v>143</v>
      </c>
      <c r="N32" s="106">
        <v>138</v>
      </c>
      <c r="O32" s="106">
        <v>143</v>
      </c>
      <c r="P32" s="106">
        <v>140</v>
      </c>
      <c r="Q32" s="106">
        <v>143</v>
      </c>
      <c r="R32" s="106">
        <v>142</v>
      </c>
      <c r="S32" s="106">
        <v>139</v>
      </c>
      <c r="T32" s="106">
        <v>142</v>
      </c>
      <c r="U32" s="129"/>
      <c r="V32" s="149">
        <f t="shared" si="0"/>
        <v>141.375</v>
      </c>
      <c r="W32" s="119">
        <f>SUM(E32:T32)</f>
        <v>2262</v>
      </c>
    </row>
    <row r="33" spans="1:29" x14ac:dyDescent="0.2">
      <c r="A33" s="2"/>
      <c r="B33" s="17" t="s">
        <v>13</v>
      </c>
      <c r="C33" s="18"/>
      <c r="D33" s="19"/>
      <c r="E33" s="80">
        <v>16.053999999999998</v>
      </c>
      <c r="F33" s="80">
        <v>15.959</v>
      </c>
      <c r="G33" s="80">
        <v>16.041</v>
      </c>
      <c r="H33" s="80">
        <v>15.928000000000001</v>
      </c>
      <c r="I33" s="80">
        <v>16.332999999999998</v>
      </c>
      <c r="J33" s="80">
        <v>16.087</v>
      </c>
      <c r="K33" s="80">
        <v>16.183</v>
      </c>
      <c r="L33" s="113">
        <v>15.948</v>
      </c>
      <c r="M33" s="80">
        <v>16.021000000000001</v>
      </c>
      <c r="N33" s="80">
        <v>16.271000000000001</v>
      </c>
      <c r="O33" s="83">
        <v>15.8</v>
      </c>
      <c r="P33" s="80">
        <v>16.219000000000001</v>
      </c>
      <c r="Q33" s="80">
        <v>16.048999999999999</v>
      </c>
      <c r="R33" s="80">
        <v>16.052</v>
      </c>
      <c r="S33" s="80">
        <v>16.003</v>
      </c>
      <c r="T33" s="113">
        <v>16.026</v>
      </c>
      <c r="U33" s="136"/>
      <c r="V33" s="127">
        <f t="shared" si="0"/>
        <v>16.061</v>
      </c>
    </row>
    <row r="34" spans="1:29" x14ac:dyDescent="0.2">
      <c r="A34" s="2"/>
      <c r="B34" s="20" t="s">
        <v>14</v>
      </c>
      <c r="C34" s="4"/>
      <c r="D34" s="21"/>
      <c r="E34" s="107">
        <v>16.309000000000001</v>
      </c>
      <c r="F34" s="107">
        <v>16.440000000000001</v>
      </c>
      <c r="G34" s="107">
        <v>16.413</v>
      </c>
      <c r="H34" s="107">
        <v>16.268000000000001</v>
      </c>
      <c r="I34" s="107">
        <v>16.619</v>
      </c>
      <c r="J34" s="107">
        <v>16.613</v>
      </c>
      <c r="K34" s="107">
        <v>16.591999999999999</v>
      </c>
      <c r="L34" s="107">
        <v>16.513000000000002</v>
      </c>
      <c r="M34" s="107">
        <v>16.398</v>
      </c>
      <c r="N34" s="107">
        <v>16.632999999999999</v>
      </c>
      <c r="O34" s="107">
        <v>16.393000000000001</v>
      </c>
      <c r="P34" s="107">
        <v>16.548999999999999</v>
      </c>
      <c r="Q34" s="107">
        <v>16.343</v>
      </c>
      <c r="R34" s="107">
        <v>16.504000000000001</v>
      </c>
      <c r="S34" s="107">
        <v>16.768999999999998</v>
      </c>
      <c r="T34" s="107">
        <v>16.465</v>
      </c>
      <c r="U34" s="131"/>
      <c r="V34" s="121">
        <f t="shared" si="0"/>
        <v>16.489000000000001</v>
      </c>
    </row>
    <row r="35" spans="1:29" x14ac:dyDescent="0.2">
      <c r="A35" s="2"/>
      <c r="B35" s="22" t="s">
        <v>15</v>
      </c>
      <c r="C35" s="29"/>
      <c r="D35" s="24"/>
      <c r="E35" s="108">
        <v>18.09</v>
      </c>
      <c r="F35" s="108">
        <v>31.33</v>
      </c>
      <c r="G35" s="108">
        <v>21.11</v>
      </c>
      <c r="H35" s="108">
        <v>20.56</v>
      </c>
      <c r="I35" s="108">
        <v>20.38</v>
      </c>
      <c r="J35" s="108">
        <v>48.54</v>
      </c>
      <c r="K35" s="108">
        <v>19.63</v>
      </c>
      <c r="L35" s="108">
        <v>26.58</v>
      </c>
      <c r="M35" s="108">
        <v>19.73</v>
      </c>
      <c r="N35" s="108">
        <v>20.41</v>
      </c>
      <c r="O35" s="108">
        <v>20.53</v>
      </c>
      <c r="P35" s="108">
        <v>21.28</v>
      </c>
      <c r="Q35" s="108">
        <v>19.940000000000001</v>
      </c>
      <c r="R35" s="108">
        <v>22.43</v>
      </c>
      <c r="S35" s="108">
        <v>21.85</v>
      </c>
      <c r="T35" s="108">
        <v>20.36</v>
      </c>
      <c r="U35" s="132"/>
      <c r="V35" s="122">
        <f t="shared" si="0"/>
        <v>23.297000000000001</v>
      </c>
    </row>
    <row r="36" spans="1:29" ht="13.5" thickBot="1" x14ac:dyDescent="0.25">
      <c r="A36" s="2"/>
      <c r="B36" s="96" t="s">
        <v>215</v>
      </c>
      <c r="C36" s="94"/>
      <c r="D36" s="95"/>
      <c r="E36" s="140">
        <f>E34-E33</f>
        <v>0.255</v>
      </c>
      <c r="F36" s="112">
        <f t="shared" ref="F36:T36" si="6">F34-F33</f>
        <v>0.48099999999999998</v>
      </c>
      <c r="G36" s="112">
        <f t="shared" si="6"/>
        <v>0.372</v>
      </c>
      <c r="H36" s="112">
        <f t="shared" si="6"/>
        <v>0.34</v>
      </c>
      <c r="I36" s="140">
        <f t="shared" si="6"/>
        <v>0.28599999999999998</v>
      </c>
      <c r="J36" s="112">
        <f t="shared" si="6"/>
        <v>0.52600000000000002</v>
      </c>
      <c r="K36" s="140">
        <f t="shared" si="6"/>
        <v>0.40899999999999997</v>
      </c>
      <c r="L36" s="112">
        <f t="shared" si="6"/>
        <v>0.56499999999999995</v>
      </c>
      <c r="M36" s="112">
        <f t="shared" si="6"/>
        <v>0.377</v>
      </c>
      <c r="N36" s="112">
        <f t="shared" si="6"/>
        <v>0.36199999999999999</v>
      </c>
      <c r="O36" s="112">
        <f t="shared" si="6"/>
        <v>0.59299999999999997</v>
      </c>
      <c r="P36" s="112">
        <f t="shared" si="6"/>
        <v>0.33</v>
      </c>
      <c r="Q36" s="112">
        <f t="shared" si="6"/>
        <v>0.29399999999999998</v>
      </c>
      <c r="R36" s="112">
        <f t="shared" si="6"/>
        <v>0.45200000000000001</v>
      </c>
      <c r="S36" s="112">
        <f t="shared" si="6"/>
        <v>0.76600000000000001</v>
      </c>
      <c r="T36" s="145">
        <f t="shared" si="6"/>
        <v>0.439</v>
      </c>
      <c r="U36" s="118"/>
      <c r="V36" s="126">
        <f t="shared" si="0"/>
        <v>0.42799999999999999</v>
      </c>
      <c r="W36" s="138">
        <f>SUM(V31+V36)/2</f>
        <v>0.437</v>
      </c>
    </row>
    <row r="37" spans="1:29" ht="15.75" x14ac:dyDescent="0.25">
      <c r="A37" s="10" t="s">
        <v>35</v>
      </c>
      <c r="B37" s="11" t="s">
        <v>36</v>
      </c>
      <c r="C37" s="12">
        <v>4476</v>
      </c>
      <c r="D37" s="27" t="s">
        <v>37</v>
      </c>
      <c r="E37" s="104">
        <v>283</v>
      </c>
      <c r="F37" s="79">
        <v>282</v>
      </c>
      <c r="G37" s="79">
        <v>278</v>
      </c>
      <c r="H37" s="79">
        <v>281</v>
      </c>
      <c r="I37" s="79">
        <v>277</v>
      </c>
      <c r="J37" s="79">
        <v>280</v>
      </c>
      <c r="K37" s="79">
        <v>276</v>
      </c>
      <c r="L37" s="79">
        <v>282</v>
      </c>
      <c r="M37" s="104">
        <v>279</v>
      </c>
      <c r="N37" s="79">
        <v>282</v>
      </c>
      <c r="O37" s="79">
        <v>278</v>
      </c>
      <c r="P37" s="79">
        <v>276</v>
      </c>
      <c r="Q37" s="79">
        <v>282</v>
      </c>
      <c r="R37" s="79">
        <v>280</v>
      </c>
      <c r="S37" s="79">
        <v>283</v>
      </c>
      <c r="T37" s="105">
        <v>277</v>
      </c>
      <c r="U37" s="137"/>
      <c r="V37" s="148">
        <f>SUM(V38,V43)</f>
        <v>279.75</v>
      </c>
    </row>
    <row r="38" spans="1:29" ht="16.5" thickBot="1" x14ac:dyDescent="0.3">
      <c r="A38" s="2"/>
      <c r="B38" s="14" t="s">
        <v>12</v>
      </c>
      <c r="C38" s="15"/>
      <c r="D38" s="16"/>
      <c r="E38" s="106">
        <v>142</v>
      </c>
      <c r="F38" s="106">
        <v>142</v>
      </c>
      <c r="G38" s="106">
        <v>138</v>
      </c>
      <c r="H38" s="106">
        <v>137</v>
      </c>
      <c r="I38" s="106">
        <v>139</v>
      </c>
      <c r="J38" s="106">
        <v>138</v>
      </c>
      <c r="K38" s="106">
        <v>138</v>
      </c>
      <c r="L38" s="106">
        <v>142</v>
      </c>
      <c r="M38" s="106">
        <v>139</v>
      </c>
      <c r="N38" s="106">
        <v>141</v>
      </c>
      <c r="O38" s="106">
        <v>140</v>
      </c>
      <c r="P38" s="106">
        <v>137</v>
      </c>
      <c r="Q38" s="106">
        <v>142</v>
      </c>
      <c r="R38" s="106">
        <v>140</v>
      </c>
      <c r="S38" s="106">
        <v>140</v>
      </c>
      <c r="T38" s="106">
        <v>139</v>
      </c>
      <c r="U38" s="129"/>
      <c r="V38" s="149">
        <f t="shared" si="0"/>
        <v>139.625</v>
      </c>
      <c r="W38" s="119">
        <f>SUM(E38:T38)</f>
        <v>2234</v>
      </c>
    </row>
    <row r="39" spans="1:29" ht="13.5" thickBot="1" x14ac:dyDescent="0.25">
      <c r="A39" s="2"/>
      <c r="B39" s="17" t="s">
        <v>13</v>
      </c>
      <c r="C39" s="18"/>
      <c r="D39" s="19"/>
      <c r="E39" s="80">
        <v>16.091999999999999</v>
      </c>
      <c r="F39" s="80">
        <v>16.132000000000001</v>
      </c>
      <c r="G39" s="80">
        <v>16.07</v>
      </c>
      <c r="H39" s="80">
        <v>16.216000000000001</v>
      </c>
      <c r="I39" s="80">
        <v>16.576000000000001</v>
      </c>
      <c r="J39" s="80">
        <v>16.34</v>
      </c>
      <c r="K39" s="80">
        <v>16.398</v>
      </c>
      <c r="L39" s="80">
        <v>15.967000000000001</v>
      </c>
      <c r="M39" s="80">
        <v>16.045999999999999</v>
      </c>
      <c r="N39" s="80">
        <v>16.207999999999998</v>
      </c>
      <c r="O39" s="80">
        <v>16.231000000000002</v>
      </c>
      <c r="P39" s="80">
        <v>16.446999999999999</v>
      </c>
      <c r="Q39" s="80">
        <v>16.094000000000001</v>
      </c>
      <c r="R39" s="80">
        <v>16.143000000000001</v>
      </c>
      <c r="S39" s="80">
        <v>16.207999999999998</v>
      </c>
      <c r="T39" s="80">
        <v>15.97</v>
      </c>
      <c r="U39" s="130"/>
      <c r="V39" s="120">
        <f t="shared" si="0"/>
        <v>16.196000000000002</v>
      </c>
      <c r="Z39" s="1" t="s">
        <v>209</v>
      </c>
      <c r="AA39" s="151"/>
      <c r="AB39" s="151"/>
      <c r="AC39" s="152"/>
    </row>
    <row r="40" spans="1:29" x14ac:dyDescent="0.2">
      <c r="A40" s="2"/>
      <c r="B40" s="20" t="s">
        <v>14</v>
      </c>
      <c r="C40" s="4"/>
      <c r="D40" s="21"/>
      <c r="E40" s="107">
        <v>16.439</v>
      </c>
      <c r="F40" s="107">
        <v>16.524000000000001</v>
      </c>
      <c r="G40" s="107">
        <v>16.931000000000001</v>
      </c>
      <c r="H40" s="107">
        <v>17.103999999999999</v>
      </c>
      <c r="I40" s="107">
        <v>16.818000000000001</v>
      </c>
      <c r="J40" s="107">
        <v>16.599</v>
      </c>
      <c r="K40" s="107">
        <v>16.972999999999999</v>
      </c>
      <c r="L40" s="107">
        <v>16.556000000000001</v>
      </c>
      <c r="M40" s="107">
        <v>16.555</v>
      </c>
      <c r="N40" s="107">
        <v>16.666</v>
      </c>
      <c r="O40" s="107">
        <v>16.649000000000001</v>
      </c>
      <c r="P40" s="107">
        <v>17.106999999999999</v>
      </c>
      <c r="Q40" s="107">
        <v>16.469000000000001</v>
      </c>
      <c r="R40" s="107">
        <v>16.693999999999999</v>
      </c>
      <c r="S40" s="107">
        <v>16.722000000000001</v>
      </c>
      <c r="T40" s="107">
        <v>16.838000000000001</v>
      </c>
      <c r="U40" s="131"/>
      <c r="V40" s="121">
        <f t="shared" si="0"/>
        <v>16.728000000000002</v>
      </c>
      <c r="Z40" s="85"/>
      <c r="AA40" s="86"/>
      <c r="AB40" s="86"/>
      <c r="AC40" s="87"/>
    </row>
    <row r="41" spans="1:29" x14ac:dyDescent="0.2">
      <c r="A41" s="2"/>
      <c r="B41" s="22" t="s">
        <v>15</v>
      </c>
      <c r="C41" s="28"/>
      <c r="D41" s="23"/>
      <c r="E41" s="108">
        <v>18.54</v>
      </c>
      <c r="F41" s="108">
        <v>19.63</v>
      </c>
      <c r="G41" s="108">
        <v>43.7</v>
      </c>
      <c r="H41" s="108">
        <v>56.65</v>
      </c>
      <c r="I41" s="108">
        <v>20.309999999999999</v>
      </c>
      <c r="J41" s="108">
        <v>19.04</v>
      </c>
      <c r="K41" s="108">
        <v>22.54</v>
      </c>
      <c r="L41" s="108">
        <v>20.89</v>
      </c>
      <c r="M41" s="108">
        <v>19.190000000000001</v>
      </c>
      <c r="N41" s="108">
        <v>21.29</v>
      </c>
      <c r="O41" s="108">
        <v>20.61</v>
      </c>
      <c r="P41" s="108">
        <v>38.659999999999997</v>
      </c>
      <c r="Q41" s="108">
        <v>18.73</v>
      </c>
      <c r="R41" s="108">
        <v>52.1</v>
      </c>
      <c r="S41" s="108">
        <v>19.52</v>
      </c>
      <c r="T41" s="108">
        <v>70.459999999999994</v>
      </c>
      <c r="U41" s="132"/>
      <c r="V41" s="122">
        <f t="shared" si="0"/>
        <v>30.116</v>
      </c>
      <c r="Z41" s="88" t="s">
        <v>192</v>
      </c>
      <c r="AA41" s="89" t="s">
        <v>42</v>
      </c>
      <c r="AB41" s="89" t="s">
        <v>210</v>
      </c>
      <c r="AC41" s="90">
        <v>15.901</v>
      </c>
    </row>
    <row r="42" spans="1:29" x14ac:dyDescent="0.2">
      <c r="A42" s="2"/>
      <c r="B42" s="99" t="s">
        <v>215</v>
      </c>
      <c r="C42" s="97"/>
      <c r="D42" s="98"/>
      <c r="E42" s="109">
        <f>E40-E39</f>
        <v>0.34699999999999998</v>
      </c>
      <c r="F42" s="109">
        <f t="shared" ref="F42:T42" si="7">F40-F39</f>
        <v>0.39200000000000002</v>
      </c>
      <c r="G42" s="109">
        <f t="shared" si="7"/>
        <v>0.86099999999999999</v>
      </c>
      <c r="H42" s="109">
        <f t="shared" si="7"/>
        <v>0.88800000000000001</v>
      </c>
      <c r="I42" s="142">
        <f t="shared" si="7"/>
        <v>0.24199999999999999</v>
      </c>
      <c r="J42" s="109">
        <f t="shared" si="7"/>
        <v>0.25900000000000001</v>
      </c>
      <c r="K42" s="109">
        <f t="shared" si="7"/>
        <v>0.57499999999999996</v>
      </c>
      <c r="L42" s="109">
        <f t="shared" si="7"/>
        <v>0.58899999999999997</v>
      </c>
      <c r="M42" s="109">
        <f t="shared" si="7"/>
        <v>0.50900000000000001</v>
      </c>
      <c r="N42" s="109">
        <f t="shared" si="7"/>
        <v>0.45800000000000002</v>
      </c>
      <c r="O42" s="109">
        <f t="shared" si="7"/>
        <v>0.41799999999999998</v>
      </c>
      <c r="P42" s="109">
        <f t="shared" si="7"/>
        <v>0.66</v>
      </c>
      <c r="Q42" s="109">
        <f t="shared" si="7"/>
        <v>0.375</v>
      </c>
      <c r="R42" s="109">
        <f t="shared" si="7"/>
        <v>0.55100000000000005</v>
      </c>
      <c r="S42" s="109">
        <f t="shared" si="7"/>
        <v>0.51400000000000001</v>
      </c>
      <c r="T42" s="109">
        <f t="shared" si="7"/>
        <v>0.86799999999999999</v>
      </c>
      <c r="U42" s="133"/>
      <c r="V42" s="123">
        <f t="shared" si="0"/>
        <v>0.53200000000000003</v>
      </c>
      <c r="Z42" s="88" t="s">
        <v>193</v>
      </c>
      <c r="AA42" s="89" t="s">
        <v>27</v>
      </c>
      <c r="AB42" s="89" t="s">
        <v>210</v>
      </c>
      <c r="AC42" s="90">
        <v>15.904</v>
      </c>
    </row>
    <row r="43" spans="1:29" ht="16.5" thickBot="1" x14ac:dyDescent="0.3">
      <c r="A43" s="2"/>
      <c r="B43" s="14" t="s">
        <v>16</v>
      </c>
      <c r="C43" s="15"/>
      <c r="D43" s="16"/>
      <c r="E43" s="106">
        <v>141</v>
      </c>
      <c r="F43" s="106">
        <v>140</v>
      </c>
      <c r="G43" s="106">
        <v>140</v>
      </c>
      <c r="H43" s="106">
        <v>144</v>
      </c>
      <c r="I43" s="106">
        <v>138</v>
      </c>
      <c r="J43" s="106">
        <v>142</v>
      </c>
      <c r="K43" s="106">
        <v>138</v>
      </c>
      <c r="L43" s="106">
        <v>140</v>
      </c>
      <c r="M43" s="106">
        <v>140</v>
      </c>
      <c r="N43" s="106">
        <v>141</v>
      </c>
      <c r="O43" s="106">
        <v>138</v>
      </c>
      <c r="P43" s="106">
        <v>139</v>
      </c>
      <c r="Q43" s="106">
        <v>140</v>
      </c>
      <c r="R43" s="106">
        <v>140</v>
      </c>
      <c r="S43" s="106">
        <v>143</v>
      </c>
      <c r="T43" s="106">
        <v>138</v>
      </c>
      <c r="U43" s="129"/>
      <c r="V43" s="149">
        <f t="shared" si="0"/>
        <v>140.125</v>
      </c>
      <c r="W43" s="119">
        <f>SUM(E43:T43)</f>
        <v>2242</v>
      </c>
      <c r="Z43" s="88" t="s">
        <v>194</v>
      </c>
      <c r="AA43" s="89" t="s">
        <v>57</v>
      </c>
      <c r="AB43" s="89" t="s">
        <v>211</v>
      </c>
      <c r="AC43" s="90">
        <v>15.91</v>
      </c>
    </row>
    <row r="44" spans="1:29" x14ac:dyDescent="0.2">
      <c r="A44" s="2"/>
      <c r="B44" s="17" t="s">
        <v>13</v>
      </c>
      <c r="C44" s="18"/>
      <c r="D44" s="19"/>
      <c r="E44" s="80">
        <v>16.183</v>
      </c>
      <c r="F44" s="80">
        <v>16</v>
      </c>
      <c r="G44" s="80">
        <v>16.053999999999998</v>
      </c>
      <c r="H44" s="80">
        <v>15.939</v>
      </c>
      <c r="I44" s="80">
        <v>16.37</v>
      </c>
      <c r="J44" s="80">
        <v>16.018000000000001</v>
      </c>
      <c r="K44" s="80">
        <v>16.228000000000002</v>
      </c>
      <c r="L44" s="113">
        <v>16.106000000000002</v>
      </c>
      <c r="M44" s="80">
        <v>15.988</v>
      </c>
      <c r="N44" s="80">
        <v>16.166</v>
      </c>
      <c r="O44" s="80">
        <v>16.265999999999998</v>
      </c>
      <c r="P44" s="80">
        <v>16.399999999999999</v>
      </c>
      <c r="Q44" s="80">
        <v>16.192</v>
      </c>
      <c r="R44" s="80">
        <v>16.003</v>
      </c>
      <c r="S44" s="80">
        <v>16.006</v>
      </c>
      <c r="T44" s="113">
        <v>16.149000000000001</v>
      </c>
      <c r="U44" s="136"/>
      <c r="V44" s="127">
        <f t="shared" si="0"/>
        <v>16.129000000000001</v>
      </c>
      <c r="Z44" s="88" t="s">
        <v>195</v>
      </c>
      <c r="AA44" s="89" t="s">
        <v>30</v>
      </c>
      <c r="AB44" s="89" t="s">
        <v>210</v>
      </c>
      <c r="AC44" s="90">
        <v>15.951000000000001</v>
      </c>
    </row>
    <row r="45" spans="1:29" x14ac:dyDescent="0.2">
      <c r="A45" s="2"/>
      <c r="B45" s="20" t="s">
        <v>14</v>
      </c>
      <c r="C45" s="4"/>
      <c r="D45" s="21"/>
      <c r="E45" s="107">
        <v>16.616</v>
      </c>
      <c r="F45" s="107">
        <v>16.678999999999998</v>
      </c>
      <c r="G45" s="107">
        <v>16.678000000000001</v>
      </c>
      <c r="H45" s="107">
        <v>16.318000000000001</v>
      </c>
      <c r="I45" s="107">
        <v>16.814</v>
      </c>
      <c r="J45" s="107">
        <v>16.45</v>
      </c>
      <c r="K45" s="107">
        <v>16.934000000000001</v>
      </c>
      <c r="L45" s="107">
        <v>16.713999999999999</v>
      </c>
      <c r="M45" s="107">
        <v>16.652999999999999</v>
      </c>
      <c r="N45" s="107">
        <v>16.565000000000001</v>
      </c>
      <c r="O45" s="107">
        <v>16.922000000000001</v>
      </c>
      <c r="P45" s="107">
        <v>16.803999999999998</v>
      </c>
      <c r="Q45" s="107">
        <v>16.762</v>
      </c>
      <c r="R45" s="107">
        <v>16.763999999999999</v>
      </c>
      <c r="S45" s="107">
        <v>16.364000000000001</v>
      </c>
      <c r="T45" s="107">
        <v>16.908999999999999</v>
      </c>
      <c r="U45" s="131"/>
      <c r="V45" s="121">
        <f t="shared" si="0"/>
        <v>16.684000000000001</v>
      </c>
      <c r="Z45" s="88" t="s">
        <v>196</v>
      </c>
      <c r="AA45" s="89" t="s">
        <v>51</v>
      </c>
      <c r="AB45" s="89" t="s">
        <v>211</v>
      </c>
      <c r="AC45" s="90">
        <v>16.018000000000001</v>
      </c>
    </row>
    <row r="46" spans="1:29" x14ac:dyDescent="0.2">
      <c r="A46" s="2"/>
      <c r="B46" s="22" t="s">
        <v>15</v>
      </c>
      <c r="C46" s="29"/>
      <c r="D46" s="24"/>
      <c r="E46" s="108">
        <v>20.46</v>
      </c>
      <c r="F46" s="108">
        <v>50.05</v>
      </c>
      <c r="G46" s="108">
        <v>22.93</v>
      </c>
      <c r="H46" s="108">
        <v>18.989999999999998</v>
      </c>
      <c r="I46" s="108">
        <v>20.47</v>
      </c>
      <c r="J46" s="108">
        <v>19.87</v>
      </c>
      <c r="K46" s="108">
        <v>37.479999999999997</v>
      </c>
      <c r="L46" s="108">
        <v>20.98</v>
      </c>
      <c r="M46" s="108">
        <v>49.58</v>
      </c>
      <c r="N46" s="108">
        <v>21.28</v>
      </c>
      <c r="O46" s="108">
        <v>52.18</v>
      </c>
      <c r="P46" s="108">
        <v>22.91</v>
      </c>
      <c r="Q46" s="108">
        <v>20.93</v>
      </c>
      <c r="R46" s="108">
        <v>48.02</v>
      </c>
      <c r="S46" s="108">
        <v>19.98</v>
      </c>
      <c r="T46" s="108">
        <v>44.86</v>
      </c>
      <c r="U46" s="132"/>
      <c r="V46" s="122">
        <f t="shared" si="0"/>
        <v>30.686</v>
      </c>
      <c r="Z46" s="88" t="s">
        <v>197</v>
      </c>
      <c r="AA46" s="89" t="s">
        <v>39</v>
      </c>
      <c r="AB46" s="89" t="s">
        <v>212</v>
      </c>
      <c r="AC46" s="90">
        <v>16.027000000000001</v>
      </c>
    </row>
    <row r="47" spans="1:29" ht="13.5" thickBot="1" x14ac:dyDescent="0.25">
      <c r="A47" s="2"/>
      <c r="B47" s="96" t="s">
        <v>215</v>
      </c>
      <c r="C47" s="94"/>
      <c r="D47" s="95"/>
      <c r="E47" s="112">
        <f>E45-E44</f>
        <v>0.433</v>
      </c>
      <c r="F47" s="112">
        <f t="shared" ref="F47:T47" si="8">F45-F44</f>
        <v>0.67900000000000005</v>
      </c>
      <c r="G47" s="112">
        <f t="shared" si="8"/>
        <v>0.624</v>
      </c>
      <c r="H47" s="112">
        <f t="shared" si="8"/>
        <v>0.379</v>
      </c>
      <c r="I47" s="112">
        <f t="shared" si="8"/>
        <v>0.44400000000000001</v>
      </c>
      <c r="J47" s="112">
        <f t="shared" si="8"/>
        <v>0.432</v>
      </c>
      <c r="K47" s="112">
        <f t="shared" si="8"/>
        <v>0.70599999999999996</v>
      </c>
      <c r="L47" s="112">
        <f t="shared" si="8"/>
        <v>0.60799999999999998</v>
      </c>
      <c r="M47" s="112">
        <f t="shared" si="8"/>
        <v>0.66500000000000004</v>
      </c>
      <c r="N47" s="112">
        <f t="shared" si="8"/>
        <v>0.39900000000000002</v>
      </c>
      <c r="O47" s="112">
        <f t="shared" si="8"/>
        <v>0.65600000000000003</v>
      </c>
      <c r="P47" s="112">
        <f t="shared" si="8"/>
        <v>0.40400000000000003</v>
      </c>
      <c r="Q47" s="112">
        <f t="shared" si="8"/>
        <v>0.56999999999999995</v>
      </c>
      <c r="R47" s="112">
        <f t="shared" si="8"/>
        <v>0.76100000000000001</v>
      </c>
      <c r="S47" s="112">
        <f t="shared" si="8"/>
        <v>0.35799999999999998</v>
      </c>
      <c r="T47" s="145">
        <f t="shared" si="8"/>
        <v>0.76</v>
      </c>
      <c r="U47" s="118"/>
      <c r="V47" s="126">
        <f t="shared" si="0"/>
        <v>0.55500000000000005</v>
      </c>
      <c r="W47" s="123">
        <f>SUM(V42+V47)/2</f>
        <v>0.54400000000000004</v>
      </c>
      <c r="Z47" s="88" t="s">
        <v>198</v>
      </c>
      <c r="AA47" s="89" t="s">
        <v>63</v>
      </c>
      <c r="AB47" s="89" t="s">
        <v>210</v>
      </c>
      <c r="AC47" s="90">
        <v>16.033000000000001</v>
      </c>
    </row>
    <row r="48" spans="1:29" ht="15.75" x14ac:dyDescent="0.25">
      <c r="A48" s="10" t="s">
        <v>38</v>
      </c>
      <c r="B48" s="11" t="s">
        <v>39</v>
      </c>
      <c r="C48" s="12">
        <v>4456</v>
      </c>
      <c r="D48" s="27" t="s">
        <v>40</v>
      </c>
      <c r="E48" s="104">
        <v>270</v>
      </c>
      <c r="F48" s="79">
        <v>283</v>
      </c>
      <c r="G48" s="79">
        <v>275</v>
      </c>
      <c r="H48" s="105">
        <v>287</v>
      </c>
      <c r="I48" s="79">
        <v>275</v>
      </c>
      <c r="J48" s="79">
        <v>280</v>
      </c>
      <c r="K48" s="79">
        <v>271</v>
      </c>
      <c r="L48" s="79">
        <v>284</v>
      </c>
      <c r="M48" s="104">
        <v>284</v>
      </c>
      <c r="N48" s="79">
        <v>275</v>
      </c>
      <c r="O48" s="79">
        <v>279</v>
      </c>
      <c r="P48" s="79">
        <v>275</v>
      </c>
      <c r="Q48" s="79">
        <v>285</v>
      </c>
      <c r="R48" s="79">
        <v>271</v>
      </c>
      <c r="S48" s="79">
        <v>281</v>
      </c>
      <c r="T48" s="79">
        <v>281</v>
      </c>
      <c r="U48" s="128"/>
      <c r="V48" s="148">
        <f>SUM(V49,V54)</f>
        <v>278.50099999999998</v>
      </c>
      <c r="Z48" s="88" t="s">
        <v>199</v>
      </c>
      <c r="AA48" s="89" t="s">
        <v>33</v>
      </c>
      <c r="AB48" s="89" t="s">
        <v>210</v>
      </c>
      <c r="AC48" s="90">
        <v>16.048999999999999</v>
      </c>
    </row>
    <row r="49" spans="1:29" ht="16.5" thickBot="1" x14ac:dyDescent="0.3">
      <c r="A49" s="2"/>
      <c r="B49" s="14" t="s">
        <v>12</v>
      </c>
      <c r="C49" s="15"/>
      <c r="D49" s="16"/>
      <c r="E49" s="106">
        <v>130</v>
      </c>
      <c r="F49" s="106">
        <v>143</v>
      </c>
      <c r="G49" s="106">
        <v>137</v>
      </c>
      <c r="H49" s="106">
        <v>143</v>
      </c>
      <c r="I49" s="106">
        <v>137</v>
      </c>
      <c r="J49" s="106">
        <v>138</v>
      </c>
      <c r="K49" s="106">
        <v>136</v>
      </c>
      <c r="L49" s="106">
        <v>141</v>
      </c>
      <c r="M49" s="106">
        <v>142</v>
      </c>
      <c r="N49" s="106">
        <v>137</v>
      </c>
      <c r="O49" s="106">
        <v>137</v>
      </c>
      <c r="P49" s="106">
        <v>138</v>
      </c>
      <c r="Q49" s="106">
        <v>142</v>
      </c>
      <c r="R49" s="106">
        <v>134</v>
      </c>
      <c r="S49" s="106">
        <v>140</v>
      </c>
      <c r="T49" s="106">
        <v>140</v>
      </c>
      <c r="U49" s="129"/>
      <c r="V49" s="149">
        <f t="shared" si="0"/>
        <v>138.43799999999999</v>
      </c>
      <c r="W49" s="119">
        <f>SUM(E49:T49)</f>
        <v>2215</v>
      </c>
      <c r="Z49" s="88" t="s">
        <v>200</v>
      </c>
      <c r="AA49" s="89" t="s">
        <v>48</v>
      </c>
      <c r="AB49" s="89" t="s">
        <v>213</v>
      </c>
      <c r="AC49" s="90">
        <v>16.059999999999999</v>
      </c>
    </row>
    <row r="50" spans="1:29" x14ac:dyDescent="0.2">
      <c r="A50" s="2"/>
      <c r="B50" s="17" t="s">
        <v>13</v>
      </c>
      <c r="C50" s="18"/>
      <c r="D50" s="19"/>
      <c r="E50" s="80">
        <v>15.858000000000001</v>
      </c>
      <c r="F50" s="80">
        <v>15.803000000000001</v>
      </c>
      <c r="G50" s="80">
        <v>16.068000000000001</v>
      </c>
      <c r="H50" s="80">
        <v>15.964</v>
      </c>
      <c r="I50" s="80">
        <v>16.692</v>
      </c>
      <c r="J50" s="80">
        <v>16.459</v>
      </c>
      <c r="K50" s="80">
        <v>16.576000000000001</v>
      </c>
      <c r="L50" s="80">
        <v>16.251999999999999</v>
      </c>
      <c r="M50" s="80">
        <v>16.268999999999998</v>
      </c>
      <c r="N50" s="80">
        <v>16.472000000000001</v>
      </c>
      <c r="O50" s="80">
        <v>16.504000000000001</v>
      </c>
      <c r="P50" s="80">
        <v>16.611000000000001</v>
      </c>
      <c r="Q50" s="80">
        <v>16.303000000000001</v>
      </c>
      <c r="R50" s="80">
        <v>16.638000000000002</v>
      </c>
      <c r="S50" s="80">
        <v>16.283000000000001</v>
      </c>
      <c r="T50" s="80">
        <v>16.34</v>
      </c>
      <c r="U50" s="130"/>
      <c r="V50" s="120">
        <f t="shared" si="0"/>
        <v>16.318000000000001</v>
      </c>
      <c r="Z50" s="88" t="s">
        <v>201</v>
      </c>
      <c r="AA50" s="89" t="s">
        <v>68</v>
      </c>
      <c r="AB50" s="89" t="s">
        <v>210</v>
      </c>
      <c r="AC50" s="90">
        <v>16.068000000000001</v>
      </c>
    </row>
    <row r="51" spans="1:29" x14ac:dyDescent="0.2">
      <c r="A51" s="2"/>
      <c r="B51" s="20" t="s">
        <v>14</v>
      </c>
      <c r="C51" s="4"/>
      <c r="D51" s="21"/>
      <c r="E51" s="107">
        <v>17.901</v>
      </c>
      <c r="F51" s="107">
        <v>16.457999999999998</v>
      </c>
      <c r="G51" s="107">
        <v>17.079999999999998</v>
      </c>
      <c r="H51" s="107">
        <v>16.256</v>
      </c>
      <c r="I51" s="107">
        <v>17.186</v>
      </c>
      <c r="J51" s="107">
        <v>16.873000000000001</v>
      </c>
      <c r="K51" s="107">
        <v>17.274000000000001</v>
      </c>
      <c r="L51" s="107">
        <v>16.61</v>
      </c>
      <c r="M51" s="107">
        <v>16.469000000000001</v>
      </c>
      <c r="N51" s="107">
        <v>17.077000000000002</v>
      </c>
      <c r="O51" s="107">
        <v>17.015000000000001</v>
      </c>
      <c r="P51" s="107">
        <v>16.922999999999998</v>
      </c>
      <c r="Q51" s="107">
        <v>16.591000000000001</v>
      </c>
      <c r="R51" s="107">
        <v>17.454000000000001</v>
      </c>
      <c r="S51" s="107">
        <v>16.725000000000001</v>
      </c>
      <c r="T51" s="107">
        <v>16.704000000000001</v>
      </c>
      <c r="U51" s="131"/>
      <c r="V51" s="121">
        <f t="shared" si="0"/>
        <v>16.911999999999999</v>
      </c>
      <c r="Z51" s="88" t="s">
        <v>202</v>
      </c>
      <c r="AA51" s="89" t="s">
        <v>54</v>
      </c>
      <c r="AB51" s="89" t="s">
        <v>210</v>
      </c>
      <c r="AC51" s="90">
        <v>16.259</v>
      </c>
    </row>
    <row r="52" spans="1:29" x14ac:dyDescent="0.2">
      <c r="A52" s="2"/>
      <c r="B52" s="22" t="s">
        <v>15</v>
      </c>
      <c r="C52" s="28"/>
      <c r="D52" s="23"/>
      <c r="E52" s="108">
        <v>118.8</v>
      </c>
      <c r="F52" s="108">
        <v>20.04</v>
      </c>
      <c r="G52" s="108">
        <v>38.799999999999997</v>
      </c>
      <c r="H52" s="108">
        <v>20.91</v>
      </c>
      <c r="I52" s="108">
        <v>35.340000000000003</v>
      </c>
      <c r="J52" s="108">
        <v>21.54</v>
      </c>
      <c r="K52" s="108">
        <v>41.31</v>
      </c>
      <c r="L52" s="108">
        <v>20.76</v>
      </c>
      <c r="M52" s="108">
        <v>18.28</v>
      </c>
      <c r="N52" s="108">
        <v>42.41</v>
      </c>
      <c r="O52" s="108">
        <v>49.67</v>
      </c>
      <c r="P52" s="108">
        <v>20.18</v>
      </c>
      <c r="Q52" s="108">
        <v>21.27</v>
      </c>
      <c r="R52" s="108">
        <v>30.73</v>
      </c>
      <c r="S52" s="108">
        <v>22</v>
      </c>
      <c r="T52" s="108">
        <v>20.51</v>
      </c>
      <c r="U52" s="132"/>
      <c r="V52" s="122">
        <f t="shared" si="0"/>
        <v>33.908999999999999</v>
      </c>
      <c r="Z52" s="88" t="s">
        <v>203</v>
      </c>
      <c r="AA52" s="89" t="s">
        <v>36</v>
      </c>
      <c r="AB52" s="89" t="s">
        <v>210</v>
      </c>
      <c r="AC52" s="90">
        <v>16.358000000000001</v>
      </c>
    </row>
    <row r="53" spans="1:29" x14ac:dyDescent="0.2">
      <c r="A53" s="2"/>
      <c r="B53" s="99" t="s">
        <v>215</v>
      </c>
      <c r="C53" s="97"/>
      <c r="D53" s="98"/>
      <c r="E53" s="109">
        <f>E51-E50</f>
        <v>2.0430000000000001</v>
      </c>
      <c r="F53" s="109">
        <f t="shared" ref="F53:T53" si="9">F51-F50</f>
        <v>0.65500000000000003</v>
      </c>
      <c r="G53" s="109">
        <f t="shared" si="9"/>
        <v>1.012</v>
      </c>
      <c r="H53" s="109">
        <f t="shared" si="9"/>
        <v>0.29199999999999998</v>
      </c>
      <c r="I53" s="109">
        <f t="shared" si="9"/>
        <v>0.49399999999999999</v>
      </c>
      <c r="J53" s="109">
        <f t="shared" si="9"/>
        <v>0.41399999999999998</v>
      </c>
      <c r="K53" s="109">
        <f t="shared" si="9"/>
        <v>0.69799999999999995</v>
      </c>
      <c r="L53" s="109">
        <f t="shared" si="9"/>
        <v>0.35799999999999998</v>
      </c>
      <c r="M53" s="84">
        <f t="shared" si="9"/>
        <v>0.2</v>
      </c>
      <c r="N53" s="109">
        <f t="shared" si="9"/>
        <v>0.60499999999999998</v>
      </c>
      <c r="O53" s="109">
        <f t="shared" si="9"/>
        <v>0.51100000000000001</v>
      </c>
      <c r="P53" s="109">
        <f t="shared" si="9"/>
        <v>0.312</v>
      </c>
      <c r="Q53" s="141">
        <f t="shared" si="9"/>
        <v>0.28799999999999998</v>
      </c>
      <c r="R53" s="109">
        <f t="shared" si="9"/>
        <v>0.81599999999999995</v>
      </c>
      <c r="S53" s="109">
        <f t="shared" si="9"/>
        <v>0.442</v>
      </c>
      <c r="T53" s="141">
        <f t="shared" si="9"/>
        <v>0.36399999999999999</v>
      </c>
      <c r="U53" s="133"/>
      <c r="V53" s="123">
        <f t="shared" si="0"/>
        <v>0.59399999999999997</v>
      </c>
      <c r="Z53" s="88" t="s">
        <v>204</v>
      </c>
      <c r="AA53" s="89" t="s">
        <v>65</v>
      </c>
      <c r="AB53" s="89" t="s">
        <v>210</v>
      </c>
      <c r="AC53" s="90">
        <v>16.553000000000001</v>
      </c>
    </row>
    <row r="54" spans="1:29" ht="16.5" thickBot="1" x14ac:dyDescent="0.3">
      <c r="A54" s="2"/>
      <c r="B54" s="14" t="s">
        <v>16</v>
      </c>
      <c r="C54" s="15"/>
      <c r="D54" s="16"/>
      <c r="E54" s="106">
        <v>140</v>
      </c>
      <c r="F54" s="106">
        <v>140</v>
      </c>
      <c r="G54" s="106">
        <v>138</v>
      </c>
      <c r="H54" s="106">
        <v>144</v>
      </c>
      <c r="I54" s="106">
        <v>138</v>
      </c>
      <c r="J54" s="106">
        <v>142</v>
      </c>
      <c r="K54" s="106">
        <v>135</v>
      </c>
      <c r="L54" s="106">
        <v>143</v>
      </c>
      <c r="M54" s="106">
        <v>142</v>
      </c>
      <c r="N54" s="106">
        <v>138</v>
      </c>
      <c r="O54" s="106">
        <v>142</v>
      </c>
      <c r="P54" s="106">
        <v>137</v>
      </c>
      <c r="Q54" s="106">
        <v>143</v>
      </c>
      <c r="R54" s="106">
        <v>137</v>
      </c>
      <c r="S54" s="106">
        <v>141</v>
      </c>
      <c r="T54" s="106">
        <v>141</v>
      </c>
      <c r="U54" s="129"/>
      <c r="V54" s="149">
        <f t="shared" si="0"/>
        <v>140.06299999999999</v>
      </c>
      <c r="W54" s="119">
        <f>SUM(E54:T54)</f>
        <v>2241</v>
      </c>
      <c r="Z54" s="88" t="s">
        <v>205</v>
      </c>
      <c r="AA54" s="89" t="s">
        <v>45</v>
      </c>
      <c r="AB54" s="89" t="s">
        <v>214</v>
      </c>
      <c r="AC54" s="90">
        <v>16.643999999999998</v>
      </c>
    </row>
    <row r="55" spans="1:29" x14ac:dyDescent="0.2">
      <c r="A55" s="2"/>
      <c r="B55" s="17" t="s">
        <v>13</v>
      </c>
      <c r="C55" s="18"/>
      <c r="D55" s="19"/>
      <c r="E55" s="80">
        <v>16.231000000000002</v>
      </c>
      <c r="F55" s="80">
        <v>16.001000000000001</v>
      </c>
      <c r="G55" s="80">
        <v>16.474</v>
      </c>
      <c r="H55" s="80">
        <v>15.968999999999999</v>
      </c>
      <c r="I55" s="80">
        <v>16.562999999999999</v>
      </c>
      <c r="J55" s="80">
        <v>16.094999999999999</v>
      </c>
      <c r="K55" s="80">
        <v>16.574999999999999</v>
      </c>
      <c r="L55" s="113">
        <v>16.061</v>
      </c>
      <c r="M55" s="80">
        <v>16.103999999999999</v>
      </c>
      <c r="N55" s="80">
        <v>15.97</v>
      </c>
      <c r="O55" s="80">
        <v>16.186</v>
      </c>
      <c r="P55" s="80">
        <v>16.370999999999999</v>
      </c>
      <c r="Q55" s="80">
        <v>15.994</v>
      </c>
      <c r="R55" s="80">
        <v>16.204000000000001</v>
      </c>
      <c r="S55" s="80">
        <v>15.907</v>
      </c>
      <c r="T55" s="113">
        <v>16.114999999999998</v>
      </c>
      <c r="U55" s="136"/>
      <c r="V55" s="127">
        <f t="shared" si="0"/>
        <v>16.175999999999998</v>
      </c>
      <c r="Z55" s="88" t="s">
        <v>206</v>
      </c>
      <c r="AA55" s="89" t="s">
        <v>60</v>
      </c>
      <c r="AB55" s="89" t="s">
        <v>210</v>
      </c>
      <c r="AC55" s="90">
        <v>16.698</v>
      </c>
    </row>
    <row r="56" spans="1:29" ht="13.5" thickBot="1" x14ac:dyDescent="0.25">
      <c r="A56" s="2"/>
      <c r="B56" s="20" t="s">
        <v>14</v>
      </c>
      <c r="C56" s="4"/>
      <c r="D56" s="21"/>
      <c r="E56" s="107">
        <v>16.702999999999999</v>
      </c>
      <c r="F56" s="107">
        <v>16.733000000000001</v>
      </c>
      <c r="G56" s="107">
        <v>16.931000000000001</v>
      </c>
      <c r="H56" s="107">
        <v>16.224</v>
      </c>
      <c r="I56" s="107">
        <v>16.917000000000002</v>
      </c>
      <c r="J56" s="107">
        <v>16.54</v>
      </c>
      <c r="K56" s="107">
        <v>17.268000000000001</v>
      </c>
      <c r="L56" s="107">
        <v>16.434000000000001</v>
      </c>
      <c r="M56" s="107">
        <v>16.492999999999999</v>
      </c>
      <c r="N56" s="107">
        <v>16.881</v>
      </c>
      <c r="O56" s="107">
        <v>16.442</v>
      </c>
      <c r="P56" s="107">
        <v>17.052</v>
      </c>
      <c r="Q56" s="107">
        <v>16.349</v>
      </c>
      <c r="R56" s="107">
        <v>17.134</v>
      </c>
      <c r="S56" s="107">
        <v>16.516999999999999</v>
      </c>
      <c r="T56" s="107">
        <v>16.637</v>
      </c>
      <c r="U56" s="131"/>
      <c r="V56" s="121">
        <f t="shared" si="0"/>
        <v>16.702999999999999</v>
      </c>
      <c r="Z56" s="91" t="s">
        <v>207</v>
      </c>
      <c r="AA56" s="92" t="s">
        <v>71</v>
      </c>
      <c r="AB56" s="92" t="s">
        <v>210</v>
      </c>
      <c r="AC56" s="93" t="s">
        <v>208</v>
      </c>
    </row>
    <row r="57" spans="1:29" x14ac:dyDescent="0.2">
      <c r="A57" s="2"/>
      <c r="B57" s="22" t="s">
        <v>15</v>
      </c>
      <c r="C57" s="29"/>
      <c r="D57" s="24"/>
      <c r="E57" s="108">
        <v>30.67</v>
      </c>
      <c r="F57" s="108">
        <v>32.369999999999997</v>
      </c>
      <c r="G57" s="108">
        <v>19.78</v>
      </c>
      <c r="H57" s="108">
        <v>20.95</v>
      </c>
      <c r="I57" s="108">
        <v>17.62</v>
      </c>
      <c r="J57" s="108">
        <v>24.99</v>
      </c>
      <c r="K57" s="108">
        <v>39.97</v>
      </c>
      <c r="L57" s="108">
        <v>19.45</v>
      </c>
      <c r="M57" s="108">
        <v>32.54</v>
      </c>
      <c r="N57" s="108">
        <v>34.67</v>
      </c>
      <c r="O57" s="114">
        <v>19.57</v>
      </c>
      <c r="P57" s="108">
        <v>39.799999999999997</v>
      </c>
      <c r="Q57" s="108">
        <v>20.74</v>
      </c>
      <c r="R57" s="108">
        <v>38.520000000000003</v>
      </c>
      <c r="S57" s="108">
        <v>23.39</v>
      </c>
      <c r="T57" s="108">
        <v>39.119999999999997</v>
      </c>
      <c r="U57" s="132"/>
      <c r="V57" s="122">
        <f t="shared" si="0"/>
        <v>28.384</v>
      </c>
    </row>
    <row r="58" spans="1:29" ht="13.5" thickBot="1" x14ac:dyDescent="0.25">
      <c r="A58" s="2"/>
      <c r="B58" s="96" t="s">
        <v>215</v>
      </c>
      <c r="C58" s="94"/>
      <c r="D58" s="95"/>
      <c r="E58" s="112">
        <f>E56-E55</f>
        <v>0.47199999999999998</v>
      </c>
      <c r="F58" s="112">
        <f t="shared" ref="F58:T58" si="10">F56-F55</f>
        <v>0.73199999999999998</v>
      </c>
      <c r="G58" s="112">
        <f t="shared" si="10"/>
        <v>0.45700000000000002</v>
      </c>
      <c r="H58" s="139">
        <f t="shared" si="10"/>
        <v>0.255</v>
      </c>
      <c r="I58" s="112">
        <f t="shared" si="10"/>
        <v>0.35399999999999998</v>
      </c>
      <c r="J58" s="112">
        <f t="shared" si="10"/>
        <v>0.44500000000000001</v>
      </c>
      <c r="K58" s="112">
        <f t="shared" si="10"/>
        <v>0.69299999999999995</v>
      </c>
      <c r="L58" s="112">
        <f t="shared" si="10"/>
        <v>0.373</v>
      </c>
      <c r="M58" s="112">
        <f t="shared" si="10"/>
        <v>0.38900000000000001</v>
      </c>
      <c r="N58" s="112">
        <f t="shared" si="10"/>
        <v>0.91100000000000003</v>
      </c>
      <c r="O58" s="112">
        <f t="shared" si="10"/>
        <v>0.25600000000000001</v>
      </c>
      <c r="P58" s="112">
        <f t="shared" si="10"/>
        <v>0.68100000000000005</v>
      </c>
      <c r="Q58" s="112">
        <f t="shared" si="10"/>
        <v>0.35499999999999998</v>
      </c>
      <c r="R58" s="112">
        <f t="shared" si="10"/>
        <v>0.93</v>
      </c>
      <c r="S58" s="112">
        <f t="shared" si="10"/>
        <v>0.61</v>
      </c>
      <c r="T58" s="145">
        <f t="shared" si="10"/>
        <v>0.52200000000000002</v>
      </c>
      <c r="U58" s="118"/>
      <c r="V58" s="126">
        <f t="shared" si="0"/>
        <v>0.52700000000000002</v>
      </c>
      <c r="W58" s="123">
        <f>SUM(V53+V58)/2</f>
        <v>0.56100000000000005</v>
      </c>
    </row>
    <row r="59" spans="1:29" ht="15.75" x14ac:dyDescent="0.25">
      <c r="A59" s="10" t="s">
        <v>41</v>
      </c>
      <c r="B59" s="11" t="s">
        <v>42</v>
      </c>
      <c r="C59" s="12">
        <v>4456</v>
      </c>
      <c r="D59" s="27" t="s">
        <v>43</v>
      </c>
      <c r="E59" s="104">
        <v>286</v>
      </c>
      <c r="F59" s="79">
        <v>279</v>
      </c>
      <c r="G59" s="79">
        <v>277</v>
      </c>
      <c r="H59" s="79">
        <v>287</v>
      </c>
      <c r="I59" s="79">
        <v>280</v>
      </c>
      <c r="J59" s="79">
        <v>275</v>
      </c>
      <c r="K59" s="79">
        <v>280</v>
      </c>
      <c r="L59" s="79">
        <v>283</v>
      </c>
      <c r="M59" s="115">
        <v>285</v>
      </c>
      <c r="N59" s="79">
        <v>277</v>
      </c>
      <c r="O59" s="79">
        <v>263</v>
      </c>
      <c r="P59" s="79">
        <v>271</v>
      </c>
      <c r="Q59" s="79">
        <v>287</v>
      </c>
      <c r="R59" s="105">
        <v>272</v>
      </c>
      <c r="S59" s="79">
        <v>277</v>
      </c>
      <c r="T59" s="79">
        <v>277</v>
      </c>
      <c r="U59" s="128"/>
      <c r="V59" s="148">
        <f>SUM(V60,V65)</f>
        <v>278.50099999999998</v>
      </c>
    </row>
    <row r="60" spans="1:29" ht="16.5" thickBot="1" x14ac:dyDescent="0.3">
      <c r="A60" s="2"/>
      <c r="B60" s="14" t="s">
        <v>12</v>
      </c>
      <c r="C60" s="15"/>
      <c r="D60" s="16"/>
      <c r="E60" s="106">
        <v>142</v>
      </c>
      <c r="F60" s="106">
        <v>139</v>
      </c>
      <c r="G60" s="106">
        <v>136</v>
      </c>
      <c r="H60" s="106">
        <v>142</v>
      </c>
      <c r="I60" s="106">
        <v>140</v>
      </c>
      <c r="J60" s="106">
        <v>137</v>
      </c>
      <c r="K60" s="106">
        <v>138</v>
      </c>
      <c r="L60" s="106">
        <v>140</v>
      </c>
      <c r="M60" s="106">
        <v>141</v>
      </c>
      <c r="N60" s="106">
        <v>138</v>
      </c>
      <c r="O60" s="106">
        <v>131</v>
      </c>
      <c r="P60" s="106">
        <v>129</v>
      </c>
      <c r="Q60" s="106">
        <v>143</v>
      </c>
      <c r="R60" s="106">
        <v>133</v>
      </c>
      <c r="S60" s="106">
        <v>138</v>
      </c>
      <c r="T60" s="106">
        <v>138</v>
      </c>
      <c r="U60" s="129"/>
      <c r="V60" s="149">
        <f t="shared" si="0"/>
        <v>137.81299999999999</v>
      </c>
      <c r="W60" s="119">
        <f>SUM(E60:T60)</f>
        <v>2205</v>
      </c>
    </row>
    <row r="61" spans="1:29" x14ac:dyDescent="0.2">
      <c r="A61" s="2"/>
      <c r="B61" s="17" t="s">
        <v>13</v>
      </c>
      <c r="C61" s="18"/>
      <c r="D61" s="19"/>
      <c r="E61" s="80">
        <v>16.108000000000001</v>
      </c>
      <c r="F61" s="80">
        <v>16.475999999999999</v>
      </c>
      <c r="G61" s="80">
        <v>16.439</v>
      </c>
      <c r="H61" s="80">
        <v>16.158999999999999</v>
      </c>
      <c r="I61" s="80">
        <v>16.456</v>
      </c>
      <c r="J61" s="80">
        <v>16.564</v>
      </c>
      <c r="K61" s="80">
        <v>16.454999999999998</v>
      </c>
      <c r="L61" s="80">
        <v>16.331</v>
      </c>
      <c r="M61" s="83">
        <v>16.292999999999999</v>
      </c>
      <c r="N61" s="80">
        <v>16.541</v>
      </c>
      <c r="O61" s="80">
        <v>16.616</v>
      </c>
      <c r="P61" s="80">
        <v>15.912000000000001</v>
      </c>
      <c r="Q61" s="80">
        <v>16.001999999999999</v>
      </c>
      <c r="R61" s="80">
        <v>16.556999999999999</v>
      </c>
      <c r="S61" s="80">
        <v>16.414000000000001</v>
      </c>
      <c r="T61" s="80">
        <v>16.34</v>
      </c>
      <c r="U61" s="130"/>
      <c r="V61" s="120">
        <f t="shared" si="0"/>
        <v>16.353999999999999</v>
      </c>
    </row>
    <row r="62" spans="1:29" x14ac:dyDescent="0.2">
      <c r="A62" s="2"/>
      <c r="B62" s="20" t="s">
        <v>14</v>
      </c>
      <c r="C62" s="4"/>
      <c r="D62" s="21"/>
      <c r="E62" s="107">
        <v>16.45</v>
      </c>
      <c r="F62" s="107">
        <v>16.818000000000001</v>
      </c>
      <c r="G62" s="107">
        <v>17.047999999999998</v>
      </c>
      <c r="H62" s="107">
        <v>16.515000000000001</v>
      </c>
      <c r="I62" s="107">
        <v>16.664000000000001</v>
      </c>
      <c r="J62" s="107">
        <v>17.088999999999999</v>
      </c>
      <c r="K62" s="107">
        <v>16.925999999999998</v>
      </c>
      <c r="L62" s="107">
        <v>16.696999999999999</v>
      </c>
      <c r="M62" s="107">
        <v>16.577999999999999</v>
      </c>
      <c r="N62" s="107">
        <v>16.867000000000001</v>
      </c>
      <c r="O62" s="107">
        <v>17.84</v>
      </c>
      <c r="P62" s="107">
        <v>18.170999999999999</v>
      </c>
      <c r="Q62" s="107">
        <v>16.327000000000002</v>
      </c>
      <c r="R62" s="107">
        <v>17.544</v>
      </c>
      <c r="S62" s="107">
        <v>16.928999999999998</v>
      </c>
      <c r="T62" s="107">
        <v>17.007000000000001</v>
      </c>
      <c r="U62" s="131"/>
      <c r="V62" s="121">
        <f t="shared" si="0"/>
        <v>16.966999999999999</v>
      </c>
    </row>
    <row r="63" spans="1:29" x14ac:dyDescent="0.2">
      <c r="A63" s="2"/>
      <c r="B63" s="22" t="s">
        <v>15</v>
      </c>
      <c r="C63" s="28"/>
      <c r="D63" s="23"/>
      <c r="E63" s="108">
        <v>19.98</v>
      </c>
      <c r="F63" s="108">
        <v>19.850000000000001</v>
      </c>
      <c r="G63" s="108">
        <v>23.68</v>
      </c>
      <c r="H63" s="108">
        <v>20.350000000000001</v>
      </c>
      <c r="I63" s="108">
        <v>19.670000000000002</v>
      </c>
      <c r="J63" s="108">
        <v>37.86</v>
      </c>
      <c r="K63" s="108">
        <v>26.17</v>
      </c>
      <c r="L63" s="108">
        <v>20.63</v>
      </c>
      <c r="M63" s="108">
        <v>18.98</v>
      </c>
      <c r="N63" s="108">
        <v>20.59</v>
      </c>
      <c r="O63" s="108">
        <v>40.409999999999997</v>
      </c>
      <c r="P63" s="108">
        <v>202.9</v>
      </c>
      <c r="Q63" s="108">
        <v>21.46</v>
      </c>
      <c r="R63" s="108">
        <v>25.6</v>
      </c>
      <c r="S63" s="108">
        <v>22.96</v>
      </c>
      <c r="T63" s="108">
        <v>31</v>
      </c>
      <c r="U63" s="132"/>
      <c r="V63" s="122">
        <f t="shared" si="0"/>
        <v>35.756</v>
      </c>
    </row>
    <row r="64" spans="1:29" x14ac:dyDescent="0.2">
      <c r="A64" s="2"/>
      <c r="B64" s="99" t="s">
        <v>215</v>
      </c>
      <c r="C64" s="97"/>
      <c r="D64" s="98"/>
      <c r="E64" s="109">
        <f>E62-E61</f>
        <v>0.34200000000000003</v>
      </c>
      <c r="F64" s="141">
        <f t="shared" ref="F64:T64" si="11">F62-F61</f>
        <v>0.34200000000000003</v>
      </c>
      <c r="G64" s="109">
        <f t="shared" si="11"/>
        <v>0.60899999999999999</v>
      </c>
      <c r="H64" s="109">
        <f t="shared" si="11"/>
        <v>0.35599999999999998</v>
      </c>
      <c r="I64" s="141">
        <f t="shared" si="11"/>
        <v>0.20799999999999999</v>
      </c>
      <c r="J64" s="109">
        <f t="shared" si="11"/>
        <v>0.52500000000000002</v>
      </c>
      <c r="K64" s="109">
        <f t="shared" si="11"/>
        <v>0.47099999999999997</v>
      </c>
      <c r="L64" s="109">
        <f t="shared" si="11"/>
        <v>0.36599999999999999</v>
      </c>
      <c r="M64" s="109">
        <f t="shared" si="11"/>
        <v>0.28499999999999998</v>
      </c>
      <c r="N64" s="109">
        <f t="shared" si="11"/>
        <v>0.32600000000000001</v>
      </c>
      <c r="O64" s="109">
        <f t="shared" si="11"/>
        <v>1.224</v>
      </c>
      <c r="P64" s="109">
        <f t="shared" si="11"/>
        <v>2.2589999999999999</v>
      </c>
      <c r="Q64" s="109">
        <f t="shared" si="11"/>
        <v>0.32500000000000001</v>
      </c>
      <c r="R64" s="109">
        <f t="shared" si="11"/>
        <v>0.98699999999999999</v>
      </c>
      <c r="S64" s="109">
        <f t="shared" si="11"/>
        <v>0.51500000000000001</v>
      </c>
      <c r="T64" s="109">
        <f t="shared" si="11"/>
        <v>0.66700000000000004</v>
      </c>
      <c r="U64" s="133"/>
      <c r="V64" s="123">
        <f t="shared" si="0"/>
        <v>0.61299999999999999</v>
      </c>
    </row>
    <row r="65" spans="1:23" ht="16.5" thickBot="1" x14ac:dyDescent="0.3">
      <c r="A65" s="2"/>
      <c r="B65" s="14" t="s">
        <v>16</v>
      </c>
      <c r="C65" s="15"/>
      <c r="D65" s="16"/>
      <c r="E65" s="106">
        <v>144</v>
      </c>
      <c r="F65" s="106">
        <v>140</v>
      </c>
      <c r="G65" s="106">
        <v>141</v>
      </c>
      <c r="H65" s="106">
        <v>145</v>
      </c>
      <c r="I65" s="106">
        <v>140</v>
      </c>
      <c r="J65" s="106">
        <v>138</v>
      </c>
      <c r="K65" s="106">
        <v>142</v>
      </c>
      <c r="L65" s="106">
        <v>143</v>
      </c>
      <c r="M65" s="106">
        <v>144</v>
      </c>
      <c r="N65" s="106">
        <v>139</v>
      </c>
      <c r="O65" s="106">
        <v>132</v>
      </c>
      <c r="P65" s="106">
        <v>142</v>
      </c>
      <c r="Q65" s="106">
        <v>144</v>
      </c>
      <c r="R65" s="106">
        <v>139</v>
      </c>
      <c r="S65" s="106">
        <v>139</v>
      </c>
      <c r="T65" s="106">
        <v>139</v>
      </c>
      <c r="U65" s="129"/>
      <c r="V65" s="149">
        <f t="shared" si="0"/>
        <v>140.68799999999999</v>
      </c>
      <c r="W65" s="119">
        <f>SUM(E65:T65)</f>
        <v>2251</v>
      </c>
    </row>
    <row r="66" spans="1:23" x14ac:dyDescent="0.2">
      <c r="A66" s="2"/>
      <c r="B66" s="17" t="s">
        <v>13</v>
      </c>
      <c r="C66" s="18"/>
      <c r="D66" s="19"/>
      <c r="E66" s="80">
        <v>15.96</v>
      </c>
      <c r="F66" s="80">
        <v>16.093</v>
      </c>
      <c r="G66" s="80">
        <v>16.045000000000002</v>
      </c>
      <c r="H66" s="80">
        <v>15.834</v>
      </c>
      <c r="I66" s="80">
        <v>16.295999999999999</v>
      </c>
      <c r="J66" s="80">
        <v>16.222999999999999</v>
      </c>
      <c r="K66" s="80">
        <v>16.007999999999999</v>
      </c>
      <c r="L66" s="113">
        <v>15.914</v>
      </c>
      <c r="M66" s="80">
        <v>15.929</v>
      </c>
      <c r="N66" s="80">
        <v>16.265000000000001</v>
      </c>
      <c r="O66" s="80">
        <v>16.376000000000001</v>
      </c>
      <c r="P66" s="80">
        <v>16.209</v>
      </c>
      <c r="Q66" s="80">
        <v>15.944000000000001</v>
      </c>
      <c r="R66" s="80">
        <v>16.234999999999999</v>
      </c>
      <c r="S66" s="80">
        <v>16.204000000000001</v>
      </c>
      <c r="T66" s="113">
        <v>16.344999999999999</v>
      </c>
      <c r="U66" s="136"/>
      <c r="V66" s="127">
        <f t="shared" si="0"/>
        <v>16.117999999999999</v>
      </c>
    </row>
    <row r="67" spans="1:23" x14ac:dyDescent="0.2">
      <c r="A67" s="2"/>
      <c r="B67" s="20" t="s">
        <v>14</v>
      </c>
      <c r="C67" s="4"/>
      <c r="D67" s="21"/>
      <c r="E67" s="107">
        <v>16.21</v>
      </c>
      <c r="F67" s="107">
        <v>16.669</v>
      </c>
      <c r="G67" s="107">
        <v>16.664999999999999</v>
      </c>
      <c r="H67" s="111">
        <v>16.119</v>
      </c>
      <c r="I67" s="107">
        <v>16.728999999999999</v>
      </c>
      <c r="J67" s="107">
        <v>16.826000000000001</v>
      </c>
      <c r="K67" s="111">
        <v>16.431999999999999</v>
      </c>
      <c r="L67" s="107">
        <v>16.399999999999999</v>
      </c>
      <c r="M67" s="107">
        <v>16.225000000000001</v>
      </c>
      <c r="N67" s="107">
        <v>16.731999999999999</v>
      </c>
      <c r="O67" s="107">
        <v>17.677</v>
      </c>
      <c r="P67" s="107">
        <v>16.507999999999999</v>
      </c>
      <c r="Q67" s="107">
        <v>16.262</v>
      </c>
      <c r="R67" s="107">
        <v>16.905000000000001</v>
      </c>
      <c r="S67" s="107">
        <v>16.835999999999999</v>
      </c>
      <c r="T67" s="107">
        <v>16.812000000000001</v>
      </c>
      <c r="U67" s="131"/>
      <c r="V67" s="121">
        <f t="shared" si="0"/>
        <v>16.625</v>
      </c>
    </row>
    <row r="68" spans="1:23" x14ac:dyDescent="0.2">
      <c r="A68" s="2"/>
      <c r="B68" s="22" t="s">
        <v>15</v>
      </c>
      <c r="C68" s="29"/>
      <c r="D68" s="24"/>
      <c r="E68" s="108">
        <v>18.149999999999999</v>
      </c>
      <c r="F68" s="108">
        <v>38.729999999999997</v>
      </c>
      <c r="G68" s="108">
        <v>20.88</v>
      </c>
      <c r="H68" s="108">
        <v>21.64</v>
      </c>
      <c r="I68" s="108">
        <v>26.83</v>
      </c>
      <c r="J68" s="108">
        <v>44.58</v>
      </c>
      <c r="K68" s="108">
        <v>21.76</v>
      </c>
      <c r="L68" s="108">
        <v>39.78</v>
      </c>
      <c r="M68" s="108">
        <v>18.47</v>
      </c>
      <c r="N68" s="108">
        <v>20.67</v>
      </c>
      <c r="O68" s="108">
        <v>41.76</v>
      </c>
      <c r="P68" s="108">
        <v>18.55</v>
      </c>
      <c r="Q68" s="108">
        <v>18.489999999999998</v>
      </c>
      <c r="R68" s="108">
        <v>25.16</v>
      </c>
      <c r="S68" s="108">
        <v>28.42</v>
      </c>
      <c r="T68" s="108">
        <v>19.399999999999999</v>
      </c>
      <c r="U68" s="132"/>
      <c r="V68" s="122">
        <f t="shared" si="0"/>
        <v>26.454000000000001</v>
      </c>
    </row>
    <row r="69" spans="1:23" ht="13.5" thickBot="1" x14ac:dyDescent="0.25">
      <c r="A69" s="2"/>
      <c r="B69" s="96" t="s">
        <v>215</v>
      </c>
      <c r="C69" s="94"/>
      <c r="D69" s="95"/>
      <c r="E69" s="139">
        <f>E67-E66</f>
        <v>0.25</v>
      </c>
      <c r="F69" s="112">
        <f t="shared" ref="F69:T69" si="12">F67-F66</f>
        <v>0.57599999999999996</v>
      </c>
      <c r="G69" s="112">
        <f t="shared" si="12"/>
        <v>0.62</v>
      </c>
      <c r="H69" s="112">
        <f t="shared" si="12"/>
        <v>0.28499999999999998</v>
      </c>
      <c r="I69" s="112">
        <f t="shared" si="12"/>
        <v>0.433</v>
      </c>
      <c r="J69" s="112">
        <f t="shared" si="12"/>
        <v>0.60299999999999998</v>
      </c>
      <c r="K69" s="112">
        <f t="shared" si="12"/>
        <v>0.42399999999999999</v>
      </c>
      <c r="L69" s="112">
        <f t="shared" si="12"/>
        <v>0.48599999999999999</v>
      </c>
      <c r="M69" s="112">
        <f t="shared" si="12"/>
        <v>0.29599999999999999</v>
      </c>
      <c r="N69" s="112">
        <f t="shared" si="12"/>
        <v>0.46700000000000003</v>
      </c>
      <c r="O69" s="112">
        <f t="shared" si="12"/>
        <v>1.3009999999999999</v>
      </c>
      <c r="P69" s="112">
        <f t="shared" si="12"/>
        <v>0.29899999999999999</v>
      </c>
      <c r="Q69" s="112">
        <f t="shared" si="12"/>
        <v>0.318</v>
      </c>
      <c r="R69" s="112">
        <f t="shared" si="12"/>
        <v>0.67</v>
      </c>
      <c r="S69" s="112">
        <f t="shared" si="12"/>
        <v>0.63200000000000001</v>
      </c>
      <c r="T69" s="145">
        <f t="shared" si="12"/>
        <v>0.46700000000000003</v>
      </c>
      <c r="U69" s="118"/>
      <c r="V69" s="126">
        <f t="shared" si="0"/>
        <v>0.50800000000000001</v>
      </c>
      <c r="W69" s="123">
        <f>SUM(V64+V69)/2</f>
        <v>0.56100000000000005</v>
      </c>
    </row>
    <row r="70" spans="1:23" ht="15.75" x14ac:dyDescent="0.25">
      <c r="A70" s="10" t="s">
        <v>44</v>
      </c>
      <c r="B70" s="11" t="s">
        <v>45</v>
      </c>
      <c r="C70" s="12">
        <v>4447</v>
      </c>
      <c r="D70" s="27" t="s">
        <v>46</v>
      </c>
      <c r="E70" s="116">
        <v>283</v>
      </c>
      <c r="F70" s="79">
        <v>282</v>
      </c>
      <c r="G70" s="79">
        <v>274</v>
      </c>
      <c r="H70" s="79">
        <v>277</v>
      </c>
      <c r="I70" s="79">
        <v>273</v>
      </c>
      <c r="J70" s="79">
        <v>281</v>
      </c>
      <c r="K70" s="79">
        <v>276</v>
      </c>
      <c r="L70" s="79">
        <v>277</v>
      </c>
      <c r="M70" s="104">
        <v>280</v>
      </c>
      <c r="N70" s="79">
        <v>271</v>
      </c>
      <c r="O70" s="79">
        <v>279</v>
      </c>
      <c r="P70" s="79">
        <v>278</v>
      </c>
      <c r="Q70" s="79">
        <v>277</v>
      </c>
      <c r="R70" s="79">
        <v>280</v>
      </c>
      <c r="S70" s="79">
        <v>281</v>
      </c>
      <c r="T70" s="79">
        <v>278</v>
      </c>
      <c r="U70" s="128"/>
      <c r="V70" s="148">
        <f>SUM(V71,V76)</f>
        <v>277.93799999999999</v>
      </c>
    </row>
    <row r="71" spans="1:23" ht="16.5" thickBot="1" x14ac:dyDescent="0.3">
      <c r="A71" s="2"/>
      <c r="B71" s="14" t="s">
        <v>12</v>
      </c>
      <c r="C71" s="15"/>
      <c r="D71" s="16"/>
      <c r="E71" s="106">
        <v>140</v>
      </c>
      <c r="F71" s="106">
        <v>139</v>
      </c>
      <c r="G71" s="106">
        <v>136</v>
      </c>
      <c r="H71" s="106">
        <v>137</v>
      </c>
      <c r="I71" s="106">
        <v>136</v>
      </c>
      <c r="J71" s="106">
        <v>138</v>
      </c>
      <c r="K71" s="106">
        <v>136</v>
      </c>
      <c r="L71" s="106">
        <v>139</v>
      </c>
      <c r="M71" s="106">
        <v>139</v>
      </c>
      <c r="N71" s="106">
        <v>134</v>
      </c>
      <c r="O71" s="106">
        <v>139</v>
      </c>
      <c r="P71" s="106">
        <v>137</v>
      </c>
      <c r="Q71" s="106">
        <v>138</v>
      </c>
      <c r="R71" s="106">
        <v>139</v>
      </c>
      <c r="S71" s="106">
        <v>142</v>
      </c>
      <c r="T71" s="106">
        <v>139</v>
      </c>
      <c r="U71" s="129"/>
      <c r="V71" s="149">
        <f t="shared" ref="V71:V133" si="13">SUM(E71:T71)/16</f>
        <v>138</v>
      </c>
      <c r="W71" s="119">
        <f>SUM(E71:T71)</f>
        <v>2208</v>
      </c>
    </row>
    <row r="72" spans="1:23" x14ac:dyDescent="0.2">
      <c r="A72" s="2"/>
      <c r="B72" s="17" t="s">
        <v>13</v>
      </c>
      <c r="C72" s="18"/>
      <c r="D72" s="19"/>
      <c r="E72" s="80">
        <v>15.974</v>
      </c>
      <c r="F72" s="80">
        <v>16.099</v>
      </c>
      <c r="G72" s="80">
        <v>16.356000000000002</v>
      </c>
      <c r="H72" s="80">
        <v>16.263000000000002</v>
      </c>
      <c r="I72" s="80">
        <v>16.655000000000001</v>
      </c>
      <c r="J72" s="80">
        <v>16.346</v>
      </c>
      <c r="K72" s="80">
        <v>16.373999999999999</v>
      </c>
      <c r="L72" s="80">
        <v>16.082000000000001</v>
      </c>
      <c r="M72" s="80">
        <v>16.318000000000001</v>
      </c>
      <c r="N72" s="80">
        <v>16.515000000000001</v>
      </c>
      <c r="O72" s="80">
        <v>16.420000000000002</v>
      </c>
      <c r="P72" s="80">
        <v>16.422000000000001</v>
      </c>
      <c r="Q72" s="80">
        <v>16.184000000000001</v>
      </c>
      <c r="R72" s="80">
        <v>16.219000000000001</v>
      </c>
      <c r="S72" s="80">
        <v>16.006</v>
      </c>
      <c r="T72" s="80">
        <v>16.181000000000001</v>
      </c>
      <c r="U72" s="130"/>
      <c r="V72" s="120">
        <f t="shared" si="13"/>
        <v>16.276</v>
      </c>
    </row>
    <row r="73" spans="1:23" x14ac:dyDescent="0.2">
      <c r="A73" s="2"/>
      <c r="B73" s="20" t="s">
        <v>14</v>
      </c>
      <c r="C73" s="4"/>
      <c r="D73" s="21"/>
      <c r="E73" s="107">
        <v>16.702000000000002</v>
      </c>
      <c r="F73" s="107">
        <v>16.733000000000001</v>
      </c>
      <c r="G73" s="107">
        <v>17.254000000000001</v>
      </c>
      <c r="H73" s="107">
        <v>17.097999999999999</v>
      </c>
      <c r="I73" s="107">
        <v>17.221</v>
      </c>
      <c r="J73" s="107">
        <v>16.917999999999999</v>
      </c>
      <c r="K73" s="107">
        <v>17.210999999999999</v>
      </c>
      <c r="L73" s="107">
        <v>16.826000000000001</v>
      </c>
      <c r="M73" s="107">
        <v>16.887</v>
      </c>
      <c r="N73" s="107">
        <v>17.396999999999998</v>
      </c>
      <c r="O73" s="107">
        <v>16.809000000000001</v>
      </c>
      <c r="P73" s="107">
        <v>16.986999999999998</v>
      </c>
      <c r="Q73" s="107">
        <v>17.074000000000002</v>
      </c>
      <c r="R73" s="107">
        <v>16.71</v>
      </c>
      <c r="S73" s="107">
        <v>16.547999999999998</v>
      </c>
      <c r="T73" s="107">
        <v>16.741</v>
      </c>
      <c r="U73" s="131"/>
      <c r="V73" s="121">
        <f t="shared" si="13"/>
        <v>16.945</v>
      </c>
    </row>
    <row r="74" spans="1:23" x14ac:dyDescent="0.2">
      <c r="A74" s="2"/>
      <c r="B74" s="22" t="s">
        <v>15</v>
      </c>
      <c r="C74" s="28"/>
      <c r="D74" s="23"/>
      <c r="E74" s="108">
        <v>23.87</v>
      </c>
      <c r="F74" s="108">
        <v>20.399999999999999</v>
      </c>
      <c r="G74" s="108">
        <v>23.3</v>
      </c>
      <c r="H74" s="108">
        <v>29.55</v>
      </c>
      <c r="I74" s="108">
        <v>22.64</v>
      </c>
      <c r="J74" s="108">
        <v>21.5</v>
      </c>
      <c r="K74" s="108">
        <v>44.76</v>
      </c>
      <c r="L74" s="108">
        <v>22.92</v>
      </c>
      <c r="M74" s="108">
        <v>21.94</v>
      </c>
      <c r="N74" s="108">
        <v>30.49</v>
      </c>
      <c r="O74" s="108">
        <v>21.93</v>
      </c>
      <c r="P74" s="108">
        <v>22.8</v>
      </c>
      <c r="Q74" s="108">
        <v>47.03</v>
      </c>
      <c r="R74" s="108">
        <v>22.17</v>
      </c>
      <c r="S74" s="108">
        <v>23.97</v>
      </c>
      <c r="T74" s="108">
        <v>20.78</v>
      </c>
      <c r="U74" s="132"/>
      <c r="V74" s="122">
        <f t="shared" si="13"/>
        <v>26.253</v>
      </c>
    </row>
    <row r="75" spans="1:23" x14ac:dyDescent="0.2">
      <c r="A75" s="2"/>
      <c r="B75" s="99" t="s">
        <v>215</v>
      </c>
      <c r="C75" s="97"/>
      <c r="D75" s="98"/>
      <c r="E75" s="109">
        <f>E73-E72</f>
        <v>0.72799999999999998</v>
      </c>
      <c r="F75" s="109">
        <f t="shared" ref="F75:T75" si="14">F73-F72</f>
        <v>0.63400000000000001</v>
      </c>
      <c r="G75" s="109">
        <f t="shared" si="14"/>
        <v>0.89800000000000002</v>
      </c>
      <c r="H75" s="109">
        <f t="shared" si="14"/>
        <v>0.83499999999999996</v>
      </c>
      <c r="I75" s="109">
        <f t="shared" si="14"/>
        <v>0.56599999999999995</v>
      </c>
      <c r="J75" s="109">
        <f t="shared" si="14"/>
        <v>0.57199999999999995</v>
      </c>
      <c r="K75" s="109">
        <f t="shared" si="14"/>
        <v>0.83699999999999997</v>
      </c>
      <c r="L75" s="109">
        <f t="shared" si="14"/>
        <v>0.74399999999999999</v>
      </c>
      <c r="M75" s="109">
        <f t="shared" si="14"/>
        <v>0.56899999999999995</v>
      </c>
      <c r="N75" s="109">
        <f t="shared" si="14"/>
        <v>0.88200000000000001</v>
      </c>
      <c r="O75" s="109">
        <f t="shared" si="14"/>
        <v>0.38900000000000001</v>
      </c>
      <c r="P75" s="109">
        <f t="shared" si="14"/>
        <v>0.56499999999999995</v>
      </c>
      <c r="Q75" s="109">
        <f t="shared" si="14"/>
        <v>0.89</v>
      </c>
      <c r="R75" s="109">
        <f t="shared" si="14"/>
        <v>0.49099999999999999</v>
      </c>
      <c r="S75" s="109">
        <f t="shared" si="14"/>
        <v>0.54200000000000004</v>
      </c>
      <c r="T75" s="109">
        <f t="shared" si="14"/>
        <v>0.56000000000000005</v>
      </c>
      <c r="U75" s="133"/>
      <c r="V75" s="123">
        <f t="shared" si="13"/>
        <v>0.66900000000000004</v>
      </c>
    </row>
    <row r="76" spans="1:23" ht="16.5" thickBot="1" x14ac:dyDescent="0.3">
      <c r="A76" s="2"/>
      <c r="B76" s="14" t="s">
        <v>16</v>
      </c>
      <c r="C76" s="15"/>
      <c r="D76" s="16"/>
      <c r="E76" s="106">
        <v>143</v>
      </c>
      <c r="F76" s="106">
        <v>143</v>
      </c>
      <c r="G76" s="106">
        <v>138</v>
      </c>
      <c r="H76" s="106">
        <v>140</v>
      </c>
      <c r="I76" s="106">
        <v>137</v>
      </c>
      <c r="J76" s="106">
        <v>143</v>
      </c>
      <c r="K76" s="106">
        <v>140</v>
      </c>
      <c r="L76" s="106">
        <v>138</v>
      </c>
      <c r="M76" s="106">
        <v>141</v>
      </c>
      <c r="N76" s="106">
        <v>137</v>
      </c>
      <c r="O76" s="106">
        <v>140</v>
      </c>
      <c r="P76" s="106">
        <v>141</v>
      </c>
      <c r="Q76" s="106">
        <v>139</v>
      </c>
      <c r="R76" s="106">
        <v>141</v>
      </c>
      <c r="S76" s="106">
        <v>139</v>
      </c>
      <c r="T76" s="106">
        <v>139</v>
      </c>
      <c r="U76" s="129"/>
      <c r="V76" s="149">
        <f t="shared" si="13"/>
        <v>139.93799999999999</v>
      </c>
      <c r="W76" s="119">
        <f>SUM(E76:T76)</f>
        <v>2239</v>
      </c>
    </row>
    <row r="77" spans="1:23" x14ac:dyDescent="0.2">
      <c r="A77" s="2"/>
      <c r="B77" s="17" t="s">
        <v>13</v>
      </c>
      <c r="C77" s="18"/>
      <c r="D77" s="19"/>
      <c r="E77" s="80">
        <v>15.882</v>
      </c>
      <c r="F77" s="80">
        <v>15.916</v>
      </c>
      <c r="G77" s="80">
        <v>16.108000000000001</v>
      </c>
      <c r="H77" s="80">
        <v>16.093</v>
      </c>
      <c r="I77" s="80">
        <v>16.350000000000001</v>
      </c>
      <c r="J77" s="80">
        <v>16.001999999999999</v>
      </c>
      <c r="K77" s="80">
        <v>16.295000000000002</v>
      </c>
      <c r="L77" s="113">
        <v>15.919</v>
      </c>
      <c r="M77" s="80">
        <v>16.103999999999999</v>
      </c>
      <c r="N77" s="80">
        <v>16.236000000000001</v>
      </c>
      <c r="O77" s="80">
        <v>15.872</v>
      </c>
      <c r="P77" s="83">
        <v>15.974</v>
      </c>
      <c r="Q77" s="80">
        <v>16.114000000000001</v>
      </c>
      <c r="R77" s="80">
        <v>16.065999999999999</v>
      </c>
      <c r="S77" s="80">
        <v>16.015000000000001</v>
      </c>
      <c r="T77" s="113">
        <v>16.192</v>
      </c>
      <c r="U77" s="136"/>
      <c r="V77" s="127">
        <f t="shared" si="13"/>
        <v>16.071000000000002</v>
      </c>
    </row>
    <row r="78" spans="1:23" x14ac:dyDescent="0.2">
      <c r="A78" s="2"/>
      <c r="B78" s="20" t="s">
        <v>14</v>
      </c>
      <c r="C78" s="4"/>
      <c r="D78" s="21"/>
      <c r="E78" s="107">
        <v>16.300999999999998</v>
      </c>
      <c r="F78" s="107">
        <v>16.335999999999999</v>
      </c>
      <c r="G78" s="107">
        <v>16.887</v>
      </c>
      <c r="H78" s="107">
        <v>16.716000000000001</v>
      </c>
      <c r="I78" s="107">
        <v>17.044</v>
      </c>
      <c r="J78" s="107">
        <v>16.332000000000001</v>
      </c>
      <c r="K78" s="107">
        <v>16.72</v>
      </c>
      <c r="L78" s="107">
        <v>17.004000000000001</v>
      </c>
      <c r="M78" s="107">
        <v>16.574000000000002</v>
      </c>
      <c r="N78" s="107">
        <v>17.113</v>
      </c>
      <c r="O78" s="107">
        <v>16.573</v>
      </c>
      <c r="P78" s="107">
        <v>16.638999999999999</v>
      </c>
      <c r="Q78" s="107">
        <v>16.73</v>
      </c>
      <c r="R78" s="107">
        <v>16.600999999999999</v>
      </c>
      <c r="S78" s="107">
        <v>16.847000000000001</v>
      </c>
      <c r="T78" s="107">
        <v>16.86</v>
      </c>
      <c r="U78" s="131"/>
      <c r="V78" s="121">
        <f t="shared" si="13"/>
        <v>16.704999999999998</v>
      </c>
    </row>
    <row r="79" spans="1:23" x14ac:dyDescent="0.2">
      <c r="A79" s="2"/>
      <c r="B79" s="22" t="s">
        <v>15</v>
      </c>
      <c r="C79" s="29"/>
      <c r="D79" s="24"/>
      <c r="E79" s="108">
        <v>19.32</v>
      </c>
      <c r="F79" s="108">
        <v>20.73</v>
      </c>
      <c r="G79" s="108">
        <v>23.93</v>
      </c>
      <c r="H79" s="108">
        <v>28.37</v>
      </c>
      <c r="I79" s="108">
        <v>35.369999999999997</v>
      </c>
      <c r="J79" s="108">
        <v>21.4</v>
      </c>
      <c r="K79" s="108">
        <v>22.52</v>
      </c>
      <c r="L79" s="108">
        <v>31.86</v>
      </c>
      <c r="M79" s="108">
        <v>21.31</v>
      </c>
      <c r="N79" s="108">
        <v>23.3</v>
      </c>
      <c r="O79" s="108">
        <v>48.17</v>
      </c>
      <c r="P79" s="108">
        <v>25.17</v>
      </c>
      <c r="Q79" s="108">
        <v>33.54</v>
      </c>
      <c r="R79" s="108">
        <v>22.99</v>
      </c>
      <c r="S79" s="108">
        <v>32.65</v>
      </c>
      <c r="T79" s="108">
        <v>24.69</v>
      </c>
      <c r="U79" s="132"/>
      <c r="V79" s="122">
        <f t="shared" si="13"/>
        <v>27.207999999999998</v>
      </c>
    </row>
    <row r="80" spans="1:23" ht="13.5" thickBot="1" x14ac:dyDescent="0.25">
      <c r="A80" s="2"/>
      <c r="B80" s="96" t="s">
        <v>215</v>
      </c>
      <c r="C80" s="94"/>
      <c r="D80" s="95"/>
      <c r="E80" s="112">
        <f>E78-E77</f>
        <v>0.41899999999999998</v>
      </c>
      <c r="F80" s="112">
        <f t="shared" ref="F80:T80" si="15">F78-F77</f>
        <v>0.42</v>
      </c>
      <c r="G80" s="112">
        <f t="shared" si="15"/>
        <v>0.77900000000000003</v>
      </c>
      <c r="H80" s="112">
        <f t="shared" si="15"/>
        <v>0.623</v>
      </c>
      <c r="I80" s="112">
        <f t="shared" si="15"/>
        <v>0.69399999999999995</v>
      </c>
      <c r="J80" s="112">
        <f t="shared" si="15"/>
        <v>0.33</v>
      </c>
      <c r="K80" s="112">
        <f t="shared" si="15"/>
        <v>0.42499999999999999</v>
      </c>
      <c r="L80" s="112">
        <f t="shared" si="15"/>
        <v>1.085</v>
      </c>
      <c r="M80" s="112">
        <f t="shared" si="15"/>
        <v>0.47</v>
      </c>
      <c r="N80" s="112">
        <f t="shared" si="15"/>
        <v>0.877</v>
      </c>
      <c r="O80" s="112">
        <f t="shared" si="15"/>
        <v>0.70099999999999996</v>
      </c>
      <c r="P80" s="112">
        <f t="shared" si="15"/>
        <v>0.66500000000000004</v>
      </c>
      <c r="Q80" s="112">
        <f t="shared" si="15"/>
        <v>0.61599999999999999</v>
      </c>
      <c r="R80" s="112">
        <f t="shared" si="15"/>
        <v>0.53500000000000003</v>
      </c>
      <c r="S80" s="112">
        <f t="shared" si="15"/>
        <v>0.83199999999999996</v>
      </c>
      <c r="T80" s="145">
        <f t="shared" si="15"/>
        <v>0.66800000000000004</v>
      </c>
      <c r="U80" s="118"/>
      <c r="V80" s="126">
        <f t="shared" si="13"/>
        <v>0.63400000000000001</v>
      </c>
      <c r="W80" s="123">
        <f>SUM(V75+V80)/2</f>
        <v>0.65200000000000002</v>
      </c>
    </row>
    <row r="81" spans="1:23" ht="15.75" x14ac:dyDescent="0.25">
      <c r="A81" s="10" t="s">
        <v>47</v>
      </c>
      <c r="B81" s="11" t="s">
        <v>48</v>
      </c>
      <c r="C81" s="12">
        <v>4435</v>
      </c>
      <c r="D81" s="27" t="s">
        <v>49</v>
      </c>
      <c r="E81" s="104">
        <v>270</v>
      </c>
      <c r="F81" s="79">
        <v>280</v>
      </c>
      <c r="G81" s="79">
        <v>282</v>
      </c>
      <c r="H81" s="79">
        <v>269</v>
      </c>
      <c r="I81" s="79">
        <v>281</v>
      </c>
      <c r="J81" s="79">
        <v>281</v>
      </c>
      <c r="K81" s="79">
        <v>273</v>
      </c>
      <c r="L81" s="79">
        <v>276</v>
      </c>
      <c r="M81" s="104">
        <v>282</v>
      </c>
      <c r="N81" s="79">
        <v>275</v>
      </c>
      <c r="O81" s="79">
        <v>278</v>
      </c>
      <c r="P81" s="79">
        <v>275</v>
      </c>
      <c r="Q81" s="79">
        <v>278</v>
      </c>
      <c r="R81" s="79">
        <v>281</v>
      </c>
      <c r="S81" s="105">
        <v>277</v>
      </c>
      <c r="T81" s="79">
        <v>277</v>
      </c>
      <c r="U81" s="128"/>
      <c r="V81" s="148">
        <f>SUM(V82,V87)</f>
        <v>277.18799999999999</v>
      </c>
    </row>
    <row r="82" spans="1:23" ht="16.5" thickBot="1" x14ac:dyDescent="0.3">
      <c r="A82" s="2"/>
      <c r="B82" s="14" t="s">
        <v>12</v>
      </c>
      <c r="C82" s="15"/>
      <c r="D82" s="16"/>
      <c r="E82" s="106">
        <v>139</v>
      </c>
      <c r="F82" s="106">
        <v>137</v>
      </c>
      <c r="G82" s="106">
        <v>139</v>
      </c>
      <c r="H82" s="106">
        <v>128</v>
      </c>
      <c r="I82" s="106">
        <v>139</v>
      </c>
      <c r="J82" s="106">
        <v>138</v>
      </c>
      <c r="K82" s="106">
        <v>135</v>
      </c>
      <c r="L82" s="106">
        <v>135</v>
      </c>
      <c r="M82" s="106">
        <v>142</v>
      </c>
      <c r="N82" s="106">
        <v>134</v>
      </c>
      <c r="O82" s="106">
        <v>137</v>
      </c>
      <c r="P82" s="106">
        <v>137</v>
      </c>
      <c r="Q82" s="106">
        <v>136</v>
      </c>
      <c r="R82" s="106">
        <v>140</v>
      </c>
      <c r="S82" s="106">
        <v>140</v>
      </c>
      <c r="T82" s="106">
        <v>140</v>
      </c>
      <c r="U82" s="129"/>
      <c r="V82" s="149">
        <f t="shared" si="13"/>
        <v>137.25</v>
      </c>
      <c r="W82" s="119">
        <f>SUM(E82:T82)</f>
        <v>2196</v>
      </c>
    </row>
    <row r="83" spans="1:23" x14ac:dyDescent="0.2">
      <c r="A83" s="2"/>
      <c r="B83" s="17" t="s">
        <v>13</v>
      </c>
      <c r="C83" s="18"/>
      <c r="D83" s="19"/>
      <c r="E83" s="80">
        <v>16.343</v>
      </c>
      <c r="F83" s="80">
        <v>16.282</v>
      </c>
      <c r="G83" s="80">
        <v>16.448</v>
      </c>
      <c r="H83" s="80">
        <v>16.23</v>
      </c>
      <c r="I83" s="80">
        <v>16.471</v>
      </c>
      <c r="J83" s="80">
        <v>16.292000000000002</v>
      </c>
      <c r="K83" s="80">
        <v>16.632000000000001</v>
      </c>
      <c r="L83" s="80">
        <v>16.28</v>
      </c>
      <c r="M83" s="80">
        <v>16.283000000000001</v>
      </c>
      <c r="N83" s="80">
        <v>16.574999999999999</v>
      </c>
      <c r="O83" s="80">
        <v>16.335999999999999</v>
      </c>
      <c r="P83" s="80">
        <v>16.437999999999999</v>
      </c>
      <c r="Q83" s="80">
        <v>16.016999999999999</v>
      </c>
      <c r="R83" s="80">
        <v>16.135999999999999</v>
      </c>
      <c r="S83" s="80">
        <v>16.141999999999999</v>
      </c>
      <c r="T83" s="80">
        <v>16.369</v>
      </c>
      <c r="U83" s="130"/>
      <c r="V83" s="120">
        <f t="shared" si="13"/>
        <v>16.329999999999998</v>
      </c>
    </row>
    <row r="84" spans="1:23" x14ac:dyDescent="0.2">
      <c r="A84" s="2"/>
      <c r="B84" s="20" t="s">
        <v>14</v>
      </c>
      <c r="C84" s="4"/>
      <c r="D84" s="21"/>
      <c r="E84" s="107">
        <v>16.811</v>
      </c>
      <c r="F84" s="107">
        <v>17.015999999999998</v>
      </c>
      <c r="G84" s="107">
        <v>16.905000000000001</v>
      </c>
      <c r="H84" s="107">
        <v>18.257999999999999</v>
      </c>
      <c r="I84" s="107">
        <v>16.834</v>
      </c>
      <c r="J84" s="107">
        <v>16.916</v>
      </c>
      <c r="K84" s="107">
        <v>17.364999999999998</v>
      </c>
      <c r="L84" s="107">
        <v>17.334</v>
      </c>
      <c r="M84" s="107">
        <v>16.492999999999999</v>
      </c>
      <c r="N84" s="107">
        <v>17.504999999999999</v>
      </c>
      <c r="O84" s="107">
        <v>17.081</v>
      </c>
      <c r="P84" s="107">
        <v>17.024000000000001</v>
      </c>
      <c r="Q84" s="107">
        <v>17.247</v>
      </c>
      <c r="R84" s="107">
        <v>16.667999999999999</v>
      </c>
      <c r="S84" s="107">
        <v>16.649999999999999</v>
      </c>
      <c r="T84" s="107">
        <v>16.777000000000001</v>
      </c>
      <c r="U84" s="131"/>
      <c r="V84" s="121">
        <f t="shared" si="13"/>
        <v>17.055</v>
      </c>
    </row>
    <row r="85" spans="1:23" x14ac:dyDescent="0.2">
      <c r="A85" s="2"/>
      <c r="B85" s="22" t="s">
        <v>15</v>
      </c>
      <c r="C85" s="28"/>
      <c r="D85" s="23"/>
      <c r="E85" s="108">
        <v>21.68</v>
      </c>
      <c r="F85" s="108">
        <v>32.18</v>
      </c>
      <c r="G85" s="108">
        <v>22.78</v>
      </c>
      <c r="H85" s="108">
        <v>58.85</v>
      </c>
      <c r="I85" s="108">
        <v>20.86</v>
      </c>
      <c r="J85" s="108">
        <v>23.41</v>
      </c>
      <c r="K85" s="108">
        <v>26.28</v>
      </c>
      <c r="L85" s="108">
        <v>47.62</v>
      </c>
      <c r="M85" s="108">
        <v>18.059999999999999</v>
      </c>
      <c r="N85" s="108">
        <v>44.56</v>
      </c>
      <c r="O85" s="108">
        <v>23.66</v>
      </c>
      <c r="P85" s="108">
        <v>21.84</v>
      </c>
      <c r="Q85" s="108">
        <v>114.2</v>
      </c>
      <c r="R85" s="108">
        <v>22.11</v>
      </c>
      <c r="S85" s="108">
        <v>21.57</v>
      </c>
      <c r="T85" s="108">
        <v>20.41</v>
      </c>
      <c r="U85" s="132"/>
      <c r="V85" s="122">
        <f t="shared" si="13"/>
        <v>33.753999999999998</v>
      </c>
    </row>
    <row r="86" spans="1:23" x14ac:dyDescent="0.2">
      <c r="A86" s="2"/>
      <c r="B86" s="99" t="s">
        <v>215</v>
      </c>
      <c r="C86" s="97"/>
      <c r="D86" s="98"/>
      <c r="E86" s="109">
        <f>E84-E83</f>
        <v>0.46800000000000003</v>
      </c>
      <c r="F86" s="109">
        <f t="shared" ref="F86:T86" si="16">F84-F83</f>
        <v>0.73399999999999999</v>
      </c>
      <c r="G86" s="109">
        <f t="shared" si="16"/>
        <v>0.45700000000000002</v>
      </c>
      <c r="H86" s="109">
        <f t="shared" si="16"/>
        <v>2.028</v>
      </c>
      <c r="I86" s="109">
        <f t="shared" si="16"/>
        <v>0.36299999999999999</v>
      </c>
      <c r="J86" s="109">
        <f t="shared" si="16"/>
        <v>0.624</v>
      </c>
      <c r="K86" s="109">
        <f t="shared" si="16"/>
        <v>0.73299999999999998</v>
      </c>
      <c r="L86" s="109">
        <f t="shared" si="16"/>
        <v>1.054</v>
      </c>
      <c r="M86" s="109">
        <f t="shared" si="16"/>
        <v>0.21</v>
      </c>
      <c r="N86" s="109">
        <f t="shared" si="16"/>
        <v>0.93</v>
      </c>
      <c r="O86" s="109">
        <f t="shared" si="16"/>
        <v>0.745</v>
      </c>
      <c r="P86" s="109">
        <f t="shared" si="16"/>
        <v>0.58599999999999997</v>
      </c>
      <c r="Q86" s="109">
        <f t="shared" si="16"/>
        <v>1.23</v>
      </c>
      <c r="R86" s="109">
        <f t="shared" si="16"/>
        <v>0.53200000000000003</v>
      </c>
      <c r="S86" s="109">
        <f t="shared" si="16"/>
        <v>0.50800000000000001</v>
      </c>
      <c r="T86" s="109">
        <f t="shared" si="16"/>
        <v>0.40799999999999997</v>
      </c>
      <c r="U86" s="133"/>
      <c r="V86" s="123">
        <f t="shared" si="13"/>
        <v>0.72599999999999998</v>
      </c>
    </row>
    <row r="87" spans="1:23" ht="16.5" thickBot="1" x14ac:dyDescent="0.3">
      <c r="A87" s="2"/>
      <c r="B87" s="14" t="s">
        <v>16</v>
      </c>
      <c r="C87" s="15"/>
      <c r="D87" s="16"/>
      <c r="E87" s="106">
        <v>131</v>
      </c>
      <c r="F87" s="106">
        <v>143</v>
      </c>
      <c r="G87" s="106">
        <v>143</v>
      </c>
      <c r="H87" s="106">
        <v>141</v>
      </c>
      <c r="I87" s="106">
        <v>142</v>
      </c>
      <c r="J87" s="106">
        <v>143</v>
      </c>
      <c r="K87" s="106">
        <v>138</v>
      </c>
      <c r="L87" s="106">
        <v>141</v>
      </c>
      <c r="M87" s="106">
        <v>140</v>
      </c>
      <c r="N87" s="106">
        <v>141</v>
      </c>
      <c r="O87" s="106">
        <v>141</v>
      </c>
      <c r="P87" s="106">
        <v>138</v>
      </c>
      <c r="Q87" s="106">
        <v>142</v>
      </c>
      <c r="R87" s="106">
        <v>141</v>
      </c>
      <c r="S87" s="106">
        <v>137</v>
      </c>
      <c r="T87" s="106">
        <v>137</v>
      </c>
      <c r="U87" s="129"/>
      <c r="V87" s="149">
        <f t="shared" si="13"/>
        <v>139.93799999999999</v>
      </c>
      <c r="W87" s="119">
        <f>SUM(E87:T87)</f>
        <v>2239</v>
      </c>
    </row>
    <row r="88" spans="1:23" x14ac:dyDescent="0.2">
      <c r="A88" s="2"/>
      <c r="B88" s="17" t="s">
        <v>13</v>
      </c>
      <c r="C88" s="18"/>
      <c r="D88" s="19"/>
      <c r="E88" s="83">
        <v>15.707000000000001</v>
      </c>
      <c r="F88" s="84">
        <v>15.628</v>
      </c>
      <c r="G88" s="80">
        <v>15.78</v>
      </c>
      <c r="H88" s="80">
        <v>15.856</v>
      </c>
      <c r="I88" s="80">
        <v>16.254000000000001</v>
      </c>
      <c r="J88" s="80">
        <v>15.917999999999999</v>
      </c>
      <c r="K88" s="80">
        <v>16.238</v>
      </c>
      <c r="L88" s="113">
        <v>15.863</v>
      </c>
      <c r="M88" s="80">
        <v>16.045000000000002</v>
      </c>
      <c r="N88" s="80">
        <v>16.065000000000001</v>
      </c>
      <c r="O88" s="80">
        <v>15.988</v>
      </c>
      <c r="P88" s="80">
        <v>16.318999999999999</v>
      </c>
      <c r="Q88" s="80">
        <v>16.102</v>
      </c>
      <c r="R88" s="80">
        <v>16.23</v>
      </c>
      <c r="S88" s="80">
        <v>16.158000000000001</v>
      </c>
      <c r="T88" s="113">
        <v>16.048999999999999</v>
      </c>
      <c r="U88" s="136"/>
      <c r="V88" s="127">
        <f t="shared" si="13"/>
        <v>16.013000000000002</v>
      </c>
    </row>
    <row r="89" spans="1:23" x14ac:dyDescent="0.2">
      <c r="A89" s="2"/>
      <c r="B89" s="20" t="s">
        <v>14</v>
      </c>
      <c r="C89" s="4"/>
      <c r="D89" s="21"/>
      <c r="E89" s="107">
        <v>17.875</v>
      </c>
      <c r="F89" s="111">
        <v>16.329000000000001</v>
      </c>
      <c r="G89" s="107">
        <v>16.38</v>
      </c>
      <c r="H89" s="107">
        <v>16.559000000000001</v>
      </c>
      <c r="I89" s="107">
        <v>16.562999999999999</v>
      </c>
      <c r="J89" s="107">
        <v>16.36</v>
      </c>
      <c r="K89" s="107">
        <v>16.876999999999999</v>
      </c>
      <c r="L89" s="107">
        <v>16.599</v>
      </c>
      <c r="M89" s="107">
        <v>16.734999999999999</v>
      </c>
      <c r="N89" s="107">
        <v>16.631</v>
      </c>
      <c r="O89" s="107">
        <v>16.588000000000001</v>
      </c>
      <c r="P89" s="107">
        <v>16.922000000000001</v>
      </c>
      <c r="Q89" s="107">
        <v>16.483000000000001</v>
      </c>
      <c r="R89" s="107">
        <v>16.571000000000002</v>
      </c>
      <c r="S89" s="107">
        <v>17.073</v>
      </c>
      <c r="T89" s="107">
        <v>17.132999999999999</v>
      </c>
      <c r="U89" s="131"/>
      <c r="V89" s="121">
        <f t="shared" si="13"/>
        <v>16.73</v>
      </c>
    </row>
    <row r="90" spans="1:23" x14ac:dyDescent="0.2">
      <c r="A90" s="2"/>
      <c r="B90" s="22" t="s">
        <v>15</v>
      </c>
      <c r="C90" s="29"/>
      <c r="D90" s="24"/>
      <c r="E90" s="108">
        <v>225.6</v>
      </c>
      <c r="F90" s="108">
        <v>22.71</v>
      </c>
      <c r="G90" s="108">
        <v>34.83</v>
      </c>
      <c r="H90" s="108">
        <v>23.1</v>
      </c>
      <c r="I90" s="108">
        <v>19.61</v>
      </c>
      <c r="J90" s="108">
        <v>20.88</v>
      </c>
      <c r="K90" s="108">
        <v>47.55</v>
      </c>
      <c r="L90" s="108">
        <v>23.06</v>
      </c>
      <c r="M90" s="108">
        <v>22.16</v>
      </c>
      <c r="N90" s="108">
        <v>40.64</v>
      </c>
      <c r="O90" s="108">
        <v>22.05</v>
      </c>
      <c r="P90" s="108">
        <v>45.78</v>
      </c>
      <c r="Q90" s="108">
        <v>22.55</v>
      </c>
      <c r="R90" s="108">
        <v>20.6</v>
      </c>
      <c r="S90" s="108">
        <v>44.23</v>
      </c>
      <c r="T90" s="108">
        <v>63.67</v>
      </c>
      <c r="U90" s="132"/>
      <c r="V90" s="122">
        <f t="shared" si="13"/>
        <v>43.689</v>
      </c>
    </row>
    <row r="91" spans="1:23" ht="13.5" thickBot="1" x14ac:dyDescent="0.25">
      <c r="A91" s="2"/>
      <c r="B91" s="96" t="s">
        <v>215</v>
      </c>
      <c r="C91" s="94"/>
      <c r="D91" s="95"/>
      <c r="E91" s="112">
        <f>E89-E88</f>
        <v>2.1680000000000001</v>
      </c>
      <c r="F91" s="112">
        <f t="shared" ref="F91:T91" si="17">F89-F88</f>
        <v>0.70099999999999996</v>
      </c>
      <c r="G91" s="112">
        <f t="shared" si="17"/>
        <v>0.6</v>
      </c>
      <c r="H91" s="112">
        <f t="shared" si="17"/>
        <v>0.70299999999999996</v>
      </c>
      <c r="I91" s="112">
        <f t="shared" si="17"/>
        <v>0.309</v>
      </c>
      <c r="J91" s="112">
        <f t="shared" si="17"/>
        <v>0.442</v>
      </c>
      <c r="K91" s="112">
        <f t="shared" si="17"/>
        <v>0.63900000000000001</v>
      </c>
      <c r="L91" s="112">
        <f t="shared" si="17"/>
        <v>0.73599999999999999</v>
      </c>
      <c r="M91" s="112">
        <f t="shared" si="17"/>
        <v>0.69</v>
      </c>
      <c r="N91" s="112">
        <f t="shared" si="17"/>
        <v>0.56599999999999995</v>
      </c>
      <c r="O91" s="112">
        <f t="shared" si="17"/>
        <v>0.6</v>
      </c>
      <c r="P91" s="112">
        <f t="shared" si="17"/>
        <v>0.60299999999999998</v>
      </c>
      <c r="Q91" s="112">
        <f t="shared" si="17"/>
        <v>0.38100000000000001</v>
      </c>
      <c r="R91" s="112">
        <f t="shared" si="17"/>
        <v>0.34100000000000003</v>
      </c>
      <c r="S91" s="112">
        <f t="shared" si="17"/>
        <v>0.91500000000000004</v>
      </c>
      <c r="T91" s="145">
        <f t="shared" si="17"/>
        <v>1.0840000000000001</v>
      </c>
      <c r="U91" s="118"/>
      <c r="V91" s="126">
        <f t="shared" si="13"/>
        <v>0.71699999999999997</v>
      </c>
      <c r="W91" s="123">
        <f>SUM(V86+V91)/2</f>
        <v>0.72199999999999998</v>
      </c>
    </row>
    <row r="92" spans="1:23" ht="15.75" x14ac:dyDescent="0.25">
      <c r="A92" s="10" t="s">
        <v>50</v>
      </c>
      <c r="B92" s="11" t="s">
        <v>51</v>
      </c>
      <c r="C92" s="12">
        <v>4434</v>
      </c>
      <c r="D92" s="27" t="s">
        <v>52</v>
      </c>
      <c r="E92" s="116">
        <v>283</v>
      </c>
      <c r="F92" s="79">
        <v>279</v>
      </c>
      <c r="G92" s="79">
        <v>288</v>
      </c>
      <c r="H92" s="79">
        <v>281</v>
      </c>
      <c r="I92" s="79">
        <v>277</v>
      </c>
      <c r="J92" s="79">
        <v>279</v>
      </c>
      <c r="K92" s="79">
        <v>265</v>
      </c>
      <c r="L92" s="79">
        <v>284</v>
      </c>
      <c r="M92" s="104">
        <v>283</v>
      </c>
      <c r="N92" s="79">
        <v>275</v>
      </c>
      <c r="O92" s="79">
        <v>278</v>
      </c>
      <c r="P92" s="79">
        <v>270</v>
      </c>
      <c r="Q92" s="79">
        <v>283</v>
      </c>
      <c r="R92" s="79">
        <v>278</v>
      </c>
      <c r="S92" s="79">
        <v>249</v>
      </c>
      <c r="T92" s="79">
        <v>282</v>
      </c>
      <c r="U92" s="128"/>
      <c r="V92" s="148">
        <f>SUM(V93,V98)</f>
        <v>277.12599999999998</v>
      </c>
    </row>
    <row r="93" spans="1:23" ht="16.5" thickBot="1" x14ac:dyDescent="0.3">
      <c r="A93" s="2"/>
      <c r="B93" s="14" t="s">
        <v>12</v>
      </c>
      <c r="C93" s="15"/>
      <c r="D93" s="16"/>
      <c r="E93" s="106">
        <v>141</v>
      </c>
      <c r="F93" s="106">
        <v>139</v>
      </c>
      <c r="G93" s="106">
        <v>143</v>
      </c>
      <c r="H93" s="106">
        <v>140</v>
      </c>
      <c r="I93" s="106">
        <v>136</v>
      </c>
      <c r="J93" s="106">
        <v>139</v>
      </c>
      <c r="K93" s="106">
        <v>140</v>
      </c>
      <c r="L93" s="106">
        <v>141</v>
      </c>
      <c r="M93" s="106">
        <v>141</v>
      </c>
      <c r="N93" s="106">
        <v>136</v>
      </c>
      <c r="O93" s="106">
        <v>138</v>
      </c>
      <c r="P93" s="106">
        <v>132</v>
      </c>
      <c r="Q93" s="106">
        <v>139</v>
      </c>
      <c r="R93" s="106">
        <v>138</v>
      </c>
      <c r="S93" s="106">
        <v>109</v>
      </c>
      <c r="T93" s="106">
        <v>139</v>
      </c>
      <c r="U93" s="129"/>
      <c r="V93" s="149">
        <f t="shared" si="13"/>
        <v>136.93799999999999</v>
      </c>
      <c r="W93" s="119">
        <f>SUM(E93:T93)</f>
        <v>2191</v>
      </c>
    </row>
    <row r="94" spans="1:23" x14ac:dyDescent="0.2">
      <c r="A94" s="2"/>
      <c r="B94" s="17" t="s">
        <v>13</v>
      </c>
      <c r="C94" s="18"/>
      <c r="D94" s="19"/>
      <c r="E94" s="80">
        <v>16.141999999999999</v>
      </c>
      <c r="F94" s="80">
        <v>16.25</v>
      </c>
      <c r="G94" s="80">
        <v>16.100000000000001</v>
      </c>
      <c r="H94" s="80">
        <v>16.219000000000001</v>
      </c>
      <c r="I94" s="80">
        <v>16.538</v>
      </c>
      <c r="J94" s="80">
        <v>16.388000000000002</v>
      </c>
      <c r="K94" s="80">
        <v>16.39</v>
      </c>
      <c r="L94" s="80">
        <v>16.199000000000002</v>
      </c>
      <c r="M94" s="80">
        <v>16.260999999999999</v>
      </c>
      <c r="N94" s="80">
        <v>16.603999999999999</v>
      </c>
      <c r="O94" s="80">
        <v>16.524999999999999</v>
      </c>
      <c r="P94" s="80">
        <v>16.751000000000001</v>
      </c>
      <c r="Q94" s="80">
        <v>16.352</v>
      </c>
      <c r="R94" s="80">
        <v>16.552</v>
      </c>
      <c r="S94" s="80">
        <v>16.195</v>
      </c>
      <c r="T94" s="80">
        <v>16.207000000000001</v>
      </c>
      <c r="U94" s="130"/>
      <c r="V94" s="120">
        <f t="shared" si="13"/>
        <v>16.355</v>
      </c>
    </row>
    <row r="95" spans="1:23" x14ac:dyDescent="0.2">
      <c r="A95" s="2"/>
      <c r="B95" s="20" t="s">
        <v>14</v>
      </c>
      <c r="C95" s="4"/>
      <c r="D95" s="21"/>
      <c r="E95" s="107">
        <v>16.614000000000001</v>
      </c>
      <c r="F95" s="107">
        <v>16.841999999999999</v>
      </c>
      <c r="G95" s="107">
        <v>16.391999999999999</v>
      </c>
      <c r="H95" s="107">
        <v>16.62</v>
      </c>
      <c r="I95" s="107">
        <v>17.254999999999999</v>
      </c>
      <c r="J95" s="107">
        <v>16.789000000000001</v>
      </c>
      <c r="K95" s="107">
        <v>16.68</v>
      </c>
      <c r="L95" s="107">
        <v>16.582000000000001</v>
      </c>
      <c r="M95" s="107">
        <v>16.626000000000001</v>
      </c>
      <c r="N95" s="107">
        <v>17.234000000000002</v>
      </c>
      <c r="O95" s="107">
        <v>16.923999999999999</v>
      </c>
      <c r="P95" s="107">
        <v>17.690999999999999</v>
      </c>
      <c r="Q95" s="107">
        <v>16.850000000000001</v>
      </c>
      <c r="R95" s="107">
        <v>16.971</v>
      </c>
      <c r="S95" s="107">
        <v>21.56</v>
      </c>
      <c r="T95" s="107">
        <v>16.771999999999998</v>
      </c>
      <c r="U95" s="131"/>
      <c r="V95" s="121">
        <f t="shared" si="13"/>
        <v>17.149999999999999</v>
      </c>
    </row>
    <row r="96" spans="1:23" x14ac:dyDescent="0.2">
      <c r="A96" s="2"/>
      <c r="B96" s="22" t="s">
        <v>15</v>
      </c>
      <c r="C96" s="28"/>
      <c r="D96" s="23"/>
      <c r="E96" s="108">
        <v>21.48</v>
      </c>
      <c r="F96" s="108">
        <v>27.53</v>
      </c>
      <c r="G96" s="108">
        <v>20.56</v>
      </c>
      <c r="H96" s="108">
        <v>20.28</v>
      </c>
      <c r="I96" s="108">
        <v>48.52</v>
      </c>
      <c r="J96" s="108">
        <v>20.69</v>
      </c>
      <c r="K96" s="108">
        <v>37.03</v>
      </c>
      <c r="L96" s="108">
        <v>20.190000000000001</v>
      </c>
      <c r="M96" s="108">
        <v>21.12</v>
      </c>
      <c r="N96" s="108">
        <v>39.18</v>
      </c>
      <c r="O96" s="108">
        <v>20.9</v>
      </c>
      <c r="P96" s="108">
        <v>64.62</v>
      </c>
      <c r="Q96" s="108">
        <v>21.5</v>
      </c>
      <c r="R96" s="108">
        <v>21.81</v>
      </c>
      <c r="S96" s="108">
        <v>516.1</v>
      </c>
      <c r="T96" s="108">
        <v>24.25</v>
      </c>
      <c r="U96" s="132"/>
      <c r="V96" s="122">
        <f t="shared" si="13"/>
        <v>59.11</v>
      </c>
    </row>
    <row r="97" spans="1:23" x14ac:dyDescent="0.2">
      <c r="A97" s="2"/>
      <c r="B97" s="99" t="s">
        <v>215</v>
      </c>
      <c r="C97" s="97"/>
      <c r="D97" s="98"/>
      <c r="E97" s="109">
        <f>E95-E94</f>
        <v>0.47199999999999998</v>
      </c>
      <c r="F97" s="109">
        <f t="shared" ref="F97:T97" si="18">F95-F94</f>
        <v>0.59199999999999997</v>
      </c>
      <c r="G97" s="109">
        <f t="shared" si="18"/>
        <v>0.29199999999999998</v>
      </c>
      <c r="H97" s="109">
        <f t="shared" si="18"/>
        <v>0.40100000000000002</v>
      </c>
      <c r="I97" s="109">
        <f t="shared" si="18"/>
        <v>0.71699999999999997</v>
      </c>
      <c r="J97" s="109">
        <f t="shared" si="18"/>
        <v>0.40100000000000002</v>
      </c>
      <c r="K97" s="141">
        <f t="shared" si="18"/>
        <v>0.28999999999999998</v>
      </c>
      <c r="L97" s="109">
        <f t="shared" si="18"/>
        <v>0.38300000000000001</v>
      </c>
      <c r="M97" s="109">
        <f t="shared" si="18"/>
        <v>0.36499999999999999</v>
      </c>
      <c r="N97" s="109">
        <f t="shared" si="18"/>
        <v>0.63</v>
      </c>
      <c r="O97" s="109">
        <f t="shared" si="18"/>
        <v>0.39900000000000002</v>
      </c>
      <c r="P97" s="109">
        <f t="shared" si="18"/>
        <v>0.94</v>
      </c>
      <c r="Q97" s="109">
        <f t="shared" si="18"/>
        <v>0.498</v>
      </c>
      <c r="R97" s="109">
        <f t="shared" si="18"/>
        <v>0.41899999999999998</v>
      </c>
      <c r="S97" s="109">
        <f t="shared" si="18"/>
        <v>5.3650000000000002</v>
      </c>
      <c r="T97" s="109">
        <f t="shared" si="18"/>
        <v>0.56499999999999995</v>
      </c>
      <c r="U97" s="133"/>
      <c r="V97" s="123">
        <f t="shared" si="13"/>
        <v>0.79600000000000004</v>
      </c>
    </row>
    <row r="98" spans="1:23" ht="16.5" thickBot="1" x14ac:dyDescent="0.3">
      <c r="A98" s="2"/>
      <c r="B98" s="14" t="s">
        <v>16</v>
      </c>
      <c r="C98" s="15"/>
      <c r="D98" s="16"/>
      <c r="E98" s="106">
        <v>142</v>
      </c>
      <c r="F98" s="106">
        <v>140</v>
      </c>
      <c r="G98" s="106">
        <v>145</v>
      </c>
      <c r="H98" s="106">
        <v>141</v>
      </c>
      <c r="I98" s="106">
        <v>141</v>
      </c>
      <c r="J98" s="106">
        <v>140</v>
      </c>
      <c r="K98" s="106">
        <v>125</v>
      </c>
      <c r="L98" s="106">
        <v>143</v>
      </c>
      <c r="M98" s="106">
        <v>142</v>
      </c>
      <c r="N98" s="106">
        <v>139</v>
      </c>
      <c r="O98" s="106">
        <v>140</v>
      </c>
      <c r="P98" s="106">
        <v>138</v>
      </c>
      <c r="Q98" s="106">
        <v>144</v>
      </c>
      <c r="R98" s="106">
        <v>140</v>
      </c>
      <c r="S98" s="106">
        <v>140</v>
      </c>
      <c r="T98" s="106">
        <v>143</v>
      </c>
      <c r="U98" s="129"/>
      <c r="V98" s="149">
        <f t="shared" si="13"/>
        <v>140.18799999999999</v>
      </c>
      <c r="W98" s="119">
        <f>SUM(E98:T98)</f>
        <v>2243</v>
      </c>
    </row>
    <row r="99" spans="1:23" x14ac:dyDescent="0.2">
      <c r="A99" s="2"/>
      <c r="B99" s="17" t="s">
        <v>13</v>
      </c>
      <c r="C99" s="18"/>
      <c r="D99" s="19"/>
      <c r="E99" s="80">
        <v>15.862</v>
      </c>
      <c r="F99" s="80">
        <v>15.904999999999999</v>
      </c>
      <c r="G99" s="80">
        <v>15.798999999999999</v>
      </c>
      <c r="H99" s="80">
        <v>16.047999999999998</v>
      </c>
      <c r="I99" s="80">
        <v>16.324999999999999</v>
      </c>
      <c r="J99" s="80">
        <v>16.344000000000001</v>
      </c>
      <c r="K99" s="80">
        <v>16.443000000000001</v>
      </c>
      <c r="L99" s="113">
        <v>15.919</v>
      </c>
      <c r="M99" s="80">
        <v>16.062000000000001</v>
      </c>
      <c r="N99" s="80">
        <v>16.295999999999999</v>
      </c>
      <c r="O99" s="80">
        <v>16.209</v>
      </c>
      <c r="P99" s="80">
        <v>16.352</v>
      </c>
      <c r="Q99" s="80">
        <v>15.919</v>
      </c>
      <c r="R99" s="80">
        <v>16.175000000000001</v>
      </c>
      <c r="S99" s="80">
        <v>15.843999999999999</v>
      </c>
      <c r="T99" s="113">
        <v>16.059999999999999</v>
      </c>
      <c r="U99" s="136"/>
      <c r="V99" s="127">
        <f t="shared" si="13"/>
        <v>16.097999999999999</v>
      </c>
    </row>
    <row r="100" spans="1:23" x14ac:dyDescent="0.2">
      <c r="A100" s="2"/>
      <c r="B100" s="20" t="s">
        <v>14</v>
      </c>
      <c r="C100" s="4"/>
      <c r="D100" s="21"/>
      <c r="E100" s="107">
        <v>16.391999999999999</v>
      </c>
      <c r="F100" s="107">
        <v>16.550999999999998</v>
      </c>
      <c r="G100" s="107">
        <v>16.109000000000002</v>
      </c>
      <c r="H100" s="107">
        <v>16.652999999999999</v>
      </c>
      <c r="I100" s="107">
        <v>16.623999999999999</v>
      </c>
      <c r="J100" s="107">
        <v>16.742999999999999</v>
      </c>
      <c r="K100" s="107">
        <v>18.696000000000002</v>
      </c>
      <c r="L100" s="107">
        <v>16.405000000000001</v>
      </c>
      <c r="M100" s="107">
        <v>16.47</v>
      </c>
      <c r="N100" s="107">
        <v>16.614000000000001</v>
      </c>
      <c r="O100" s="107">
        <v>16.7</v>
      </c>
      <c r="P100" s="107">
        <v>16.89</v>
      </c>
      <c r="Q100" s="107">
        <v>16.311</v>
      </c>
      <c r="R100" s="107">
        <v>16.689</v>
      </c>
      <c r="S100" s="107">
        <v>16.66</v>
      </c>
      <c r="T100" s="107">
        <v>16.466000000000001</v>
      </c>
      <c r="U100" s="131"/>
      <c r="V100" s="121">
        <f t="shared" si="13"/>
        <v>16.686</v>
      </c>
    </row>
    <row r="101" spans="1:23" x14ac:dyDescent="0.2">
      <c r="A101" s="2"/>
      <c r="B101" s="22" t="s">
        <v>15</v>
      </c>
      <c r="C101" s="29"/>
      <c r="D101" s="24"/>
      <c r="E101" s="108">
        <v>20.56</v>
      </c>
      <c r="F101" s="108">
        <v>23.06</v>
      </c>
      <c r="G101" s="108">
        <v>20.059999999999999</v>
      </c>
      <c r="H101" s="108">
        <v>49.54</v>
      </c>
      <c r="I101" s="108">
        <v>21.55</v>
      </c>
      <c r="J101" s="108">
        <v>20.16</v>
      </c>
      <c r="K101" s="108">
        <v>200.1</v>
      </c>
      <c r="L101" s="108">
        <v>20.14</v>
      </c>
      <c r="M101" s="108">
        <v>21.21</v>
      </c>
      <c r="N101" s="108">
        <v>23.35</v>
      </c>
      <c r="O101" s="108">
        <v>21.99</v>
      </c>
      <c r="P101" s="108">
        <v>41.41</v>
      </c>
      <c r="Q101" s="108">
        <v>21.63</v>
      </c>
      <c r="R101" s="108">
        <v>21.05</v>
      </c>
      <c r="S101" s="108">
        <v>44.11</v>
      </c>
      <c r="T101" s="108">
        <v>20.29</v>
      </c>
      <c r="U101" s="132"/>
      <c r="V101" s="122">
        <f t="shared" si="13"/>
        <v>36.887999999999998</v>
      </c>
    </row>
    <row r="102" spans="1:23" ht="13.5" thickBot="1" x14ac:dyDescent="0.25">
      <c r="A102" s="2"/>
      <c r="B102" s="96" t="s">
        <v>215</v>
      </c>
      <c r="C102" s="94"/>
      <c r="D102" s="95"/>
      <c r="E102" s="109">
        <f>E100-E99</f>
        <v>0.53</v>
      </c>
      <c r="F102" s="109">
        <f t="shared" ref="F102:T102" si="19">F100-F99</f>
        <v>0.64600000000000002</v>
      </c>
      <c r="G102" s="142">
        <f t="shared" si="19"/>
        <v>0.31</v>
      </c>
      <c r="H102" s="109">
        <f t="shared" si="19"/>
        <v>0.60499999999999998</v>
      </c>
      <c r="I102" s="109">
        <f t="shared" si="19"/>
        <v>0.29899999999999999</v>
      </c>
      <c r="J102" s="109">
        <f t="shared" si="19"/>
        <v>0.39900000000000002</v>
      </c>
      <c r="K102" s="109">
        <f t="shared" si="19"/>
        <v>2.2530000000000001</v>
      </c>
      <c r="L102" s="109">
        <f t="shared" si="19"/>
        <v>0.48599999999999999</v>
      </c>
      <c r="M102" s="109">
        <f t="shared" si="19"/>
        <v>0.40799999999999997</v>
      </c>
      <c r="N102" s="109">
        <f t="shared" si="19"/>
        <v>0.318</v>
      </c>
      <c r="O102" s="109">
        <f t="shared" si="19"/>
        <v>0.49099999999999999</v>
      </c>
      <c r="P102" s="109">
        <f t="shared" si="19"/>
        <v>0.53800000000000003</v>
      </c>
      <c r="Q102" s="109">
        <f t="shared" si="19"/>
        <v>0.39200000000000002</v>
      </c>
      <c r="R102" s="109">
        <f t="shared" si="19"/>
        <v>0.51400000000000001</v>
      </c>
      <c r="S102" s="109">
        <f t="shared" si="19"/>
        <v>0.81599999999999995</v>
      </c>
      <c r="T102" s="109">
        <f t="shared" si="19"/>
        <v>0.40600000000000003</v>
      </c>
      <c r="U102" s="133"/>
      <c r="V102" s="123">
        <f t="shared" si="13"/>
        <v>0.58799999999999997</v>
      </c>
      <c r="W102" s="123">
        <f>SUM(V97+V102)/2</f>
        <v>0.69199999999999995</v>
      </c>
    </row>
    <row r="103" spans="1:23" ht="15.75" x14ac:dyDescent="0.25">
      <c r="A103" s="10" t="s">
        <v>53</v>
      </c>
      <c r="B103" s="11" t="s">
        <v>54</v>
      </c>
      <c r="C103" s="12">
        <v>4433</v>
      </c>
      <c r="D103" s="27" t="s">
        <v>55</v>
      </c>
      <c r="E103" s="104">
        <v>276</v>
      </c>
      <c r="F103" s="79">
        <v>277</v>
      </c>
      <c r="G103" s="79">
        <v>284</v>
      </c>
      <c r="H103" s="79">
        <v>278</v>
      </c>
      <c r="I103" s="79">
        <v>275</v>
      </c>
      <c r="J103" s="79">
        <v>275</v>
      </c>
      <c r="K103" s="79">
        <v>265</v>
      </c>
      <c r="L103" s="79">
        <v>283</v>
      </c>
      <c r="M103" s="104">
        <v>282</v>
      </c>
      <c r="N103" s="79">
        <v>273</v>
      </c>
      <c r="O103" s="79">
        <v>272</v>
      </c>
      <c r="P103" s="79">
        <v>281</v>
      </c>
      <c r="Q103" s="79">
        <v>278</v>
      </c>
      <c r="R103" s="79">
        <v>278</v>
      </c>
      <c r="S103" s="105">
        <v>273</v>
      </c>
      <c r="T103" s="79">
        <v>283</v>
      </c>
      <c r="U103" s="128"/>
      <c r="V103" s="148">
        <f>SUM(V104,V109)</f>
        <v>277.06299999999999</v>
      </c>
    </row>
    <row r="104" spans="1:23" ht="16.5" thickBot="1" x14ac:dyDescent="0.3">
      <c r="A104" s="2"/>
      <c r="B104" s="14" t="s">
        <v>12</v>
      </c>
      <c r="C104" s="15"/>
      <c r="D104" s="16"/>
      <c r="E104" s="106">
        <v>136</v>
      </c>
      <c r="F104" s="106">
        <v>137</v>
      </c>
      <c r="G104" s="106">
        <v>142</v>
      </c>
      <c r="H104" s="106">
        <v>138</v>
      </c>
      <c r="I104" s="106">
        <v>137</v>
      </c>
      <c r="J104" s="106">
        <v>137</v>
      </c>
      <c r="K104" s="106">
        <v>131</v>
      </c>
      <c r="L104" s="106">
        <v>145</v>
      </c>
      <c r="M104" s="106">
        <v>140</v>
      </c>
      <c r="N104" s="106">
        <v>136</v>
      </c>
      <c r="O104" s="106">
        <v>135</v>
      </c>
      <c r="P104" s="106">
        <v>140</v>
      </c>
      <c r="Q104" s="106">
        <v>139</v>
      </c>
      <c r="R104" s="106">
        <v>138</v>
      </c>
      <c r="S104" s="106">
        <v>136</v>
      </c>
      <c r="T104" s="106">
        <v>141</v>
      </c>
      <c r="U104" s="129"/>
      <c r="V104" s="149">
        <f t="shared" si="13"/>
        <v>138</v>
      </c>
      <c r="W104" s="119">
        <f>SUM(E104:T104)</f>
        <v>2208</v>
      </c>
    </row>
    <row r="105" spans="1:23" x14ac:dyDescent="0.2">
      <c r="A105" s="2"/>
      <c r="B105" s="17" t="s">
        <v>13</v>
      </c>
      <c r="C105" s="18"/>
      <c r="D105" s="19"/>
      <c r="E105" s="80">
        <v>16.265000000000001</v>
      </c>
      <c r="F105" s="80">
        <v>16.401</v>
      </c>
      <c r="G105" s="80">
        <v>16.135000000000002</v>
      </c>
      <c r="H105" s="80">
        <v>16.173999999999999</v>
      </c>
      <c r="I105" s="80">
        <v>16.498000000000001</v>
      </c>
      <c r="J105" s="80">
        <v>16.414999999999999</v>
      </c>
      <c r="K105" s="80">
        <v>16.827999999999999</v>
      </c>
      <c r="L105" s="80">
        <v>15.88</v>
      </c>
      <c r="M105" s="80">
        <v>16.222999999999999</v>
      </c>
      <c r="N105" s="80">
        <v>16.364999999999998</v>
      </c>
      <c r="O105" s="80">
        <v>16.675999999999998</v>
      </c>
      <c r="P105" s="80">
        <v>16.402999999999999</v>
      </c>
      <c r="Q105" s="80">
        <v>16.233000000000001</v>
      </c>
      <c r="R105" s="80">
        <v>16.292000000000002</v>
      </c>
      <c r="S105" s="80">
        <v>16.568000000000001</v>
      </c>
      <c r="T105" s="80">
        <v>16.202000000000002</v>
      </c>
      <c r="U105" s="130"/>
      <c r="V105" s="120">
        <f t="shared" si="13"/>
        <v>16.347000000000001</v>
      </c>
    </row>
    <row r="106" spans="1:23" x14ac:dyDescent="0.2">
      <c r="A106" s="2"/>
      <c r="B106" s="20" t="s">
        <v>14</v>
      </c>
      <c r="C106" s="4"/>
      <c r="D106" s="21"/>
      <c r="E106" s="107">
        <v>17.190000000000001</v>
      </c>
      <c r="F106" s="107">
        <v>17.058</v>
      </c>
      <c r="G106" s="107">
        <v>16.452999999999999</v>
      </c>
      <c r="H106" s="107">
        <v>16.741</v>
      </c>
      <c r="I106" s="107">
        <v>17.061</v>
      </c>
      <c r="J106" s="107">
        <v>17.079999999999998</v>
      </c>
      <c r="K106" s="107">
        <v>17.814</v>
      </c>
      <c r="L106" s="107">
        <v>16.12</v>
      </c>
      <c r="M106" s="107">
        <v>16.756</v>
      </c>
      <c r="N106" s="107">
        <v>17.091999999999999</v>
      </c>
      <c r="O106" s="107">
        <v>17.356000000000002</v>
      </c>
      <c r="P106" s="107">
        <v>16.684999999999999</v>
      </c>
      <c r="Q106" s="107">
        <v>16.952999999999999</v>
      </c>
      <c r="R106" s="107">
        <v>16.858000000000001</v>
      </c>
      <c r="S106" s="107">
        <v>17.315000000000001</v>
      </c>
      <c r="T106" s="107">
        <v>16.577999999999999</v>
      </c>
      <c r="U106" s="131"/>
      <c r="V106" s="121">
        <f t="shared" si="13"/>
        <v>16.943999999999999</v>
      </c>
    </row>
    <row r="107" spans="1:23" x14ac:dyDescent="0.2">
      <c r="A107" s="2"/>
      <c r="B107" s="22" t="s">
        <v>15</v>
      </c>
      <c r="C107" s="28"/>
      <c r="D107" s="23"/>
      <c r="E107" s="108">
        <v>59.65</v>
      </c>
      <c r="F107" s="108">
        <v>20.96</v>
      </c>
      <c r="G107" s="108">
        <v>20.329999999999998</v>
      </c>
      <c r="H107" s="108">
        <v>24.01</v>
      </c>
      <c r="I107" s="108">
        <v>19.77</v>
      </c>
      <c r="J107" s="108">
        <v>23.34</v>
      </c>
      <c r="K107" s="108">
        <v>55.91</v>
      </c>
      <c r="L107" s="108">
        <v>18.829999999999998</v>
      </c>
      <c r="M107" s="108">
        <v>23.71</v>
      </c>
      <c r="N107" s="108">
        <v>23.29</v>
      </c>
      <c r="O107" s="108">
        <v>20.93</v>
      </c>
      <c r="P107" s="108">
        <v>18.75</v>
      </c>
      <c r="Q107" s="108">
        <v>46.86</v>
      </c>
      <c r="R107" s="108">
        <v>22.24</v>
      </c>
      <c r="S107" s="108">
        <v>25.81</v>
      </c>
      <c r="T107" s="108">
        <v>19.2</v>
      </c>
      <c r="U107" s="132"/>
      <c r="V107" s="122">
        <f t="shared" si="13"/>
        <v>27.724</v>
      </c>
    </row>
    <row r="108" spans="1:23" x14ac:dyDescent="0.2">
      <c r="A108" s="2"/>
      <c r="B108" s="99" t="s">
        <v>215</v>
      </c>
      <c r="C108" s="97"/>
      <c r="D108" s="98"/>
      <c r="E108" s="109">
        <f>E106-E105</f>
        <v>0.92500000000000004</v>
      </c>
      <c r="F108" s="109">
        <f t="shared" ref="F108:T108" si="20">F106-F105</f>
        <v>0.65700000000000003</v>
      </c>
      <c r="G108" s="109">
        <f t="shared" si="20"/>
        <v>0.318</v>
      </c>
      <c r="H108" s="109">
        <f t="shared" si="20"/>
        <v>0.56699999999999995</v>
      </c>
      <c r="I108" s="109">
        <f t="shared" si="20"/>
        <v>0.56299999999999994</v>
      </c>
      <c r="J108" s="109">
        <f t="shared" si="20"/>
        <v>0.66500000000000004</v>
      </c>
      <c r="K108" s="109">
        <f t="shared" si="20"/>
        <v>0.98599999999999999</v>
      </c>
      <c r="L108" s="141">
        <f t="shared" si="20"/>
        <v>0.24</v>
      </c>
      <c r="M108" s="109">
        <f t="shared" si="20"/>
        <v>0.53300000000000003</v>
      </c>
      <c r="N108" s="109">
        <f t="shared" si="20"/>
        <v>0.72699999999999998</v>
      </c>
      <c r="O108" s="109">
        <f t="shared" si="20"/>
        <v>0.68</v>
      </c>
      <c r="P108" s="109">
        <f t="shared" si="20"/>
        <v>0.28199999999999997</v>
      </c>
      <c r="Q108" s="109">
        <f t="shared" si="20"/>
        <v>0.72</v>
      </c>
      <c r="R108" s="109">
        <f t="shared" si="20"/>
        <v>0.56599999999999995</v>
      </c>
      <c r="S108" s="109">
        <f t="shared" si="20"/>
        <v>0.747</v>
      </c>
      <c r="T108" s="109">
        <f t="shared" si="20"/>
        <v>0.376</v>
      </c>
      <c r="U108" s="133"/>
      <c r="V108" s="123">
        <f t="shared" si="13"/>
        <v>0.59699999999999998</v>
      </c>
    </row>
    <row r="109" spans="1:23" ht="16.5" thickBot="1" x14ac:dyDescent="0.3">
      <c r="A109" s="2"/>
      <c r="B109" s="14" t="s">
        <v>16</v>
      </c>
      <c r="C109" s="15"/>
      <c r="D109" s="16"/>
      <c r="E109" s="106">
        <v>140</v>
      </c>
      <c r="F109" s="106">
        <v>140</v>
      </c>
      <c r="G109" s="106">
        <v>142</v>
      </c>
      <c r="H109" s="106">
        <v>140</v>
      </c>
      <c r="I109" s="106">
        <v>138</v>
      </c>
      <c r="J109" s="106">
        <v>138</v>
      </c>
      <c r="K109" s="106">
        <v>134</v>
      </c>
      <c r="L109" s="106">
        <v>138</v>
      </c>
      <c r="M109" s="106">
        <v>142</v>
      </c>
      <c r="N109" s="106">
        <v>137</v>
      </c>
      <c r="O109" s="106">
        <v>137</v>
      </c>
      <c r="P109" s="106">
        <v>141</v>
      </c>
      <c r="Q109" s="106">
        <v>139</v>
      </c>
      <c r="R109" s="106">
        <v>140</v>
      </c>
      <c r="S109" s="106">
        <v>137</v>
      </c>
      <c r="T109" s="106">
        <v>142</v>
      </c>
      <c r="U109" s="129"/>
      <c r="V109" s="149">
        <f t="shared" si="13"/>
        <v>139.06299999999999</v>
      </c>
      <c r="W109" s="119">
        <f>SUM(E109:T109)</f>
        <v>2225</v>
      </c>
    </row>
    <row r="110" spans="1:23" x14ac:dyDescent="0.2">
      <c r="A110" s="2"/>
      <c r="B110" s="17" t="s">
        <v>13</v>
      </c>
      <c r="C110" s="18"/>
      <c r="D110" s="19"/>
      <c r="E110" s="80">
        <v>16.074999999999999</v>
      </c>
      <c r="F110" s="80">
        <v>15.981999999999999</v>
      </c>
      <c r="G110" s="80">
        <v>15.949</v>
      </c>
      <c r="H110" s="80">
        <v>16.088999999999999</v>
      </c>
      <c r="I110" s="80">
        <v>16.251999999999999</v>
      </c>
      <c r="J110" s="80">
        <v>15.965999999999999</v>
      </c>
      <c r="K110" s="80">
        <v>16.754000000000001</v>
      </c>
      <c r="L110" s="113">
        <v>15.930999999999999</v>
      </c>
      <c r="M110" s="80">
        <v>16.065000000000001</v>
      </c>
      <c r="N110" s="80">
        <v>16.225999999999999</v>
      </c>
      <c r="O110" s="80">
        <v>16.562000000000001</v>
      </c>
      <c r="P110" s="80">
        <v>16.2</v>
      </c>
      <c r="Q110" s="80">
        <v>16.114999999999998</v>
      </c>
      <c r="R110" s="80">
        <v>16.068999999999999</v>
      </c>
      <c r="S110" s="80">
        <v>16.279</v>
      </c>
      <c r="T110" s="113">
        <v>15.86</v>
      </c>
      <c r="U110" s="136"/>
      <c r="V110" s="127">
        <f t="shared" si="13"/>
        <v>16.148</v>
      </c>
    </row>
    <row r="111" spans="1:23" x14ac:dyDescent="0.2">
      <c r="A111" s="2"/>
      <c r="B111" s="20" t="s">
        <v>14</v>
      </c>
      <c r="C111" s="4"/>
      <c r="D111" s="21"/>
      <c r="E111" s="107">
        <v>16.690999999999999</v>
      </c>
      <c r="F111" s="107">
        <v>16.670999999999999</v>
      </c>
      <c r="G111" s="107">
        <v>16.192</v>
      </c>
      <c r="H111" s="107">
        <v>16.702000000000002</v>
      </c>
      <c r="I111" s="107">
        <v>16.963999999999999</v>
      </c>
      <c r="J111" s="107">
        <v>16.745999999999999</v>
      </c>
      <c r="K111" s="107">
        <v>17.344000000000001</v>
      </c>
      <c r="L111" s="107">
        <v>17.032</v>
      </c>
      <c r="M111" s="107">
        <v>16.420999999999999</v>
      </c>
      <c r="N111" s="107">
        <v>16.887</v>
      </c>
      <c r="O111" s="107">
        <v>17.091999999999999</v>
      </c>
      <c r="P111" s="107">
        <v>16.495999999999999</v>
      </c>
      <c r="Q111" s="107">
        <v>16.646999999999998</v>
      </c>
      <c r="R111" s="107">
        <v>16.632999999999999</v>
      </c>
      <c r="S111" s="107">
        <v>17.082000000000001</v>
      </c>
      <c r="T111" s="107">
        <v>16.555</v>
      </c>
      <c r="U111" s="131"/>
      <c r="V111" s="121">
        <f t="shared" si="13"/>
        <v>16.760000000000002</v>
      </c>
    </row>
    <row r="112" spans="1:23" x14ac:dyDescent="0.2">
      <c r="A112" s="2"/>
      <c r="B112" s="22" t="s">
        <v>15</v>
      </c>
      <c r="C112" s="29"/>
      <c r="D112" s="24"/>
      <c r="E112" s="108">
        <v>22.09</v>
      </c>
      <c r="F112" s="108">
        <v>21.76</v>
      </c>
      <c r="G112" s="108">
        <v>18.73</v>
      </c>
      <c r="H112" s="108">
        <v>22.48</v>
      </c>
      <c r="I112" s="108">
        <v>23.18</v>
      </c>
      <c r="J112" s="108">
        <v>23.27</v>
      </c>
      <c r="K112" s="108">
        <v>22.24</v>
      </c>
      <c r="L112" s="108">
        <v>54.74</v>
      </c>
      <c r="M112" s="108">
        <v>18.62</v>
      </c>
      <c r="N112" s="108">
        <v>21.99</v>
      </c>
      <c r="O112" s="108">
        <v>22.51</v>
      </c>
      <c r="P112" s="108">
        <v>19.11</v>
      </c>
      <c r="Q112" s="108">
        <v>20.8</v>
      </c>
      <c r="R112" s="108">
        <v>20.79</v>
      </c>
      <c r="S112" s="108">
        <v>24.37</v>
      </c>
      <c r="T112" s="108">
        <v>55.93</v>
      </c>
      <c r="U112" s="132"/>
      <c r="V112" s="122">
        <f t="shared" si="13"/>
        <v>25.788</v>
      </c>
    </row>
    <row r="113" spans="1:23" ht="13.5" thickBot="1" x14ac:dyDescent="0.25">
      <c r="A113" s="2"/>
      <c r="B113" s="96" t="s">
        <v>215</v>
      </c>
      <c r="C113" s="94"/>
      <c r="D113" s="95"/>
      <c r="E113" s="109">
        <f>E111-E110</f>
        <v>0.61599999999999999</v>
      </c>
      <c r="F113" s="109">
        <f t="shared" ref="F113:T113" si="21">F111-F110</f>
        <v>0.68899999999999995</v>
      </c>
      <c r="G113" s="141">
        <f t="shared" si="21"/>
        <v>0.24299999999999999</v>
      </c>
      <c r="H113" s="109">
        <f t="shared" si="21"/>
        <v>0.61299999999999999</v>
      </c>
      <c r="I113" s="109">
        <f t="shared" si="21"/>
        <v>0.71199999999999997</v>
      </c>
      <c r="J113" s="109">
        <f t="shared" si="21"/>
        <v>0.78</v>
      </c>
      <c r="K113" s="109">
        <f t="shared" si="21"/>
        <v>0.59</v>
      </c>
      <c r="L113" s="109">
        <f t="shared" si="21"/>
        <v>1.101</v>
      </c>
      <c r="M113" s="109">
        <f t="shared" si="21"/>
        <v>0.35599999999999998</v>
      </c>
      <c r="N113" s="109">
        <f t="shared" si="21"/>
        <v>0.66100000000000003</v>
      </c>
      <c r="O113" s="109">
        <f t="shared" si="21"/>
        <v>0.53</v>
      </c>
      <c r="P113" s="109">
        <f t="shared" si="21"/>
        <v>0.29599999999999999</v>
      </c>
      <c r="Q113" s="109">
        <f t="shared" si="21"/>
        <v>0.53200000000000003</v>
      </c>
      <c r="R113" s="109">
        <f t="shared" si="21"/>
        <v>0.56399999999999995</v>
      </c>
      <c r="S113" s="109">
        <f t="shared" si="21"/>
        <v>0.80300000000000005</v>
      </c>
      <c r="T113" s="109">
        <f t="shared" si="21"/>
        <v>0.69499999999999995</v>
      </c>
      <c r="U113" s="133"/>
      <c r="V113" s="123">
        <f t="shared" si="13"/>
        <v>0.61099999999999999</v>
      </c>
      <c r="W113" s="123">
        <f>SUM(V108+V113)/2</f>
        <v>0.60399999999999998</v>
      </c>
    </row>
    <row r="114" spans="1:23" ht="15.75" x14ac:dyDescent="0.25">
      <c r="A114" s="10" t="s">
        <v>56</v>
      </c>
      <c r="B114" s="11" t="s">
        <v>57</v>
      </c>
      <c r="C114" s="12">
        <v>4389</v>
      </c>
      <c r="D114" s="27" t="s">
        <v>58</v>
      </c>
      <c r="E114" s="104">
        <v>283</v>
      </c>
      <c r="F114" s="79">
        <v>278</v>
      </c>
      <c r="G114" s="79">
        <v>265</v>
      </c>
      <c r="H114" s="79">
        <v>272</v>
      </c>
      <c r="I114" s="105">
        <v>269</v>
      </c>
      <c r="J114" s="79">
        <v>277</v>
      </c>
      <c r="K114" s="79">
        <v>240</v>
      </c>
      <c r="L114" s="79">
        <v>289</v>
      </c>
      <c r="M114" s="104">
        <v>283</v>
      </c>
      <c r="N114" s="79">
        <v>273</v>
      </c>
      <c r="O114" s="79">
        <v>278</v>
      </c>
      <c r="P114" s="79">
        <v>272</v>
      </c>
      <c r="Q114" s="79">
        <v>287</v>
      </c>
      <c r="R114" s="79">
        <v>276</v>
      </c>
      <c r="S114" s="79">
        <v>268</v>
      </c>
      <c r="T114" s="79">
        <v>279</v>
      </c>
      <c r="U114" s="128"/>
      <c r="V114" s="148">
        <f>SUM(V115,V120)</f>
        <v>274.31299999999999</v>
      </c>
    </row>
    <row r="115" spans="1:23" ht="16.5" thickBot="1" x14ac:dyDescent="0.3">
      <c r="A115" s="2"/>
      <c r="B115" s="14" t="s">
        <v>12</v>
      </c>
      <c r="C115" s="15"/>
      <c r="D115" s="16"/>
      <c r="E115" s="106">
        <v>141</v>
      </c>
      <c r="F115" s="106">
        <v>139</v>
      </c>
      <c r="G115" s="106">
        <v>130</v>
      </c>
      <c r="H115" s="106">
        <v>133</v>
      </c>
      <c r="I115" s="106">
        <v>137</v>
      </c>
      <c r="J115" s="106">
        <v>139</v>
      </c>
      <c r="K115" s="106">
        <v>129</v>
      </c>
      <c r="L115" s="106">
        <v>144</v>
      </c>
      <c r="M115" s="106">
        <v>140</v>
      </c>
      <c r="N115" s="106">
        <v>134</v>
      </c>
      <c r="O115" s="106">
        <v>138</v>
      </c>
      <c r="P115" s="106">
        <v>138</v>
      </c>
      <c r="Q115" s="106">
        <v>141</v>
      </c>
      <c r="R115" s="106">
        <v>136</v>
      </c>
      <c r="S115" s="106">
        <v>131</v>
      </c>
      <c r="T115" s="106">
        <v>139</v>
      </c>
      <c r="U115" s="129"/>
      <c r="V115" s="149">
        <f t="shared" si="13"/>
        <v>136.81299999999999</v>
      </c>
      <c r="W115" s="119">
        <f>SUM(E115:T115)</f>
        <v>2189</v>
      </c>
    </row>
    <row r="116" spans="1:23" x14ac:dyDescent="0.2">
      <c r="A116" s="2"/>
      <c r="B116" s="17" t="s">
        <v>13</v>
      </c>
      <c r="C116" s="18"/>
      <c r="D116" s="19"/>
      <c r="E116" s="80">
        <v>16.193000000000001</v>
      </c>
      <c r="F116" s="80">
        <v>16.295999999999999</v>
      </c>
      <c r="G116" s="80">
        <v>16.847000000000001</v>
      </c>
      <c r="H116" s="80">
        <v>15.871</v>
      </c>
      <c r="I116" s="80">
        <v>16.434000000000001</v>
      </c>
      <c r="J116" s="80">
        <v>16.356999999999999</v>
      </c>
      <c r="K116" s="80">
        <v>16.925000000000001</v>
      </c>
      <c r="L116" s="80">
        <v>15.875999999999999</v>
      </c>
      <c r="M116" s="80">
        <v>16.119</v>
      </c>
      <c r="N116" s="80">
        <v>16.433</v>
      </c>
      <c r="O116" s="80">
        <v>16.434999999999999</v>
      </c>
      <c r="P116" s="80">
        <v>16.381</v>
      </c>
      <c r="Q116" s="80">
        <v>16.074000000000002</v>
      </c>
      <c r="R116" s="80">
        <v>16.506</v>
      </c>
      <c r="S116" s="80">
        <v>16.756</v>
      </c>
      <c r="T116" s="80">
        <v>16.228999999999999</v>
      </c>
      <c r="U116" s="130"/>
      <c r="V116" s="120">
        <f t="shared" si="13"/>
        <v>16.358000000000001</v>
      </c>
    </row>
    <row r="117" spans="1:23" x14ac:dyDescent="0.2">
      <c r="A117" s="2"/>
      <c r="B117" s="20" t="s">
        <v>14</v>
      </c>
      <c r="C117" s="4"/>
      <c r="D117" s="21"/>
      <c r="E117" s="107">
        <v>16.631</v>
      </c>
      <c r="F117" s="107">
        <v>16.815999999999999</v>
      </c>
      <c r="G117" s="107">
        <v>18.07</v>
      </c>
      <c r="H117" s="107">
        <v>17.53</v>
      </c>
      <c r="I117" s="107">
        <v>16.986999999999998</v>
      </c>
      <c r="J117" s="107">
        <v>16.821000000000002</v>
      </c>
      <c r="K117" s="107">
        <v>18.146000000000001</v>
      </c>
      <c r="L117" s="107">
        <v>16.303000000000001</v>
      </c>
      <c r="M117" s="107">
        <v>16.716999999999999</v>
      </c>
      <c r="N117" s="107">
        <v>17.488</v>
      </c>
      <c r="O117" s="107">
        <v>16.881</v>
      </c>
      <c r="P117" s="107">
        <v>16.943999999999999</v>
      </c>
      <c r="Q117" s="107">
        <v>16.626000000000001</v>
      </c>
      <c r="R117" s="107">
        <v>17.143999999999998</v>
      </c>
      <c r="S117" s="107">
        <v>17.73</v>
      </c>
      <c r="T117" s="107">
        <v>16.719000000000001</v>
      </c>
      <c r="U117" s="131"/>
      <c r="V117" s="121">
        <f t="shared" si="13"/>
        <v>17.097000000000001</v>
      </c>
    </row>
    <row r="118" spans="1:23" x14ac:dyDescent="0.2">
      <c r="A118" s="2"/>
      <c r="B118" s="22" t="s">
        <v>15</v>
      </c>
      <c r="C118" s="28"/>
      <c r="D118" s="23"/>
      <c r="E118" s="108">
        <v>20.37</v>
      </c>
      <c r="F118" s="108">
        <v>21.69</v>
      </c>
      <c r="G118" s="108">
        <v>42.73</v>
      </c>
      <c r="H118" s="108">
        <v>68.02</v>
      </c>
      <c r="I118" s="108">
        <v>21.58</v>
      </c>
      <c r="J118" s="108">
        <v>20.02</v>
      </c>
      <c r="K118" s="108">
        <v>24.57</v>
      </c>
      <c r="L118" s="108">
        <v>21.77</v>
      </c>
      <c r="M118" s="108">
        <v>24.68</v>
      </c>
      <c r="N118" s="108">
        <v>37</v>
      </c>
      <c r="O118" s="108">
        <v>23.61</v>
      </c>
      <c r="P118" s="108">
        <v>21.83</v>
      </c>
      <c r="Q118" s="108">
        <v>23.44</v>
      </c>
      <c r="R118" s="108">
        <v>20.88</v>
      </c>
      <c r="S118" s="108">
        <v>27.55</v>
      </c>
      <c r="T118" s="108">
        <v>21.61</v>
      </c>
      <c r="U118" s="132"/>
      <c r="V118" s="122">
        <f t="shared" si="13"/>
        <v>27.584</v>
      </c>
    </row>
    <row r="119" spans="1:23" x14ac:dyDescent="0.2">
      <c r="A119" s="2"/>
      <c r="B119" s="99" t="s">
        <v>215</v>
      </c>
      <c r="C119" s="97"/>
      <c r="D119" s="98"/>
      <c r="E119" s="109">
        <f>E117-E116</f>
        <v>0.438</v>
      </c>
      <c r="F119" s="109">
        <f t="shared" ref="F119:T119" si="22">F117-F116</f>
        <v>0.52</v>
      </c>
      <c r="G119" s="109">
        <f t="shared" si="22"/>
        <v>1.2230000000000001</v>
      </c>
      <c r="H119" s="109">
        <f t="shared" si="22"/>
        <v>1.659</v>
      </c>
      <c r="I119" s="109">
        <f t="shared" si="22"/>
        <v>0.55300000000000005</v>
      </c>
      <c r="J119" s="109">
        <f t="shared" si="22"/>
        <v>0.46400000000000002</v>
      </c>
      <c r="K119" s="109">
        <f t="shared" si="22"/>
        <v>1.2210000000000001</v>
      </c>
      <c r="L119" s="109">
        <f t="shared" si="22"/>
        <v>0.42699999999999999</v>
      </c>
      <c r="M119" s="109">
        <f t="shared" si="22"/>
        <v>0.59799999999999998</v>
      </c>
      <c r="N119" s="109">
        <f t="shared" si="22"/>
        <v>1.0549999999999999</v>
      </c>
      <c r="O119" s="109">
        <f t="shared" si="22"/>
        <v>0.44600000000000001</v>
      </c>
      <c r="P119" s="109">
        <f t="shared" si="22"/>
        <v>0.56299999999999994</v>
      </c>
      <c r="Q119" s="109">
        <f t="shared" si="22"/>
        <v>0.55200000000000005</v>
      </c>
      <c r="R119" s="109">
        <f t="shared" si="22"/>
        <v>0.63800000000000001</v>
      </c>
      <c r="S119" s="109">
        <f t="shared" si="22"/>
        <v>0.97399999999999998</v>
      </c>
      <c r="T119" s="109">
        <f t="shared" si="22"/>
        <v>0.49</v>
      </c>
      <c r="U119" s="133"/>
      <c r="V119" s="123">
        <f t="shared" si="13"/>
        <v>0.73899999999999999</v>
      </c>
    </row>
    <row r="120" spans="1:23" ht="16.5" thickBot="1" x14ac:dyDescent="0.3">
      <c r="A120" s="2"/>
      <c r="B120" s="14" t="s">
        <v>16</v>
      </c>
      <c r="C120" s="15"/>
      <c r="D120" s="16"/>
      <c r="E120" s="106">
        <v>142</v>
      </c>
      <c r="F120" s="106">
        <v>139</v>
      </c>
      <c r="G120" s="106">
        <v>135</v>
      </c>
      <c r="H120" s="106">
        <v>139</v>
      </c>
      <c r="I120" s="106">
        <v>132</v>
      </c>
      <c r="J120" s="106">
        <v>138</v>
      </c>
      <c r="K120" s="106">
        <v>111</v>
      </c>
      <c r="L120" s="106">
        <v>145</v>
      </c>
      <c r="M120" s="106">
        <v>143</v>
      </c>
      <c r="N120" s="106">
        <v>139</v>
      </c>
      <c r="O120" s="106">
        <v>140</v>
      </c>
      <c r="P120" s="106">
        <v>134</v>
      </c>
      <c r="Q120" s="106">
        <v>146</v>
      </c>
      <c r="R120" s="106">
        <v>140</v>
      </c>
      <c r="S120" s="106">
        <v>137</v>
      </c>
      <c r="T120" s="106">
        <v>140</v>
      </c>
      <c r="U120" s="129"/>
      <c r="V120" s="149">
        <f t="shared" si="13"/>
        <v>137.5</v>
      </c>
      <c r="W120" s="119">
        <f>SUM(E120:T120)</f>
        <v>2200</v>
      </c>
    </row>
    <row r="121" spans="1:23" x14ac:dyDescent="0.2">
      <c r="A121" s="2"/>
      <c r="B121" s="17" t="s">
        <v>13</v>
      </c>
      <c r="C121" s="18"/>
      <c r="D121" s="19"/>
      <c r="E121" s="80">
        <v>16.044</v>
      </c>
      <c r="F121" s="80">
        <v>16.041</v>
      </c>
      <c r="G121" s="80">
        <v>16.48</v>
      </c>
      <c r="H121" s="80">
        <v>15.789</v>
      </c>
      <c r="I121" s="80">
        <v>16.366</v>
      </c>
      <c r="J121" s="80">
        <v>16.373999999999999</v>
      </c>
      <c r="K121" s="80">
        <v>16.882999999999999</v>
      </c>
      <c r="L121" s="113">
        <v>15.678000000000001</v>
      </c>
      <c r="M121" s="80">
        <v>15.911</v>
      </c>
      <c r="N121" s="80">
        <v>16.373999999999999</v>
      </c>
      <c r="O121" s="80">
        <v>16.335999999999999</v>
      </c>
      <c r="P121" s="80">
        <v>16.27</v>
      </c>
      <c r="Q121" s="80">
        <v>15.62</v>
      </c>
      <c r="R121" s="80">
        <v>16.123999999999999</v>
      </c>
      <c r="S121" s="80">
        <v>16.199000000000002</v>
      </c>
      <c r="T121" s="113">
        <v>15.847</v>
      </c>
      <c r="U121" s="136"/>
      <c r="V121" s="127">
        <f t="shared" si="13"/>
        <v>16.146000000000001</v>
      </c>
    </row>
    <row r="122" spans="1:23" x14ac:dyDescent="0.2">
      <c r="A122" s="2"/>
      <c r="B122" s="20" t="s">
        <v>14</v>
      </c>
      <c r="C122" s="4"/>
      <c r="D122" s="21"/>
      <c r="E122" s="107">
        <v>16.584</v>
      </c>
      <c r="F122" s="107">
        <v>16.753</v>
      </c>
      <c r="G122" s="107">
        <v>17.428000000000001</v>
      </c>
      <c r="H122" s="107">
        <v>16.742000000000001</v>
      </c>
      <c r="I122" s="107">
        <v>17.706</v>
      </c>
      <c r="J122" s="107">
        <v>17.007999999999999</v>
      </c>
      <c r="K122" s="107">
        <v>21.079000000000001</v>
      </c>
      <c r="L122" s="107">
        <v>16.161000000000001</v>
      </c>
      <c r="M122" s="107">
        <v>16.326000000000001</v>
      </c>
      <c r="N122" s="107">
        <v>16.896999999999998</v>
      </c>
      <c r="O122" s="107">
        <v>16.696000000000002</v>
      </c>
      <c r="P122" s="107">
        <v>17.393000000000001</v>
      </c>
      <c r="Q122" s="107">
        <v>16.120999999999999</v>
      </c>
      <c r="R122" s="107">
        <v>16.684000000000001</v>
      </c>
      <c r="S122" s="107">
        <v>17.003</v>
      </c>
      <c r="T122" s="107">
        <v>16.722000000000001</v>
      </c>
      <c r="U122" s="131"/>
      <c r="V122" s="121">
        <f t="shared" si="13"/>
        <v>17.081</v>
      </c>
    </row>
    <row r="123" spans="1:23" x14ac:dyDescent="0.2">
      <c r="A123" s="2"/>
      <c r="B123" s="22" t="s">
        <v>15</v>
      </c>
      <c r="C123" s="29"/>
      <c r="D123" s="24"/>
      <c r="E123" s="108">
        <v>21.94</v>
      </c>
      <c r="F123" s="108">
        <v>22.8</v>
      </c>
      <c r="G123" s="108">
        <v>21.96</v>
      </c>
      <c r="H123" s="108">
        <v>41.2</v>
      </c>
      <c r="I123" s="108">
        <v>109.9</v>
      </c>
      <c r="J123" s="108">
        <v>44.58</v>
      </c>
      <c r="K123" s="108">
        <v>316.7</v>
      </c>
      <c r="L123" s="108">
        <v>20.239999999999998</v>
      </c>
      <c r="M123" s="108">
        <v>23.74</v>
      </c>
      <c r="N123" s="108">
        <v>22.04</v>
      </c>
      <c r="O123" s="108">
        <v>19.579999999999998</v>
      </c>
      <c r="P123" s="108">
        <v>51.18</v>
      </c>
      <c r="Q123" s="108">
        <v>21.3</v>
      </c>
      <c r="R123" s="108">
        <v>21.38</v>
      </c>
      <c r="S123" s="108">
        <v>23.69</v>
      </c>
      <c r="T123" s="108">
        <v>54.91</v>
      </c>
      <c r="U123" s="132"/>
      <c r="V123" s="122">
        <f t="shared" si="13"/>
        <v>52.320999999999998</v>
      </c>
    </row>
    <row r="124" spans="1:23" ht="13.5" thickBot="1" x14ac:dyDescent="0.25">
      <c r="A124" s="2"/>
      <c r="B124" s="96" t="s">
        <v>215</v>
      </c>
      <c r="C124" s="94"/>
      <c r="D124" s="95"/>
      <c r="E124" s="109">
        <f>E122-E121</f>
        <v>0.54</v>
      </c>
      <c r="F124" s="109">
        <f t="shared" ref="F124:T124" si="23">F122-F121</f>
        <v>0.71199999999999997</v>
      </c>
      <c r="G124" s="109">
        <f t="shared" si="23"/>
        <v>0.94799999999999995</v>
      </c>
      <c r="H124" s="109">
        <f t="shared" si="23"/>
        <v>0.95299999999999996</v>
      </c>
      <c r="I124" s="109">
        <f t="shared" si="23"/>
        <v>1.34</v>
      </c>
      <c r="J124" s="109">
        <f t="shared" si="23"/>
        <v>0.63400000000000001</v>
      </c>
      <c r="K124" s="109">
        <f t="shared" si="23"/>
        <v>4.1959999999999997</v>
      </c>
      <c r="L124" s="109">
        <f t="shared" si="23"/>
        <v>0.48299999999999998</v>
      </c>
      <c r="M124" s="109">
        <f t="shared" si="23"/>
        <v>0.41499999999999998</v>
      </c>
      <c r="N124" s="109">
        <f t="shared" si="23"/>
        <v>0.52300000000000002</v>
      </c>
      <c r="O124" s="109">
        <f t="shared" si="23"/>
        <v>0.36</v>
      </c>
      <c r="P124" s="109">
        <f t="shared" si="23"/>
        <v>1.123</v>
      </c>
      <c r="Q124" s="109">
        <f t="shared" si="23"/>
        <v>0.501</v>
      </c>
      <c r="R124" s="109">
        <f t="shared" si="23"/>
        <v>0.56000000000000005</v>
      </c>
      <c r="S124" s="109">
        <f t="shared" si="23"/>
        <v>0.80400000000000005</v>
      </c>
      <c r="T124" s="109">
        <f t="shared" si="23"/>
        <v>0.875</v>
      </c>
      <c r="U124" s="133"/>
      <c r="V124" s="123">
        <f t="shared" si="13"/>
        <v>0.93500000000000005</v>
      </c>
      <c r="W124" s="123">
        <f>SUM(V119+V124)/2</f>
        <v>0.83699999999999997</v>
      </c>
    </row>
    <row r="125" spans="1:23" ht="15.75" x14ac:dyDescent="0.25">
      <c r="A125" s="10" t="s">
        <v>59</v>
      </c>
      <c r="B125" s="11" t="s">
        <v>60</v>
      </c>
      <c r="C125" s="12">
        <v>4386</v>
      </c>
      <c r="D125" s="27" t="s">
        <v>61</v>
      </c>
      <c r="E125" s="104">
        <v>279</v>
      </c>
      <c r="F125" s="105">
        <v>274</v>
      </c>
      <c r="G125" s="79">
        <v>263</v>
      </c>
      <c r="H125" s="79">
        <v>281</v>
      </c>
      <c r="I125" s="79">
        <v>276</v>
      </c>
      <c r="J125" s="79">
        <v>275</v>
      </c>
      <c r="K125" s="79">
        <v>273</v>
      </c>
      <c r="L125" s="79">
        <v>269</v>
      </c>
      <c r="M125" s="104">
        <v>268</v>
      </c>
      <c r="N125" s="79">
        <v>274</v>
      </c>
      <c r="O125" s="79">
        <v>272</v>
      </c>
      <c r="P125" s="79">
        <v>278</v>
      </c>
      <c r="Q125" s="79">
        <v>263</v>
      </c>
      <c r="R125" s="79">
        <v>282</v>
      </c>
      <c r="S125" s="79">
        <v>279</v>
      </c>
      <c r="T125" s="79">
        <v>280</v>
      </c>
      <c r="U125" s="128"/>
      <c r="V125" s="148">
        <f>SUM(V126,V131)</f>
        <v>274.125</v>
      </c>
    </row>
    <row r="126" spans="1:23" ht="16.5" thickBot="1" x14ac:dyDescent="0.3">
      <c r="A126" s="2"/>
      <c r="B126" s="14" t="s">
        <v>12</v>
      </c>
      <c r="C126" s="15"/>
      <c r="D126" s="16"/>
      <c r="E126" s="106">
        <v>140</v>
      </c>
      <c r="F126" s="106">
        <v>136</v>
      </c>
      <c r="G126" s="106">
        <v>119</v>
      </c>
      <c r="H126" s="106">
        <v>140</v>
      </c>
      <c r="I126" s="106">
        <v>136</v>
      </c>
      <c r="J126" s="106">
        <v>137</v>
      </c>
      <c r="K126" s="106">
        <v>135</v>
      </c>
      <c r="L126" s="106">
        <v>131</v>
      </c>
      <c r="M126" s="106">
        <v>130</v>
      </c>
      <c r="N126" s="106">
        <v>135</v>
      </c>
      <c r="O126" s="106">
        <v>134</v>
      </c>
      <c r="P126" s="106">
        <v>135</v>
      </c>
      <c r="Q126" s="106">
        <v>123</v>
      </c>
      <c r="R126" s="106">
        <v>140</v>
      </c>
      <c r="S126" s="106">
        <v>138</v>
      </c>
      <c r="T126" s="106">
        <v>137</v>
      </c>
      <c r="U126" s="129"/>
      <c r="V126" s="149">
        <f t="shared" si="13"/>
        <v>134.125</v>
      </c>
      <c r="W126" s="119">
        <f>SUM(E126:T126)</f>
        <v>2146</v>
      </c>
    </row>
    <row r="127" spans="1:23" x14ac:dyDescent="0.2">
      <c r="A127" s="2"/>
      <c r="B127" s="17" t="s">
        <v>13</v>
      </c>
      <c r="C127" s="18"/>
      <c r="D127" s="19"/>
      <c r="E127" s="80">
        <v>16.023</v>
      </c>
      <c r="F127" s="80">
        <v>16.359000000000002</v>
      </c>
      <c r="G127" s="80">
        <v>15.976000000000001</v>
      </c>
      <c r="H127" s="80">
        <v>16.210999999999999</v>
      </c>
      <c r="I127" s="80">
        <v>16.391999999999999</v>
      </c>
      <c r="J127" s="80">
        <v>16.209</v>
      </c>
      <c r="K127" s="80">
        <v>16.637</v>
      </c>
      <c r="L127" s="80">
        <v>16.143999999999998</v>
      </c>
      <c r="M127" s="80">
        <v>14.375</v>
      </c>
      <c r="N127" s="80">
        <v>16.341999999999999</v>
      </c>
      <c r="O127" s="80">
        <v>16.678000000000001</v>
      </c>
      <c r="P127" s="80">
        <v>14.22</v>
      </c>
      <c r="Q127" s="80">
        <v>16.468</v>
      </c>
      <c r="R127" s="80">
        <v>16.277999999999999</v>
      </c>
      <c r="S127" s="80">
        <v>16.239999999999998</v>
      </c>
      <c r="T127" s="80">
        <v>15.977</v>
      </c>
      <c r="U127" s="130"/>
      <c r="V127" s="120">
        <f t="shared" si="13"/>
        <v>16.033000000000001</v>
      </c>
    </row>
    <row r="128" spans="1:23" x14ac:dyDescent="0.2">
      <c r="A128" s="2"/>
      <c r="B128" s="20" t="s">
        <v>14</v>
      </c>
      <c r="C128" s="4"/>
      <c r="D128" s="21"/>
      <c r="E128" s="107">
        <v>16.690000000000001</v>
      </c>
      <c r="F128" s="107">
        <v>17.231000000000002</v>
      </c>
      <c r="G128" s="107">
        <v>19.617999999999999</v>
      </c>
      <c r="H128" s="107">
        <v>16.702000000000002</v>
      </c>
      <c r="I128" s="107">
        <v>17.309000000000001</v>
      </c>
      <c r="J128" s="107">
        <v>16.986999999999998</v>
      </c>
      <c r="K128" s="107">
        <v>17.323</v>
      </c>
      <c r="L128" s="107">
        <v>16.574000000000002</v>
      </c>
      <c r="M128" s="107">
        <v>17.111000000000001</v>
      </c>
      <c r="N128" s="107">
        <v>17.425999999999998</v>
      </c>
      <c r="O128" s="107">
        <v>17.370999999999999</v>
      </c>
      <c r="P128" s="107">
        <v>17.373999999999999</v>
      </c>
      <c r="Q128" s="107">
        <v>19.023</v>
      </c>
      <c r="R128" s="107">
        <v>16.672999999999998</v>
      </c>
      <c r="S128" s="107">
        <v>17.059999999999999</v>
      </c>
      <c r="T128" s="107">
        <v>17.050999999999998</v>
      </c>
      <c r="U128" s="131"/>
      <c r="V128" s="121">
        <f t="shared" si="13"/>
        <v>17.344999999999999</v>
      </c>
    </row>
    <row r="129" spans="1:23" x14ac:dyDescent="0.2">
      <c r="A129" s="2"/>
      <c r="B129" s="22" t="s">
        <v>15</v>
      </c>
      <c r="C129" s="28"/>
      <c r="D129" s="23"/>
      <c r="E129" s="108">
        <v>32.85</v>
      </c>
      <c r="F129" s="108">
        <v>34.590000000000003</v>
      </c>
      <c r="G129" s="108">
        <v>321</v>
      </c>
      <c r="H129" s="108">
        <v>22.81</v>
      </c>
      <c r="I129" s="108">
        <v>43.71</v>
      </c>
      <c r="J129" s="108">
        <v>21.66</v>
      </c>
      <c r="K129" s="108">
        <v>20.94</v>
      </c>
      <c r="L129" s="108">
        <v>19.920000000000002</v>
      </c>
      <c r="M129" s="108">
        <v>21.53</v>
      </c>
      <c r="N129" s="108">
        <v>40.96</v>
      </c>
      <c r="O129" s="108">
        <v>21.46</v>
      </c>
      <c r="P129" s="108">
        <v>41.62</v>
      </c>
      <c r="Q129" s="108">
        <v>253.5</v>
      </c>
      <c r="R129" s="108">
        <v>19.809999999999999</v>
      </c>
      <c r="S129" s="108">
        <v>20.95</v>
      </c>
      <c r="T129" s="108">
        <v>47.83</v>
      </c>
      <c r="U129" s="132"/>
      <c r="V129" s="122">
        <f t="shared" si="13"/>
        <v>61.570999999999998</v>
      </c>
    </row>
    <row r="130" spans="1:23" x14ac:dyDescent="0.2">
      <c r="A130" s="2"/>
      <c r="B130" s="99" t="s">
        <v>215</v>
      </c>
      <c r="C130" s="97"/>
      <c r="D130" s="98"/>
      <c r="E130" s="109">
        <f>E128-E127</f>
        <v>0.66700000000000004</v>
      </c>
      <c r="F130" s="109">
        <f t="shared" ref="F130:T130" si="24">F128-F127</f>
        <v>0.872</v>
      </c>
      <c r="G130" s="109">
        <f t="shared" si="24"/>
        <v>3.6419999999999999</v>
      </c>
      <c r="H130" s="109">
        <f t="shared" si="24"/>
        <v>0.49099999999999999</v>
      </c>
      <c r="I130" s="109">
        <f t="shared" si="24"/>
        <v>0.91700000000000004</v>
      </c>
      <c r="J130" s="109">
        <f t="shared" si="24"/>
        <v>0.77800000000000002</v>
      </c>
      <c r="K130" s="109">
        <f t="shared" si="24"/>
        <v>0.68600000000000005</v>
      </c>
      <c r="L130" s="109">
        <f t="shared" si="24"/>
        <v>0.43</v>
      </c>
      <c r="M130" s="109">
        <f t="shared" si="24"/>
        <v>2.7360000000000002</v>
      </c>
      <c r="N130" s="109">
        <f t="shared" si="24"/>
        <v>1.0840000000000001</v>
      </c>
      <c r="O130" s="109">
        <f t="shared" si="24"/>
        <v>0.69299999999999995</v>
      </c>
      <c r="P130" s="109">
        <f t="shared" si="24"/>
        <v>3.1539999999999999</v>
      </c>
      <c r="Q130" s="109">
        <f t="shared" si="24"/>
        <v>2.5550000000000002</v>
      </c>
      <c r="R130" s="109">
        <f t="shared" si="24"/>
        <v>0.39500000000000002</v>
      </c>
      <c r="S130" s="109">
        <f t="shared" si="24"/>
        <v>0.82</v>
      </c>
      <c r="T130" s="109">
        <f t="shared" si="24"/>
        <v>1.0740000000000001</v>
      </c>
      <c r="U130" s="133"/>
      <c r="V130" s="123">
        <f t="shared" si="13"/>
        <v>1.3120000000000001</v>
      </c>
    </row>
    <row r="131" spans="1:23" ht="16.5" thickBot="1" x14ac:dyDescent="0.3">
      <c r="A131" s="2"/>
      <c r="B131" s="14" t="s">
        <v>16</v>
      </c>
      <c r="C131" s="15"/>
      <c r="D131" s="16"/>
      <c r="E131" s="106">
        <v>139</v>
      </c>
      <c r="F131" s="106">
        <v>138</v>
      </c>
      <c r="G131" s="106">
        <v>144</v>
      </c>
      <c r="H131" s="106">
        <v>141</v>
      </c>
      <c r="I131" s="106">
        <v>140</v>
      </c>
      <c r="J131" s="106">
        <v>138</v>
      </c>
      <c r="K131" s="106">
        <v>138</v>
      </c>
      <c r="L131" s="106">
        <v>138</v>
      </c>
      <c r="M131" s="106">
        <v>138</v>
      </c>
      <c r="N131" s="106">
        <v>139</v>
      </c>
      <c r="O131" s="106">
        <v>138</v>
      </c>
      <c r="P131" s="106">
        <v>143</v>
      </c>
      <c r="Q131" s="106">
        <v>140</v>
      </c>
      <c r="R131" s="106">
        <v>142</v>
      </c>
      <c r="S131" s="106">
        <v>141</v>
      </c>
      <c r="T131" s="106">
        <v>143</v>
      </c>
      <c r="U131" s="129"/>
      <c r="V131" s="149">
        <f t="shared" si="13"/>
        <v>140</v>
      </c>
      <c r="W131" s="119">
        <f>SUM(E131:T131)</f>
        <v>2240</v>
      </c>
    </row>
    <row r="132" spans="1:23" x14ac:dyDescent="0.2">
      <c r="A132" s="2"/>
      <c r="B132" s="17" t="s">
        <v>13</v>
      </c>
      <c r="C132" s="18"/>
      <c r="D132" s="19"/>
      <c r="E132" s="80">
        <v>16.029</v>
      </c>
      <c r="F132" s="80">
        <v>15.9</v>
      </c>
      <c r="G132" s="80">
        <v>15.811</v>
      </c>
      <c r="H132" s="80">
        <v>15.898999999999999</v>
      </c>
      <c r="I132" s="80">
        <v>16.411999999999999</v>
      </c>
      <c r="J132" s="80">
        <v>16.068000000000001</v>
      </c>
      <c r="K132" s="80">
        <v>16.271999999999998</v>
      </c>
      <c r="L132" s="113">
        <v>16.222999999999999</v>
      </c>
      <c r="M132" s="80">
        <v>16.372</v>
      </c>
      <c r="N132" s="80">
        <v>16.071000000000002</v>
      </c>
      <c r="O132" s="80">
        <v>16.096</v>
      </c>
      <c r="P132" s="80">
        <v>16.097999999999999</v>
      </c>
      <c r="Q132" s="80">
        <v>16.25</v>
      </c>
      <c r="R132" s="80">
        <v>15.898999999999999</v>
      </c>
      <c r="S132" s="80">
        <v>16.082999999999998</v>
      </c>
      <c r="T132" s="113">
        <v>15.909000000000001</v>
      </c>
      <c r="U132" s="136"/>
      <c r="V132" s="127">
        <f t="shared" si="13"/>
        <v>16.087</v>
      </c>
    </row>
    <row r="133" spans="1:23" x14ac:dyDescent="0.2">
      <c r="A133" s="2"/>
      <c r="B133" s="20" t="s">
        <v>14</v>
      </c>
      <c r="C133" s="4"/>
      <c r="D133" s="21"/>
      <c r="E133" s="107">
        <v>16.873999999999999</v>
      </c>
      <c r="F133" s="107">
        <v>16.948</v>
      </c>
      <c r="G133" s="107">
        <v>16.242000000000001</v>
      </c>
      <c r="H133" s="107">
        <v>16.582000000000001</v>
      </c>
      <c r="I133" s="107">
        <v>16.754999999999999</v>
      </c>
      <c r="J133" s="107">
        <v>16.911000000000001</v>
      </c>
      <c r="K133" s="107">
        <v>17.036000000000001</v>
      </c>
      <c r="L133" s="107">
        <v>17.027999999999999</v>
      </c>
      <c r="M133" s="107">
        <v>17.012</v>
      </c>
      <c r="N133" s="107">
        <v>16.788</v>
      </c>
      <c r="O133" s="107">
        <v>17.015999999999998</v>
      </c>
      <c r="P133" s="111">
        <v>16.381</v>
      </c>
      <c r="Q133" s="107">
        <v>16.637</v>
      </c>
      <c r="R133" s="107">
        <v>16.253</v>
      </c>
      <c r="S133" s="107">
        <v>16.66</v>
      </c>
      <c r="T133" s="107">
        <v>16.306999999999999</v>
      </c>
      <c r="U133" s="131"/>
      <c r="V133" s="121">
        <f t="shared" si="13"/>
        <v>16.713999999999999</v>
      </c>
    </row>
    <row r="134" spans="1:23" x14ac:dyDescent="0.2">
      <c r="A134" s="2"/>
      <c r="B134" s="22" t="s">
        <v>15</v>
      </c>
      <c r="C134" s="29"/>
      <c r="D134" s="24"/>
      <c r="E134" s="108">
        <v>50.07</v>
      </c>
      <c r="F134" s="108">
        <v>57.76</v>
      </c>
      <c r="G134" s="108">
        <v>22.54</v>
      </c>
      <c r="H134" s="108">
        <v>50.42</v>
      </c>
      <c r="I134" s="108">
        <v>18.89</v>
      </c>
      <c r="J134" s="108">
        <v>42.57</v>
      </c>
      <c r="K134" s="108">
        <v>21.21</v>
      </c>
      <c r="L134" s="108">
        <v>51.36</v>
      </c>
      <c r="M134" s="108">
        <v>24.68</v>
      </c>
      <c r="N134" s="108">
        <v>26.02</v>
      </c>
      <c r="O134" s="108">
        <v>62.16</v>
      </c>
      <c r="P134" s="108">
        <v>20.67</v>
      </c>
      <c r="Q134" s="108">
        <v>17.690000000000001</v>
      </c>
      <c r="R134" s="108">
        <v>20.239999999999998</v>
      </c>
      <c r="S134" s="108">
        <v>22.63</v>
      </c>
      <c r="T134" s="108">
        <v>20.9</v>
      </c>
      <c r="U134" s="132"/>
      <c r="V134" s="122">
        <f t="shared" ref="V134:V179" si="25">SUM(E134:T134)/16</f>
        <v>33.113</v>
      </c>
    </row>
    <row r="135" spans="1:23" ht="13.5" thickBot="1" x14ac:dyDescent="0.25">
      <c r="A135" s="2"/>
      <c r="B135" s="96" t="s">
        <v>215</v>
      </c>
      <c r="C135" s="94"/>
      <c r="D135" s="95"/>
      <c r="E135" s="109">
        <f>E133-E132</f>
        <v>0.84499999999999997</v>
      </c>
      <c r="F135" s="109">
        <f t="shared" ref="F135:T135" si="26">F133-F132</f>
        <v>1.048</v>
      </c>
      <c r="G135" s="109">
        <f t="shared" si="26"/>
        <v>0.43099999999999999</v>
      </c>
      <c r="H135" s="109">
        <f t="shared" si="26"/>
        <v>0.68300000000000005</v>
      </c>
      <c r="I135" s="109">
        <f t="shared" si="26"/>
        <v>0.34300000000000003</v>
      </c>
      <c r="J135" s="109">
        <f t="shared" si="26"/>
        <v>0.84299999999999997</v>
      </c>
      <c r="K135" s="109">
        <f t="shared" si="26"/>
        <v>0.76400000000000001</v>
      </c>
      <c r="L135" s="109">
        <f t="shared" si="26"/>
        <v>0.80500000000000005</v>
      </c>
      <c r="M135" s="109">
        <f t="shared" si="26"/>
        <v>0.64</v>
      </c>
      <c r="N135" s="109">
        <f t="shared" si="26"/>
        <v>0.71699999999999997</v>
      </c>
      <c r="O135" s="109">
        <f t="shared" si="26"/>
        <v>0.92</v>
      </c>
      <c r="P135" s="109">
        <f t="shared" si="26"/>
        <v>0.28299999999999997</v>
      </c>
      <c r="Q135" s="109">
        <f t="shared" si="26"/>
        <v>0.38700000000000001</v>
      </c>
      <c r="R135" s="109">
        <f t="shared" si="26"/>
        <v>0.35399999999999998</v>
      </c>
      <c r="S135" s="109">
        <f t="shared" si="26"/>
        <v>0.57699999999999996</v>
      </c>
      <c r="T135" s="109">
        <f t="shared" si="26"/>
        <v>0.39800000000000002</v>
      </c>
      <c r="U135" s="133"/>
      <c r="V135" s="123">
        <f t="shared" si="25"/>
        <v>0.627</v>
      </c>
      <c r="W135" s="123">
        <f>SUM(V130+V135)/2</f>
        <v>0.97</v>
      </c>
    </row>
    <row r="136" spans="1:23" ht="15.75" x14ac:dyDescent="0.25">
      <c r="A136" s="10" t="s">
        <v>62</v>
      </c>
      <c r="B136" s="11" t="s">
        <v>63</v>
      </c>
      <c r="C136" s="12">
        <v>4383</v>
      </c>
      <c r="D136" s="27" t="s">
        <v>31</v>
      </c>
      <c r="E136" s="104">
        <v>279</v>
      </c>
      <c r="F136" s="79">
        <v>276</v>
      </c>
      <c r="G136" s="105">
        <v>256</v>
      </c>
      <c r="H136" s="79">
        <v>279</v>
      </c>
      <c r="I136" s="79">
        <v>268</v>
      </c>
      <c r="J136" s="79">
        <v>277</v>
      </c>
      <c r="K136" s="79">
        <v>272</v>
      </c>
      <c r="L136" s="79">
        <v>280</v>
      </c>
      <c r="M136" s="104">
        <v>279</v>
      </c>
      <c r="N136" s="79">
        <v>273</v>
      </c>
      <c r="O136" s="79">
        <v>272</v>
      </c>
      <c r="P136" s="79">
        <v>265</v>
      </c>
      <c r="Q136" s="79">
        <v>275</v>
      </c>
      <c r="R136" s="79">
        <v>278</v>
      </c>
      <c r="S136" s="79">
        <v>280</v>
      </c>
      <c r="T136" s="79">
        <v>274</v>
      </c>
      <c r="U136" s="128"/>
      <c r="V136" s="148">
        <f>SUM(V137,V142)</f>
        <v>273.93799999999999</v>
      </c>
    </row>
    <row r="137" spans="1:23" ht="16.5" thickBot="1" x14ac:dyDescent="0.3">
      <c r="A137" s="2"/>
      <c r="B137" s="14" t="s">
        <v>12</v>
      </c>
      <c r="C137" s="15"/>
      <c r="D137" s="16"/>
      <c r="E137" s="106">
        <v>139</v>
      </c>
      <c r="F137" s="106">
        <v>138</v>
      </c>
      <c r="G137" s="106">
        <v>140</v>
      </c>
      <c r="H137" s="106">
        <v>141</v>
      </c>
      <c r="I137" s="106">
        <v>135</v>
      </c>
      <c r="J137" s="106">
        <v>138</v>
      </c>
      <c r="K137" s="106">
        <v>137</v>
      </c>
      <c r="L137" s="106">
        <v>139</v>
      </c>
      <c r="M137" s="106">
        <v>140</v>
      </c>
      <c r="N137" s="106">
        <v>135</v>
      </c>
      <c r="O137" s="106">
        <v>132</v>
      </c>
      <c r="P137" s="106">
        <v>129</v>
      </c>
      <c r="Q137" s="106">
        <v>135</v>
      </c>
      <c r="R137" s="106">
        <v>136</v>
      </c>
      <c r="S137" s="106">
        <v>139</v>
      </c>
      <c r="T137" s="106">
        <v>133</v>
      </c>
      <c r="U137" s="129"/>
      <c r="V137" s="149">
        <f t="shared" si="25"/>
        <v>136.625</v>
      </c>
      <c r="W137" s="119">
        <f>SUM(E137:T137)</f>
        <v>2186</v>
      </c>
    </row>
    <row r="138" spans="1:23" x14ac:dyDescent="0.2">
      <c r="A138" s="2"/>
      <c r="B138" s="17" t="s">
        <v>13</v>
      </c>
      <c r="C138" s="18"/>
      <c r="D138" s="19"/>
      <c r="E138" s="80">
        <v>16.257999999999999</v>
      </c>
      <c r="F138" s="80">
        <v>16.297000000000001</v>
      </c>
      <c r="G138" s="80">
        <v>16.044</v>
      </c>
      <c r="H138" s="80">
        <v>16.091999999999999</v>
      </c>
      <c r="I138" s="80">
        <v>16.66</v>
      </c>
      <c r="J138" s="80">
        <v>16.297000000000001</v>
      </c>
      <c r="K138" s="80">
        <v>16.513000000000002</v>
      </c>
      <c r="L138" s="80">
        <v>16.302</v>
      </c>
      <c r="M138" s="80">
        <v>16.279</v>
      </c>
      <c r="N138" s="80">
        <v>16.526</v>
      </c>
      <c r="O138" s="80">
        <v>16.577000000000002</v>
      </c>
      <c r="P138" s="80">
        <v>16.923999999999999</v>
      </c>
      <c r="Q138" s="80">
        <v>16.370999999999999</v>
      </c>
      <c r="R138" s="80">
        <v>16.315999999999999</v>
      </c>
      <c r="S138" s="80">
        <v>16.356999999999999</v>
      </c>
      <c r="T138" s="80">
        <v>16.332999999999998</v>
      </c>
      <c r="U138" s="130"/>
      <c r="V138" s="120">
        <f t="shared" si="25"/>
        <v>16.384</v>
      </c>
    </row>
    <row r="139" spans="1:23" x14ac:dyDescent="0.2">
      <c r="A139" s="2"/>
      <c r="B139" s="20" t="s">
        <v>14</v>
      </c>
      <c r="C139" s="4"/>
      <c r="D139" s="21"/>
      <c r="E139" s="107">
        <v>16.826000000000001</v>
      </c>
      <c r="F139" s="107">
        <v>17.068999999999999</v>
      </c>
      <c r="G139" s="107">
        <v>16.616</v>
      </c>
      <c r="H139" s="107">
        <v>16.695</v>
      </c>
      <c r="I139" s="107">
        <v>17.233000000000001</v>
      </c>
      <c r="J139" s="107">
        <v>17.044</v>
      </c>
      <c r="K139" s="107">
        <v>17.07</v>
      </c>
      <c r="L139" s="107">
        <v>16.760000000000002</v>
      </c>
      <c r="M139" s="107">
        <v>16.818999999999999</v>
      </c>
      <c r="N139" s="107">
        <v>17.428999999999998</v>
      </c>
      <c r="O139" s="107">
        <v>17.713999999999999</v>
      </c>
      <c r="P139" s="107">
        <v>18.146999999999998</v>
      </c>
      <c r="Q139" s="107">
        <v>17.242999999999999</v>
      </c>
      <c r="R139" s="107">
        <v>16.937999999999999</v>
      </c>
      <c r="S139" s="107">
        <v>16.853999999999999</v>
      </c>
      <c r="T139" s="107">
        <v>17.539000000000001</v>
      </c>
      <c r="U139" s="131"/>
      <c r="V139" s="121">
        <f t="shared" si="25"/>
        <v>17.125</v>
      </c>
    </row>
    <row r="140" spans="1:23" x14ac:dyDescent="0.2">
      <c r="A140" s="2"/>
      <c r="B140" s="22" t="s">
        <v>15</v>
      </c>
      <c r="C140" s="28"/>
      <c r="D140" s="23"/>
      <c r="E140" s="108">
        <v>21.37</v>
      </c>
      <c r="F140" s="108">
        <v>42.26</v>
      </c>
      <c r="G140" s="108">
        <v>20.190000000000001</v>
      </c>
      <c r="H140" s="108">
        <v>24.63</v>
      </c>
      <c r="I140" s="108">
        <v>21.8</v>
      </c>
      <c r="J140" s="108">
        <v>33.119999999999997</v>
      </c>
      <c r="K140" s="108">
        <v>31.84</v>
      </c>
      <c r="L140" s="108">
        <v>21.26</v>
      </c>
      <c r="M140" s="108">
        <v>21.71</v>
      </c>
      <c r="N140" s="108">
        <v>36.19</v>
      </c>
      <c r="O140" s="108">
        <v>37.26</v>
      </c>
      <c r="P140" s="108">
        <v>68.290000000000006</v>
      </c>
      <c r="Q140" s="108">
        <v>59.27</v>
      </c>
      <c r="R140" s="108">
        <v>20.91</v>
      </c>
      <c r="S140" s="108">
        <v>19.59</v>
      </c>
      <c r="T140" s="108">
        <v>34.58</v>
      </c>
      <c r="U140" s="132"/>
      <c r="V140" s="122">
        <f t="shared" si="25"/>
        <v>32.142000000000003</v>
      </c>
    </row>
    <row r="141" spans="1:23" x14ac:dyDescent="0.2">
      <c r="A141" s="2"/>
      <c r="B141" s="99" t="s">
        <v>215</v>
      </c>
      <c r="C141" s="97"/>
      <c r="D141" s="98"/>
      <c r="E141" s="109">
        <f>E139-E138</f>
        <v>0.56799999999999995</v>
      </c>
      <c r="F141" s="109">
        <f t="shared" ref="F141:T141" si="27">F139-F138</f>
        <v>0.77200000000000002</v>
      </c>
      <c r="G141" s="109">
        <f t="shared" si="27"/>
        <v>0.57199999999999995</v>
      </c>
      <c r="H141" s="109">
        <f t="shared" si="27"/>
        <v>0.60299999999999998</v>
      </c>
      <c r="I141" s="109">
        <f t="shared" si="27"/>
        <v>0.57299999999999995</v>
      </c>
      <c r="J141" s="109">
        <f t="shared" si="27"/>
        <v>0.747</v>
      </c>
      <c r="K141" s="109">
        <f t="shared" si="27"/>
        <v>0.55700000000000005</v>
      </c>
      <c r="L141" s="109">
        <f t="shared" si="27"/>
        <v>0.45800000000000002</v>
      </c>
      <c r="M141" s="109">
        <f t="shared" si="27"/>
        <v>0.54</v>
      </c>
      <c r="N141" s="109">
        <f t="shared" si="27"/>
        <v>0.90300000000000002</v>
      </c>
      <c r="O141" s="109">
        <f t="shared" si="27"/>
        <v>1.137</v>
      </c>
      <c r="P141" s="109">
        <f t="shared" si="27"/>
        <v>1.2230000000000001</v>
      </c>
      <c r="Q141" s="109">
        <f t="shared" si="27"/>
        <v>0.872</v>
      </c>
      <c r="R141" s="109">
        <f t="shared" si="27"/>
        <v>0.622</v>
      </c>
      <c r="S141" s="109">
        <f t="shared" si="27"/>
        <v>0.497</v>
      </c>
      <c r="T141" s="109">
        <f t="shared" si="27"/>
        <v>1.206</v>
      </c>
      <c r="U141" s="133"/>
      <c r="V141" s="123">
        <f t="shared" si="25"/>
        <v>0.74099999999999999</v>
      </c>
    </row>
    <row r="142" spans="1:23" ht="16.5" thickBot="1" x14ac:dyDescent="0.3">
      <c r="A142" s="2"/>
      <c r="B142" s="14" t="s">
        <v>16</v>
      </c>
      <c r="C142" s="15"/>
      <c r="D142" s="16"/>
      <c r="E142" s="106">
        <v>140</v>
      </c>
      <c r="F142" s="106">
        <v>138</v>
      </c>
      <c r="G142" s="106">
        <v>116</v>
      </c>
      <c r="H142" s="106">
        <v>138</v>
      </c>
      <c r="I142" s="106">
        <v>133</v>
      </c>
      <c r="J142" s="106">
        <v>139</v>
      </c>
      <c r="K142" s="106">
        <v>135</v>
      </c>
      <c r="L142" s="106">
        <v>141</v>
      </c>
      <c r="M142" s="106">
        <v>139</v>
      </c>
      <c r="N142" s="106">
        <v>138</v>
      </c>
      <c r="O142" s="106">
        <v>140</v>
      </c>
      <c r="P142" s="106">
        <v>136</v>
      </c>
      <c r="Q142" s="106">
        <v>140</v>
      </c>
      <c r="R142" s="106">
        <v>142</v>
      </c>
      <c r="S142" s="106">
        <v>141</v>
      </c>
      <c r="T142" s="106">
        <v>141</v>
      </c>
      <c r="U142" s="129"/>
      <c r="V142" s="149">
        <f t="shared" si="25"/>
        <v>137.31299999999999</v>
      </c>
      <c r="W142" s="119">
        <f>SUM(E142:T142)</f>
        <v>2197</v>
      </c>
    </row>
    <row r="143" spans="1:23" x14ac:dyDescent="0.2">
      <c r="A143" s="2"/>
      <c r="B143" s="17" t="s">
        <v>13</v>
      </c>
      <c r="C143" s="18"/>
      <c r="D143" s="19"/>
      <c r="E143" s="80">
        <v>15.917999999999999</v>
      </c>
      <c r="F143" s="80">
        <v>16.251999999999999</v>
      </c>
      <c r="G143" s="80">
        <v>16.318999999999999</v>
      </c>
      <c r="H143" s="80">
        <v>16.396999999999998</v>
      </c>
      <c r="I143" s="80">
        <v>16.442</v>
      </c>
      <c r="J143" s="80">
        <v>16.344999999999999</v>
      </c>
      <c r="K143" s="80">
        <v>16.413</v>
      </c>
      <c r="L143" s="113">
        <v>15.956</v>
      </c>
      <c r="M143" s="80">
        <v>16.02</v>
      </c>
      <c r="N143" s="80">
        <v>16.108000000000001</v>
      </c>
      <c r="O143" s="80">
        <v>16.087</v>
      </c>
      <c r="P143" s="80">
        <v>16.396999999999998</v>
      </c>
      <c r="Q143" s="80">
        <v>16.048999999999999</v>
      </c>
      <c r="R143" s="80">
        <v>15.888</v>
      </c>
      <c r="S143" s="80">
        <v>15.882999999999999</v>
      </c>
      <c r="T143" s="113">
        <v>16.071000000000002</v>
      </c>
      <c r="U143" s="136"/>
      <c r="V143" s="127">
        <f t="shared" si="25"/>
        <v>16.158999999999999</v>
      </c>
    </row>
    <row r="144" spans="1:23" x14ac:dyDescent="0.2">
      <c r="A144" s="2"/>
      <c r="B144" s="20" t="s">
        <v>14</v>
      </c>
      <c r="C144" s="4"/>
      <c r="D144" s="21"/>
      <c r="E144" s="107">
        <v>16.545000000000002</v>
      </c>
      <c r="F144" s="107">
        <v>16.841000000000001</v>
      </c>
      <c r="G144" s="107">
        <v>19.908999999999999</v>
      </c>
      <c r="H144" s="107">
        <v>17.077000000000002</v>
      </c>
      <c r="I144" s="107">
        <v>17.492000000000001</v>
      </c>
      <c r="J144" s="107">
        <v>16.838999999999999</v>
      </c>
      <c r="K144" s="107">
        <v>17.399999999999999</v>
      </c>
      <c r="L144" s="107">
        <v>16.536999999999999</v>
      </c>
      <c r="M144" s="107">
        <v>16.797000000000001</v>
      </c>
      <c r="N144" s="107">
        <v>16.981999999999999</v>
      </c>
      <c r="O144" s="107">
        <v>16.675000000000001</v>
      </c>
      <c r="P144" s="107">
        <v>17.225000000000001</v>
      </c>
      <c r="Q144" s="107">
        <v>16.68</v>
      </c>
      <c r="R144" s="107">
        <v>16.47</v>
      </c>
      <c r="S144" s="107">
        <v>16.544</v>
      </c>
      <c r="T144" s="107">
        <v>16.613</v>
      </c>
      <c r="U144" s="131"/>
      <c r="V144" s="121">
        <f t="shared" si="25"/>
        <v>17.039000000000001</v>
      </c>
    </row>
    <row r="145" spans="1:23" x14ac:dyDescent="0.2">
      <c r="A145" s="2"/>
      <c r="B145" s="22" t="s">
        <v>15</v>
      </c>
      <c r="C145" s="29"/>
      <c r="D145" s="24"/>
      <c r="E145" s="108">
        <v>21.03</v>
      </c>
      <c r="F145" s="108">
        <v>20.36</v>
      </c>
      <c r="G145" s="108">
        <v>214.5</v>
      </c>
      <c r="H145" s="108">
        <v>21.61</v>
      </c>
      <c r="I145" s="108">
        <v>49.72</v>
      </c>
      <c r="J145" s="108">
        <v>19.63</v>
      </c>
      <c r="K145" s="108">
        <v>40.76</v>
      </c>
      <c r="L145" s="108">
        <v>21.32</v>
      </c>
      <c r="M145" s="108">
        <v>20.85</v>
      </c>
      <c r="N145" s="108">
        <v>41.07</v>
      </c>
      <c r="O145" s="108">
        <v>21.1</v>
      </c>
      <c r="P145" s="108">
        <v>35.72</v>
      </c>
      <c r="Q145" s="108">
        <v>31.29</v>
      </c>
      <c r="R145" s="108">
        <v>20.85</v>
      </c>
      <c r="S145" s="108">
        <v>21.15</v>
      </c>
      <c r="T145" s="108">
        <v>22.88</v>
      </c>
      <c r="U145" s="132"/>
      <c r="V145" s="122">
        <f t="shared" si="25"/>
        <v>38.99</v>
      </c>
    </row>
    <row r="146" spans="1:23" ht="13.5" thickBot="1" x14ac:dyDescent="0.25">
      <c r="A146" s="2"/>
      <c r="B146" s="96" t="s">
        <v>215</v>
      </c>
      <c r="C146" s="94"/>
      <c r="D146" s="95"/>
      <c r="E146" s="109">
        <f>E144-E143</f>
        <v>0.627</v>
      </c>
      <c r="F146" s="109">
        <f t="shared" ref="F146:T146" si="28">F144-F143</f>
        <v>0.58899999999999997</v>
      </c>
      <c r="G146" s="109">
        <f t="shared" si="28"/>
        <v>3.59</v>
      </c>
      <c r="H146" s="109">
        <f t="shared" si="28"/>
        <v>0.68</v>
      </c>
      <c r="I146" s="109">
        <f t="shared" si="28"/>
        <v>1.05</v>
      </c>
      <c r="J146" s="109">
        <f t="shared" si="28"/>
        <v>0.49399999999999999</v>
      </c>
      <c r="K146" s="109">
        <f t="shared" si="28"/>
        <v>0.98699999999999999</v>
      </c>
      <c r="L146" s="109">
        <f t="shared" si="28"/>
        <v>0.58099999999999996</v>
      </c>
      <c r="M146" s="109">
        <f t="shared" si="28"/>
        <v>0.77700000000000002</v>
      </c>
      <c r="N146" s="109">
        <f t="shared" si="28"/>
        <v>0.874</v>
      </c>
      <c r="O146" s="109">
        <f t="shared" si="28"/>
        <v>0.58799999999999997</v>
      </c>
      <c r="P146" s="109">
        <f t="shared" si="28"/>
        <v>0.82799999999999996</v>
      </c>
      <c r="Q146" s="109">
        <f t="shared" si="28"/>
        <v>0.63100000000000001</v>
      </c>
      <c r="R146" s="109">
        <f t="shared" si="28"/>
        <v>0.58199999999999996</v>
      </c>
      <c r="S146" s="109">
        <f t="shared" si="28"/>
        <v>0.66100000000000003</v>
      </c>
      <c r="T146" s="109">
        <f t="shared" si="28"/>
        <v>0.54200000000000004</v>
      </c>
      <c r="U146" s="133"/>
      <c r="V146" s="123">
        <f t="shared" si="25"/>
        <v>0.88</v>
      </c>
      <c r="W146" s="123">
        <f>SUM(V141+V146)/2</f>
        <v>0.81100000000000005</v>
      </c>
    </row>
    <row r="147" spans="1:23" ht="15.75" x14ac:dyDescent="0.25">
      <c r="A147" s="10" t="s">
        <v>64</v>
      </c>
      <c r="B147" s="11" t="s">
        <v>65</v>
      </c>
      <c r="C147" s="12">
        <v>4350</v>
      </c>
      <c r="D147" s="27" t="s">
        <v>66</v>
      </c>
      <c r="E147" s="104">
        <v>274</v>
      </c>
      <c r="F147" s="79">
        <v>268</v>
      </c>
      <c r="G147" s="105">
        <v>280</v>
      </c>
      <c r="H147" s="79">
        <v>281</v>
      </c>
      <c r="I147" s="79">
        <v>261</v>
      </c>
      <c r="J147" s="79">
        <v>268</v>
      </c>
      <c r="K147" s="79">
        <v>266</v>
      </c>
      <c r="L147" s="79">
        <v>284</v>
      </c>
      <c r="M147" s="104">
        <v>277</v>
      </c>
      <c r="N147" s="79">
        <v>271</v>
      </c>
      <c r="O147" s="79">
        <v>265</v>
      </c>
      <c r="P147" s="79">
        <v>270</v>
      </c>
      <c r="Q147" s="79">
        <v>269</v>
      </c>
      <c r="R147" s="79">
        <v>275</v>
      </c>
      <c r="S147" s="79">
        <v>266</v>
      </c>
      <c r="T147" s="79">
        <v>275</v>
      </c>
      <c r="U147" s="128"/>
      <c r="V147" s="148">
        <f>SUM(V148,V153)</f>
        <v>271.875</v>
      </c>
    </row>
    <row r="148" spans="1:23" ht="16.5" thickBot="1" x14ac:dyDescent="0.3">
      <c r="A148" s="2"/>
      <c r="B148" s="14" t="s">
        <v>12</v>
      </c>
      <c r="C148" s="15"/>
      <c r="D148" s="16"/>
      <c r="E148" s="106">
        <v>135</v>
      </c>
      <c r="F148" s="106">
        <v>132</v>
      </c>
      <c r="G148" s="106">
        <v>138</v>
      </c>
      <c r="H148" s="106">
        <v>140</v>
      </c>
      <c r="I148" s="106">
        <v>131</v>
      </c>
      <c r="J148" s="106">
        <v>129</v>
      </c>
      <c r="K148" s="106">
        <v>136</v>
      </c>
      <c r="L148" s="106">
        <v>141</v>
      </c>
      <c r="M148" s="106">
        <v>138</v>
      </c>
      <c r="N148" s="106">
        <v>133</v>
      </c>
      <c r="O148" s="106">
        <v>129</v>
      </c>
      <c r="P148" s="106">
        <v>136</v>
      </c>
      <c r="Q148" s="106">
        <v>140</v>
      </c>
      <c r="R148" s="106">
        <v>139</v>
      </c>
      <c r="S148" s="106">
        <v>136</v>
      </c>
      <c r="T148" s="106">
        <v>133</v>
      </c>
      <c r="U148" s="129"/>
      <c r="V148" s="149">
        <f t="shared" si="25"/>
        <v>135.375</v>
      </c>
      <c r="W148" s="119">
        <f>SUM(E148:T148)</f>
        <v>2166</v>
      </c>
    </row>
    <row r="149" spans="1:23" x14ac:dyDescent="0.2">
      <c r="A149" s="2"/>
      <c r="B149" s="17" t="s">
        <v>13</v>
      </c>
      <c r="C149" s="18"/>
      <c r="D149" s="19"/>
      <c r="E149" s="80">
        <v>16.256</v>
      </c>
      <c r="F149" s="80">
        <v>16.59</v>
      </c>
      <c r="G149" s="80">
        <v>16.349</v>
      </c>
      <c r="H149" s="80">
        <v>16.228000000000002</v>
      </c>
      <c r="I149" s="80">
        <v>17.027000000000001</v>
      </c>
      <c r="J149" s="80">
        <v>16.187000000000001</v>
      </c>
      <c r="K149" s="80">
        <v>16.553999999999998</v>
      </c>
      <c r="L149" s="80">
        <v>16.065999999999999</v>
      </c>
      <c r="M149" s="80">
        <v>16.350000000000001</v>
      </c>
      <c r="N149" s="80">
        <v>16.579000000000001</v>
      </c>
      <c r="O149" s="80">
        <v>16.654</v>
      </c>
      <c r="P149" s="80">
        <v>16.600000000000001</v>
      </c>
      <c r="Q149" s="80">
        <v>16.206</v>
      </c>
      <c r="R149" s="80">
        <v>16.228000000000002</v>
      </c>
      <c r="S149" s="80">
        <v>16.315999999999999</v>
      </c>
      <c r="T149" s="80">
        <v>16.32</v>
      </c>
      <c r="U149" s="130"/>
      <c r="V149" s="120">
        <f t="shared" si="25"/>
        <v>16.407</v>
      </c>
    </row>
    <row r="150" spans="1:23" x14ac:dyDescent="0.2">
      <c r="A150" s="2"/>
      <c r="B150" s="20" t="s">
        <v>14</v>
      </c>
      <c r="C150" s="4"/>
      <c r="D150" s="21"/>
      <c r="E150" s="107">
        <v>17.428000000000001</v>
      </c>
      <c r="F150" s="107">
        <v>17.599</v>
      </c>
      <c r="G150" s="107">
        <v>16.975999999999999</v>
      </c>
      <c r="H150" s="107">
        <v>16.763999999999999</v>
      </c>
      <c r="I150" s="107">
        <v>17.571000000000002</v>
      </c>
      <c r="J150" s="107">
        <v>18.027000000000001</v>
      </c>
      <c r="K150" s="107">
        <v>17.140999999999998</v>
      </c>
      <c r="L150" s="107">
        <v>16.532</v>
      </c>
      <c r="M150" s="107">
        <v>16.934000000000001</v>
      </c>
      <c r="N150" s="107">
        <v>17.579000000000001</v>
      </c>
      <c r="O150" s="107">
        <v>18.157</v>
      </c>
      <c r="P150" s="107">
        <v>17.260999999999999</v>
      </c>
      <c r="Q150" s="107">
        <v>16.712</v>
      </c>
      <c r="R150" s="107">
        <v>16.809999999999999</v>
      </c>
      <c r="S150" s="107">
        <v>17.233000000000001</v>
      </c>
      <c r="T150" s="107">
        <v>17.48</v>
      </c>
      <c r="U150" s="131"/>
      <c r="V150" s="121">
        <f t="shared" si="25"/>
        <v>17.263000000000002</v>
      </c>
    </row>
    <row r="151" spans="1:23" x14ac:dyDescent="0.2">
      <c r="A151" s="2"/>
      <c r="B151" s="22" t="s">
        <v>15</v>
      </c>
      <c r="C151" s="28"/>
      <c r="D151" s="23"/>
      <c r="E151" s="108">
        <v>38.270000000000003</v>
      </c>
      <c r="F151" s="108">
        <v>42.09</v>
      </c>
      <c r="G151" s="108">
        <v>21.59</v>
      </c>
      <c r="H151" s="108">
        <v>22.15</v>
      </c>
      <c r="I151" s="108">
        <v>21.98</v>
      </c>
      <c r="J151" s="108">
        <v>136.6</v>
      </c>
      <c r="K151" s="108">
        <v>30.42</v>
      </c>
      <c r="L151" s="108">
        <v>32.86</v>
      </c>
      <c r="M151" s="108">
        <v>29.6</v>
      </c>
      <c r="N151" s="108">
        <v>53.36</v>
      </c>
      <c r="O151" s="108">
        <v>68.430000000000007</v>
      </c>
      <c r="P151" s="108">
        <v>23.95</v>
      </c>
      <c r="Q151" s="108">
        <v>19.63</v>
      </c>
      <c r="R151" s="108">
        <v>38.340000000000003</v>
      </c>
      <c r="S151" s="108">
        <v>22.71</v>
      </c>
      <c r="T151" s="108">
        <v>37.049999999999997</v>
      </c>
      <c r="U151" s="132"/>
      <c r="V151" s="122">
        <f t="shared" si="25"/>
        <v>39.939</v>
      </c>
    </row>
    <row r="152" spans="1:23" x14ac:dyDescent="0.2">
      <c r="A152" s="2"/>
      <c r="B152" s="99" t="s">
        <v>215</v>
      </c>
      <c r="C152" s="97"/>
      <c r="D152" s="98"/>
      <c r="E152" s="109">
        <f>E150-E149</f>
        <v>1.1719999999999999</v>
      </c>
      <c r="F152" s="109">
        <f t="shared" ref="F152:T152" si="29">F150-F149</f>
        <v>1.0089999999999999</v>
      </c>
      <c r="G152" s="109">
        <f t="shared" si="29"/>
        <v>0.627</v>
      </c>
      <c r="H152" s="109">
        <f t="shared" si="29"/>
        <v>0.53600000000000003</v>
      </c>
      <c r="I152" s="109">
        <f t="shared" si="29"/>
        <v>0.54400000000000004</v>
      </c>
      <c r="J152" s="109">
        <f t="shared" si="29"/>
        <v>1.84</v>
      </c>
      <c r="K152" s="109">
        <f t="shared" si="29"/>
        <v>0.58699999999999997</v>
      </c>
      <c r="L152" s="109">
        <f t="shared" si="29"/>
        <v>0.46600000000000003</v>
      </c>
      <c r="M152" s="109">
        <f t="shared" si="29"/>
        <v>0.58399999999999996</v>
      </c>
      <c r="N152" s="109">
        <f t="shared" si="29"/>
        <v>1</v>
      </c>
      <c r="O152" s="109">
        <f t="shared" si="29"/>
        <v>1.5029999999999999</v>
      </c>
      <c r="P152" s="109">
        <f t="shared" si="29"/>
        <v>0.66100000000000003</v>
      </c>
      <c r="Q152" s="109">
        <f t="shared" si="29"/>
        <v>0.50600000000000001</v>
      </c>
      <c r="R152" s="109">
        <f t="shared" si="29"/>
        <v>0.58199999999999996</v>
      </c>
      <c r="S152" s="109">
        <f t="shared" si="29"/>
        <v>0.91700000000000004</v>
      </c>
      <c r="T152" s="109">
        <f t="shared" si="29"/>
        <v>1.1599999999999999</v>
      </c>
      <c r="U152" s="133"/>
      <c r="V152" s="123">
        <f t="shared" si="25"/>
        <v>0.85599999999999998</v>
      </c>
    </row>
    <row r="153" spans="1:23" ht="16.5" thickBot="1" x14ac:dyDescent="0.3">
      <c r="A153" s="2"/>
      <c r="B153" s="14" t="s">
        <v>16</v>
      </c>
      <c r="C153" s="15"/>
      <c r="D153" s="16"/>
      <c r="E153" s="106">
        <v>139</v>
      </c>
      <c r="F153" s="106">
        <v>136</v>
      </c>
      <c r="G153" s="106">
        <v>142</v>
      </c>
      <c r="H153" s="106">
        <v>141</v>
      </c>
      <c r="I153" s="106">
        <v>130</v>
      </c>
      <c r="J153" s="106">
        <v>139</v>
      </c>
      <c r="K153" s="106">
        <v>130</v>
      </c>
      <c r="L153" s="106">
        <v>143</v>
      </c>
      <c r="M153" s="106">
        <v>139</v>
      </c>
      <c r="N153" s="106">
        <v>138</v>
      </c>
      <c r="O153" s="106">
        <v>136</v>
      </c>
      <c r="P153" s="106">
        <v>134</v>
      </c>
      <c r="Q153" s="106">
        <v>129</v>
      </c>
      <c r="R153" s="106">
        <v>136</v>
      </c>
      <c r="S153" s="106">
        <v>130</v>
      </c>
      <c r="T153" s="106">
        <v>142</v>
      </c>
      <c r="U153" s="129"/>
      <c r="V153" s="149">
        <f t="shared" si="25"/>
        <v>136.5</v>
      </c>
      <c r="W153" s="119">
        <f>SUM(E153:T153)</f>
        <v>2184</v>
      </c>
    </row>
    <row r="154" spans="1:23" x14ac:dyDescent="0.2">
      <c r="A154" s="2"/>
      <c r="B154" s="17" t="s">
        <v>13</v>
      </c>
      <c r="C154" s="18"/>
      <c r="D154" s="19"/>
      <c r="E154" s="80">
        <v>15.986000000000001</v>
      </c>
      <c r="F154" s="80">
        <v>16.111999999999998</v>
      </c>
      <c r="G154" s="80">
        <v>15.932</v>
      </c>
      <c r="H154" s="80">
        <v>15.849</v>
      </c>
      <c r="I154" s="80">
        <v>16.966000000000001</v>
      </c>
      <c r="J154" s="80">
        <v>16.175000000000001</v>
      </c>
      <c r="K154" s="80">
        <v>16.471</v>
      </c>
      <c r="L154" s="113">
        <v>15.875999999999999</v>
      </c>
      <c r="M154" s="80">
        <v>16.105</v>
      </c>
      <c r="N154" s="80">
        <v>16.321000000000002</v>
      </c>
      <c r="O154" s="80">
        <v>16.484999999999999</v>
      </c>
      <c r="P154" s="80">
        <v>16.231999999999999</v>
      </c>
      <c r="Q154" s="80">
        <v>16.135999999999999</v>
      </c>
      <c r="R154" s="80">
        <v>16.218</v>
      </c>
      <c r="S154" s="80">
        <v>15.875999999999999</v>
      </c>
      <c r="T154" s="113">
        <v>15.79</v>
      </c>
      <c r="U154" s="136"/>
      <c r="V154" s="127">
        <f t="shared" si="25"/>
        <v>16.158000000000001</v>
      </c>
    </row>
    <row r="155" spans="1:23" x14ac:dyDescent="0.2">
      <c r="A155" s="2"/>
      <c r="B155" s="20" t="s">
        <v>14</v>
      </c>
      <c r="C155" s="4"/>
      <c r="D155" s="21"/>
      <c r="E155" s="107">
        <v>16.853999999999999</v>
      </c>
      <c r="F155" s="107">
        <v>17.149000000000001</v>
      </c>
      <c r="G155" s="107">
        <v>16.513999999999999</v>
      </c>
      <c r="H155" s="107">
        <v>16.614000000000001</v>
      </c>
      <c r="I155" s="107">
        <v>17.864999999999998</v>
      </c>
      <c r="J155" s="107">
        <v>16.834</v>
      </c>
      <c r="K155" s="107">
        <v>17.062000000000001</v>
      </c>
      <c r="L155" s="107">
        <v>16.48</v>
      </c>
      <c r="M155" s="107">
        <v>16.815999999999999</v>
      </c>
      <c r="N155" s="107">
        <v>16.893000000000001</v>
      </c>
      <c r="O155" s="107">
        <v>17.251000000000001</v>
      </c>
      <c r="P155" s="107">
        <v>17.486999999999998</v>
      </c>
      <c r="Q155" s="107">
        <v>18.085000000000001</v>
      </c>
      <c r="R155" s="107">
        <v>17.173999999999999</v>
      </c>
      <c r="S155" s="107">
        <v>18.103000000000002</v>
      </c>
      <c r="T155" s="107">
        <v>16.436</v>
      </c>
      <c r="U155" s="131"/>
      <c r="V155" s="121">
        <f t="shared" si="25"/>
        <v>17.100999999999999</v>
      </c>
    </row>
    <row r="156" spans="1:23" x14ac:dyDescent="0.2">
      <c r="A156" s="2"/>
      <c r="B156" s="22" t="s">
        <v>15</v>
      </c>
      <c r="C156" s="29"/>
      <c r="D156" s="24"/>
      <c r="E156" s="108">
        <v>23.33</v>
      </c>
      <c r="F156" s="108">
        <v>54.36</v>
      </c>
      <c r="G156" s="108">
        <v>20.239999999999998</v>
      </c>
      <c r="H156" s="108">
        <v>36.619999999999997</v>
      </c>
      <c r="I156" s="108">
        <v>38.729999999999997</v>
      </c>
      <c r="J156" s="108">
        <v>23.58</v>
      </c>
      <c r="K156" s="108">
        <v>22.04</v>
      </c>
      <c r="L156" s="108">
        <v>22.03</v>
      </c>
      <c r="M156" s="108">
        <v>37.340000000000003</v>
      </c>
      <c r="N156" s="108">
        <v>23.92</v>
      </c>
      <c r="O156" s="108">
        <v>20.94</v>
      </c>
      <c r="P156" s="108">
        <v>59.59</v>
      </c>
      <c r="Q156" s="108">
        <v>147.30000000000001</v>
      </c>
      <c r="R156" s="108">
        <v>27.31</v>
      </c>
      <c r="S156" s="108">
        <v>128.30000000000001</v>
      </c>
      <c r="T156" s="108">
        <v>21.35</v>
      </c>
      <c r="U156" s="132"/>
      <c r="V156" s="122">
        <f t="shared" si="25"/>
        <v>44.186</v>
      </c>
    </row>
    <row r="157" spans="1:23" ht="13.5" thickBot="1" x14ac:dyDescent="0.25">
      <c r="A157" s="2"/>
      <c r="B157" s="96" t="s">
        <v>215</v>
      </c>
      <c r="C157" s="94"/>
      <c r="D157" s="95"/>
      <c r="E157" s="109">
        <f>E155-E154</f>
        <v>0.86799999999999999</v>
      </c>
      <c r="F157" s="109">
        <f t="shared" ref="F157:T157" si="30">F155-F154</f>
        <v>1.0369999999999999</v>
      </c>
      <c r="G157" s="109">
        <f t="shared" si="30"/>
        <v>0.58199999999999996</v>
      </c>
      <c r="H157" s="109">
        <f t="shared" si="30"/>
        <v>0.76500000000000001</v>
      </c>
      <c r="I157" s="109">
        <f t="shared" si="30"/>
        <v>0.89900000000000002</v>
      </c>
      <c r="J157" s="109">
        <f t="shared" si="30"/>
        <v>0.65900000000000003</v>
      </c>
      <c r="K157" s="109">
        <f t="shared" si="30"/>
        <v>0.59099999999999997</v>
      </c>
      <c r="L157" s="109">
        <f t="shared" si="30"/>
        <v>0.60399999999999998</v>
      </c>
      <c r="M157" s="109">
        <f t="shared" si="30"/>
        <v>0.71099999999999997</v>
      </c>
      <c r="N157" s="109">
        <f t="shared" si="30"/>
        <v>0.57199999999999995</v>
      </c>
      <c r="O157" s="109">
        <f t="shared" si="30"/>
        <v>0.76600000000000001</v>
      </c>
      <c r="P157" s="109">
        <f t="shared" si="30"/>
        <v>1.2549999999999999</v>
      </c>
      <c r="Q157" s="109">
        <f t="shared" si="30"/>
        <v>1.9490000000000001</v>
      </c>
      <c r="R157" s="109">
        <f t="shared" si="30"/>
        <v>0.95599999999999996</v>
      </c>
      <c r="S157" s="109">
        <f t="shared" si="30"/>
        <v>2.2269999999999999</v>
      </c>
      <c r="T157" s="109">
        <f t="shared" si="30"/>
        <v>0.64600000000000002</v>
      </c>
      <c r="U157" s="133"/>
      <c r="V157" s="123">
        <f t="shared" si="25"/>
        <v>0.94299999999999995</v>
      </c>
      <c r="W157" s="123">
        <f>SUM(V152+V157)/2</f>
        <v>0.9</v>
      </c>
    </row>
    <row r="158" spans="1:23" ht="15.75" x14ac:dyDescent="0.25">
      <c r="A158" s="10" t="s">
        <v>67</v>
      </c>
      <c r="B158" s="11" t="s">
        <v>68</v>
      </c>
      <c r="C158" s="12">
        <v>4342</v>
      </c>
      <c r="D158" s="27" t="s">
        <v>69</v>
      </c>
      <c r="E158" s="104">
        <v>273</v>
      </c>
      <c r="F158" s="79">
        <v>266</v>
      </c>
      <c r="G158" s="79">
        <v>280</v>
      </c>
      <c r="H158" s="79">
        <v>274</v>
      </c>
      <c r="I158" s="79">
        <v>267</v>
      </c>
      <c r="J158" s="79">
        <v>275</v>
      </c>
      <c r="K158" s="79">
        <v>266</v>
      </c>
      <c r="L158" s="79">
        <v>275</v>
      </c>
      <c r="M158" s="104">
        <v>273</v>
      </c>
      <c r="N158" s="79">
        <v>268</v>
      </c>
      <c r="O158" s="79">
        <v>265</v>
      </c>
      <c r="P158" s="79">
        <v>270</v>
      </c>
      <c r="Q158" s="79">
        <v>277</v>
      </c>
      <c r="R158" s="79">
        <v>268</v>
      </c>
      <c r="S158" s="79">
        <v>276</v>
      </c>
      <c r="T158" s="79">
        <v>269</v>
      </c>
      <c r="U158" s="128"/>
      <c r="V158" s="148">
        <f>SUM(V159,V164)</f>
        <v>271.375</v>
      </c>
    </row>
    <row r="159" spans="1:23" ht="16.5" thickBot="1" x14ac:dyDescent="0.3">
      <c r="A159" s="2"/>
      <c r="B159" s="14" t="s">
        <v>12</v>
      </c>
      <c r="C159" s="15"/>
      <c r="D159" s="16"/>
      <c r="E159" s="106">
        <v>136</v>
      </c>
      <c r="F159" s="106">
        <v>135</v>
      </c>
      <c r="G159" s="106">
        <v>138</v>
      </c>
      <c r="H159" s="106">
        <v>135</v>
      </c>
      <c r="I159" s="106">
        <v>133</v>
      </c>
      <c r="J159" s="106">
        <v>136</v>
      </c>
      <c r="K159" s="106">
        <v>138</v>
      </c>
      <c r="L159" s="106">
        <v>137</v>
      </c>
      <c r="M159" s="106">
        <v>138</v>
      </c>
      <c r="N159" s="106">
        <v>131</v>
      </c>
      <c r="O159" s="106">
        <v>135</v>
      </c>
      <c r="P159" s="106">
        <v>138</v>
      </c>
      <c r="Q159" s="106">
        <v>139</v>
      </c>
      <c r="R159" s="106">
        <v>135</v>
      </c>
      <c r="S159" s="106">
        <v>137</v>
      </c>
      <c r="T159" s="106">
        <v>135</v>
      </c>
      <c r="U159" s="129"/>
      <c r="V159" s="149">
        <f t="shared" si="25"/>
        <v>136</v>
      </c>
      <c r="W159" s="119">
        <f>SUM(E159:T159)</f>
        <v>2176</v>
      </c>
    </row>
    <row r="160" spans="1:23" x14ac:dyDescent="0.2">
      <c r="A160" s="2"/>
      <c r="B160" s="17" t="s">
        <v>13</v>
      </c>
      <c r="C160" s="18"/>
      <c r="D160" s="19"/>
      <c r="E160" s="80">
        <v>16.309999999999999</v>
      </c>
      <c r="F160" s="80">
        <v>16.798999999999999</v>
      </c>
      <c r="G160" s="80">
        <v>16.306000000000001</v>
      </c>
      <c r="H160" s="80">
        <v>15.968999999999999</v>
      </c>
      <c r="I160" s="80">
        <v>16.643999999999998</v>
      </c>
      <c r="J160" s="80">
        <v>16.501000000000001</v>
      </c>
      <c r="K160" s="80">
        <v>16.462</v>
      </c>
      <c r="L160" s="80">
        <v>16.029</v>
      </c>
      <c r="M160" s="80">
        <v>16.2</v>
      </c>
      <c r="N160" s="80">
        <v>16.361999999999998</v>
      </c>
      <c r="O160" s="80">
        <v>16.681999999999999</v>
      </c>
      <c r="P160" s="80">
        <v>16.032</v>
      </c>
      <c r="Q160" s="80">
        <v>16.178999999999998</v>
      </c>
      <c r="R160" s="80">
        <v>16.545999999999999</v>
      </c>
      <c r="S160" s="80">
        <v>16.34</v>
      </c>
      <c r="T160" s="80">
        <v>16.126000000000001</v>
      </c>
      <c r="U160" s="130"/>
      <c r="V160" s="120">
        <f t="shared" si="25"/>
        <v>16.343</v>
      </c>
    </row>
    <row r="161" spans="1:23" x14ac:dyDescent="0.2">
      <c r="A161" s="2"/>
      <c r="B161" s="20" t="s">
        <v>14</v>
      </c>
      <c r="C161" s="4"/>
      <c r="D161" s="21"/>
      <c r="E161" s="107">
        <v>17.135000000000002</v>
      </c>
      <c r="F161" s="107">
        <v>17.353999999999999</v>
      </c>
      <c r="G161" s="107">
        <v>16.998000000000001</v>
      </c>
      <c r="H161" s="107">
        <v>17.363</v>
      </c>
      <c r="I161" s="107">
        <v>17.474</v>
      </c>
      <c r="J161" s="107">
        <v>17.282</v>
      </c>
      <c r="K161" s="107">
        <v>16.945</v>
      </c>
      <c r="L161" s="107">
        <v>17.010000000000002</v>
      </c>
      <c r="M161" s="107">
        <v>17.039000000000001</v>
      </c>
      <c r="N161" s="107">
        <v>17.818000000000001</v>
      </c>
      <c r="O161" s="107">
        <v>17.366</v>
      </c>
      <c r="P161" s="107">
        <v>16.84</v>
      </c>
      <c r="Q161" s="107">
        <v>16.881</v>
      </c>
      <c r="R161" s="107">
        <v>17.335000000000001</v>
      </c>
      <c r="S161" s="107">
        <v>17.050999999999998</v>
      </c>
      <c r="T161" s="107">
        <v>17.349</v>
      </c>
      <c r="U161" s="131"/>
      <c r="V161" s="121">
        <f t="shared" si="25"/>
        <v>17.202999999999999</v>
      </c>
    </row>
    <row r="162" spans="1:23" x14ac:dyDescent="0.2">
      <c r="A162" s="2"/>
      <c r="B162" s="22" t="s">
        <v>15</v>
      </c>
      <c r="C162" s="28"/>
      <c r="D162" s="23"/>
      <c r="E162" s="108">
        <v>23.41</v>
      </c>
      <c r="F162" s="108">
        <v>21.37</v>
      </c>
      <c r="G162" s="108">
        <v>21.75</v>
      </c>
      <c r="H162" s="108">
        <v>53.15</v>
      </c>
      <c r="I162" s="108">
        <v>22.94</v>
      </c>
      <c r="J162" s="108">
        <v>22.85</v>
      </c>
      <c r="K162" s="108">
        <v>22.14</v>
      </c>
      <c r="L162" s="108">
        <v>21.35</v>
      </c>
      <c r="M162" s="108">
        <v>21.32</v>
      </c>
      <c r="N162" s="108">
        <v>72.86</v>
      </c>
      <c r="O162" s="108">
        <v>22.43</v>
      </c>
      <c r="P162" s="108">
        <v>22.97</v>
      </c>
      <c r="Q162" s="108">
        <v>21.96</v>
      </c>
      <c r="R162" s="108">
        <v>24.06</v>
      </c>
      <c r="S162" s="108">
        <v>23.79</v>
      </c>
      <c r="T162" s="108">
        <v>54.18</v>
      </c>
      <c r="U162" s="132"/>
      <c r="V162" s="122">
        <f t="shared" si="25"/>
        <v>29.533000000000001</v>
      </c>
    </row>
    <row r="163" spans="1:23" x14ac:dyDescent="0.2">
      <c r="A163" s="2"/>
      <c r="B163" s="99" t="s">
        <v>215</v>
      </c>
      <c r="C163" s="97"/>
      <c r="D163" s="98"/>
      <c r="E163" s="109">
        <f>E161-E160</f>
        <v>0.82499999999999996</v>
      </c>
      <c r="F163" s="109">
        <f t="shared" ref="F163:T163" si="31">F161-F160</f>
        <v>0.55500000000000005</v>
      </c>
      <c r="G163" s="109">
        <f t="shared" si="31"/>
        <v>0.69199999999999995</v>
      </c>
      <c r="H163" s="109">
        <f t="shared" si="31"/>
        <v>1.3939999999999999</v>
      </c>
      <c r="I163" s="109">
        <f t="shared" si="31"/>
        <v>0.83</v>
      </c>
      <c r="J163" s="109">
        <f t="shared" si="31"/>
        <v>0.78100000000000003</v>
      </c>
      <c r="K163" s="109">
        <f t="shared" si="31"/>
        <v>0.48299999999999998</v>
      </c>
      <c r="L163" s="109">
        <f t="shared" si="31"/>
        <v>0.98099999999999998</v>
      </c>
      <c r="M163" s="109">
        <f t="shared" si="31"/>
        <v>0.83899999999999997</v>
      </c>
      <c r="N163" s="109">
        <f t="shared" si="31"/>
        <v>1.456</v>
      </c>
      <c r="O163" s="109">
        <f t="shared" si="31"/>
        <v>0.68400000000000005</v>
      </c>
      <c r="P163" s="109">
        <f t="shared" si="31"/>
        <v>0.80800000000000005</v>
      </c>
      <c r="Q163" s="109">
        <f t="shared" si="31"/>
        <v>0.70199999999999996</v>
      </c>
      <c r="R163" s="109">
        <f t="shared" si="31"/>
        <v>0.78900000000000003</v>
      </c>
      <c r="S163" s="109">
        <f t="shared" si="31"/>
        <v>0.71099999999999997</v>
      </c>
      <c r="T163" s="109">
        <f t="shared" si="31"/>
        <v>1.2230000000000001</v>
      </c>
      <c r="U163" s="133"/>
      <c r="V163" s="123">
        <f t="shared" si="25"/>
        <v>0.86</v>
      </c>
    </row>
    <row r="164" spans="1:23" ht="16.5" thickBot="1" x14ac:dyDescent="0.3">
      <c r="A164" s="2"/>
      <c r="B164" s="14" t="s">
        <v>16</v>
      </c>
      <c r="C164" s="15"/>
      <c r="D164" s="16"/>
      <c r="E164" s="106">
        <v>137</v>
      </c>
      <c r="F164" s="106">
        <v>131</v>
      </c>
      <c r="G164" s="106">
        <v>142</v>
      </c>
      <c r="H164" s="106">
        <v>139</v>
      </c>
      <c r="I164" s="106">
        <v>134</v>
      </c>
      <c r="J164" s="106">
        <v>139</v>
      </c>
      <c r="K164" s="106">
        <v>128</v>
      </c>
      <c r="L164" s="106">
        <v>138</v>
      </c>
      <c r="M164" s="106">
        <v>135</v>
      </c>
      <c r="N164" s="106">
        <v>137</v>
      </c>
      <c r="O164" s="106">
        <v>130</v>
      </c>
      <c r="P164" s="106">
        <v>132</v>
      </c>
      <c r="Q164" s="106">
        <v>138</v>
      </c>
      <c r="R164" s="106">
        <v>133</v>
      </c>
      <c r="S164" s="106">
        <v>139</v>
      </c>
      <c r="T164" s="106">
        <v>134</v>
      </c>
      <c r="U164" s="129"/>
      <c r="V164" s="149">
        <f t="shared" si="25"/>
        <v>135.375</v>
      </c>
      <c r="W164" s="119">
        <f>SUM(E164:T164)</f>
        <v>2166</v>
      </c>
    </row>
    <row r="165" spans="1:23" x14ac:dyDescent="0.2">
      <c r="A165" s="2"/>
      <c r="B165" s="17" t="s">
        <v>13</v>
      </c>
      <c r="C165" s="18"/>
      <c r="D165" s="19"/>
      <c r="E165" s="80">
        <v>16.163</v>
      </c>
      <c r="F165" s="80">
        <v>16.323</v>
      </c>
      <c r="G165" s="80">
        <v>15.832000000000001</v>
      </c>
      <c r="H165" s="80">
        <v>16.117000000000001</v>
      </c>
      <c r="I165" s="80">
        <v>16.148</v>
      </c>
      <c r="J165" s="80">
        <v>15.99</v>
      </c>
      <c r="K165" s="80">
        <v>16.952000000000002</v>
      </c>
      <c r="L165" s="113">
        <v>16.010000000000002</v>
      </c>
      <c r="M165" s="80">
        <v>15.903</v>
      </c>
      <c r="N165" s="80">
        <v>16.239000000000001</v>
      </c>
      <c r="O165" s="80">
        <v>16.297999999999998</v>
      </c>
      <c r="P165" s="80">
        <v>16.152999999999999</v>
      </c>
      <c r="Q165" s="80">
        <v>15.939</v>
      </c>
      <c r="R165" s="80">
        <v>16.018000000000001</v>
      </c>
      <c r="S165" s="80">
        <v>16.013999999999999</v>
      </c>
      <c r="T165" s="113">
        <v>16.663</v>
      </c>
      <c r="U165" s="136"/>
      <c r="V165" s="127">
        <f t="shared" si="25"/>
        <v>16.172999999999998</v>
      </c>
    </row>
    <row r="166" spans="1:23" x14ac:dyDescent="0.2">
      <c r="A166" s="2"/>
      <c r="B166" s="20" t="s">
        <v>14</v>
      </c>
      <c r="C166" s="4"/>
      <c r="D166" s="21"/>
      <c r="E166" s="107">
        <v>16.971</v>
      </c>
      <c r="F166" s="107">
        <v>17.988</v>
      </c>
      <c r="G166" s="107">
        <v>16.390999999999998</v>
      </c>
      <c r="H166" s="107">
        <v>16.911000000000001</v>
      </c>
      <c r="I166" s="107">
        <v>17.428999999999998</v>
      </c>
      <c r="J166" s="107">
        <v>16.826000000000001</v>
      </c>
      <c r="K166" s="107">
        <v>18.341000000000001</v>
      </c>
      <c r="L166" s="107">
        <v>16.908999999999999</v>
      </c>
      <c r="M166" s="107">
        <v>17.300999999999998</v>
      </c>
      <c r="N166" s="107">
        <v>17.094000000000001</v>
      </c>
      <c r="O166" s="107">
        <v>18.091999999999999</v>
      </c>
      <c r="P166" s="107">
        <v>17.684000000000001</v>
      </c>
      <c r="Q166" s="107">
        <v>16.937999999999999</v>
      </c>
      <c r="R166" s="107">
        <v>17.63</v>
      </c>
      <c r="S166" s="107">
        <v>16.879000000000001</v>
      </c>
      <c r="T166" s="107">
        <v>17.423999999999999</v>
      </c>
      <c r="U166" s="131"/>
      <c r="V166" s="121">
        <f t="shared" si="25"/>
        <v>17.300999999999998</v>
      </c>
    </row>
    <row r="167" spans="1:23" x14ac:dyDescent="0.2">
      <c r="A167" s="2"/>
      <c r="B167" s="22" t="s">
        <v>15</v>
      </c>
      <c r="C167" s="29"/>
      <c r="D167" s="24"/>
      <c r="E167" s="108">
        <v>22.76</v>
      </c>
      <c r="F167" s="108">
        <v>61.19</v>
      </c>
      <c r="G167" s="108">
        <v>21.64</v>
      </c>
      <c r="H167" s="108">
        <v>22.44</v>
      </c>
      <c r="I167" s="108">
        <v>53.01</v>
      </c>
      <c r="J167" s="108">
        <v>24.22</v>
      </c>
      <c r="K167" s="108">
        <v>75.599999999999994</v>
      </c>
      <c r="L167" s="108">
        <v>22.86</v>
      </c>
      <c r="M167" s="108">
        <v>56.27</v>
      </c>
      <c r="N167" s="108">
        <v>26.56</v>
      </c>
      <c r="O167" s="108">
        <v>76.010000000000005</v>
      </c>
      <c r="P167" s="108">
        <v>88.67</v>
      </c>
      <c r="Q167" s="108">
        <v>24.01</v>
      </c>
      <c r="R167" s="108">
        <v>79.66</v>
      </c>
      <c r="S167" s="108">
        <v>21.25</v>
      </c>
      <c r="T167" s="108">
        <v>20.7</v>
      </c>
      <c r="U167" s="132"/>
      <c r="V167" s="122">
        <f t="shared" si="25"/>
        <v>43.552999999999997</v>
      </c>
    </row>
    <row r="168" spans="1:23" ht="13.5" thickBot="1" x14ac:dyDescent="0.25">
      <c r="A168" s="2"/>
      <c r="B168" s="96" t="s">
        <v>215</v>
      </c>
      <c r="C168" s="94"/>
      <c r="D168" s="95"/>
      <c r="E168" s="109">
        <f>E166-E165</f>
        <v>0.80800000000000005</v>
      </c>
      <c r="F168" s="109">
        <f t="shared" ref="F168:T168" si="32">F166-F165</f>
        <v>1.665</v>
      </c>
      <c r="G168" s="109">
        <f t="shared" si="32"/>
        <v>0.55900000000000005</v>
      </c>
      <c r="H168" s="109">
        <f t="shared" si="32"/>
        <v>0.79400000000000004</v>
      </c>
      <c r="I168" s="109">
        <f t="shared" si="32"/>
        <v>1.2809999999999999</v>
      </c>
      <c r="J168" s="109">
        <f t="shared" si="32"/>
        <v>0.83599999999999997</v>
      </c>
      <c r="K168" s="109">
        <f t="shared" si="32"/>
        <v>1.389</v>
      </c>
      <c r="L168" s="109">
        <f t="shared" si="32"/>
        <v>0.89900000000000002</v>
      </c>
      <c r="M168" s="109">
        <f t="shared" si="32"/>
        <v>1.3979999999999999</v>
      </c>
      <c r="N168" s="109">
        <f t="shared" si="32"/>
        <v>0.85499999999999998</v>
      </c>
      <c r="O168" s="109">
        <f t="shared" si="32"/>
        <v>1.794</v>
      </c>
      <c r="P168" s="109">
        <f t="shared" si="32"/>
        <v>1.5309999999999999</v>
      </c>
      <c r="Q168" s="109">
        <f t="shared" si="32"/>
        <v>0.999</v>
      </c>
      <c r="R168" s="109">
        <f t="shared" si="32"/>
        <v>1.6120000000000001</v>
      </c>
      <c r="S168" s="109">
        <f t="shared" si="32"/>
        <v>0.86499999999999999</v>
      </c>
      <c r="T168" s="109">
        <f t="shared" si="32"/>
        <v>0.76100000000000001</v>
      </c>
      <c r="U168" s="133"/>
      <c r="V168" s="123">
        <f t="shared" si="25"/>
        <v>1.1279999999999999</v>
      </c>
      <c r="W168" s="123">
        <f>SUM(V163+V168)/2</f>
        <v>0.99399999999999999</v>
      </c>
    </row>
    <row r="169" spans="1:23" ht="15.75" x14ac:dyDescent="0.25">
      <c r="A169" s="10" t="s">
        <v>70</v>
      </c>
      <c r="B169" s="11" t="s">
        <v>71</v>
      </c>
      <c r="C169" s="12">
        <v>4293</v>
      </c>
      <c r="D169" s="27" t="s">
        <v>72</v>
      </c>
      <c r="E169" s="104">
        <v>280</v>
      </c>
      <c r="F169" s="79">
        <v>277</v>
      </c>
      <c r="G169" s="79">
        <v>267</v>
      </c>
      <c r="H169" s="79">
        <v>281</v>
      </c>
      <c r="I169" s="79">
        <v>271</v>
      </c>
      <c r="J169" s="79">
        <v>268</v>
      </c>
      <c r="K169" s="79">
        <v>265</v>
      </c>
      <c r="L169" s="79">
        <v>275</v>
      </c>
      <c r="M169" s="104">
        <v>275</v>
      </c>
      <c r="N169" s="79">
        <v>241</v>
      </c>
      <c r="O169" s="79">
        <v>266</v>
      </c>
      <c r="P169" s="79">
        <v>270</v>
      </c>
      <c r="Q169" s="79">
        <v>273</v>
      </c>
      <c r="R169" s="105">
        <v>252</v>
      </c>
      <c r="S169" s="79">
        <v>283</v>
      </c>
      <c r="T169" s="79">
        <v>249</v>
      </c>
      <c r="U169" s="128"/>
      <c r="V169" s="148">
        <f>SUM(V170,V175)</f>
        <v>268.31299999999999</v>
      </c>
    </row>
    <row r="170" spans="1:23" ht="16.5" thickBot="1" x14ac:dyDescent="0.3">
      <c r="A170" s="2"/>
      <c r="B170" s="14" t="s">
        <v>12</v>
      </c>
      <c r="C170" s="15"/>
      <c r="D170" s="16"/>
      <c r="E170" s="106">
        <v>139</v>
      </c>
      <c r="F170" s="106">
        <v>139</v>
      </c>
      <c r="G170" s="106">
        <v>131</v>
      </c>
      <c r="H170" s="106">
        <v>139</v>
      </c>
      <c r="I170" s="106">
        <v>133</v>
      </c>
      <c r="J170" s="106">
        <v>134</v>
      </c>
      <c r="K170" s="106">
        <v>131</v>
      </c>
      <c r="L170" s="106">
        <v>137</v>
      </c>
      <c r="M170" s="106">
        <v>137</v>
      </c>
      <c r="N170" s="106">
        <v>134</v>
      </c>
      <c r="O170" s="106">
        <v>125</v>
      </c>
      <c r="P170" s="106">
        <v>131</v>
      </c>
      <c r="Q170" s="106">
        <v>137</v>
      </c>
      <c r="R170" s="106">
        <v>132</v>
      </c>
      <c r="S170" s="106">
        <v>140</v>
      </c>
      <c r="T170" s="106">
        <v>118</v>
      </c>
      <c r="U170" s="129"/>
      <c r="V170" s="149">
        <f t="shared" si="25"/>
        <v>133.56299999999999</v>
      </c>
      <c r="W170" s="119">
        <f>SUM(E170:T170)</f>
        <v>2137</v>
      </c>
    </row>
    <row r="171" spans="1:23" x14ac:dyDescent="0.2">
      <c r="A171" s="2"/>
      <c r="B171" s="17" t="s">
        <v>13</v>
      </c>
      <c r="C171" s="18"/>
      <c r="D171" s="19"/>
      <c r="E171" s="80">
        <v>16.376999999999999</v>
      </c>
      <c r="F171" s="80">
        <v>16.318000000000001</v>
      </c>
      <c r="G171" s="80">
        <v>16.727</v>
      </c>
      <c r="H171" s="80">
        <v>16.398</v>
      </c>
      <c r="I171" s="80">
        <v>16.687000000000001</v>
      </c>
      <c r="J171" s="80">
        <v>16.684000000000001</v>
      </c>
      <c r="K171" s="80">
        <v>16.927</v>
      </c>
      <c r="L171" s="80">
        <v>16.350999999999999</v>
      </c>
      <c r="M171" s="80">
        <v>16.414999999999999</v>
      </c>
      <c r="N171" s="80">
        <v>16.565000000000001</v>
      </c>
      <c r="O171" s="80">
        <v>16.626000000000001</v>
      </c>
      <c r="P171" s="80">
        <v>16.655000000000001</v>
      </c>
      <c r="Q171" s="80">
        <v>16.227</v>
      </c>
      <c r="R171" s="80">
        <v>16.459</v>
      </c>
      <c r="S171" s="80">
        <v>16.366</v>
      </c>
      <c r="T171" s="80">
        <v>16.466999999999999</v>
      </c>
      <c r="U171" s="130"/>
      <c r="V171" s="120">
        <f t="shared" si="25"/>
        <v>16.515999999999998</v>
      </c>
    </row>
    <row r="172" spans="1:23" x14ac:dyDescent="0.2">
      <c r="A172" s="2"/>
      <c r="B172" s="20" t="s">
        <v>14</v>
      </c>
      <c r="C172" s="4"/>
      <c r="D172" s="21"/>
      <c r="E172" s="107">
        <v>16.783000000000001</v>
      </c>
      <c r="F172" s="107">
        <v>16.844999999999999</v>
      </c>
      <c r="G172" s="107">
        <v>17.881</v>
      </c>
      <c r="H172" s="107">
        <v>16.821000000000002</v>
      </c>
      <c r="I172" s="107">
        <v>17.295000000000002</v>
      </c>
      <c r="J172" s="107">
        <v>17.498000000000001</v>
      </c>
      <c r="K172" s="107">
        <v>17.87</v>
      </c>
      <c r="L172" s="107">
        <v>17.175000000000001</v>
      </c>
      <c r="M172" s="107">
        <v>16.963999999999999</v>
      </c>
      <c r="N172" s="107">
        <v>17.492000000000001</v>
      </c>
      <c r="O172" s="107">
        <v>17.088000000000001</v>
      </c>
      <c r="P172" s="107">
        <v>17.125</v>
      </c>
      <c r="Q172" s="107">
        <v>17.085000000000001</v>
      </c>
      <c r="R172" s="107">
        <v>17.738</v>
      </c>
      <c r="S172" s="107">
        <v>16.779</v>
      </c>
      <c r="T172" s="107">
        <v>19.832999999999998</v>
      </c>
      <c r="U172" s="131"/>
      <c r="V172" s="121">
        <f t="shared" si="25"/>
        <v>17.391999999999999</v>
      </c>
    </row>
    <row r="173" spans="1:23" x14ac:dyDescent="0.2">
      <c r="A173" s="2"/>
      <c r="B173" s="22" t="s">
        <v>15</v>
      </c>
      <c r="C173" s="28"/>
      <c r="D173" s="23"/>
      <c r="E173" s="108">
        <v>20.48</v>
      </c>
      <c r="F173" s="108">
        <v>23.13</v>
      </c>
      <c r="G173" s="108">
        <v>38.909999999999997</v>
      </c>
      <c r="H173" s="108">
        <v>19.649999999999999</v>
      </c>
      <c r="I173" s="108">
        <v>38.32</v>
      </c>
      <c r="J173" s="108">
        <v>25.81</v>
      </c>
      <c r="K173" s="108">
        <v>25.29</v>
      </c>
      <c r="L173" s="108">
        <v>23.98</v>
      </c>
      <c r="M173" s="108">
        <v>23.32</v>
      </c>
      <c r="N173" s="108">
        <v>33.450000000000003</v>
      </c>
      <c r="O173" s="108">
        <v>23.9</v>
      </c>
      <c r="P173" s="108">
        <v>34.72</v>
      </c>
      <c r="Q173" s="108">
        <v>22.22</v>
      </c>
      <c r="R173" s="108">
        <v>50.29</v>
      </c>
      <c r="S173" s="108">
        <v>20.059999999999999</v>
      </c>
      <c r="T173" s="108">
        <v>327.8</v>
      </c>
      <c r="U173" s="132"/>
      <c r="V173" s="122">
        <f t="shared" si="25"/>
        <v>46.957999999999998</v>
      </c>
    </row>
    <row r="174" spans="1:23" x14ac:dyDescent="0.2">
      <c r="A174" s="2"/>
      <c r="B174" s="99" t="s">
        <v>215</v>
      </c>
      <c r="C174" s="97"/>
      <c r="D174" s="98"/>
      <c r="E174" s="109">
        <f>E172-E171</f>
        <v>0.40600000000000003</v>
      </c>
      <c r="F174" s="109">
        <f t="shared" ref="F174:T174" si="33">F172-F171</f>
        <v>0.52700000000000002</v>
      </c>
      <c r="G174" s="109">
        <f t="shared" si="33"/>
        <v>1.1539999999999999</v>
      </c>
      <c r="H174" s="109">
        <f t="shared" si="33"/>
        <v>0.42299999999999999</v>
      </c>
      <c r="I174" s="109">
        <f t="shared" si="33"/>
        <v>0.60799999999999998</v>
      </c>
      <c r="J174" s="109">
        <f t="shared" si="33"/>
        <v>0.81399999999999995</v>
      </c>
      <c r="K174" s="109">
        <f t="shared" si="33"/>
        <v>0.94299999999999995</v>
      </c>
      <c r="L174" s="109">
        <f t="shared" si="33"/>
        <v>0.82399999999999995</v>
      </c>
      <c r="M174" s="109">
        <f t="shared" si="33"/>
        <v>0.54900000000000004</v>
      </c>
      <c r="N174" s="109">
        <f t="shared" si="33"/>
        <v>0.92700000000000005</v>
      </c>
      <c r="O174" s="109">
        <f t="shared" si="33"/>
        <v>0.46200000000000002</v>
      </c>
      <c r="P174" s="109">
        <f t="shared" si="33"/>
        <v>0.47</v>
      </c>
      <c r="Q174" s="109">
        <f t="shared" si="33"/>
        <v>0.85799999999999998</v>
      </c>
      <c r="R174" s="109">
        <f t="shared" si="33"/>
        <v>1.2789999999999999</v>
      </c>
      <c r="S174" s="109">
        <f t="shared" si="33"/>
        <v>0.41299999999999998</v>
      </c>
      <c r="T174" s="109">
        <f t="shared" si="33"/>
        <v>3.3660000000000001</v>
      </c>
      <c r="U174" s="133"/>
      <c r="V174" s="123">
        <f t="shared" si="25"/>
        <v>0.876</v>
      </c>
    </row>
    <row r="175" spans="1:23" ht="16.5" thickBot="1" x14ac:dyDescent="0.3">
      <c r="A175" s="2"/>
      <c r="B175" s="14" t="s">
        <v>16</v>
      </c>
      <c r="C175" s="15"/>
      <c r="D175" s="16"/>
      <c r="E175" s="106">
        <v>141</v>
      </c>
      <c r="F175" s="106">
        <v>138</v>
      </c>
      <c r="G175" s="106">
        <v>136</v>
      </c>
      <c r="H175" s="106">
        <v>142</v>
      </c>
      <c r="I175" s="106">
        <v>138</v>
      </c>
      <c r="J175" s="106">
        <v>134</v>
      </c>
      <c r="K175" s="106">
        <v>134</v>
      </c>
      <c r="L175" s="106">
        <v>138</v>
      </c>
      <c r="M175" s="106">
        <v>138</v>
      </c>
      <c r="N175" s="106">
        <v>107</v>
      </c>
      <c r="O175" s="106">
        <v>141</v>
      </c>
      <c r="P175" s="106">
        <v>139</v>
      </c>
      <c r="Q175" s="106">
        <v>136</v>
      </c>
      <c r="R175" s="106">
        <v>120</v>
      </c>
      <c r="S175" s="106">
        <v>143</v>
      </c>
      <c r="T175" s="106">
        <v>131</v>
      </c>
      <c r="U175" s="129"/>
      <c r="V175" s="149">
        <f t="shared" si="25"/>
        <v>134.75</v>
      </c>
      <c r="W175" s="119">
        <f>SUM(E175:T175)</f>
        <v>2156</v>
      </c>
    </row>
    <row r="176" spans="1:23" x14ac:dyDescent="0.2">
      <c r="A176" s="2"/>
      <c r="B176" s="17" t="s">
        <v>13</v>
      </c>
      <c r="C176" s="18"/>
      <c r="D176" s="19"/>
      <c r="E176" s="80">
        <v>16.265999999999998</v>
      </c>
      <c r="F176" s="80">
        <v>16.085999999999999</v>
      </c>
      <c r="G176" s="80">
        <v>16.417999999999999</v>
      </c>
      <c r="H176" s="80">
        <v>16.047999999999998</v>
      </c>
      <c r="I176" s="80">
        <v>16.605</v>
      </c>
      <c r="J176" s="80">
        <v>16.25</v>
      </c>
      <c r="K176" s="80">
        <v>16.762</v>
      </c>
      <c r="L176" s="113">
        <v>16.292999999999999</v>
      </c>
      <c r="M176" s="80">
        <v>16.425999999999998</v>
      </c>
      <c r="N176" s="80">
        <v>16.655999999999999</v>
      </c>
      <c r="O176" s="80">
        <v>16.170999999999999</v>
      </c>
      <c r="P176" s="80">
        <v>16.524999999999999</v>
      </c>
      <c r="Q176" s="80">
        <v>16.335999999999999</v>
      </c>
      <c r="R176" s="80">
        <v>16.138000000000002</v>
      </c>
      <c r="S176" s="80">
        <v>15.832000000000001</v>
      </c>
      <c r="T176" s="113">
        <v>16.398</v>
      </c>
      <c r="U176" s="136"/>
      <c r="V176" s="127">
        <f t="shared" si="25"/>
        <v>16.326000000000001</v>
      </c>
    </row>
    <row r="177" spans="1:23" x14ac:dyDescent="0.2">
      <c r="A177" s="2"/>
      <c r="B177" s="20" t="s">
        <v>14</v>
      </c>
      <c r="C177" s="4"/>
      <c r="D177" s="21"/>
      <c r="E177" s="107">
        <v>16.579000000000001</v>
      </c>
      <c r="F177" s="107">
        <v>16.949000000000002</v>
      </c>
      <c r="G177" s="107">
        <v>17.273</v>
      </c>
      <c r="H177" s="107">
        <v>16.437999999999999</v>
      </c>
      <c r="I177" s="107">
        <v>16.968</v>
      </c>
      <c r="J177" s="107">
        <v>17.373999999999999</v>
      </c>
      <c r="K177" s="107">
        <v>17.419</v>
      </c>
      <c r="L177" s="107">
        <v>17.030999999999999</v>
      </c>
      <c r="M177" s="107">
        <v>16.920000000000002</v>
      </c>
      <c r="N177" s="107">
        <v>21.495999999999999</v>
      </c>
      <c r="O177" s="107">
        <v>16.577000000000002</v>
      </c>
      <c r="P177" s="107">
        <v>16.818999999999999</v>
      </c>
      <c r="Q177" s="107">
        <v>17.181000000000001</v>
      </c>
      <c r="R177" s="107">
        <v>16.914000000000001</v>
      </c>
      <c r="S177" s="107">
        <v>16.399999999999999</v>
      </c>
      <c r="T177" s="107">
        <v>17.797000000000001</v>
      </c>
      <c r="U177" s="131"/>
      <c r="V177" s="121">
        <f t="shared" si="25"/>
        <v>17.257999999999999</v>
      </c>
    </row>
    <row r="178" spans="1:23" x14ac:dyDescent="0.2">
      <c r="A178" s="2"/>
      <c r="B178" s="22" t="s">
        <v>15</v>
      </c>
      <c r="C178" s="29"/>
      <c r="D178" s="24"/>
      <c r="E178" s="108">
        <v>19.600000000000001</v>
      </c>
      <c r="F178" s="108">
        <v>29.71</v>
      </c>
      <c r="G178" s="108">
        <v>44.26</v>
      </c>
      <c r="H178" s="108">
        <v>19.579999999999998</v>
      </c>
      <c r="I178" s="108">
        <v>21.96</v>
      </c>
      <c r="J178" s="108">
        <v>47.8</v>
      </c>
      <c r="K178" s="108">
        <v>22.85</v>
      </c>
      <c r="L178" s="108">
        <v>25.99</v>
      </c>
      <c r="M178" s="108">
        <v>22.16</v>
      </c>
      <c r="N178" s="108">
        <v>425.5</v>
      </c>
      <c r="O178" s="108">
        <v>20.66</v>
      </c>
      <c r="P178" s="108">
        <v>19.34</v>
      </c>
      <c r="Q178" s="108">
        <v>36.01</v>
      </c>
      <c r="R178" s="108">
        <v>23.96</v>
      </c>
      <c r="S178" s="108">
        <v>20.94</v>
      </c>
      <c r="T178" s="108">
        <v>39.950000000000003</v>
      </c>
      <c r="U178" s="132"/>
      <c r="V178" s="122">
        <f t="shared" si="25"/>
        <v>52.517000000000003</v>
      </c>
    </row>
    <row r="179" spans="1:23" x14ac:dyDescent="0.2">
      <c r="A179" s="2"/>
      <c r="B179" s="96" t="s">
        <v>215</v>
      </c>
      <c r="C179" s="94"/>
      <c r="D179" s="95"/>
      <c r="E179" s="109">
        <f>E177-E176</f>
        <v>0.313</v>
      </c>
      <c r="F179" s="109">
        <f t="shared" ref="F179:T179" si="34">F177-F176</f>
        <v>0.86299999999999999</v>
      </c>
      <c r="G179" s="109">
        <f t="shared" si="34"/>
        <v>0.85499999999999998</v>
      </c>
      <c r="H179" s="109">
        <f t="shared" si="34"/>
        <v>0.39</v>
      </c>
      <c r="I179" s="109">
        <f t="shared" si="34"/>
        <v>0.36299999999999999</v>
      </c>
      <c r="J179" s="109">
        <f t="shared" si="34"/>
        <v>1.1240000000000001</v>
      </c>
      <c r="K179" s="109">
        <f t="shared" si="34"/>
        <v>0.65700000000000003</v>
      </c>
      <c r="L179" s="109">
        <f t="shared" si="34"/>
        <v>0.73799999999999999</v>
      </c>
      <c r="M179" s="109">
        <f t="shared" si="34"/>
        <v>0.49399999999999999</v>
      </c>
      <c r="N179" s="109">
        <f t="shared" si="34"/>
        <v>4.84</v>
      </c>
      <c r="O179" s="109">
        <f t="shared" si="34"/>
        <v>0.40600000000000003</v>
      </c>
      <c r="P179" s="109">
        <f t="shared" si="34"/>
        <v>0.29399999999999998</v>
      </c>
      <c r="Q179" s="109">
        <f t="shared" si="34"/>
        <v>0.84499999999999997</v>
      </c>
      <c r="R179" s="109">
        <f t="shared" si="34"/>
        <v>0.77600000000000002</v>
      </c>
      <c r="S179" s="109">
        <f t="shared" si="34"/>
        <v>0.56799999999999995</v>
      </c>
      <c r="T179" s="109">
        <f t="shared" si="34"/>
        <v>1.399</v>
      </c>
      <c r="U179" s="133"/>
      <c r="V179" s="123">
        <f t="shared" si="25"/>
        <v>0.93300000000000005</v>
      </c>
      <c r="W179" s="123">
        <f>SUM(V174+V179)/2</f>
        <v>0.90500000000000003</v>
      </c>
    </row>
    <row r="180" spans="1:23" x14ac:dyDescent="0.2">
      <c r="A180" s="30" t="s">
        <v>73</v>
      </c>
      <c r="L180" s="117" t="s">
        <v>74</v>
      </c>
    </row>
  </sheetData>
  <mergeCells count="1">
    <mergeCell ref="Z39:AC39"/>
  </mergeCells>
  <phoneticPr fontId="0" type="noConversion"/>
  <hyperlinks>
    <hyperlink ref="L180" r:id="rId1" tooltip="Software para gestión de carreras de slot." xr:uid="{00000000-0004-0000-0000-000000000000}"/>
  </hyperlinks>
  <pageMargins left="0.75" right="0.75" top="1" bottom="1" header="0" footer="0"/>
  <pageSetup paperSize="9" orientation="portrait" r:id="rId2"/>
  <headerFooter alignWithMargins="0"/>
  <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3"/>
  <sheetViews>
    <sheetView workbookViewId="0">
      <selection activeCell="K24" sqref="K24:R24"/>
    </sheetView>
  </sheetViews>
  <sheetFormatPr baseColWidth="10" defaultRowHeight="12.75" x14ac:dyDescent="0.2"/>
  <cols>
    <col min="1" max="1" width="28.7109375" bestFit="1" customWidth="1"/>
    <col min="2" max="2" width="15.28515625" bestFit="1" customWidth="1"/>
    <col min="3" max="40" width="2.7109375" bestFit="1" customWidth="1"/>
    <col min="41" max="41" width="1.85546875" bestFit="1" customWidth="1"/>
    <col min="42" max="46" width="2.7109375" bestFit="1" customWidth="1"/>
    <col min="47" max="47" width="1.85546875" bestFit="1" customWidth="1"/>
  </cols>
  <sheetData>
    <row r="1" spans="1:48" ht="25.5" x14ac:dyDescent="0.2">
      <c r="A1" s="31" t="s">
        <v>75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</row>
    <row r="2" spans="1:48" x14ac:dyDescent="0.2">
      <c r="A2" s="34"/>
      <c r="B2" s="35">
        <f>+COUNTA(C3:AV3)</f>
        <v>32</v>
      </c>
      <c r="C2" s="156" t="s">
        <v>76</v>
      </c>
      <c r="D2" s="157"/>
      <c r="E2" s="157"/>
      <c r="F2" s="157"/>
      <c r="G2" s="157"/>
      <c r="H2" s="157"/>
      <c r="I2" s="157"/>
      <c r="J2" s="157"/>
      <c r="K2" s="156" t="s">
        <v>77</v>
      </c>
      <c r="L2" s="157"/>
      <c r="M2" s="157"/>
      <c r="N2" s="157"/>
      <c r="O2" s="157"/>
      <c r="P2" s="157"/>
      <c r="Q2" s="157"/>
      <c r="R2" s="158"/>
      <c r="S2" s="157" t="s">
        <v>78</v>
      </c>
      <c r="T2" s="157"/>
      <c r="U2" s="157"/>
      <c r="V2" s="157"/>
      <c r="W2" s="157"/>
      <c r="X2" s="157"/>
      <c r="Y2" s="157"/>
      <c r="Z2" s="36"/>
      <c r="AA2" s="156" t="s">
        <v>79</v>
      </c>
      <c r="AB2" s="157"/>
      <c r="AC2" s="157"/>
      <c r="AD2" s="157"/>
      <c r="AE2" s="157"/>
      <c r="AF2" s="157"/>
      <c r="AG2" s="157"/>
      <c r="AH2" s="158"/>
      <c r="AI2" s="157" t="s">
        <v>80</v>
      </c>
      <c r="AJ2" s="157"/>
      <c r="AK2" s="157"/>
      <c r="AL2" s="157"/>
      <c r="AM2" s="157"/>
      <c r="AN2" s="157"/>
      <c r="AO2" s="157"/>
      <c r="AP2" s="156"/>
      <c r="AQ2" s="157"/>
      <c r="AR2" s="157"/>
      <c r="AS2" s="157"/>
      <c r="AT2" s="157"/>
      <c r="AU2" s="157"/>
      <c r="AV2" s="158"/>
    </row>
    <row r="3" spans="1:48" x14ac:dyDescent="0.2">
      <c r="A3" s="37">
        <v>1</v>
      </c>
      <c r="B3" s="38" t="s">
        <v>54</v>
      </c>
      <c r="C3" s="39">
        <v>8</v>
      </c>
      <c r="D3" s="40">
        <v>7</v>
      </c>
      <c r="E3" s="40">
        <v>16</v>
      </c>
      <c r="F3" s="40">
        <v>8</v>
      </c>
      <c r="G3" s="40">
        <v>7</v>
      </c>
      <c r="H3" s="40">
        <v>16</v>
      </c>
      <c r="I3" s="40"/>
      <c r="J3" s="40"/>
      <c r="K3" s="39">
        <v>6</v>
      </c>
      <c r="L3" s="40">
        <v>1</v>
      </c>
      <c r="M3" s="40">
        <v>9</v>
      </c>
      <c r="N3" s="40">
        <v>6</v>
      </c>
      <c r="O3" s="40">
        <v>1</v>
      </c>
      <c r="P3" s="40">
        <v>9</v>
      </c>
      <c r="Q3" s="40"/>
      <c r="R3" s="41"/>
      <c r="S3" s="40">
        <v>14</v>
      </c>
      <c r="T3" s="40">
        <v>3</v>
      </c>
      <c r="U3" s="40">
        <v>11</v>
      </c>
      <c r="V3" s="40">
        <v>14</v>
      </c>
      <c r="W3" s="40">
        <v>3</v>
      </c>
      <c r="X3" s="40">
        <v>11</v>
      </c>
      <c r="Y3" s="40">
        <v>15</v>
      </c>
      <c r="Z3" s="40"/>
      <c r="AA3" s="39">
        <v>12</v>
      </c>
      <c r="AB3" s="40">
        <v>4</v>
      </c>
      <c r="AC3" s="40">
        <v>13</v>
      </c>
      <c r="AD3" s="40">
        <v>12</v>
      </c>
      <c r="AE3" s="40">
        <v>4</v>
      </c>
      <c r="AF3" s="40">
        <v>13</v>
      </c>
      <c r="AG3" s="40"/>
      <c r="AH3" s="41"/>
      <c r="AI3" s="40">
        <v>10</v>
      </c>
      <c r="AJ3" s="40">
        <v>2</v>
      </c>
      <c r="AK3" s="40">
        <v>5</v>
      </c>
      <c r="AL3" s="40">
        <v>15</v>
      </c>
      <c r="AM3" s="40">
        <v>10</v>
      </c>
      <c r="AN3" s="40">
        <v>2</v>
      </c>
      <c r="AO3" s="40">
        <v>5</v>
      </c>
      <c r="AP3" s="39"/>
      <c r="AQ3" s="40"/>
      <c r="AR3" s="40"/>
      <c r="AS3" s="40"/>
      <c r="AT3" s="40"/>
      <c r="AU3" s="40"/>
      <c r="AV3" s="41"/>
    </row>
    <row r="4" spans="1:48" x14ac:dyDescent="0.2">
      <c r="A4" s="42"/>
      <c r="B4" s="35">
        <f>+COUNTA(C5:AV5)</f>
        <v>32</v>
      </c>
      <c r="C4" s="153" t="s">
        <v>81</v>
      </c>
      <c r="D4" s="154"/>
      <c r="E4" s="154"/>
      <c r="F4" s="154"/>
      <c r="G4" s="154"/>
      <c r="H4" s="154"/>
      <c r="I4" s="154"/>
      <c r="J4" s="154"/>
      <c r="K4" s="153" t="s">
        <v>82</v>
      </c>
      <c r="L4" s="154"/>
      <c r="M4" s="154"/>
      <c r="N4" s="154"/>
      <c r="O4" s="154"/>
      <c r="P4" s="154"/>
      <c r="Q4" s="154"/>
      <c r="R4" s="155"/>
      <c r="S4" s="154" t="s">
        <v>83</v>
      </c>
      <c r="T4" s="154"/>
      <c r="U4" s="154"/>
      <c r="V4" s="154"/>
      <c r="W4" s="154"/>
      <c r="X4" s="154"/>
      <c r="Y4" s="154"/>
      <c r="Z4" s="43"/>
      <c r="AA4" s="153" t="s">
        <v>84</v>
      </c>
      <c r="AB4" s="154"/>
      <c r="AC4" s="154"/>
      <c r="AD4" s="154"/>
      <c r="AE4" s="154"/>
      <c r="AF4" s="154"/>
      <c r="AG4" s="154"/>
      <c r="AH4" s="155"/>
      <c r="AI4" s="154" t="s">
        <v>85</v>
      </c>
      <c r="AJ4" s="154"/>
      <c r="AK4" s="154"/>
      <c r="AL4" s="154"/>
      <c r="AM4" s="154"/>
      <c r="AN4" s="154"/>
      <c r="AO4" s="154"/>
      <c r="AP4" s="153"/>
      <c r="AQ4" s="154"/>
      <c r="AR4" s="154"/>
      <c r="AS4" s="154"/>
      <c r="AT4" s="154"/>
      <c r="AU4" s="154"/>
      <c r="AV4" s="155"/>
    </row>
    <row r="5" spans="1:48" x14ac:dyDescent="0.2">
      <c r="A5" s="44">
        <v>2</v>
      </c>
      <c r="B5" s="45" t="s">
        <v>51</v>
      </c>
      <c r="C5" s="42">
        <v>15</v>
      </c>
      <c r="D5" s="46">
        <v>2</v>
      </c>
      <c r="E5" s="46">
        <v>3</v>
      </c>
      <c r="F5" s="46">
        <v>12</v>
      </c>
      <c r="G5" s="46">
        <v>6</v>
      </c>
      <c r="H5" s="46">
        <v>2</v>
      </c>
      <c r="I5" s="46">
        <v>7</v>
      </c>
      <c r="J5" s="46"/>
      <c r="K5" s="42">
        <v>11</v>
      </c>
      <c r="L5" s="46">
        <v>14</v>
      </c>
      <c r="M5" s="46">
        <v>4</v>
      </c>
      <c r="N5" s="46">
        <v>13</v>
      </c>
      <c r="O5" s="46">
        <v>14</v>
      </c>
      <c r="P5" s="46">
        <v>3</v>
      </c>
      <c r="Q5" s="46"/>
      <c r="R5" s="47"/>
      <c r="S5" s="46">
        <v>12</v>
      </c>
      <c r="T5" s="46">
        <v>1</v>
      </c>
      <c r="U5" s="46">
        <v>9</v>
      </c>
      <c r="V5" s="46">
        <v>4</v>
      </c>
      <c r="W5" s="46">
        <v>1</v>
      </c>
      <c r="X5" s="46">
        <v>9</v>
      </c>
      <c r="Y5" s="46"/>
      <c r="Z5" s="46"/>
      <c r="AA5" s="42">
        <v>13</v>
      </c>
      <c r="AB5" s="46">
        <v>16</v>
      </c>
      <c r="AC5" s="46">
        <v>8</v>
      </c>
      <c r="AD5" s="46">
        <v>5</v>
      </c>
      <c r="AE5" s="46">
        <v>16</v>
      </c>
      <c r="AF5" s="46">
        <v>8</v>
      </c>
      <c r="AG5" s="46">
        <v>5</v>
      </c>
      <c r="AH5" s="47"/>
      <c r="AI5" s="46">
        <v>10</v>
      </c>
      <c r="AJ5" s="46">
        <v>6</v>
      </c>
      <c r="AK5" s="46">
        <v>7</v>
      </c>
      <c r="AL5" s="46">
        <v>11</v>
      </c>
      <c r="AM5" s="46">
        <v>15</v>
      </c>
      <c r="AN5" s="46">
        <v>10</v>
      </c>
      <c r="AO5" s="46"/>
      <c r="AP5" s="42"/>
      <c r="AQ5" s="46"/>
      <c r="AR5" s="46"/>
      <c r="AS5" s="46"/>
      <c r="AT5" s="46"/>
      <c r="AU5" s="46"/>
      <c r="AV5" s="47"/>
    </row>
    <row r="6" spans="1:48" x14ac:dyDescent="0.2">
      <c r="A6" s="48"/>
      <c r="B6" s="35">
        <f>+COUNTA(C7:AV7)</f>
        <v>32</v>
      </c>
      <c r="C6" s="156" t="s">
        <v>86</v>
      </c>
      <c r="D6" s="157"/>
      <c r="E6" s="157"/>
      <c r="F6" s="157"/>
      <c r="G6" s="157"/>
      <c r="H6" s="157"/>
      <c r="I6" s="157"/>
      <c r="J6" s="157"/>
      <c r="K6" s="156" t="s">
        <v>87</v>
      </c>
      <c r="L6" s="157"/>
      <c r="M6" s="157"/>
      <c r="N6" s="157"/>
      <c r="O6" s="157"/>
      <c r="P6" s="157"/>
      <c r="Q6" s="157"/>
      <c r="R6" s="158"/>
      <c r="S6" s="157" t="s">
        <v>88</v>
      </c>
      <c r="T6" s="157"/>
      <c r="U6" s="157"/>
      <c r="V6" s="157"/>
      <c r="W6" s="157"/>
      <c r="X6" s="157"/>
      <c r="Y6" s="157"/>
      <c r="Z6" s="36"/>
      <c r="AA6" s="156" t="s">
        <v>89</v>
      </c>
      <c r="AB6" s="157"/>
      <c r="AC6" s="157"/>
      <c r="AD6" s="157"/>
      <c r="AE6" s="157"/>
      <c r="AF6" s="157"/>
      <c r="AG6" s="157"/>
      <c r="AH6" s="158"/>
      <c r="AI6" s="157" t="s">
        <v>90</v>
      </c>
      <c r="AJ6" s="157"/>
      <c r="AK6" s="157"/>
      <c r="AL6" s="157"/>
      <c r="AM6" s="157"/>
      <c r="AN6" s="157"/>
      <c r="AO6" s="157"/>
      <c r="AP6" s="156"/>
      <c r="AQ6" s="157"/>
      <c r="AR6" s="157"/>
      <c r="AS6" s="157"/>
      <c r="AT6" s="157"/>
      <c r="AU6" s="157"/>
      <c r="AV6" s="158"/>
    </row>
    <row r="7" spans="1:48" x14ac:dyDescent="0.2">
      <c r="A7" s="37">
        <v>3</v>
      </c>
      <c r="B7" s="49" t="s">
        <v>65</v>
      </c>
      <c r="C7" s="39">
        <v>12</v>
      </c>
      <c r="D7" s="40">
        <v>4</v>
      </c>
      <c r="E7" s="40">
        <v>3</v>
      </c>
      <c r="F7" s="40">
        <v>12</v>
      </c>
      <c r="G7" s="40">
        <v>4</v>
      </c>
      <c r="H7" s="40">
        <v>3</v>
      </c>
      <c r="I7" s="40"/>
      <c r="J7" s="40"/>
      <c r="K7" s="39">
        <v>16</v>
      </c>
      <c r="L7" s="40">
        <v>8</v>
      </c>
      <c r="M7" s="40">
        <v>5</v>
      </c>
      <c r="N7" s="40">
        <v>16</v>
      </c>
      <c r="O7" s="40">
        <v>8</v>
      </c>
      <c r="P7" s="40">
        <v>5</v>
      </c>
      <c r="Q7" s="40"/>
      <c r="R7" s="41"/>
      <c r="S7" s="40">
        <v>15</v>
      </c>
      <c r="T7" s="40">
        <v>1</v>
      </c>
      <c r="U7" s="40">
        <v>7</v>
      </c>
      <c r="V7" s="40">
        <v>15</v>
      </c>
      <c r="W7" s="40">
        <v>10</v>
      </c>
      <c r="X7" s="40">
        <v>7</v>
      </c>
      <c r="Y7" s="40">
        <v>13</v>
      </c>
      <c r="Z7" s="40"/>
      <c r="AA7" s="39">
        <v>14</v>
      </c>
      <c r="AB7" s="40">
        <v>6</v>
      </c>
      <c r="AC7" s="40">
        <v>9</v>
      </c>
      <c r="AD7" s="40">
        <v>13</v>
      </c>
      <c r="AE7" s="40">
        <v>14</v>
      </c>
      <c r="AF7" s="40">
        <v>6</v>
      </c>
      <c r="AG7" s="40"/>
      <c r="AH7" s="41">
        <v>9</v>
      </c>
      <c r="AI7" s="40">
        <v>10</v>
      </c>
      <c r="AJ7" s="40">
        <v>2</v>
      </c>
      <c r="AK7" s="40">
        <v>11</v>
      </c>
      <c r="AL7" s="40">
        <v>10</v>
      </c>
      <c r="AM7" s="40">
        <v>2</v>
      </c>
      <c r="AN7" s="40">
        <v>11</v>
      </c>
      <c r="AO7" s="40"/>
      <c r="AP7" s="39"/>
      <c r="AQ7" s="40"/>
      <c r="AR7" s="40"/>
      <c r="AS7" s="40"/>
      <c r="AT7" s="40"/>
      <c r="AU7" s="40"/>
      <c r="AV7" s="41"/>
    </row>
    <row r="8" spans="1:48" x14ac:dyDescent="0.2">
      <c r="A8" s="42"/>
      <c r="B8" s="35">
        <f>+COUNTA(C9:AV9)</f>
        <v>32</v>
      </c>
      <c r="C8" s="153" t="s">
        <v>91</v>
      </c>
      <c r="D8" s="154"/>
      <c r="E8" s="154"/>
      <c r="F8" s="154"/>
      <c r="G8" s="154"/>
      <c r="H8" s="154"/>
      <c r="I8" s="154"/>
      <c r="J8" s="154"/>
      <c r="K8" s="153" t="s">
        <v>92</v>
      </c>
      <c r="L8" s="154"/>
      <c r="M8" s="154"/>
      <c r="N8" s="154"/>
      <c r="O8" s="154"/>
      <c r="P8" s="154"/>
      <c r="Q8" s="154"/>
      <c r="R8" s="155"/>
      <c r="S8" s="154" t="s">
        <v>93</v>
      </c>
      <c r="T8" s="154"/>
      <c r="U8" s="154"/>
      <c r="V8" s="154"/>
      <c r="W8" s="154"/>
      <c r="X8" s="154"/>
      <c r="Y8" s="154"/>
      <c r="Z8" s="43"/>
      <c r="AA8" s="153" t="s">
        <v>94</v>
      </c>
      <c r="AB8" s="154"/>
      <c r="AC8" s="154"/>
      <c r="AD8" s="154"/>
      <c r="AE8" s="154"/>
      <c r="AF8" s="154"/>
      <c r="AG8" s="154"/>
      <c r="AH8" s="155"/>
      <c r="AI8" s="154"/>
      <c r="AJ8" s="154"/>
      <c r="AK8" s="154"/>
      <c r="AL8" s="154"/>
      <c r="AM8" s="154"/>
      <c r="AN8" s="154"/>
      <c r="AO8" s="154"/>
      <c r="AP8" s="153"/>
      <c r="AQ8" s="154"/>
      <c r="AR8" s="154"/>
      <c r="AS8" s="154"/>
      <c r="AT8" s="154"/>
      <c r="AU8" s="154"/>
      <c r="AV8" s="155"/>
    </row>
    <row r="9" spans="1:48" x14ac:dyDescent="0.2">
      <c r="A9" s="44">
        <v>4</v>
      </c>
      <c r="B9" s="45" t="s">
        <v>27</v>
      </c>
      <c r="C9" s="42">
        <v>2</v>
      </c>
      <c r="D9" s="46">
        <v>7</v>
      </c>
      <c r="E9" s="46">
        <v>13</v>
      </c>
      <c r="F9" s="46">
        <v>14</v>
      </c>
      <c r="G9" s="46">
        <v>4</v>
      </c>
      <c r="H9" s="46">
        <v>3</v>
      </c>
      <c r="I9" s="46">
        <v>13</v>
      </c>
      <c r="J9" s="46">
        <v>14</v>
      </c>
      <c r="K9" s="42">
        <v>4</v>
      </c>
      <c r="L9" s="46">
        <v>3</v>
      </c>
      <c r="M9" s="46">
        <v>11</v>
      </c>
      <c r="N9" s="46">
        <v>12</v>
      </c>
      <c r="O9" s="46">
        <v>6</v>
      </c>
      <c r="P9" s="46">
        <v>5</v>
      </c>
      <c r="Q9" s="46">
        <v>11</v>
      </c>
      <c r="R9" s="47">
        <v>12</v>
      </c>
      <c r="S9" s="46">
        <v>6</v>
      </c>
      <c r="T9" s="46">
        <v>5</v>
      </c>
      <c r="U9" s="46">
        <v>9</v>
      </c>
      <c r="V9" s="46">
        <v>15</v>
      </c>
      <c r="W9" s="46">
        <v>10</v>
      </c>
      <c r="X9" s="46">
        <v>2</v>
      </c>
      <c r="Y9" s="46">
        <v>7</v>
      </c>
      <c r="Z9" s="46">
        <v>15</v>
      </c>
      <c r="AA9" s="42">
        <v>8</v>
      </c>
      <c r="AB9" s="46">
        <v>1</v>
      </c>
      <c r="AC9" s="46">
        <v>16</v>
      </c>
      <c r="AD9" s="46">
        <v>8</v>
      </c>
      <c r="AE9" s="46">
        <v>1</v>
      </c>
      <c r="AF9" s="46">
        <v>9</v>
      </c>
      <c r="AG9" s="46">
        <v>16</v>
      </c>
      <c r="AH9" s="47">
        <v>10</v>
      </c>
      <c r="AI9" s="46"/>
      <c r="AJ9" s="46"/>
      <c r="AK9" s="46"/>
      <c r="AL9" s="46"/>
      <c r="AM9" s="46"/>
      <c r="AN9" s="46"/>
      <c r="AO9" s="46"/>
      <c r="AP9" s="42"/>
      <c r="AQ9" s="46"/>
      <c r="AR9" s="46"/>
      <c r="AS9" s="46"/>
      <c r="AT9" s="46"/>
      <c r="AU9" s="46"/>
      <c r="AV9" s="47"/>
    </row>
    <row r="10" spans="1:48" x14ac:dyDescent="0.2">
      <c r="A10" s="48"/>
      <c r="B10" s="35">
        <f>+COUNTA(C11:AV11)</f>
        <v>32</v>
      </c>
      <c r="C10" s="156" t="s">
        <v>95</v>
      </c>
      <c r="D10" s="157"/>
      <c r="E10" s="157"/>
      <c r="F10" s="157"/>
      <c r="G10" s="157"/>
      <c r="H10" s="157"/>
      <c r="I10" s="157"/>
      <c r="J10" s="157"/>
      <c r="K10" s="156" t="s">
        <v>96</v>
      </c>
      <c r="L10" s="157"/>
      <c r="M10" s="157"/>
      <c r="N10" s="157"/>
      <c r="O10" s="157"/>
      <c r="P10" s="157"/>
      <c r="Q10" s="157"/>
      <c r="R10" s="158"/>
      <c r="S10" s="157" t="s">
        <v>97</v>
      </c>
      <c r="T10" s="157"/>
      <c r="U10" s="157"/>
      <c r="V10" s="157"/>
      <c r="W10" s="157"/>
      <c r="X10" s="157"/>
      <c r="Y10" s="157"/>
      <c r="Z10" s="36"/>
      <c r="AA10" s="156" t="s">
        <v>98</v>
      </c>
      <c r="AB10" s="157"/>
      <c r="AC10" s="157"/>
      <c r="AD10" s="157"/>
      <c r="AE10" s="157"/>
      <c r="AF10" s="157"/>
      <c r="AG10" s="157"/>
      <c r="AH10" s="158"/>
      <c r="AI10" s="157" t="s">
        <v>99</v>
      </c>
      <c r="AJ10" s="157"/>
      <c r="AK10" s="157"/>
      <c r="AL10" s="157"/>
      <c r="AM10" s="157"/>
      <c r="AN10" s="157"/>
      <c r="AO10" s="157"/>
      <c r="AP10" s="156"/>
      <c r="AQ10" s="157"/>
      <c r="AR10" s="157"/>
      <c r="AS10" s="157"/>
      <c r="AT10" s="157"/>
      <c r="AU10" s="157"/>
      <c r="AV10" s="158"/>
    </row>
    <row r="11" spans="1:48" x14ac:dyDescent="0.2">
      <c r="A11" s="37">
        <v>5</v>
      </c>
      <c r="B11" s="49" t="s">
        <v>68</v>
      </c>
      <c r="C11" s="39">
        <v>4</v>
      </c>
      <c r="D11" s="40">
        <v>11</v>
      </c>
      <c r="E11" s="40">
        <v>14</v>
      </c>
      <c r="F11" s="40">
        <v>4</v>
      </c>
      <c r="G11" s="40">
        <v>7</v>
      </c>
      <c r="H11" s="40">
        <v>14</v>
      </c>
      <c r="I11" s="40">
        <v>12</v>
      </c>
      <c r="J11" s="40"/>
      <c r="K11" s="39">
        <v>6</v>
      </c>
      <c r="L11" s="40">
        <v>3</v>
      </c>
      <c r="M11" s="40">
        <v>12</v>
      </c>
      <c r="N11" s="40">
        <v>2</v>
      </c>
      <c r="O11" s="40">
        <v>3</v>
      </c>
      <c r="P11" s="40">
        <v>13</v>
      </c>
      <c r="Q11" s="40"/>
      <c r="R11" s="41"/>
      <c r="S11" s="40">
        <v>10</v>
      </c>
      <c r="T11" s="40">
        <v>2</v>
      </c>
      <c r="U11" s="40">
        <v>7</v>
      </c>
      <c r="V11" s="50">
        <v>15</v>
      </c>
      <c r="W11" s="50">
        <v>10</v>
      </c>
      <c r="X11" s="40">
        <v>1</v>
      </c>
      <c r="Y11" s="40">
        <v>16</v>
      </c>
      <c r="Z11" s="40"/>
      <c r="AA11" s="39">
        <v>8</v>
      </c>
      <c r="AB11" s="40">
        <v>1</v>
      </c>
      <c r="AC11" s="40">
        <v>9</v>
      </c>
      <c r="AD11" s="50">
        <v>16</v>
      </c>
      <c r="AE11" s="50">
        <v>8</v>
      </c>
      <c r="AF11" s="40">
        <v>9</v>
      </c>
      <c r="AG11" s="40"/>
      <c r="AH11" s="41"/>
      <c r="AI11" s="40">
        <v>5</v>
      </c>
      <c r="AJ11" s="40">
        <v>13</v>
      </c>
      <c r="AK11" s="40">
        <v>6</v>
      </c>
      <c r="AL11" s="40">
        <v>5</v>
      </c>
      <c r="AM11" s="40">
        <v>11</v>
      </c>
      <c r="AN11" s="40">
        <v>15</v>
      </c>
      <c r="AO11" s="40"/>
      <c r="AP11" s="39"/>
      <c r="AQ11" s="40"/>
      <c r="AR11" s="40"/>
      <c r="AS11" s="40"/>
      <c r="AT11" s="40"/>
      <c r="AU11" s="40"/>
      <c r="AV11" s="41"/>
    </row>
    <row r="12" spans="1:48" x14ac:dyDescent="0.2">
      <c r="A12" s="42"/>
      <c r="B12" s="35">
        <f>+COUNTA(C13:AV13)</f>
        <v>32</v>
      </c>
      <c r="C12" s="153" t="s">
        <v>100</v>
      </c>
      <c r="D12" s="154"/>
      <c r="E12" s="154"/>
      <c r="F12" s="154"/>
      <c r="G12" s="154"/>
      <c r="H12" s="154"/>
      <c r="I12" s="154"/>
      <c r="J12" s="154"/>
      <c r="K12" s="153" t="s">
        <v>101</v>
      </c>
      <c r="L12" s="154"/>
      <c r="M12" s="154"/>
      <c r="N12" s="154"/>
      <c r="O12" s="154"/>
      <c r="P12" s="154"/>
      <c r="Q12" s="154"/>
      <c r="R12" s="155"/>
      <c r="S12" s="154" t="s">
        <v>102</v>
      </c>
      <c r="T12" s="154"/>
      <c r="U12" s="154"/>
      <c r="V12" s="154"/>
      <c r="W12" s="154"/>
      <c r="X12" s="154"/>
      <c r="Y12" s="154"/>
      <c r="Z12" s="43"/>
      <c r="AA12" s="153" t="s">
        <v>103</v>
      </c>
      <c r="AB12" s="154"/>
      <c r="AC12" s="154"/>
      <c r="AD12" s="154"/>
      <c r="AE12" s="154"/>
      <c r="AF12" s="154"/>
      <c r="AG12" s="154"/>
      <c r="AH12" s="155"/>
      <c r="AI12" s="154" t="s">
        <v>104</v>
      </c>
      <c r="AJ12" s="154"/>
      <c r="AK12" s="154"/>
      <c r="AL12" s="154"/>
      <c r="AM12" s="154"/>
      <c r="AN12" s="154"/>
      <c r="AO12" s="154"/>
      <c r="AP12" s="153"/>
      <c r="AQ12" s="154"/>
      <c r="AR12" s="154"/>
      <c r="AS12" s="154"/>
      <c r="AT12" s="154"/>
      <c r="AU12" s="154"/>
      <c r="AV12" s="155"/>
    </row>
    <row r="13" spans="1:48" x14ac:dyDescent="0.2">
      <c r="A13" s="44">
        <v>6</v>
      </c>
      <c r="B13" s="45" t="s">
        <v>60</v>
      </c>
      <c r="C13" s="42">
        <v>8</v>
      </c>
      <c r="D13" s="46">
        <v>1</v>
      </c>
      <c r="E13" s="46">
        <v>9</v>
      </c>
      <c r="F13" s="46">
        <v>8</v>
      </c>
      <c r="G13" s="46">
        <v>1</v>
      </c>
      <c r="H13" s="46">
        <v>9</v>
      </c>
      <c r="I13" s="46"/>
      <c r="J13" s="46"/>
      <c r="K13" s="42">
        <v>16</v>
      </c>
      <c r="L13" s="46">
        <v>10</v>
      </c>
      <c r="M13" s="46">
        <v>2</v>
      </c>
      <c r="N13" s="46">
        <v>16</v>
      </c>
      <c r="O13" s="46">
        <v>10</v>
      </c>
      <c r="P13" s="46">
        <v>2</v>
      </c>
      <c r="Q13" s="46"/>
      <c r="R13" s="47">
        <v>5</v>
      </c>
      <c r="S13" s="46">
        <v>12</v>
      </c>
      <c r="T13" s="46">
        <v>3</v>
      </c>
      <c r="U13" s="46">
        <v>11</v>
      </c>
      <c r="V13" s="46">
        <v>12</v>
      </c>
      <c r="W13" s="46">
        <v>3</v>
      </c>
      <c r="X13" s="46">
        <v>11</v>
      </c>
      <c r="Y13" s="46"/>
      <c r="Z13" s="46"/>
      <c r="AA13" s="42">
        <v>13</v>
      </c>
      <c r="AB13" s="46">
        <v>14</v>
      </c>
      <c r="AC13" s="46">
        <v>4</v>
      </c>
      <c r="AD13" s="46">
        <v>5</v>
      </c>
      <c r="AE13" s="46">
        <v>13</v>
      </c>
      <c r="AF13" s="46">
        <v>15</v>
      </c>
      <c r="AG13" s="46"/>
      <c r="AH13" s="47">
        <v>4</v>
      </c>
      <c r="AI13" s="46">
        <v>15</v>
      </c>
      <c r="AJ13" s="46">
        <v>6</v>
      </c>
      <c r="AK13" s="46">
        <v>7</v>
      </c>
      <c r="AL13" s="46">
        <v>15</v>
      </c>
      <c r="AM13" s="46">
        <v>6</v>
      </c>
      <c r="AN13" s="46">
        <v>7</v>
      </c>
      <c r="AO13" s="46"/>
      <c r="AP13" s="153"/>
      <c r="AQ13" s="154"/>
      <c r="AR13" s="154"/>
      <c r="AS13" s="154"/>
      <c r="AT13" s="154"/>
      <c r="AU13" s="154"/>
      <c r="AV13" s="155"/>
    </row>
    <row r="14" spans="1:48" x14ac:dyDescent="0.2">
      <c r="A14" s="48"/>
      <c r="B14" s="35">
        <f>+COUNTA(C15:AV15)</f>
        <v>32</v>
      </c>
      <c r="C14" s="156" t="s">
        <v>105</v>
      </c>
      <c r="D14" s="157"/>
      <c r="E14" s="157"/>
      <c r="F14" s="157"/>
      <c r="G14" s="157"/>
      <c r="H14" s="157"/>
      <c r="I14" s="157"/>
      <c r="J14" s="157"/>
      <c r="K14" s="156" t="s">
        <v>106</v>
      </c>
      <c r="L14" s="157"/>
      <c r="M14" s="157"/>
      <c r="N14" s="157"/>
      <c r="O14" s="157"/>
      <c r="P14" s="157"/>
      <c r="Q14" s="157"/>
      <c r="R14" s="158"/>
      <c r="S14" s="157" t="s">
        <v>107</v>
      </c>
      <c r="T14" s="157"/>
      <c r="U14" s="157"/>
      <c r="V14" s="157"/>
      <c r="W14" s="157"/>
      <c r="X14" s="157"/>
      <c r="Y14" s="157"/>
      <c r="Z14" s="36"/>
      <c r="AA14" s="156" t="s">
        <v>108</v>
      </c>
      <c r="AB14" s="157"/>
      <c r="AC14" s="157"/>
      <c r="AD14" s="157"/>
      <c r="AE14" s="157"/>
      <c r="AF14" s="157"/>
      <c r="AG14" s="157"/>
      <c r="AH14" s="158"/>
      <c r="AI14" s="157" t="s">
        <v>109</v>
      </c>
      <c r="AJ14" s="157"/>
      <c r="AK14" s="157"/>
      <c r="AL14" s="157"/>
      <c r="AM14" s="157"/>
      <c r="AN14" s="157"/>
      <c r="AO14" s="157"/>
      <c r="AP14" s="159" t="s">
        <v>110</v>
      </c>
      <c r="AQ14" s="160"/>
      <c r="AR14" s="160"/>
      <c r="AS14" s="160"/>
      <c r="AT14" s="160"/>
      <c r="AU14" s="160"/>
      <c r="AV14" s="161"/>
    </row>
    <row r="15" spans="1:48" x14ac:dyDescent="0.2">
      <c r="A15" s="37">
        <v>7</v>
      </c>
      <c r="B15" s="49" t="s">
        <v>111</v>
      </c>
      <c r="C15" s="39">
        <v>3</v>
      </c>
      <c r="D15" s="40">
        <v>11</v>
      </c>
      <c r="E15" s="40">
        <v>4</v>
      </c>
      <c r="F15" s="40">
        <v>3</v>
      </c>
      <c r="G15" s="40">
        <v>11</v>
      </c>
      <c r="H15" s="40"/>
      <c r="I15" s="40"/>
      <c r="J15" s="40"/>
      <c r="K15" s="39">
        <v>16</v>
      </c>
      <c r="L15" s="40">
        <v>8</v>
      </c>
      <c r="M15" s="40">
        <v>16</v>
      </c>
      <c r="N15" s="40">
        <v>8</v>
      </c>
      <c r="O15" s="40">
        <v>2</v>
      </c>
      <c r="P15" s="40"/>
      <c r="Q15" s="40"/>
      <c r="R15" s="41"/>
      <c r="S15" s="40">
        <v>5</v>
      </c>
      <c r="T15" s="40">
        <v>14</v>
      </c>
      <c r="U15" s="40">
        <v>5</v>
      </c>
      <c r="V15" s="40">
        <v>14</v>
      </c>
      <c r="W15" s="40">
        <v>4</v>
      </c>
      <c r="X15" s="40"/>
      <c r="Y15" s="40"/>
      <c r="Z15" s="40"/>
      <c r="AA15" s="39">
        <v>1</v>
      </c>
      <c r="AB15" s="40">
        <v>9</v>
      </c>
      <c r="AC15" s="40">
        <v>10</v>
      </c>
      <c r="AD15" s="40">
        <v>1</v>
      </c>
      <c r="AE15" s="40">
        <v>9</v>
      </c>
      <c r="AF15" s="40">
        <v>10</v>
      </c>
      <c r="AG15" s="40"/>
      <c r="AH15" s="41"/>
      <c r="AI15" s="40">
        <v>7</v>
      </c>
      <c r="AJ15" s="40">
        <v>15</v>
      </c>
      <c r="AK15" s="40">
        <v>2</v>
      </c>
      <c r="AL15" s="40">
        <v>7</v>
      </c>
      <c r="AM15" s="40">
        <v>15</v>
      </c>
      <c r="AN15" s="40"/>
      <c r="AO15" s="40"/>
      <c r="AP15" s="39">
        <v>13</v>
      </c>
      <c r="AQ15" s="40">
        <v>12</v>
      </c>
      <c r="AR15" s="40">
        <v>6</v>
      </c>
      <c r="AS15" s="40">
        <v>13</v>
      </c>
      <c r="AT15" s="40">
        <v>12</v>
      </c>
      <c r="AU15" s="40">
        <v>6</v>
      </c>
      <c r="AV15" s="41"/>
    </row>
    <row r="16" spans="1:48" x14ac:dyDescent="0.2">
      <c r="A16" s="42"/>
      <c r="B16" s="35">
        <f>+COUNTA(C17:AV17)</f>
        <v>32</v>
      </c>
      <c r="C16" s="153" t="s">
        <v>112</v>
      </c>
      <c r="D16" s="154"/>
      <c r="E16" s="154"/>
      <c r="F16" s="154"/>
      <c r="G16" s="154"/>
      <c r="H16" s="154"/>
      <c r="I16" s="154"/>
      <c r="J16" s="154"/>
      <c r="K16" s="153" t="s">
        <v>113</v>
      </c>
      <c r="L16" s="154"/>
      <c r="M16" s="154"/>
      <c r="N16" s="154"/>
      <c r="O16" s="154"/>
      <c r="P16" s="154"/>
      <c r="Q16" s="154"/>
      <c r="R16" s="155"/>
      <c r="S16" s="154" t="s">
        <v>114</v>
      </c>
      <c r="T16" s="154"/>
      <c r="U16" s="154"/>
      <c r="V16" s="154"/>
      <c r="W16" s="154"/>
      <c r="X16" s="154"/>
      <c r="Y16" s="154"/>
      <c r="Z16" s="43"/>
      <c r="AA16" s="153" t="s">
        <v>115</v>
      </c>
      <c r="AB16" s="154"/>
      <c r="AC16" s="154"/>
      <c r="AD16" s="154"/>
      <c r="AE16" s="154"/>
      <c r="AF16" s="154"/>
      <c r="AG16" s="154"/>
      <c r="AH16" s="155"/>
      <c r="AI16" s="154" t="s">
        <v>116</v>
      </c>
      <c r="AJ16" s="154"/>
      <c r="AK16" s="154"/>
      <c r="AL16" s="154"/>
      <c r="AM16" s="154"/>
      <c r="AN16" s="154"/>
      <c r="AO16" s="154"/>
      <c r="AP16" s="153"/>
      <c r="AQ16" s="154"/>
      <c r="AR16" s="154"/>
      <c r="AS16" s="154"/>
      <c r="AT16" s="154"/>
      <c r="AU16" s="154"/>
      <c r="AV16" s="155"/>
    </row>
    <row r="17" spans="1:48" x14ac:dyDescent="0.2">
      <c r="A17" s="44">
        <v>8</v>
      </c>
      <c r="B17" s="45" t="s">
        <v>63</v>
      </c>
      <c r="C17" s="42">
        <v>7</v>
      </c>
      <c r="D17" s="46">
        <v>16</v>
      </c>
      <c r="E17" s="46">
        <v>2</v>
      </c>
      <c r="F17" s="46">
        <v>11</v>
      </c>
      <c r="G17" s="46">
        <v>16</v>
      </c>
      <c r="H17" s="46">
        <v>3</v>
      </c>
      <c r="I17" s="46"/>
      <c r="J17" s="46"/>
      <c r="K17" s="42">
        <v>13</v>
      </c>
      <c r="L17" s="46">
        <v>8</v>
      </c>
      <c r="M17" s="46">
        <v>1</v>
      </c>
      <c r="N17" s="46">
        <v>9</v>
      </c>
      <c r="O17" s="46">
        <v>14</v>
      </c>
      <c r="P17" s="46">
        <v>6</v>
      </c>
      <c r="Q17" s="46">
        <v>1</v>
      </c>
      <c r="R17" s="47"/>
      <c r="S17" s="46">
        <v>9</v>
      </c>
      <c r="T17" s="46">
        <v>14</v>
      </c>
      <c r="U17" s="46">
        <v>4</v>
      </c>
      <c r="V17" s="46">
        <v>5</v>
      </c>
      <c r="W17" s="46">
        <v>13</v>
      </c>
      <c r="X17" s="46">
        <v>12</v>
      </c>
      <c r="Y17" s="46"/>
      <c r="Z17" s="46"/>
      <c r="AA17" s="42">
        <v>11</v>
      </c>
      <c r="AB17" s="46">
        <v>12</v>
      </c>
      <c r="AC17" s="46">
        <v>3</v>
      </c>
      <c r="AD17" s="46">
        <v>7</v>
      </c>
      <c r="AE17" s="46">
        <v>15</v>
      </c>
      <c r="AF17" s="46">
        <v>10</v>
      </c>
      <c r="AG17" s="46"/>
      <c r="AH17" s="47"/>
      <c r="AI17" s="46">
        <v>5</v>
      </c>
      <c r="AJ17" s="46">
        <v>15</v>
      </c>
      <c r="AK17" s="46">
        <v>10</v>
      </c>
      <c r="AL17" s="46">
        <v>6</v>
      </c>
      <c r="AM17" s="46">
        <v>8</v>
      </c>
      <c r="AN17" s="46">
        <v>4</v>
      </c>
      <c r="AO17" s="46">
        <v>2</v>
      </c>
      <c r="AP17" s="42"/>
      <c r="AQ17" s="46"/>
      <c r="AR17" s="46"/>
      <c r="AS17" s="46"/>
      <c r="AT17" s="46"/>
      <c r="AU17" s="46"/>
      <c r="AV17" s="47"/>
    </row>
    <row r="18" spans="1:48" x14ac:dyDescent="0.2">
      <c r="A18" s="48"/>
      <c r="B18" s="35">
        <f>+COUNTA(C19:AV19)</f>
        <v>32</v>
      </c>
      <c r="C18" s="156" t="s">
        <v>117</v>
      </c>
      <c r="D18" s="157"/>
      <c r="E18" s="157"/>
      <c r="F18" s="157"/>
      <c r="G18" s="157"/>
      <c r="H18" s="157"/>
      <c r="I18" s="157"/>
      <c r="J18" s="157"/>
      <c r="K18" s="156" t="s">
        <v>118</v>
      </c>
      <c r="L18" s="157"/>
      <c r="M18" s="157"/>
      <c r="N18" s="157"/>
      <c r="O18" s="157"/>
      <c r="P18" s="157"/>
      <c r="Q18" s="157"/>
      <c r="R18" s="158"/>
      <c r="S18" s="157" t="s">
        <v>119</v>
      </c>
      <c r="T18" s="157"/>
      <c r="U18" s="157"/>
      <c r="V18" s="157"/>
      <c r="W18" s="157"/>
      <c r="X18" s="157"/>
      <c r="Y18" s="157"/>
      <c r="Z18" s="36"/>
      <c r="AA18" s="156" t="s">
        <v>120</v>
      </c>
      <c r="AB18" s="157"/>
      <c r="AC18" s="157"/>
      <c r="AD18" s="157"/>
      <c r="AE18" s="157"/>
      <c r="AF18" s="157"/>
      <c r="AG18" s="157"/>
      <c r="AH18" s="158"/>
      <c r="AI18" s="157" t="s">
        <v>121</v>
      </c>
      <c r="AJ18" s="157"/>
      <c r="AK18" s="157"/>
      <c r="AL18" s="157"/>
      <c r="AM18" s="157"/>
      <c r="AN18" s="157"/>
      <c r="AO18" s="157"/>
      <c r="AP18" s="156"/>
      <c r="AQ18" s="157"/>
      <c r="AR18" s="157"/>
      <c r="AS18" s="157"/>
      <c r="AT18" s="157"/>
      <c r="AU18" s="157"/>
      <c r="AV18" s="158"/>
    </row>
    <row r="19" spans="1:48" x14ac:dyDescent="0.2">
      <c r="A19" s="37">
        <v>9</v>
      </c>
      <c r="B19" s="49" t="s">
        <v>33</v>
      </c>
      <c r="C19" s="39">
        <v>3</v>
      </c>
      <c r="D19" s="40">
        <v>11</v>
      </c>
      <c r="E19" s="40">
        <v>14</v>
      </c>
      <c r="F19" s="40">
        <v>6</v>
      </c>
      <c r="G19" s="40">
        <v>3</v>
      </c>
      <c r="H19" s="40">
        <v>11</v>
      </c>
      <c r="I19" s="40"/>
      <c r="J19" s="40">
        <v>14</v>
      </c>
      <c r="K19" s="39">
        <v>1</v>
      </c>
      <c r="L19" s="40">
        <v>9</v>
      </c>
      <c r="M19" s="40">
        <v>10</v>
      </c>
      <c r="N19" s="40">
        <v>1</v>
      </c>
      <c r="O19" s="40">
        <v>9</v>
      </c>
      <c r="P19" s="40">
        <v>10</v>
      </c>
      <c r="Q19" s="40">
        <v>6</v>
      </c>
      <c r="R19" s="41"/>
      <c r="S19" s="40">
        <v>2</v>
      </c>
      <c r="T19" s="40">
        <v>5</v>
      </c>
      <c r="U19" s="40">
        <v>13</v>
      </c>
      <c r="V19" s="40">
        <v>2</v>
      </c>
      <c r="W19" s="40">
        <v>5</v>
      </c>
      <c r="X19" s="40">
        <v>13</v>
      </c>
      <c r="Y19" s="40"/>
      <c r="Z19" s="40"/>
      <c r="AA19" s="39">
        <v>15</v>
      </c>
      <c r="AB19" s="40">
        <v>12</v>
      </c>
      <c r="AC19" s="40">
        <v>4</v>
      </c>
      <c r="AD19" s="40">
        <v>15</v>
      </c>
      <c r="AE19" s="40">
        <v>12</v>
      </c>
      <c r="AF19" s="40">
        <v>4</v>
      </c>
      <c r="AG19" s="40"/>
      <c r="AH19" s="41"/>
      <c r="AI19" s="40">
        <v>7</v>
      </c>
      <c r="AJ19" s="40">
        <v>16</v>
      </c>
      <c r="AK19" s="40">
        <v>8</v>
      </c>
      <c r="AL19" s="40">
        <v>7</v>
      </c>
      <c r="AM19" s="40">
        <v>16</v>
      </c>
      <c r="AN19" s="40">
        <v>8</v>
      </c>
      <c r="AO19" s="40"/>
      <c r="AP19" s="39"/>
      <c r="AQ19" s="40"/>
      <c r="AR19" s="40"/>
      <c r="AS19" s="40"/>
      <c r="AT19" s="40"/>
      <c r="AU19" s="40"/>
      <c r="AV19" s="41"/>
    </row>
    <row r="20" spans="1:48" x14ac:dyDescent="0.2">
      <c r="A20" s="42"/>
      <c r="B20" s="35">
        <f>+COUNTA(C21:AV21)</f>
        <v>32</v>
      </c>
      <c r="C20" s="153" t="s">
        <v>122</v>
      </c>
      <c r="D20" s="154"/>
      <c r="E20" s="154"/>
      <c r="F20" s="154"/>
      <c r="G20" s="154"/>
      <c r="H20" s="154"/>
      <c r="I20" s="154"/>
      <c r="J20" s="154"/>
      <c r="K20" s="153" t="s">
        <v>123</v>
      </c>
      <c r="L20" s="154"/>
      <c r="M20" s="154"/>
      <c r="N20" s="154"/>
      <c r="O20" s="154"/>
      <c r="P20" s="154"/>
      <c r="Q20" s="154"/>
      <c r="R20" s="155"/>
      <c r="S20" s="154" t="s">
        <v>124</v>
      </c>
      <c r="T20" s="154"/>
      <c r="U20" s="154"/>
      <c r="V20" s="154"/>
      <c r="W20" s="154"/>
      <c r="X20" s="154"/>
      <c r="Y20" s="154"/>
      <c r="Z20" s="43"/>
      <c r="AA20" s="153" t="s">
        <v>125</v>
      </c>
      <c r="AB20" s="154"/>
      <c r="AC20" s="154"/>
      <c r="AD20" s="154"/>
      <c r="AE20" s="154"/>
      <c r="AF20" s="154"/>
      <c r="AG20" s="154"/>
      <c r="AH20" s="155"/>
      <c r="AI20" s="154" t="s">
        <v>126</v>
      </c>
      <c r="AJ20" s="154"/>
      <c r="AK20" s="154"/>
      <c r="AL20" s="154"/>
      <c r="AM20" s="154"/>
      <c r="AN20" s="154"/>
      <c r="AO20" s="154"/>
      <c r="AP20" s="42"/>
      <c r="AQ20" s="46"/>
      <c r="AR20" s="46"/>
      <c r="AS20" s="46"/>
      <c r="AT20" s="46"/>
      <c r="AU20" s="46"/>
      <c r="AV20" s="47"/>
    </row>
    <row r="21" spans="1:48" x14ac:dyDescent="0.2">
      <c r="A21" s="44">
        <v>10</v>
      </c>
      <c r="B21" s="45" t="s">
        <v>57</v>
      </c>
      <c r="C21" s="42">
        <v>14</v>
      </c>
      <c r="D21" s="46">
        <v>12</v>
      </c>
      <c r="E21" s="46">
        <v>6</v>
      </c>
      <c r="F21" s="46">
        <v>14</v>
      </c>
      <c r="G21" s="46">
        <v>12</v>
      </c>
      <c r="H21" s="46">
        <v>6</v>
      </c>
      <c r="I21" s="46"/>
      <c r="J21" s="46"/>
      <c r="K21" s="42">
        <v>13</v>
      </c>
      <c r="L21" s="46">
        <v>4</v>
      </c>
      <c r="M21" s="46">
        <v>5</v>
      </c>
      <c r="N21" s="46">
        <v>13</v>
      </c>
      <c r="O21" s="46">
        <v>4</v>
      </c>
      <c r="P21" s="46">
        <v>5</v>
      </c>
      <c r="Q21" s="46"/>
      <c r="R21" s="47"/>
      <c r="S21" s="46">
        <v>15</v>
      </c>
      <c r="T21" s="46">
        <v>16</v>
      </c>
      <c r="U21" s="46">
        <v>8</v>
      </c>
      <c r="V21" s="46">
        <v>7</v>
      </c>
      <c r="W21" s="46">
        <v>15</v>
      </c>
      <c r="X21" s="46">
        <v>16</v>
      </c>
      <c r="Y21" s="46">
        <v>8</v>
      </c>
      <c r="Z21" s="46">
        <v>7</v>
      </c>
      <c r="AA21" s="42">
        <v>11</v>
      </c>
      <c r="AB21" s="46">
        <v>2</v>
      </c>
      <c r="AC21" s="46">
        <v>3</v>
      </c>
      <c r="AD21" s="46">
        <v>11</v>
      </c>
      <c r="AE21" s="46">
        <v>10</v>
      </c>
      <c r="AF21" s="46">
        <v>3</v>
      </c>
      <c r="AG21" s="46"/>
      <c r="AH21" s="47"/>
      <c r="AI21" s="46">
        <v>9</v>
      </c>
      <c r="AJ21" s="46">
        <v>10</v>
      </c>
      <c r="AK21" s="46">
        <v>1</v>
      </c>
      <c r="AL21" s="46">
        <v>9</v>
      </c>
      <c r="AM21" s="46">
        <v>2</v>
      </c>
      <c r="AN21" s="46">
        <v>1</v>
      </c>
      <c r="AO21" s="46"/>
      <c r="AP21" s="42"/>
      <c r="AQ21" s="46"/>
      <c r="AR21" s="46"/>
      <c r="AS21" s="46"/>
      <c r="AT21" s="46"/>
      <c r="AU21" s="46"/>
      <c r="AV21" s="47"/>
    </row>
    <row r="22" spans="1:48" x14ac:dyDescent="0.2">
      <c r="A22" s="48"/>
      <c r="B22" s="35">
        <f>+COUNTA(C23:AV23)</f>
        <v>32</v>
      </c>
      <c r="C22" s="156" t="s">
        <v>127</v>
      </c>
      <c r="D22" s="157"/>
      <c r="E22" s="157"/>
      <c r="F22" s="157"/>
      <c r="G22" s="157"/>
      <c r="H22" s="157"/>
      <c r="I22" s="157"/>
      <c r="J22" s="157"/>
      <c r="K22" s="156" t="s">
        <v>128</v>
      </c>
      <c r="L22" s="157"/>
      <c r="M22" s="157"/>
      <c r="N22" s="157"/>
      <c r="O22" s="157"/>
      <c r="P22" s="157"/>
      <c r="Q22" s="157"/>
      <c r="R22" s="158"/>
      <c r="S22" s="157" t="s">
        <v>129</v>
      </c>
      <c r="T22" s="157"/>
      <c r="U22" s="157"/>
      <c r="V22" s="157"/>
      <c r="W22" s="157"/>
      <c r="X22" s="157"/>
      <c r="Y22" s="157"/>
      <c r="Z22" s="36"/>
      <c r="AA22" s="156" t="s">
        <v>130</v>
      </c>
      <c r="AB22" s="157"/>
      <c r="AC22" s="157"/>
      <c r="AD22" s="157"/>
      <c r="AE22" s="157"/>
      <c r="AF22" s="157"/>
      <c r="AG22" s="157"/>
      <c r="AH22" s="158"/>
      <c r="AI22" s="157" t="s">
        <v>131</v>
      </c>
      <c r="AJ22" s="157"/>
      <c r="AK22" s="157"/>
      <c r="AL22" s="157"/>
      <c r="AM22" s="157"/>
      <c r="AN22" s="157"/>
      <c r="AO22" s="157"/>
      <c r="AP22" s="48"/>
      <c r="AQ22" s="51"/>
      <c r="AR22" s="51"/>
      <c r="AS22" s="51"/>
      <c r="AT22" s="51"/>
      <c r="AU22" s="51"/>
      <c r="AV22" s="52"/>
    </row>
    <row r="23" spans="1:48" x14ac:dyDescent="0.2">
      <c r="A23" s="37">
        <v>11</v>
      </c>
      <c r="B23" s="49" t="s">
        <v>39</v>
      </c>
      <c r="C23" s="39">
        <v>13</v>
      </c>
      <c r="D23" s="40">
        <v>6</v>
      </c>
      <c r="E23" s="40">
        <v>5</v>
      </c>
      <c r="F23" s="40">
        <v>13</v>
      </c>
      <c r="G23" s="40">
        <v>6</v>
      </c>
      <c r="H23" s="40">
        <v>5</v>
      </c>
      <c r="I23" s="40"/>
      <c r="J23" s="40"/>
      <c r="K23" s="39">
        <v>11</v>
      </c>
      <c r="L23" s="40">
        <v>4</v>
      </c>
      <c r="M23" s="40">
        <v>3</v>
      </c>
      <c r="N23" s="40">
        <v>11</v>
      </c>
      <c r="O23" s="40">
        <v>14</v>
      </c>
      <c r="P23" s="40">
        <v>4</v>
      </c>
      <c r="Q23" s="40">
        <v>3</v>
      </c>
      <c r="R23" s="41"/>
      <c r="S23" s="40">
        <v>9</v>
      </c>
      <c r="T23" s="40">
        <v>12</v>
      </c>
      <c r="U23" s="40">
        <v>1</v>
      </c>
      <c r="V23" s="40">
        <v>9</v>
      </c>
      <c r="W23" s="40">
        <v>12</v>
      </c>
      <c r="X23" s="40">
        <v>1</v>
      </c>
      <c r="Y23" s="40"/>
      <c r="Z23" s="40"/>
      <c r="AA23" s="39">
        <v>15</v>
      </c>
      <c r="AB23" s="40">
        <v>14</v>
      </c>
      <c r="AC23" s="40">
        <v>10</v>
      </c>
      <c r="AD23" s="40">
        <v>2</v>
      </c>
      <c r="AE23" s="40">
        <v>15</v>
      </c>
      <c r="AF23" s="40">
        <v>10</v>
      </c>
      <c r="AG23" s="40">
        <v>2</v>
      </c>
      <c r="AH23" s="41"/>
      <c r="AI23" s="40">
        <v>7</v>
      </c>
      <c r="AJ23" s="40">
        <v>16</v>
      </c>
      <c r="AK23" s="40">
        <v>8</v>
      </c>
      <c r="AL23" s="40">
        <v>7</v>
      </c>
      <c r="AM23" s="40">
        <v>16</v>
      </c>
      <c r="AN23" s="40">
        <v>8</v>
      </c>
      <c r="AO23" s="40"/>
      <c r="AP23" s="39"/>
      <c r="AQ23" s="40"/>
      <c r="AR23" s="40"/>
      <c r="AS23" s="40"/>
      <c r="AT23" s="40"/>
      <c r="AU23" s="40"/>
      <c r="AV23" s="41"/>
    </row>
    <row r="24" spans="1:48" x14ac:dyDescent="0.2">
      <c r="A24" s="42"/>
      <c r="B24" s="35">
        <f>+COUNTA(C25:AV25)</f>
        <v>32</v>
      </c>
      <c r="C24" s="153" t="s">
        <v>132</v>
      </c>
      <c r="D24" s="154"/>
      <c r="E24" s="154"/>
      <c r="F24" s="154"/>
      <c r="G24" s="154"/>
      <c r="H24" s="154"/>
      <c r="I24" s="154"/>
      <c r="J24" s="154"/>
      <c r="K24" s="153" t="s">
        <v>133</v>
      </c>
      <c r="L24" s="154"/>
      <c r="M24" s="154"/>
      <c r="N24" s="154"/>
      <c r="O24" s="154"/>
      <c r="P24" s="154"/>
      <c r="Q24" s="154"/>
      <c r="R24" s="155"/>
      <c r="S24" s="154" t="s">
        <v>134</v>
      </c>
      <c r="T24" s="154"/>
      <c r="U24" s="154"/>
      <c r="V24" s="154"/>
      <c r="W24" s="154"/>
      <c r="X24" s="154"/>
      <c r="Y24" s="154"/>
      <c r="Z24" s="43"/>
      <c r="AA24" s="153" t="s">
        <v>135</v>
      </c>
      <c r="AB24" s="154"/>
      <c r="AC24" s="154"/>
      <c r="AD24" s="154"/>
      <c r="AE24" s="154"/>
      <c r="AF24" s="154"/>
      <c r="AG24" s="154"/>
      <c r="AH24" s="155"/>
      <c r="AI24" s="154" t="s">
        <v>136</v>
      </c>
      <c r="AJ24" s="154"/>
      <c r="AK24" s="154"/>
      <c r="AL24" s="154"/>
      <c r="AM24" s="154"/>
      <c r="AN24" s="154"/>
      <c r="AO24" s="154"/>
      <c r="AP24" s="42"/>
      <c r="AQ24" s="46"/>
      <c r="AR24" s="46"/>
      <c r="AS24" s="46"/>
      <c r="AT24" s="46"/>
      <c r="AU24" s="46"/>
      <c r="AV24" s="47"/>
    </row>
    <row r="25" spans="1:48" x14ac:dyDescent="0.2">
      <c r="A25" s="44">
        <v>12</v>
      </c>
      <c r="B25" s="45" t="s">
        <v>42</v>
      </c>
      <c r="C25" s="42">
        <v>2</v>
      </c>
      <c r="D25" s="46">
        <v>3</v>
      </c>
      <c r="E25" s="46">
        <v>11</v>
      </c>
      <c r="F25" s="46">
        <v>2</v>
      </c>
      <c r="G25" s="46">
        <v>3</v>
      </c>
      <c r="H25" s="46">
        <v>11</v>
      </c>
      <c r="I25" s="46"/>
      <c r="J25" s="46"/>
      <c r="K25" s="42">
        <v>6</v>
      </c>
      <c r="L25" s="46">
        <v>15</v>
      </c>
      <c r="M25" s="46">
        <v>14</v>
      </c>
      <c r="N25" s="46">
        <v>6</v>
      </c>
      <c r="O25" s="46">
        <v>15</v>
      </c>
      <c r="P25" s="46">
        <v>14</v>
      </c>
      <c r="Q25" s="46"/>
      <c r="R25" s="47"/>
      <c r="S25" s="46">
        <v>7</v>
      </c>
      <c r="T25" s="46">
        <v>16</v>
      </c>
      <c r="U25" s="46">
        <v>8</v>
      </c>
      <c r="V25" s="46">
        <v>7</v>
      </c>
      <c r="W25" s="46">
        <v>13</v>
      </c>
      <c r="X25" s="46">
        <v>16</v>
      </c>
      <c r="Y25" s="46">
        <v>8</v>
      </c>
      <c r="Z25" s="46"/>
      <c r="AA25" s="42">
        <v>1</v>
      </c>
      <c r="AB25" s="46">
        <v>9</v>
      </c>
      <c r="AC25" s="46">
        <v>13</v>
      </c>
      <c r="AD25" s="46">
        <v>10</v>
      </c>
      <c r="AE25" s="46">
        <v>1</v>
      </c>
      <c r="AF25" s="46">
        <v>9</v>
      </c>
      <c r="AG25" s="46">
        <v>10</v>
      </c>
      <c r="AH25" s="47"/>
      <c r="AI25" s="46">
        <v>4</v>
      </c>
      <c r="AJ25" s="46">
        <v>5</v>
      </c>
      <c r="AK25" s="46">
        <v>12</v>
      </c>
      <c r="AL25" s="46">
        <v>4</v>
      </c>
      <c r="AM25" s="46">
        <v>5</v>
      </c>
      <c r="AN25" s="46">
        <v>12</v>
      </c>
      <c r="AO25" s="46"/>
      <c r="AP25" s="42"/>
      <c r="AQ25" s="46"/>
      <c r="AR25" s="46"/>
      <c r="AS25" s="46"/>
      <c r="AT25" s="46"/>
      <c r="AU25" s="46"/>
      <c r="AV25" s="47"/>
    </row>
    <row r="26" spans="1:48" x14ac:dyDescent="0.2">
      <c r="A26" s="48"/>
      <c r="B26" s="35">
        <f>+COUNTA(C27:AV27)</f>
        <v>32</v>
      </c>
      <c r="C26" s="156" t="s">
        <v>137</v>
      </c>
      <c r="D26" s="157"/>
      <c r="E26" s="157"/>
      <c r="F26" s="157"/>
      <c r="G26" s="157"/>
      <c r="H26" s="157"/>
      <c r="I26" s="157"/>
      <c r="J26" s="157"/>
      <c r="K26" s="156" t="s">
        <v>138</v>
      </c>
      <c r="L26" s="157"/>
      <c r="M26" s="157"/>
      <c r="N26" s="157"/>
      <c r="O26" s="157"/>
      <c r="P26" s="157"/>
      <c r="Q26" s="157"/>
      <c r="R26" s="158"/>
      <c r="S26" s="157" t="s">
        <v>139</v>
      </c>
      <c r="T26" s="157"/>
      <c r="U26" s="157"/>
      <c r="V26" s="157"/>
      <c r="W26" s="157"/>
      <c r="X26" s="157"/>
      <c r="Y26" s="157"/>
      <c r="Z26" s="36"/>
      <c r="AA26" s="156" t="s">
        <v>140</v>
      </c>
      <c r="AB26" s="157"/>
      <c r="AC26" s="157"/>
      <c r="AD26" s="157"/>
      <c r="AE26" s="157"/>
      <c r="AF26" s="157"/>
      <c r="AG26" s="157"/>
      <c r="AH26" s="158"/>
      <c r="AI26" s="157"/>
      <c r="AJ26" s="157"/>
      <c r="AK26" s="157"/>
      <c r="AL26" s="157"/>
      <c r="AM26" s="157"/>
      <c r="AN26" s="157"/>
      <c r="AO26" s="157"/>
      <c r="AP26" s="48"/>
      <c r="AQ26" s="51"/>
      <c r="AR26" s="51"/>
      <c r="AS26" s="51"/>
      <c r="AT26" s="51"/>
      <c r="AU26" s="51"/>
      <c r="AV26" s="52"/>
    </row>
    <row r="27" spans="1:48" x14ac:dyDescent="0.2">
      <c r="A27" s="37">
        <v>13</v>
      </c>
      <c r="B27" s="49" t="s">
        <v>36</v>
      </c>
      <c r="C27" s="39">
        <v>6</v>
      </c>
      <c r="D27" s="40">
        <v>5</v>
      </c>
      <c r="E27" s="40">
        <v>13</v>
      </c>
      <c r="F27" s="40">
        <v>14</v>
      </c>
      <c r="G27" s="40">
        <v>6</v>
      </c>
      <c r="H27" s="40">
        <v>5</v>
      </c>
      <c r="I27" s="40">
        <v>13</v>
      </c>
      <c r="J27" s="40">
        <v>14</v>
      </c>
      <c r="K27" s="39">
        <v>8</v>
      </c>
      <c r="L27" s="40">
        <v>2</v>
      </c>
      <c r="M27" s="40">
        <v>9</v>
      </c>
      <c r="N27" s="40">
        <v>15</v>
      </c>
      <c r="O27" s="40">
        <v>10</v>
      </c>
      <c r="P27" s="40">
        <v>1</v>
      </c>
      <c r="Q27" s="40">
        <v>7</v>
      </c>
      <c r="R27" s="41">
        <v>16</v>
      </c>
      <c r="S27" s="40">
        <v>12</v>
      </c>
      <c r="T27" s="40">
        <v>4</v>
      </c>
      <c r="U27" s="40">
        <v>3</v>
      </c>
      <c r="V27" s="40">
        <v>11</v>
      </c>
      <c r="W27" s="40">
        <v>12</v>
      </c>
      <c r="X27" s="40">
        <v>4</v>
      </c>
      <c r="Y27" s="40">
        <v>3</v>
      </c>
      <c r="Z27" s="40">
        <v>11</v>
      </c>
      <c r="AA27" s="39">
        <v>10</v>
      </c>
      <c r="AB27" s="40">
        <v>1</v>
      </c>
      <c r="AC27" s="40">
        <v>7</v>
      </c>
      <c r="AD27" s="40">
        <v>16</v>
      </c>
      <c r="AE27" s="40">
        <v>8</v>
      </c>
      <c r="AF27" s="40">
        <v>2</v>
      </c>
      <c r="AG27" s="40">
        <v>9</v>
      </c>
      <c r="AH27" s="41">
        <v>15</v>
      </c>
      <c r="AI27" s="40"/>
      <c r="AJ27" s="40"/>
      <c r="AK27" s="40"/>
      <c r="AL27" s="40"/>
      <c r="AM27" s="40"/>
      <c r="AN27" s="40"/>
      <c r="AO27" s="40"/>
      <c r="AP27" s="39"/>
      <c r="AQ27" s="40"/>
      <c r="AR27" s="40"/>
      <c r="AS27" s="40"/>
      <c r="AT27" s="40"/>
      <c r="AU27" s="40"/>
      <c r="AV27" s="41"/>
    </row>
    <row r="28" spans="1:48" x14ac:dyDescent="0.2">
      <c r="A28" s="42"/>
      <c r="B28" s="35">
        <f>+COUNTA(C29:AV29)</f>
        <v>32</v>
      </c>
      <c r="C28" s="153" t="s">
        <v>141</v>
      </c>
      <c r="D28" s="154"/>
      <c r="E28" s="154"/>
      <c r="F28" s="154"/>
      <c r="G28" s="154"/>
      <c r="H28" s="154"/>
      <c r="I28" s="154"/>
      <c r="J28" s="154"/>
      <c r="K28" s="153" t="s">
        <v>142</v>
      </c>
      <c r="L28" s="154"/>
      <c r="M28" s="154"/>
      <c r="N28" s="154"/>
      <c r="O28" s="154"/>
      <c r="P28" s="154"/>
      <c r="Q28" s="154"/>
      <c r="R28" s="155"/>
      <c r="S28" s="154" t="s">
        <v>143</v>
      </c>
      <c r="T28" s="154"/>
      <c r="U28" s="154"/>
      <c r="V28" s="154"/>
      <c r="W28" s="154"/>
      <c r="X28" s="154"/>
      <c r="Y28" s="154"/>
      <c r="Z28" s="43"/>
      <c r="AA28" s="153" t="s">
        <v>144</v>
      </c>
      <c r="AB28" s="154"/>
      <c r="AC28" s="154"/>
      <c r="AD28" s="154"/>
      <c r="AE28" s="154"/>
      <c r="AF28" s="154"/>
      <c r="AG28" s="154"/>
      <c r="AH28" s="155"/>
      <c r="AI28" s="154" t="s">
        <v>145</v>
      </c>
      <c r="AJ28" s="154"/>
      <c r="AK28" s="154"/>
      <c r="AL28" s="154"/>
      <c r="AM28" s="154"/>
      <c r="AN28" s="154"/>
      <c r="AO28" s="154"/>
      <c r="AP28" s="156" t="s">
        <v>146</v>
      </c>
      <c r="AQ28" s="157"/>
      <c r="AR28" s="157"/>
      <c r="AS28" s="157"/>
      <c r="AT28" s="157"/>
      <c r="AU28" s="157"/>
      <c r="AV28" s="158"/>
    </row>
    <row r="29" spans="1:48" x14ac:dyDescent="0.2">
      <c r="A29" s="44">
        <v>14</v>
      </c>
      <c r="B29" s="45" t="s">
        <v>71</v>
      </c>
      <c r="C29" s="42">
        <v>2</v>
      </c>
      <c r="D29" s="46">
        <v>11</v>
      </c>
      <c r="E29" s="46">
        <v>2</v>
      </c>
      <c r="F29" s="46">
        <v>3</v>
      </c>
      <c r="G29" s="46">
        <v>11</v>
      </c>
      <c r="H29" s="46"/>
      <c r="I29" s="46"/>
      <c r="J29" s="46"/>
      <c r="K29" s="42">
        <v>12</v>
      </c>
      <c r="L29" s="46">
        <v>4</v>
      </c>
      <c r="M29" s="46">
        <v>3</v>
      </c>
      <c r="N29" s="46">
        <v>12</v>
      </c>
      <c r="O29" s="46">
        <v>4</v>
      </c>
      <c r="P29" s="46"/>
      <c r="Q29" s="46"/>
      <c r="R29" s="47"/>
      <c r="S29" s="46">
        <v>16</v>
      </c>
      <c r="T29" s="46">
        <v>8</v>
      </c>
      <c r="U29" s="46">
        <v>7</v>
      </c>
      <c r="V29" s="46">
        <v>16</v>
      </c>
      <c r="W29" s="46">
        <v>8</v>
      </c>
      <c r="X29" s="46">
        <v>7</v>
      </c>
      <c r="Y29" s="46"/>
      <c r="Z29" s="46"/>
      <c r="AA29" s="42">
        <v>10</v>
      </c>
      <c r="AB29" s="46">
        <v>1</v>
      </c>
      <c r="AC29" s="46">
        <v>9</v>
      </c>
      <c r="AD29" s="46">
        <v>10</v>
      </c>
      <c r="AE29" s="46">
        <v>1</v>
      </c>
      <c r="AF29" s="46">
        <v>9</v>
      </c>
      <c r="AG29" s="46"/>
      <c r="AH29" s="47"/>
      <c r="AI29" s="46">
        <v>14</v>
      </c>
      <c r="AJ29" s="46">
        <v>6</v>
      </c>
      <c r="AK29" s="46">
        <v>15</v>
      </c>
      <c r="AL29" s="46">
        <v>6</v>
      </c>
      <c r="AM29" s="46">
        <v>15</v>
      </c>
      <c r="AN29" s="46"/>
      <c r="AO29" s="46"/>
      <c r="AP29" s="39">
        <v>5</v>
      </c>
      <c r="AQ29" s="40">
        <v>13</v>
      </c>
      <c r="AR29" s="40">
        <v>14</v>
      </c>
      <c r="AS29" s="40">
        <v>5</v>
      </c>
      <c r="AT29" s="40">
        <v>13</v>
      </c>
      <c r="AU29" s="40"/>
      <c r="AV29" s="41"/>
    </row>
    <row r="30" spans="1:48" x14ac:dyDescent="0.2">
      <c r="A30" s="48"/>
      <c r="B30" s="35">
        <f>+COUNTA(C31:AV31)</f>
        <v>32</v>
      </c>
      <c r="C30" s="156" t="s">
        <v>147</v>
      </c>
      <c r="D30" s="157"/>
      <c r="E30" s="157"/>
      <c r="F30" s="157"/>
      <c r="G30" s="157"/>
      <c r="H30" s="157"/>
      <c r="I30" s="157"/>
      <c r="J30" s="157"/>
      <c r="K30" s="156" t="s">
        <v>148</v>
      </c>
      <c r="L30" s="157"/>
      <c r="M30" s="157"/>
      <c r="N30" s="157"/>
      <c r="O30" s="157"/>
      <c r="P30" s="157"/>
      <c r="Q30" s="157"/>
      <c r="R30" s="158"/>
      <c r="S30" s="157" t="s">
        <v>149</v>
      </c>
      <c r="T30" s="157"/>
      <c r="U30" s="157"/>
      <c r="V30" s="157"/>
      <c r="W30" s="157"/>
      <c r="X30" s="157"/>
      <c r="Y30" s="157"/>
      <c r="Z30" s="36"/>
      <c r="AA30" s="156" t="s">
        <v>150</v>
      </c>
      <c r="AB30" s="157"/>
      <c r="AC30" s="157"/>
      <c r="AD30" s="157"/>
      <c r="AE30" s="157"/>
      <c r="AF30" s="157"/>
      <c r="AG30" s="157"/>
      <c r="AH30" s="158"/>
      <c r="AI30" s="157" t="s">
        <v>151</v>
      </c>
      <c r="AJ30" s="157"/>
      <c r="AK30" s="157"/>
      <c r="AL30" s="157"/>
      <c r="AM30" s="157"/>
      <c r="AN30" s="157"/>
      <c r="AO30" s="157"/>
      <c r="AP30" s="48"/>
      <c r="AQ30" s="51"/>
      <c r="AR30" s="51"/>
      <c r="AS30" s="51"/>
      <c r="AT30" s="51"/>
      <c r="AU30" s="51"/>
      <c r="AV30" s="52"/>
    </row>
    <row r="31" spans="1:48" x14ac:dyDescent="0.2">
      <c r="A31" s="37">
        <v>15</v>
      </c>
      <c r="B31" s="49" t="s">
        <v>48</v>
      </c>
      <c r="C31" s="39">
        <v>5</v>
      </c>
      <c r="D31" s="40">
        <v>14</v>
      </c>
      <c r="E31" s="40">
        <v>6</v>
      </c>
      <c r="F31" s="40">
        <v>5</v>
      </c>
      <c r="G31" s="40">
        <v>14</v>
      </c>
      <c r="H31" s="40">
        <v>6</v>
      </c>
      <c r="I31" s="40"/>
      <c r="J31" s="40"/>
      <c r="K31" s="39">
        <v>3</v>
      </c>
      <c r="L31" s="40">
        <v>11</v>
      </c>
      <c r="M31" s="40">
        <v>15</v>
      </c>
      <c r="N31" s="40">
        <v>3</v>
      </c>
      <c r="O31" s="40">
        <v>11</v>
      </c>
      <c r="P31" s="40">
        <v>15</v>
      </c>
      <c r="Q31" s="40"/>
      <c r="R31" s="41"/>
      <c r="S31" s="40">
        <v>2</v>
      </c>
      <c r="T31" s="40">
        <v>7</v>
      </c>
      <c r="U31" s="40">
        <v>10</v>
      </c>
      <c r="V31" s="40">
        <v>2</v>
      </c>
      <c r="W31" s="40">
        <v>7</v>
      </c>
      <c r="X31" s="40">
        <v>16</v>
      </c>
      <c r="Y31" s="40">
        <v>10</v>
      </c>
      <c r="Z31" s="40"/>
      <c r="AA31" s="53">
        <v>4</v>
      </c>
      <c r="AB31" s="54">
        <v>13</v>
      </c>
      <c r="AC31" s="54">
        <v>12</v>
      </c>
      <c r="AD31" s="54">
        <v>4</v>
      </c>
      <c r="AE31" s="54">
        <v>13</v>
      </c>
      <c r="AF31" s="54">
        <v>12</v>
      </c>
      <c r="AG31" s="54"/>
      <c r="AH31" s="55"/>
      <c r="AI31" s="40">
        <v>1</v>
      </c>
      <c r="AJ31" s="40">
        <v>9</v>
      </c>
      <c r="AK31" s="40">
        <v>16</v>
      </c>
      <c r="AL31" s="40">
        <v>8</v>
      </c>
      <c r="AM31" s="40">
        <v>1</v>
      </c>
      <c r="AN31" s="40">
        <v>9</v>
      </c>
      <c r="AO31" s="40">
        <v>8</v>
      </c>
      <c r="AP31" s="39"/>
      <c r="AQ31" s="40"/>
      <c r="AR31" s="40"/>
      <c r="AS31" s="40"/>
      <c r="AT31" s="40"/>
      <c r="AU31" s="40"/>
      <c r="AV31" s="41"/>
    </row>
    <row r="32" spans="1:48" x14ac:dyDescent="0.2">
      <c r="A32" s="48"/>
      <c r="B32" s="35">
        <f>+COUNTA(C33:AV33)</f>
        <v>32</v>
      </c>
      <c r="C32" s="156" t="s">
        <v>152</v>
      </c>
      <c r="D32" s="157"/>
      <c r="E32" s="157"/>
      <c r="F32" s="157"/>
      <c r="G32" s="157"/>
      <c r="H32" s="157"/>
      <c r="I32" s="157"/>
      <c r="J32" s="157"/>
      <c r="K32" s="156" t="s">
        <v>153</v>
      </c>
      <c r="L32" s="157"/>
      <c r="M32" s="157"/>
      <c r="N32" s="157"/>
      <c r="O32" s="157"/>
      <c r="P32" s="157"/>
      <c r="Q32" s="157"/>
      <c r="R32" s="158"/>
      <c r="S32" s="157" t="s">
        <v>154</v>
      </c>
      <c r="T32" s="157"/>
      <c r="U32" s="157"/>
      <c r="V32" s="157"/>
      <c r="W32" s="157"/>
      <c r="X32" s="157"/>
      <c r="Y32" s="157"/>
      <c r="Z32" s="36"/>
      <c r="AA32" s="156" t="s">
        <v>155</v>
      </c>
      <c r="AB32" s="157"/>
      <c r="AC32" s="157"/>
      <c r="AD32" s="157"/>
      <c r="AE32" s="157"/>
      <c r="AF32" s="157"/>
      <c r="AG32" s="157"/>
      <c r="AH32" s="158"/>
      <c r="AI32" s="157" t="s">
        <v>156</v>
      </c>
      <c r="AJ32" s="157"/>
      <c r="AK32" s="157"/>
      <c r="AL32" s="157"/>
      <c r="AM32" s="157"/>
      <c r="AN32" s="157"/>
      <c r="AO32" s="157"/>
      <c r="AP32" s="156" t="s">
        <v>157</v>
      </c>
      <c r="AQ32" s="157"/>
      <c r="AR32" s="157"/>
      <c r="AS32" s="157"/>
      <c r="AT32" s="157"/>
      <c r="AU32" s="157"/>
      <c r="AV32" s="158"/>
    </row>
    <row r="33" spans="1:48" x14ac:dyDescent="0.2">
      <c r="A33" s="37">
        <v>16</v>
      </c>
      <c r="B33" s="49" t="s">
        <v>30</v>
      </c>
      <c r="C33" s="39">
        <v>11</v>
      </c>
      <c r="D33" s="40">
        <v>16</v>
      </c>
      <c r="E33" s="40">
        <v>8</v>
      </c>
      <c r="F33" s="40">
        <v>11</v>
      </c>
      <c r="G33" s="40">
        <v>16</v>
      </c>
      <c r="H33" s="40">
        <v>8</v>
      </c>
      <c r="I33" s="40">
        <v>2</v>
      </c>
      <c r="J33" s="40"/>
      <c r="K33" s="39">
        <v>7</v>
      </c>
      <c r="L33" s="40">
        <v>15</v>
      </c>
      <c r="M33" s="40">
        <v>3</v>
      </c>
      <c r="N33" s="40">
        <v>7</v>
      </c>
      <c r="O33" s="40">
        <v>15</v>
      </c>
      <c r="P33" s="40">
        <v>12</v>
      </c>
      <c r="Q33" s="40"/>
      <c r="R33" s="41"/>
      <c r="S33" s="40">
        <v>5</v>
      </c>
      <c r="T33" s="40"/>
      <c r="U33" s="40"/>
      <c r="V33" s="40"/>
      <c r="W33" s="40"/>
      <c r="X33" s="40"/>
      <c r="Y33" s="40"/>
      <c r="Z33" s="40"/>
      <c r="AA33" s="39">
        <v>3</v>
      </c>
      <c r="AB33" s="56">
        <v>13</v>
      </c>
      <c r="AC33" s="40">
        <v>12</v>
      </c>
      <c r="AD33" s="40">
        <v>4</v>
      </c>
      <c r="AE33" s="40">
        <v>5</v>
      </c>
      <c r="AF33" s="40">
        <v>4</v>
      </c>
      <c r="AG33" s="40"/>
      <c r="AH33" s="41"/>
      <c r="AI33" s="40">
        <v>14</v>
      </c>
      <c r="AJ33" s="40">
        <v>10</v>
      </c>
      <c r="AK33" s="40">
        <v>2</v>
      </c>
      <c r="AL33" s="40">
        <v>13</v>
      </c>
      <c r="AM33" s="40">
        <v>14</v>
      </c>
      <c r="AN33" s="40">
        <v>10</v>
      </c>
      <c r="AO33" s="40"/>
      <c r="AP33" s="39">
        <v>9</v>
      </c>
      <c r="AQ33" s="40">
        <v>6</v>
      </c>
      <c r="AR33" s="40">
        <v>1</v>
      </c>
      <c r="AS33" s="40">
        <v>9</v>
      </c>
      <c r="AT33" s="40">
        <v>6</v>
      </c>
      <c r="AU33" s="40">
        <v>1</v>
      </c>
      <c r="AV33" s="41"/>
    </row>
  </sheetData>
  <mergeCells count="92">
    <mergeCell ref="AP32:AV32"/>
    <mergeCell ref="C30:J30"/>
    <mergeCell ref="K30:R30"/>
    <mergeCell ref="S30:Y30"/>
    <mergeCell ref="AA30:AH30"/>
    <mergeCell ref="AI30:AO30"/>
    <mergeCell ref="C32:J32"/>
    <mergeCell ref="K32:R32"/>
    <mergeCell ref="S32:Y32"/>
    <mergeCell ref="AA32:AH32"/>
    <mergeCell ref="AI32:AO32"/>
    <mergeCell ref="AP28:AV28"/>
    <mergeCell ref="C24:J24"/>
    <mergeCell ref="K24:R24"/>
    <mergeCell ref="S24:Y24"/>
    <mergeCell ref="AA24:AH24"/>
    <mergeCell ref="AI24:AO24"/>
    <mergeCell ref="C26:J26"/>
    <mergeCell ref="K26:R26"/>
    <mergeCell ref="S26:Y26"/>
    <mergeCell ref="AA26:AH26"/>
    <mergeCell ref="AI26:AO26"/>
    <mergeCell ref="C28:J28"/>
    <mergeCell ref="K28:R28"/>
    <mergeCell ref="S28:Y28"/>
    <mergeCell ref="AA28:AH28"/>
    <mergeCell ref="AI28:AO28"/>
    <mergeCell ref="C20:J20"/>
    <mergeCell ref="K20:R20"/>
    <mergeCell ref="S20:Y20"/>
    <mergeCell ref="AA20:AH20"/>
    <mergeCell ref="AI20:AO20"/>
    <mergeCell ref="C22:J22"/>
    <mergeCell ref="K22:R22"/>
    <mergeCell ref="S22:Y22"/>
    <mergeCell ref="AA22:AH22"/>
    <mergeCell ref="AI22:AO22"/>
    <mergeCell ref="AP18:AV18"/>
    <mergeCell ref="C16:J16"/>
    <mergeCell ref="K16:R16"/>
    <mergeCell ref="S16:Y16"/>
    <mergeCell ref="AA16:AH16"/>
    <mergeCell ref="AI16:AO16"/>
    <mergeCell ref="AP16:AV16"/>
    <mergeCell ref="C18:J18"/>
    <mergeCell ref="K18:R18"/>
    <mergeCell ref="S18:Y18"/>
    <mergeCell ref="AA18:AH18"/>
    <mergeCell ref="AI18:AO18"/>
    <mergeCell ref="AP13:AV13"/>
    <mergeCell ref="C14:J14"/>
    <mergeCell ref="K14:R14"/>
    <mergeCell ref="S14:Y14"/>
    <mergeCell ref="AA14:AH14"/>
    <mergeCell ref="AI14:AO14"/>
    <mergeCell ref="AP14:AV14"/>
    <mergeCell ref="AP12:AV12"/>
    <mergeCell ref="C10:J10"/>
    <mergeCell ref="K10:R10"/>
    <mergeCell ref="S10:Y10"/>
    <mergeCell ref="AA10:AH10"/>
    <mergeCell ref="AI10:AO10"/>
    <mergeCell ref="AP10:AV10"/>
    <mergeCell ref="C12:J12"/>
    <mergeCell ref="K12:R12"/>
    <mergeCell ref="S12:Y12"/>
    <mergeCell ref="AA12:AH12"/>
    <mergeCell ref="AI12:AO12"/>
    <mergeCell ref="AP8:AV8"/>
    <mergeCell ref="C6:J6"/>
    <mergeCell ref="K6:R6"/>
    <mergeCell ref="S6:Y6"/>
    <mergeCell ref="AA6:AH6"/>
    <mergeCell ref="AI6:AO6"/>
    <mergeCell ref="AP6:AV6"/>
    <mergeCell ref="C8:J8"/>
    <mergeCell ref="K8:R8"/>
    <mergeCell ref="S8:Y8"/>
    <mergeCell ref="AA8:AH8"/>
    <mergeCell ref="AI8:AO8"/>
    <mergeCell ref="AP4:AV4"/>
    <mergeCell ref="C2:J2"/>
    <mergeCell ref="K2:R2"/>
    <mergeCell ref="S2:Y2"/>
    <mergeCell ref="AA2:AH2"/>
    <mergeCell ref="AI2:AO2"/>
    <mergeCell ref="AP2:AV2"/>
    <mergeCell ref="C4:J4"/>
    <mergeCell ref="K4:R4"/>
    <mergeCell ref="S4:Y4"/>
    <mergeCell ref="AA4:AH4"/>
    <mergeCell ref="AI4:AO4"/>
  </mergeCells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"/>
  <sheetViews>
    <sheetView workbookViewId="0">
      <selection activeCell="H17" sqref="H17"/>
    </sheetView>
  </sheetViews>
  <sheetFormatPr baseColWidth="10" defaultRowHeight="12.75" x14ac:dyDescent="0.2"/>
  <cols>
    <col min="1" max="1" width="2.7109375" bestFit="1" customWidth="1"/>
    <col min="2" max="2" width="17.7109375" customWidth="1"/>
    <col min="3" max="3" width="8.42578125" bestFit="1" customWidth="1"/>
    <col min="4" max="4" width="16.140625" bestFit="1" customWidth="1"/>
    <col min="5" max="6" width="6.5703125" bestFit="1" customWidth="1"/>
    <col min="7" max="7" width="9" bestFit="1" customWidth="1"/>
    <col min="8" max="8" width="6" bestFit="1" customWidth="1"/>
    <col min="9" max="9" width="8" bestFit="1" customWidth="1"/>
    <col min="10" max="10" width="10.5703125" bestFit="1" customWidth="1"/>
    <col min="11" max="11" width="5.42578125" bestFit="1" customWidth="1"/>
    <col min="12" max="12" width="6.5703125" bestFit="1" customWidth="1"/>
  </cols>
  <sheetData>
    <row r="1" spans="1:18" ht="13.5" thickBot="1" x14ac:dyDescent="0.25">
      <c r="A1" s="57"/>
      <c r="B1" s="58" t="s">
        <v>158</v>
      </c>
      <c r="C1" s="58" t="s">
        <v>159</v>
      </c>
      <c r="D1" s="58" t="s">
        <v>160</v>
      </c>
      <c r="E1" s="58" t="s">
        <v>161</v>
      </c>
      <c r="F1" s="59" t="s">
        <v>162</v>
      </c>
      <c r="G1" s="59" t="s">
        <v>163</v>
      </c>
      <c r="H1" s="58" t="s">
        <v>164</v>
      </c>
      <c r="I1" s="58" t="s">
        <v>165</v>
      </c>
      <c r="J1" s="58" t="s">
        <v>166</v>
      </c>
      <c r="K1" s="58" t="s">
        <v>167</v>
      </c>
      <c r="L1" s="58" t="s">
        <v>168</v>
      </c>
      <c r="M1" s="60" t="s">
        <v>169</v>
      </c>
      <c r="O1" s="60" t="s">
        <v>164</v>
      </c>
      <c r="P1" s="60" t="s">
        <v>189</v>
      </c>
      <c r="Q1" s="60" t="s">
        <v>190</v>
      </c>
      <c r="R1" s="60" t="s">
        <v>191</v>
      </c>
    </row>
    <row r="2" spans="1:18" x14ac:dyDescent="0.2">
      <c r="A2" s="61">
        <v>1</v>
      </c>
      <c r="B2" s="62" t="s">
        <v>54</v>
      </c>
      <c r="C2" s="63" t="s">
        <v>170</v>
      </c>
      <c r="D2" s="63" t="s">
        <v>171</v>
      </c>
      <c r="E2" s="64" t="s">
        <v>172</v>
      </c>
      <c r="F2" s="64">
        <v>18.03</v>
      </c>
      <c r="G2" s="64">
        <v>77.81</v>
      </c>
      <c r="H2" s="63">
        <v>28</v>
      </c>
      <c r="I2" s="63" t="s">
        <v>173</v>
      </c>
      <c r="J2" s="63" t="s">
        <v>174</v>
      </c>
      <c r="K2" s="63" t="s">
        <v>175</v>
      </c>
      <c r="L2" s="63" t="s">
        <v>176</v>
      </c>
      <c r="M2" s="65" t="s">
        <v>177</v>
      </c>
      <c r="O2" s="66">
        <v>3</v>
      </c>
      <c r="P2" s="66">
        <v>19290</v>
      </c>
      <c r="Q2" s="66">
        <v>216</v>
      </c>
      <c r="R2" s="67">
        <v>-5.7</v>
      </c>
    </row>
    <row r="3" spans="1:18" x14ac:dyDescent="0.2">
      <c r="A3" s="68">
        <v>2</v>
      </c>
      <c r="B3" s="69" t="s">
        <v>51</v>
      </c>
      <c r="C3" s="57" t="s">
        <v>170</v>
      </c>
      <c r="D3" s="57" t="s">
        <v>178</v>
      </c>
      <c r="E3" s="70" t="s">
        <v>172</v>
      </c>
      <c r="F3" s="70">
        <v>18.05</v>
      </c>
      <c r="G3" s="70">
        <v>76.099999999999994</v>
      </c>
      <c r="H3" s="57">
        <v>16</v>
      </c>
      <c r="I3" s="57" t="s">
        <v>173</v>
      </c>
      <c r="J3" s="57" t="s">
        <v>174</v>
      </c>
      <c r="K3" s="57" t="s">
        <v>175</v>
      </c>
      <c r="L3" s="57" t="s">
        <v>176</v>
      </c>
      <c r="M3" s="71" t="s">
        <v>179</v>
      </c>
      <c r="O3" s="66">
        <v>4</v>
      </c>
      <c r="P3" s="66">
        <v>19350</v>
      </c>
      <c r="Q3" s="66">
        <v>204</v>
      </c>
      <c r="R3" s="67">
        <v>-5.9</v>
      </c>
    </row>
    <row r="4" spans="1:18" x14ac:dyDescent="0.2">
      <c r="A4" s="68">
        <v>3</v>
      </c>
      <c r="B4" s="69" t="s">
        <v>65</v>
      </c>
      <c r="C4" s="57" t="s">
        <v>170</v>
      </c>
      <c r="D4" s="57" t="s">
        <v>171</v>
      </c>
      <c r="E4" s="70" t="s">
        <v>172</v>
      </c>
      <c r="F4" s="70">
        <v>18</v>
      </c>
      <c r="G4" s="70">
        <v>78.23</v>
      </c>
      <c r="H4" s="57">
        <v>60</v>
      </c>
      <c r="I4" s="57" t="s">
        <v>173</v>
      </c>
      <c r="J4" s="57" t="s">
        <v>174</v>
      </c>
      <c r="K4" s="57" t="s">
        <v>175</v>
      </c>
      <c r="L4" s="57" t="s">
        <v>176</v>
      </c>
      <c r="M4" s="71" t="s">
        <v>179</v>
      </c>
      <c r="O4" s="66">
        <v>6</v>
      </c>
      <c r="P4" s="66">
        <v>19440</v>
      </c>
      <c r="Q4" s="66">
        <v>208</v>
      </c>
      <c r="R4" s="67">
        <v>-5.7</v>
      </c>
    </row>
    <row r="5" spans="1:18" x14ac:dyDescent="0.2">
      <c r="A5" s="68">
        <v>4</v>
      </c>
      <c r="B5" s="69" t="s">
        <v>27</v>
      </c>
      <c r="C5" s="57" t="s">
        <v>170</v>
      </c>
      <c r="D5" s="57" t="s">
        <v>171</v>
      </c>
      <c r="E5" s="70" t="s">
        <v>172</v>
      </c>
      <c r="F5" s="70">
        <v>18.579999999999998</v>
      </c>
      <c r="G5" s="70">
        <v>76.47</v>
      </c>
      <c r="H5" s="57">
        <v>42</v>
      </c>
      <c r="I5" s="57" t="s">
        <v>173</v>
      </c>
      <c r="J5" s="57" t="s">
        <v>174</v>
      </c>
      <c r="K5" s="57" t="s">
        <v>175</v>
      </c>
      <c r="L5" s="57" t="s">
        <v>176</v>
      </c>
      <c r="M5" s="71" t="s">
        <v>177</v>
      </c>
      <c r="O5" s="66">
        <v>11</v>
      </c>
      <c r="P5" s="66">
        <v>19350</v>
      </c>
      <c r="Q5" s="66">
        <v>196</v>
      </c>
      <c r="R5" s="67">
        <v>-5.6</v>
      </c>
    </row>
    <row r="6" spans="1:18" x14ac:dyDescent="0.2">
      <c r="A6" s="68">
        <v>5</v>
      </c>
      <c r="B6" s="69" t="s">
        <v>68</v>
      </c>
      <c r="C6" s="57" t="s">
        <v>170</v>
      </c>
      <c r="D6" s="57" t="s">
        <v>171</v>
      </c>
      <c r="E6" s="70" t="s">
        <v>172</v>
      </c>
      <c r="F6" s="70">
        <v>18.84</v>
      </c>
      <c r="G6" s="70">
        <v>77.069999999999993</v>
      </c>
      <c r="H6" s="57">
        <v>26</v>
      </c>
      <c r="I6" s="57" t="s">
        <v>173</v>
      </c>
      <c r="J6" s="57" t="s">
        <v>174</v>
      </c>
      <c r="K6" s="57" t="s">
        <v>175</v>
      </c>
      <c r="L6" s="57" t="s">
        <v>176</v>
      </c>
      <c r="M6" s="71" t="s">
        <v>179</v>
      </c>
      <c r="O6" s="66">
        <v>16</v>
      </c>
      <c r="P6" s="66">
        <v>19320</v>
      </c>
      <c r="Q6" s="66">
        <v>188</v>
      </c>
      <c r="R6" s="67">
        <v>-5.4</v>
      </c>
    </row>
    <row r="7" spans="1:18" x14ac:dyDescent="0.2">
      <c r="A7" s="68">
        <v>6</v>
      </c>
      <c r="B7" s="69" t="s">
        <v>60</v>
      </c>
      <c r="C7" s="57" t="s">
        <v>170</v>
      </c>
      <c r="D7" s="57" t="s">
        <v>171</v>
      </c>
      <c r="E7" s="70" t="s">
        <v>172</v>
      </c>
      <c r="F7" s="70">
        <v>18.079999999999998</v>
      </c>
      <c r="G7" s="70">
        <v>77.61</v>
      </c>
      <c r="H7" s="57">
        <v>58</v>
      </c>
      <c r="I7" s="57" t="s">
        <v>173</v>
      </c>
      <c r="J7" s="57" t="s">
        <v>174</v>
      </c>
      <c r="K7" s="57" t="s">
        <v>175</v>
      </c>
      <c r="L7" s="57" t="s">
        <v>176</v>
      </c>
      <c r="M7" s="71" t="s">
        <v>177</v>
      </c>
      <c r="O7" s="66">
        <v>26</v>
      </c>
      <c r="P7" s="66">
        <v>19320</v>
      </c>
      <c r="Q7" s="66">
        <v>200</v>
      </c>
      <c r="R7" s="67">
        <v>-5.7</v>
      </c>
    </row>
    <row r="8" spans="1:18" x14ac:dyDescent="0.2">
      <c r="A8" s="68">
        <v>7</v>
      </c>
      <c r="B8" s="69" t="s">
        <v>45</v>
      </c>
      <c r="C8" s="57" t="s">
        <v>170</v>
      </c>
      <c r="D8" s="57" t="s">
        <v>180</v>
      </c>
      <c r="E8" s="70" t="s">
        <v>172</v>
      </c>
      <c r="F8" s="70">
        <v>18.059999999999999</v>
      </c>
      <c r="G8" s="70">
        <v>74.66</v>
      </c>
      <c r="H8" s="57">
        <v>48</v>
      </c>
      <c r="I8" s="57" t="s">
        <v>173</v>
      </c>
      <c r="J8" s="57" t="s">
        <v>174</v>
      </c>
      <c r="K8" s="57" t="s">
        <v>175</v>
      </c>
      <c r="L8" s="57" t="s">
        <v>176</v>
      </c>
      <c r="M8" s="71" t="s">
        <v>181</v>
      </c>
      <c r="O8" s="66">
        <v>28</v>
      </c>
      <c r="P8" s="66">
        <v>19320</v>
      </c>
      <c r="Q8" s="66">
        <v>204</v>
      </c>
      <c r="R8" s="67">
        <v>-5.5</v>
      </c>
    </row>
    <row r="9" spans="1:18" x14ac:dyDescent="0.2">
      <c r="A9" s="68">
        <v>8</v>
      </c>
      <c r="B9" s="69" t="s">
        <v>63</v>
      </c>
      <c r="C9" s="57" t="s">
        <v>170</v>
      </c>
      <c r="D9" s="57" t="s">
        <v>171</v>
      </c>
      <c r="E9" s="70" t="s">
        <v>172</v>
      </c>
      <c r="F9" s="70">
        <v>18.02</v>
      </c>
      <c r="G9" s="70">
        <v>76.03</v>
      </c>
      <c r="H9" s="57">
        <v>62</v>
      </c>
      <c r="I9" s="57" t="s">
        <v>173</v>
      </c>
      <c r="J9" s="57" t="s">
        <v>174</v>
      </c>
      <c r="K9" s="57" t="s">
        <v>175</v>
      </c>
      <c r="L9" s="57" t="s">
        <v>176</v>
      </c>
      <c r="M9" s="71" t="s">
        <v>179</v>
      </c>
      <c r="O9" s="66">
        <v>29</v>
      </c>
      <c r="P9" s="66">
        <v>19440</v>
      </c>
      <c r="Q9" s="66">
        <v>200</v>
      </c>
      <c r="R9" s="67">
        <v>-5.4</v>
      </c>
    </row>
    <row r="10" spans="1:18" x14ac:dyDescent="0.2">
      <c r="A10" s="68">
        <v>9</v>
      </c>
      <c r="B10" s="69" t="s">
        <v>33</v>
      </c>
      <c r="C10" s="57" t="s">
        <v>170</v>
      </c>
      <c r="D10" s="57" t="s">
        <v>171</v>
      </c>
      <c r="E10" s="70" t="s">
        <v>172</v>
      </c>
      <c r="F10" s="70">
        <v>18.12</v>
      </c>
      <c r="G10" s="70">
        <v>75.41</v>
      </c>
      <c r="H10" s="57">
        <v>62</v>
      </c>
      <c r="I10" s="57" t="s">
        <v>173</v>
      </c>
      <c r="J10" s="57" t="s">
        <v>174</v>
      </c>
      <c r="K10" s="57" t="s">
        <v>175</v>
      </c>
      <c r="L10" s="57" t="s">
        <v>176</v>
      </c>
      <c r="M10" s="71" t="s">
        <v>177</v>
      </c>
      <c r="O10" s="66">
        <v>30</v>
      </c>
      <c r="P10" s="66">
        <v>19260</v>
      </c>
      <c r="Q10" s="66">
        <v>172</v>
      </c>
      <c r="R10" s="67">
        <v>-5.5</v>
      </c>
    </row>
    <row r="11" spans="1:18" x14ac:dyDescent="0.2">
      <c r="A11" s="68">
        <v>10</v>
      </c>
      <c r="B11" s="69" t="s">
        <v>182</v>
      </c>
      <c r="C11" s="57" t="s">
        <v>170</v>
      </c>
      <c r="D11" s="57" t="s">
        <v>178</v>
      </c>
      <c r="E11" s="70" t="s">
        <v>172</v>
      </c>
      <c r="F11" s="70">
        <v>18</v>
      </c>
      <c r="G11" s="70">
        <v>77.03</v>
      </c>
      <c r="H11" s="57">
        <v>11</v>
      </c>
      <c r="I11" s="57" t="s">
        <v>173</v>
      </c>
      <c r="J11" s="57" t="s">
        <v>183</v>
      </c>
      <c r="K11" s="57" t="s">
        <v>175</v>
      </c>
      <c r="L11" s="57" t="s">
        <v>176</v>
      </c>
      <c r="M11" s="71" t="s">
        <v>181</v>
      </c>
      <c r="O11" s="66">
        <v>35</v>
      </c>
      <c r="P11" s="66">
        <v>19350</v>
      </c>
      <c r="Q11" s="66">
        <v>196</v>
      </c>
      <c r="R11" s="67">
        <v>-5.9</v>
      </c>
    </row>
    <row r="12" spans="1:18" x14ac:dyDescent="0.2">
      <c r="A12" s="68">
        <v>11</v>
      </c>
      <c r="B12" s="69" t="s">
        <v>39</v>
      </c>
      <c r="C12" s="57" t="s">
        <v>170</v>
      </c>
      <c r="D12" s="57" t="s">
        <v>184</v>
      </c>
      <c r="E12" s="70" t="s">
        <v>172</v>
      </c>
      <c r="F12" s="70">
        <v>18</v>
      </c>
      <c r="G12" s="70">
        <v>74.33</v>
      </c>
      <c r="H12" s="57">
        <v>38</v>
      </c>
      <c r="I12" s="57" t="s">
        <v>173</v>
      </c>
      <c r="J12" s="57" t="s">
        <v>174</v>
      </c>
      <c r="K12" s="57" t="s">
        <v>175</v>
      </c>
      <c r="L12" s="57" t="s">
        <v>176</v>
      </c>
      <c r="M12" s="71" t="s">
        <v>177</v>
      </c>
      <c r="O12" s="66">
        <v>36</v>
      </c>
      <c r="P12" s="66">
        <v>19290</v>
      </c>
      <c r="Q12" s="66">
        <v>184</v>
      </c>
      <c r="R12" s="67">
        <v>-5.8</v>
      </c>
    </row>
    <row r="13" spans="1:18" x14ac:dyDescent="0.2">
      <c r="A13" s="68">
        <v>12</v>
      </c>
      <c r="B13" s="69" t="s">
        <v>42</v>
      </c>
      <c r="C13" s="57" t="s">
        <v>170</v>
      </c>
      <c r="D13" s="57" t="s">
        <v>171</v>
      </c>
      <c r="E13" s="70" t="s">
        <v>172</v>
      </c>
      <c r="F13" s="70">
        <v>18.14</v>
      </c>
      <c r="G13" s="70">
        <v>77.209999999999994</v>
      </c>
      <c r="H13" s="57">
        <v>29</v>
      </c>
      <c r="I13" s="57" t="s">
        <v>173</v>
      </c>
      <c r="J13" s="57" t="s">
        <v>174</v>
      </c>
      <c r="K13" s="57" t="s">
        <v>175</v>
      </c>
      <c r="L13" s="57" t="s">
        <v>176</v>
      </c>
      <c r="M13" s="71" t="s">
        <v>177</v>
      </c>
      <c r="O13" s="66">
        <v>38</v>
      </c>
      <c r="P13" s="66">
        <v>19440</v>
      </c>
      <c r="Q13" s="66">
        <v>204</v>
      </c>
      <c r="R13" s="67">
        <v>-5.9</v>
      </c>
    </row>
    <row r="14" spans="1:18" x14ac:dyDescent="0.2">
      <c r="A14" s="68">
        <v>13</v>
      </c>
      <c r="B14" s="69" t="s">
        <v>36</v>
      </c>
      <c r="C14" s="57" t="s">
        <v>170</v>
      </c>
      <c r="D14" s="57" t="s">
        <v>171</v>
      </c>
      <c r="E14" s="70" t="s">
        <v>172</v>
      </c>
      <c r="F14" s="70">
        <v>18.170000000000002</v>
      </c>
      <c r="G14" s="70">
        <v>77.87</v>
      </c>
      <c r="H14" s="57">
        <v>6</v>
      </c>
      <c r="I14" s="57" t="s">
        <v>173</v>
      </c>
      <c r="J14" s="57" t="s">
        <v>185</v>
      </c>
      <c r="K14" s="57" t="s">
        <v>175</v>
      </c>
      <c r="L14" s="57" t="s">
        <v>176</v>
      </c>
      <c r="M14" s="71" t="s">
        <v>186</v>
      </c>
      <c r="O14" s="66">
        <v>42</v>
      </c>
      <c r="P14" s="66">
        <v>19440</v>
      </c>
      <c r="Q14" s="66">
        <v>196</v>
      </c>
      <c r="R14" s="67">
        <v>-5.6</v>
      </c>
    </row>
    <row r="15" spans="1:18" x14ac:dyDescent="0.2">
      <c r="A15" s="68">
        <v>14</v>
      </c>
      <c r="B15" s="69" t="s">
        <v>71</v>
      </c>
      <c r="C15" s="57" t="s">
        <v>170</v>
      </c>
      <c r="D15" s="57" t="s">
        <v>171</v>
      </c>
      <c r="E15" s="70" t="s">
        <v>172</v>
      </c>
      <c r="F15" s="70">
        <v>18.07</v>
      </c>
      <c r="G15" s="70">
        <v>77.37</v>
      </c>
      <c r="H15" s="57" t="s">
        <v>187</v>
      </c>
      <c r="I15" s="57" t="s">
        <v>173</v>
      </c>
      <c r="J15" s="57" t="s">
        <v>174</v>
      </c>
      <c r="K15" s="57" t="s">
        <v>175</v>
      </c>
      <c r="L15" s="57" t="s">
        <v>176</v>
      </c>
      <c r="M15" s="71" t="s">
        <v>179</v>
      </c>
      <c r="O15" s="66">
        <v>48</v>
      </c>
      <c r="P15" s="66">
        <v>19260</v>
      </c>
      <c r="Q15" s="66">
        <v>216</v>
      </c>
      <c r="R15" s="67">
        <v>-5.8</v>
      </c>
    </row>
    <row r="16" spans="1:18" x14ac:dyDescent="0.2">
      <c r="A16" s="68">
        <v>15</v>
      </c>
      <c r="B16" s="69" t="s">
        <v>48</v>
      </c>
      <c r="C16" s="57" t="s">
        <v>170</v>
      </c>
      <c r="D16" s="57" t="s">
        <v>188</v>
      </c>
      <c r="E16" s="70" t="s">
        <v>172</v>
      </c>
      <c r="F16" s="70">
        <v>18.13</v>
      </c>
      <c r="G16" s="70">
        <v>73.86</v>
      </c>
      <c r="H16" s="57">
        <v>30</v>
      </c>
      <c r="I16" s="57" t="s">
        <v>173</v>
      </c>
      <c r="J16" s="57" t="s">
        <v>183</v>
      </c>
      <c r="K16" s="57" t="s">
        <v>175</v>
      </c>
      <c r="L16" s="57" t="s">
        <v>176</v>
      </c>
      <c r="M16" s="71" t="s">
        <v>179</v>
      </c>
      <c r="O16" s="66">
        <v>58</v>
      </c>
      <c r="P16" s="66">
        <v>19410</v>
      </c>
      <c r="Q16" s="66">
        <v>204</v>
      </c>
      <c r="R16" s="67">
        <v>-5.5</v>
      </c>
    </row>
    <row r="17" spans="1:18" ht="13.5" thickBot="1" x14ac:dyDescent="0.25">
      <c r="A17" s="72">
        <v>16</v>
      </c>
      <c r="B17" s="73" t="s">
        <v>30</v>
      </c>
      <c r="C17" s="74" t="s">
        <v>170</v>
      </c>
      <c r="D17" s="74" t="s">
        <v>171</v>
      </c>
      <c r="E17" s="75" t="s">
        <v>172</v>
      </c>
      <c r="F17" s="75">
        <v>18.079999999999998</v>
      </c>
      <c r="G17" s="75">
        <v>75.61</v>
      </c>
      <c r="H17" s="74">
        <v>4</v>
      </c>
      <c r="I17" s="74" t="s">
        <v>173</v>
      </c>
      <c r="J17" s="74" t="s">
        <v>183</v>
      </c>
      <c r="K17" s="74" t="s">
        <v>175</v>
      </c>
      <c r="L17" s="74" t="s">
        <v>176</v>
      </c>
      <c r="M17" s="76" t="s">
        <v>181</v>
      </c>
      <c r="O17" s="66">
        <v>60</v>
      </c>
      <c r="P17" s="66">
        <v>19350</v>
      </c>
      <c r="Q17" s="66">
        <v>208</v>
      </c>
      <c r="R17" s="67">
        <v>-5.5</v>
      </c>
    </row>
    <row r="18" spans="1:18" x14ac:dyDescent="0.2">
      <c r="O18" s="66">
        <v>62</v>
      </c>
      <c r="P18" s="66">
        <v>19440</v>
      </c>
      <c r="Q18" s="66">
        <v>192</v>
      </c>
      <c r="R18" s="67">
        <v>-5.4</v>
      </c>
    </row>
    <row r="19" spans="1:18" x14ac:dyDescent="0.2">
      <c r="O19" s="66">
        <v>67</v>
      </c>
      <c r="P19" s="66">
        <v>19290</v>
      </c>
      <c r="Q19" s="66">
        <v>180</v>
      </c>
      <c r="R19" s="67">
        <v>-5.6</v>
      </c>
    </row>
    <row r="20" spans="1:18" x14ac:dyDescent="0.2">
      <c r="O20" s="66">
        <v>69</v>
      </c>
      <c r="P20" s="66">
        <v>19320</v>
      </c>
      <c r="Q20" s="66">
        <v>196</v>
      </c>
      <c r="R20" s="67">
        <v>-5.6</v>
      </c>
    </row>
    <row r="21" spans="1:18" x14ac:dyDescent="0.2">
      <c r="O21" s="66">
        <v>75</v>
      </c>
      <c r="P21" s="66">
        <v>19410</v>
      </c>
      <c r="Q21" s="66">
        <v>220</v>
      </c>
      <c r="R21" s="67">
        <v>-5.3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Clasificación</vt:lpstr>
      <vt:lpstr>Control Pilotos</vt:lpstr>
      <vt:lpstr>Verificaciones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Bloode</cp:lastModifiedBy>
  <dcterms:created xsi:type="dcterms:W3CDTF">2008-06-23T17:40:46Z</dcterms:created>
  <dcterms:modified xsi:type="dcterms:W3CDTF">2025-08-28T10:56:07Z</dcterms:modified>
</cp:coreProperties>
</file>