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work\zapier-excel-dashboard-kpi\ready\"/>
    </mc:Choice>
  </mc:AlternateContent>
  <xr:revisionPtr revIDLastSave="0" documentId="13_ncr:1_{A46D809A-7A35-452F-9620-E4FF94C19671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Dashboard" sheetId="20" r:id="rId1"/>
    <sheet name="Data" sheetId="14" r:id="rId2"/>
  </sheets>
  <definedNames>
    <definedName name="_xlcn.WorksheetConnection_Zapier_RetailKPIdashboard.xlsxTable21" hidden="1">Table2[]</definedName>
    <definedName name="name">OFFSET(#REF!,0,0,COUNTA(#REF!))</definedName>
    <definedName name="_xlnm.Print_Area" localSheetId="0">Dashboard!$A$1:$K$31</definedName>
  </definedNames>
  <calcPr calcId="191029"/>
  <pivotCaches>
    <pivotCache cacheId="60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2" name="Table2" connection="WorksheetConnection_Zapier_Retail-KPI-dashboard.xlsx!Table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4" l="1"/>
  <c r="E4" i="20"/>
  <c r="G136" i="14"/>
  <c r="E136" i="14"/>
  <c r="J22" i="20" l="1"/>
  <c r="J4" i="14"/>
  <c r="J3" i="14"/>
  <c r="J2" i="14"/>
  <c r="F88" i="14"/>
  <c r="F56" i="14"/>
  <c r="F10" i="14"/>
  <c r="F38" i="14"/>
  <c r="F39" i="14"/>
  <c r="F89" i="14"/>
  <c r="F130" i="14"/>
  <c r="F40" i="14"/>
  <c r="F131" i="14"/>
  <c r="F57" i="14"/>
  <c r="F90" i="14"/>
  <c r="F18" i="14"/>
  <c r="F41" i="14"/>
  <c r="F91" i="14"/>
  <c r="F92" i="14"/>
  <c r="F93" i="14"/>
  <c r="F132" i="14"/>
  <c r="F133" i="14"/>
  <c r="F42" i="14"/>
  <c r="F94" i="14"/>
  <c r="F58" i="14"/>
  <c r="F11" i="14"/>
  <c r="F43" i="14"/>
  <c r="F59" i="14"/>
  <c r="F134" i="14"/>
  <c r="F44" i="14"/>
  <c r="F60" i="14"/>
  <c r="F95" i="14"/>
  <c r="F96" i="14"/>
  <c r="F61" i="14"/>
  <c r="F19" i="14"/>
  <c r="F135" i="14"/>
  <c r="F62" i="14"/>
  <c r="F63" i="14"/>
  <c r="F97" i="14"/>
  <c r="F12" i="14"/>
  <c r="F45" i="14"/>
  <c r="F87" i="14"/>
  <c r="F64" i="14"/>
  <c r="F65" i="14"/>
  <c r="F46" i="14"/>
  <c r="F13" i="14"/>
  <c r="F47" i="14"/>
  <c r="F48" i="14"/>
  <c r="F66" i="14"/>
  <c r="F2" i="14"/>
  <c r="F20" i="14"/>
  <c r="F67" i="14"/>
  <c r="F68" i="14"/>
  <c r="F69" i="14"/>
  <c r="F98" i="14"/>
  <c r="F70" i="14"/>
  <c r="F71" i="14"/>
  <c r="F72" i="14"/>
  <c r="F99" i="14"/>
  <c r="F100" i="14"/>
  <c r="F101" i="14"/>
  <c r="F21" i="14"/>
  <c r="F22" i="14"/>
  <c r="F23" i="14"/>
  <c r="F102" i="14"/>
  <c r="F3" i="14"/>
  <c r="F24" i="14"/>
  <c r="F103" i="14"/>
  <c r="F73" i="14"/>
  <c r="F25" i="14"/>
  <c r="F74" i="14"/>
  <c r="F104" i="14"/>
  <c r="F14" i="14"/>
  <c r="F105" i="14"/>
  <c r="F75" i="14"/>
  <c r="F106" i="14"/>
  <c r="F107" i="14"/>
  <c r="F108" i="14"/>
  <c r="F26" i="14"/>
  <c r="F27" i="14"/>
  <c r="F4" i="14"/>
  <c r="F28" i="14"/>
  <c r="F109" i="14"/>
  <c r="F5" i="14"/>
  <c r="F49" i="14"/>
  <c r="F110" i="14"/>
  <c r="F111" i="14"/>
  <c r="F50" i="14"/>
  <c r="F29" i="14"/>
  <c r="F30" i="14"/>
  <c r="F6" i="14"/>
  <c r="F7" i="14"/>
  <c r="F31" i="14"/>
  <c r="F32" i="14"/>
  <c r="F112" i="14"/>
  <c r="F8" i="14"/>
  <c r="F113" i="14"/>
  <c r="F51" i="14"/>
  <c r="F52" i="14"/>
  <c r="F76" i="14"/>
  <c r="F114" i="14"/>
  <c r="F15" i="14"/>
  <c r="F33" i="14"/>
  <c r="F77" i="14"/>
  <c r="F115" i="14"/>
  <c r="F116" i="14"/>
  <c r="F117" i="14"/>
  <c r="F78" i="14"/>
  <c r="F34" i="14"/>
  <c r="F79" i="14"/>
  <c r="F53" i="14"/>
  <c r="F118" i="14"/>
  <c r="F119" i="14"/>
  <c r="F120" i="14"/>
  <c r="F121" i="14"/>
  <c r="F122" i="14"/>
  <c r="F80" i="14"/>
  <c r="F81" i="14"/>
  <c r="F82" i="14"/>
  <c r="F123" i="14"/>
  <c r="F83" i="14"/>
  <c r="F124" i="14"/>
  <c r="F125" i="14"/>
  <c r="F35" i="14"/>
  <c r="F126" i="14"/>
  <c r="F84" i="14"/>
  <c r="F127" i="14"/>
  <c r="F128" i="14"/>
  <c r="F54" i="14"/>
  <c r="F55" i="14"/>
  <c r="F16" i="14"/>
  <c r="F85" i="14"/>
  <c r="F9" i="14"/>
  <c r="F36" i="14"/>
  <c r="F129" i="14"/>
  <c r="F17" i="14"/>
  <c r="F86" i="14"/>
  <c r="F37" i="14"/>
  <c r="F136" i="14" l="1"/>
  <c r="I4" i="20" s="1"/>
  <c r="A4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887AA01-A202-42CF-A224-E135E6241EE5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72EBD96A-1D2D-4461-9FD3-654CD06C51A1}" name="WorksheetConnection_Zapier_Retail-KPI-dashboard.xlsx!Table2" type="102" refreshedVersion="8" minRefreshableVersion="5">
    <extLst>
      <ext xmlns:x15="http://schemas.microsoft.com/office/spreadsheetml/2010/11/main" uri="{DE250136-89BD-433C-8126-D09CA5730AF9}">
        <x15:connection id="Table2" autoDelete="1">
          <x15:rangePr sourceName="_xlcn.WorksheetConnection_Zapier_RetailKPIdashboard.xlsxTable21"/>
        </x15:connection>
      </ext>
    </extLst>
  </connection>
</connections>
</file>

<file path=xl/sharedStrings.xml><?xml version="1.0" encoding="utf-8"?>
<sst xmlns="http://schemas.openxmlformats.org/spreadsheetml/2006/main" count="435" uniqueCount="32">
  <si>
    <t>Order Date</t>
  </si>
  <si>
    <t>Platform</t>
  </si>
  <si>
    <t>Item</t>
  </si>
  <si>
    <t>Unit Price</t>
  </si>
  <si>
    <t>Qty</t>
  </si>
  <si>
    <t>Sub-total</t>
  </si>
  <si>
    <t>T-shirt</t>
  </si>
  <si>
    <t>Wallet</t>
  </si>
  <si>
    <t>Phone</t>
  </si>
  <si>
    <t>In-person</t>
  </si>
  <si>
    <t>eCommerce</t>
  </si>
  <si>
    <t>Sticker</t>
  </si>
  <si>
    <t>Phone case</t>
  </si>
  <si>
    <t>Notebook</t>
  </si>
  <si>
    <t>Jacket</t>
  </si>
  <si>
    <t>Y</t>
  </si>
  <si>
    <t>N</t>
  </si>
  <si>
    <t>Return</t>
  </si>
  <si>
    <t>Row Labels</t>
  </si>
  <si>
    <t>Grand Total</t>
  </si>
  <si>
    <t>Sum of Sub-total</t>
  </si>
  <si>
    <t>Average deal size</t>
  </si>
  <si>
    <t>Total sales</t>
  </si>
  <si>
    <t>Total revenue</t>
  </si>
  <si>
    <t>Retail management KPI dashboard template</t>
  </si>
  <si>
    <t># Sold</t>
  </si>
  <si>
    <t>Top-selling items</t>
  </si>
  <si>
    <t>TOTAL</t>
  </si>
  <si>
    <t>Return rate</t>
  </si>
  <si>
    <t>Monthly revenue</t>
  </si>
  <si>
    <t>Sales by contact method</t>
  </si>
  <si>
    <t>Coffee mug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</si>
</sst>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4"/>
      <color rgb="FF000000"/>
      <name val="Open Sans"/>
      <charset val="238"/>
    </font>
    <font>
      <sz val="10"/>
      <color rgb="FF000000"/>
      <name val="Open Sans"/>
      <charset val="238"/>
    </font>
    <font>
      <sz val="11"/>
      <color theme="1"/>
      <name val="Open Sans"/>
      <charset val="238"/>
    </font>
    <font>
      <sz val="10"/>
      <color theme="1"/>
      <name val="Open Sans"/>
      <charset val="238"/>
    </font>
    <font>
      <b/>
      <sz val="12"/>
      <color theme="1"/>
      <name val="Open Sans"/>
      <charset val="238"/>
    </font>
    <font>
      <b/>
      <sz val="26"/>
      <color theme="1"/>
      <name val="Open Sans"/>
      <charset val="238"/>
    </font>
    <font>
      <b/>
      <sz val="26"/>
      <color theme="0"/>
      <name val="Open Sans"/>
      <charset val="238"/>
    </font>
    <font>
      <b/>
      <sz val="11"/>
      <color theme="0"/>
      <name val="Open Sans"/>
      <charset val="238"/>
    </font>
  </fonts>
  <fills count="7">
    <fill>
      <patternFill patternType="none"/>
    </fill>
    <fill>
      <patternFill patternType="gray125"/>
    </fill>
    <fill>
      <patternFill patternType="solid">
        <fgColor rgb="FFCFE2E1"/>
        <bgColor indexed="64"/>
      </patternFill>
    </fill>
    <fill>
      <patternFill patternType="solid">
        <fgColor rgb="FFF3FF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6580F"/>
        <bgColor indexed="64"/>
      </patternFill>
    </fill>
    <fill>
      <patternFill patternType="solid">
        <fgColor rgb="FFFFBC6B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14" fontId="0" fillId="0" borderId="0" xfId="0" applyNumberFormat="1"/>
    <xf numFmtId="44" fontId="0" fillId="0" borderId="0" xfId="1" applyFont="1" applyAlignme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164" fontId="0" fillId="0" borderId="0" xfId="0" applyNumberFormat="1"/>
    <xf numFmtId="44" fontId="2" fillId="0" borderId="0" xfId="0" applyNumberFormat="1" applyFont="1"/>
    <xf numFmtId="166" fontId="0" fillId="0" borderId="0" xfId="0" applyNumberFormat="1"/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11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5" fillId="0" borderId="15" xfId="2" applyFont="1" applyBorder="1" applyAlignment="1">
      <alignment vertical="center"/>
    </xf>
    <xf numFmtId="164" fontId="6" fillId="4" borderId="3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164" fontId="7" fillId="0" borderId="2" xfId="0" applyNumberFormat="1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165" fontId="10" fillId="5" borderId="7" xfId="2" applyNumberFormat="1" applyFont="1" applyFill="1" applyBorder="1" applyAlignment="1">
      <alignment horizontal="center" vertical="center"/>
    </xf>
    <xf numFmtId="165" fontId="10" fillId="5" borderId="9" xfId="2" applyNumberFormat="1" applyFont="1" applyFill="1" applyBorder="1" applyAlignment="1">
      <alignment horizontal="center" vertical="center"/>
    </xf>
    <xf numFmtId="0" fontId="11" fillId="5" borderId="13" xfId="2" applyFont="1" applyFill="1" applyBorder="1" applyAlignment="1">
      <alignment horizontal="center" vertical="center"/>
    </xf>
    <xf numFmtId="0" fontId="11" fillId="5" borderId="15" xfId="2" applyFont="1" applyFill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64" fontId="9" fillId="2" borderId="3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6" fillId="4" borderId="13" xfId="0" applyNumberFormat="1" applyFont="1" applyFill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0" fontId="0" fillId="0" borderId="0" xfId="0" applyNumberFormat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Normal" xfId="0" builtinId="0"/>
    <cellStyle name="Normal 2" xfId="2" xr:uid="{81CCA44A-262F-2840-8E70-B783F3862404}"/>
  </cellStyles>
  <dxfs count="149">
    <dxf>
      <numFmt numFmtId="164" formatCode="&quot;$&quot;#,##0"/>
    </dxf>
    <dxf>
      <numFmt numFmtId="0" formatCode="General"/>
      <protection locked="0"/>
    </dxf>
    <dxf>
      <numFmt numFmtId="164" formatCode="&quot;$&quot;#,##0"/>
    </dxf>
    <dxf>
      <numFmt numFmtId="0" formatCode="General"/>
      <protection locked="0"/>
    </dxf>
    <dxf>
      <numFmt numFmtId="164" formatCode="&quot;$&quot;#,##0"/>
    </dxf>
    <dxf>
      <numFmt numFmtId="0" formatCode="General"/>
      <protection locked="0"/>
    </dxf>
    <dxf>
      <numFmt numFmtId="164" formatCode="&quot;$&quot;#,##0"/>
    </dxf>
    <dxf>
      <numFmt numFmtId="0" formatCode="General"/>
      <protection locked="0"/>
    </dxf>
    <dxf>
      <protection locked="0"/>
    </dxf>
    <dxf>
      <numFmt numFmtId="164" formatCode="&quot;$&quot;#,##0"/>
    </dxf>
    <dxf>
      <numFmt numFmtId="0" formatCode="General"/>
      <protection locked="0"/>
    </dxf>
    <dxf>
      <font>
        <name val="Open Sans"/>
        <charset val="238"/>
        <scheme val="none"/>
      </font>
    </dxf>
    <dxf>
      <font>
        <name val="Open Sans"/>
        <charset val="238"/>
        <scheme val="none"/>
      </font>
    </dxf>
    <dxf>
      <font>
        <name val="Open Sans"/>
        <charset val="238"/>
        <scheme val="none"/>
      </font>
    </dxf>
    <dxf>
      <font>
        <name val="Open Sans"/>
        <charset val="238"/>
        <scheme val="none"/>
      </font>
    </dxf>
    <dxf>
      <font>
        <name val="Open Sans"/>
        <charset val="238"/>
        <scheme val="none"/>
      </font>
    </dxf>
    <dxf>
      <font>
        <name val="Open Sans"/>
        <charset val="238"/>
        <scheme val="none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0"/>
      </font>
    </dxf>
    <dxf>
      <font>
        <sz val="10"/>
      </font>
    </dxf>
    <dxf>
      <fill>
        <patternFill patternType="solid">
          <bgColor rgb="FFF3FFD8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0" tint="-4.9989318521683403E-2"/>
        </patternFill>
      </fill>
    </dxf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ill>
        <patternFill patternType="solid">
          <bgColor rgb="FFFFBC6B"/>
        </patternFill>
      </fill>
    </dxf>
    <dxf>
      <fill>
        <patternFill patternType="solid">
          <bgColor rgb="FFFFBC6B"/>
        </patternFill>
      </fill>
    </dxf>
    <dxf>
      <numFmt numFmtId="164" formatCode="&quot;$&quot;#,##0"/>
    </dxf>
    <dxf>
      <numFmt numFmtId="0" formatCode="General"/>
      <protection locked="0"/>
    </dxf>
    <dxf>
      <numFmt numFmtId="164" formatCode="&quot;$&quot;#,##0"/>
    </dxf>
    <dxf>
      <font>
        <name val="Open Sans"/>
        <charset val="238"/>
        <scheme val="none"/>
      </font>
    </dxf>
    <dxf>
      <font>
        <name val="Open Sans"/>
        <charset val="238"/>
        <scheme val="none"/>
      </font>
    </dxf>
    <dxf>
      <font>
        <name val="Open Sans"/>
        <charset val="238"/>
        <scheme val="none"/>
      </font>
    </dxf>
    <dxf>
      <font>
        <name val="Open Sans"/>
        <charset val="238"/>
        <scheme val="none"/>
      </font>
    </dxf>
    <dxf>
      <font>
        <name val="Open Sans"/>
        <charset val="238"/>
        <scheme val="none"/>
      </font>
    </dxf>
    <dxf>
      <font>
        <name val="Open Sans"/>
        <charset val="238"/>
        <scheme val="none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0"/>
      </font>
    </dxf>
    <dxf>
      <font>
        <sz val="10"/>
      </font>
    </dxf>
    <dxf>
      <fill>
        <patternFill patternType="solid">
          <bgColor rgb="FFF3FFD8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0" tint="-4.9989318521683403E-2"/>
        </patternFill>
      </fill>
    </dxf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ill>
        <patternFill patternType="solid">
          <bgColor rgb="FFFFBC6B"/>
        </patternFill>
      </fill>
    </dxf>
    <dxf>
      <fill>
        <patternFill patternType="solid">
          <bgColor rgb="FFFFBC6B"/>
        </patternFill>
      </fill>
    </dxf>
    <dxf>
      <font>
        <name val="Open Sans"/>
        <charset val="238"/>
        <scheme val="none"/>
      </font>
    </dxf>
    <dxf>
      <font>
        <name val="Open Sans"/>
        <charset val="238"/>
        <scheme val="none"/>
      </font>
    </dxf>
    <dxf>
      <font>
        <name val="Open Sans"/>
        <charset val="238"/>
        <scheme val="none"/>
      </font>
    </dxf>
    <dxf>
      <font>
        <name val="Open Sans"/>
        <charset val="238"/>
        <scheme val="none"/>
      </font>
    </dxf>
    <dxf>
      <font>
        <name val="Open Sans"/>
        <charset val="238"/>
        <scheme val="none"/>
      </font>
    </dxf>
    <dxf>
      <font>
        <name val="Open Sans"/>
        <charset val="238"/>
        <scheme val="none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0"/>
      </font>
    </dxf>
    <dxf>
      <font>
        <sz val="10"/>
      </font>
    </dxf>
    <dxf>
      <fill>
        <patternFill patternType="solid">
          <bgColor rgb="FFF3FFD8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0" tint="-4.9989318521683403E-2"/>
        </patternFill>
      </fill>
    </dxf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ill>
        <patternFill patternType="solid">
          <bgColor rgb="FFFFBC6B"/>
        </patternFill>
      </fill>
    </dxf>
    <dxf>
      <fill>
        <patternFill patternType="solid">
          <bgColor rgb="FFFFBC6B"/>
        </patternFill>
      </fill>
    </dxf>
    <dxf>
      <numFmt numFmtId="164" formatCode="&quot;$&quot;#,##0"/>
    </dxf>
    <dxf>
      <font>
        <name val="Open Sans"/>
        <charset val="238"/>
        <scheme val="none"/>
      </font>
    </dxf>
    <dxf>
      <font>
        <name val="Open Sans"/>
        <charset val="238"/>
        <scheme val="none"/>
      </font>
    </dxf>
    <dxf>
      <font>
        <name val="Open Sans"/>
        <charset val="238"/>
        <scheme val="none"/>
      </font>
    </dxf>
    <dxf>
      <font>
        <name val="Open Sans"/>
        <charset val="238"/>
        <scheme val="none"/>
      </font>
    </dxf>
    <dxf>
      <font>
        <name val="Open Sans"/>
        <charset val="238"/>
        <scheme val="none"/>
      </font>
    </dxf>
    <dxf>
      <font>
        <name val="Open Sans"/>
        <charset val="238"/>
        <scheme val="none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0"/>
      </font>
    </dxf>
    <dxf>
      <font>
        <sz val="10"/>
      </font>
    </dxf>
    <dxf>
      <fill>
        <patternFill patternType="solid">
          <bgColor rgb="FFF3FFD8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0" tint="-4.9989318521683403E-2"/>
        </patternFill>
      </fill>
    </dxf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ill>
        <patternFill patternType="solid">
          <bgColor rgb="FFFFBC6B"/>
        </patternFill>
      </fill>
    </dxf>
    <dxf>
      <fill>
        <patternFill patternType="solid">
          <bgColor rgb="FFFFBC6B"/>
        </patternFill>
      </fill>
    </dxf>
    <dxf>
      <numFmt numFmtId="166" formatCode="&quot;$&quot;#,##0.00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numFmt numFmtId="19" formatCode="m/d/yyyy"/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</dxfs>
  <tableStyles count="0" defaultTableStyle="TableStyleMedium2" defaultPivotStyle="PivotStyleLight16"/>
  <colors>
    <mruColors>
      <color rgb="FFFFBC6B"/>
      <color rgb="FFF6580F"/>
      <color rgb="FFCFE2E1"/>
      <color rgb="FFF3FF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1B7FF"/>
              </a:solidFill>
            </c:spPr>
            <c:extLst>
              <c:ext xmlns:c16="http://schemas.microsoft.com/office/drawing/2014/chart" uri="{C3380CC4-5D6E-409C-BE32-E72D297353CC}">
                <c16:uniqueId val="{0000000C-10A1-A04E-9725-4046625E09FC}"/>
              </c:ext>
            </c:extLst>
          </c:dPt>
          <c:dPt>
            <c:idx val="1"/>
            <c:bubble3D val="0"/>
            <c:spPr>
              <a:solidFill>
                <a:srgbClr val="FF4F00"/>
              </a:solidFill>
            </c:spPr>
            <c:extLst>
              <c:ext xmlns:c16="http://schemas.microsoft.com/office/drawing/2014/chart" uri="{C3380CC4-5D6E-409C-BE32-E72D297353CC}">
                <c16:uniqueId val="{0000000E-10A1-A04E-9725-4046625E09FC}"/>
              </c:ext>
            </c:extLst>
          </c:dPt>
          <c:dPt>
            <c:idx val="2"/>
            <c:bubble3D val="0"/>
            <c:spPr>
              <a:solidFill>
                <a:srgbClr val="FFBC6B"/>
              </a:solidFill>
            </c:spPr>
            <c:extLst>
              <c:ext xmlns:c16="http://schemas.microsoft.com/office/drawing/2014/chart" uri="{C3380CC4-5D6E-409C-BE32-E72D297353CC}">
                <c16:uniqueId val="{00000010-10A1-A04E-9725-4046625E09FC}"/>
              </c:ext>
            </c:extLst>
          </c:dPt>
          <c:dPt>
            <c:idx val="3"/>
            <c:bubble3D val="0"/>
            <c:spPr>
              <a:solidFill>
                <a:srgbClr val="2B2358"/>
              </a:solidFill>
            </c:spPr>
            <c:extLst>
              <c:ext xmlns:c16="http://schemas.microsoft.com/office/drawing/2014/chart" uri="{C3380CC4-5D6E-409C-BE32-E72D297353CC}">
                <c16:uniqueId val="{00000012-10A1-A04E-9725-4046625E09FC}"/>
              </c:ext>
            </c:extLst>
          </c:dPt>
          <c:dPt>
            <c:idx val="4"/>
            <c:bubble3D val="0"/>
            <c:spPr>
              <a:solidFill>
                <a:srgbClr val="CDE4E1"/>
              </a:solidFill>
            </c:spPr>
            <c:extLst>
              <c:ext xmlns:c16="http://schemas.microsoft.com/office/drawing/2014/chart" uri="{C3380CC4-5D6E-409C-BE32-E72D297353CC}">
                <c16:uniqueId val="{00000014-10A1-A04E-9725-4046625E09FC}"/>
              </c:ext>
            </c:extLst>
          </c:dPt>
          <c:dLbls>
            <c:dLbl>
              <c:idx val="0"/>
              <c:numFmt formatCode="General" sourceLinked="0"/>
              <c:spPr/>
              <c:txPr>
                <a:bodyPr/>
                <a:lstStyle/>
                <a:p>
                  <a:pPr lvl="0">
                    <a:defRPr sz="900" b="1">
                      <a:latin typeface="Open Sans" pitchFamily="2" charset="0"/>
                      <a:ea typeface="Open Sans" pitchFamily="2" charset="0"/>
                      <a:cs typeface="Open Sans" pitchFamily="2" charset="0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901865256707486"/>
                      <c:h val="0.15685446009389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10A1-A04E-9725-4046625E09FC}"/>
                </c:ext>
              </c:extLst>
            </c:dLbl>
            <c:dLbl>
              <c:idx val="1"/>
              <c:layout>
                <c:manualLayout>
                  <c:x val="0.13296495594897378"/>
                  <c:y val="8.3418357916528046E-2"/>
                </c:manualLayout>
              </c:layout>
              <c:numFmt formatCode="General" sourceLinked="0"/>
              <c:spPr/>
              <c:txPr>
                <a:bodyPr/>
                <a:lstStyle/>
                <a:p>
                  <a:pPr lvl="0">
                    <a:defRPr sz="900" b="1">
                      <a:latin typeface="Open Sans" pitchFamily="2" charset="0"/>
                      <a:ea typeface="Open Sans" pitchFamily="2" charset="0"/>
                      <a:cs typeface="Open Sans" pitchFamily="2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695289984474177"/>
                      <c:h val="0.186690325681120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10A1-A04E-9725-4046625E09FC}"/>
                </c:ext>
              </c:extLst>
            </c:dLbl>
            <c:dLbl>
              <c:idx val="2"/>
              <c:layout>
                <c:manualLayout>
                  <c:x val="0.1235681443950033"/>
                  <c:y val="0.17410040294258994"/>
                </c:manualLayout>
              </c:layout>
              <c:numFmt formatCode="General" sourceLinked="0"/>
              <c:spPr/>
              <c:txPr>
                <a:bodyPr/>
                <a:lstStyle/>
                <a:p>
                  <a:pPr lvl="0">
                    <a:defRPr sz="900" b="1">
                      <a:latin typeface="Open Sans" pitchFamily="2" charset="0"/>
                      <a:ea typeface="Open Sans" pitchFamily="2" charset="0"/>
                      <a:cs typeface="Open Sans" pitchFamily="2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27187841871675"/>
                      <c:h val="0.12915492957746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10A1-A04E-9725-4046625E09FC}"/>
                </c:ext>
              </c:extLst>
            </c:dLbl>
            <c:dLbl>
              <c:idx val="3"/>
              <c:numFmt formatCode="General" sourceLinked="0"/>
              <c:spPr/>
              <c:txPr>
                <a:bodyPr/>
                <a:lstStyle/>
                <a:p>
                  <a:pPr lvl="0">
                    <a:defRPr b="1"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10A1-A04E-9725-4046625E09FC}"/>
                </c:ext>
              </c:extLst>
            </c:dLbl>
            <c:dLbl>
              <c:idx val="4"/>
              <c:numFmt formatCode="General" sourceLinked="0"/>
              <c:spPr/>
              <c:txPr>
                <a:bodyPr/>
                <a:lstStyle/>
                <a:p>
                  <a:pPr lvl="0">
                    <a:defRPr b="1"/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10A1-A04E-9725-4046625E09FC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Data!$I$2:$I$4</c:f>
              <c:strCache>
                <c:ptCount val="3"/>
                <c:pt idx="0">
                  <c:v>In-person</c:v>
                </c:pt>
                <c:pt idx="1">
                  <c:v>eCommerce</c:v>
                </c:pt>
                <c:pt idx="2">
                  <c:v>Phone</c:v>
                </c:pt>
              </c:strCache>
            </c:strRef>
          </c:cat>
          <c:val>
            <c:numRef>
              <c:f>Data!$J$2:$J$4</c:f>
              <c:numCache>
                <c:formatCode>General</c:formatCode>
                <c:ptCount val="3"/>
                <c:pt idx="0">
                  <c:v>83</c:v>
                </c:pt>
                <c:pt idx="1">
                  <c:v>31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0A1-A04E-9725-4046625E0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v>Total</c:v>
          </c:tx>
          <c:spPr>
            <a:ln>
              <a:solidFill>
                <a:srgbClr val="F6580F"/>
              </a:solidFill>
            </a:ln>
          </c:spPr>
          <c:marker>
            <c:symbol val="none"/>
          </c:marker>
          <c:cat>
            <c:strLit>
              <c:ptCount val="31"/>
              <c:pt idx="0">
                <c:v>1/1/24</c:v>
              </c:pt>
              <c:pt idx="1">
                <c:v>1/2/24</c:v>
              </c:pt>
              <c:pt idx="2">
                <c:v>1/3/24</c:v>
              </c:pt>
              <c:pt idx="3">
                <c:v>1/4/24</c:v>
              </c:pt>
              <c:pt idx="4">
                <c:v>1/5/24</c:v>
              </c:pt>
              <c:pt idx="5">
                <c:v>1/6/24</c:v>
              </c:pt>
              <c:pt idx="6">
                <c:v>1/7/24</c:v>
              </c:pt>
              <c:pt idx="7">
                <c:v>1/8/24</c:v>
              </c:pt>
              <c:pt idx="8">
                <c:v>1/9/24</c:v>
              </c:pt>
              <c:pt idx="9">
                <c:v>1/10/24</c:v>
              </c:pt>
              <c:pt idx="10">
                <c:v>1/11/24</c:v>
              </c:pt>
              <c:pt idx="11">
                <c:v>1/12/24</c:v>
              </c:pt>
              <c:pt idx="12">
                <c:v>1/13/24</c:v>
              </c:pt>
              <c:pt idx="13">
                <c:v>1/14/24</c:v>
              </c:pt>
              <c:pt idx="14">
                <c:v>1/15/24</c:v>
              </c:pt>
              <c:pt idx="15">
                <c:v>1/16/24</c:v>
              </c:pt>
              <c:pt idx="16">
                <c:v>1/17/24</c:v>
              </c:pt>
              <c:pt idx="17">
                <c:v>1/18/24</c:v>
              </c:pt>
              <c:pt idx="18">
                <c:v>1/19/24</c:v>
              </c:pt>
              <c:pt idx="19">
                <c:v>1/20/24</c:v>
              </c:pt>
              <c:pt idx="20">
                <c:v>1/21/24</c:v>
              </c:pt>
              <c:pt idx="21">
                <c:v>1/22/24</c:v>
              </c:pt>
              <c:pt idx="22">
                <c:v>1/23/24</c:v>
              </c:pt>
              <c:pt idx="23">
                <c:v>1/24/24</c:v>
              </c:pt>
              <c:pt idx="24">
                <c:v>1/25/24</c:v>
              </c:pt>
              <c:pt idx="25">
                <c:v>1/26/24</c:v>
              </c:pt>
              <c:pt idx="26">
                <c:v>1/27/24</c:v>
              </c:pt>
              <c:pt idx="27">
                <c:v>1/28/24</c:v>
              </c:pt>
              <c:pt idx="28">
                <c:v>1/29/24</c:v>
              </c:pt>
              <c:pt idx="29">
                <c:v>1/30/24</c:v>
              </c:pt>
              <c:pt idx="30">
                <c:v>1/31/24</c:v>
              </c:pt>
            </c:strLit>
          </c:cat>
          <c:val>
            <c:numLit>
              <c:formatCode>General</c:formatCode>
              <c:ptCount val="31"/>
              <c:pt idx="0">
                <c:v>591</c:v>
              </c:pt>
              <c:pt idx="1">
                <c:v>20</c:v>
              </c:pt>
              <c:pt idx="2">
                <c:v>520</c:v>
              </c:pt>
              <c:pt idx="3">
                <c:v>234</c:v>
              </c:pt>
              <c:pt idx="4">
                <c:v>1312</c:v>
              </c:pt>
              <c:pt idx="5">
                <c:v>234</c:v>
              </c:pt>
              <c:pt idx="6">
                <c:v>201</c:v>
              </c:pt>
              <c:pt idx="7">
                <c:v>167</c:v>
              </c:pt>
              <c:pt idx="8">
                <c:v>104</c:v>
              </c:pt>
              <c:pt idx="9">
                <c:v>185</c:v>
              </c:pt>
              <c:pt idx="10">
                <c:v>81</c:v>
              </c:pt>
              <c:pt idx="11">
                <c:v>261</c:v>
              </c:pt>
              <c:pt idx="12">
                <c:v>390</c:v>
              </c:pt>
              <c:pt idx="13">
                <c:v>639</c:v>
              </c:pt>
              <c:pt idx="14">
                <c:v>84</c:v>
              </c:pt>
              <c:pt idx="15">
                <c:v>120</c:v>
              </c:pt>
              <c:pt idx="16">
                <c:v>400</c:v>
              </c:pt>
              <c:pt idx="17">
                <c:v>160</c:v>
              </c:pt>
              <c:pt idx="18">
                <c:v>581</c:v>
              </c:pt>
              <c:pt idx="19">
                <c:v>844</c:v>
              </c:pt>
              <c:pt idx="20">
                <c:v>92</c:v>
              </c:pt>
              <c:pt idx="21">
                <c:v>120</c:v>
              </c:pt>
              <c:pt idx="22">
                <c:v>27</c:v>
              </c:pt>
              <c:pt idx="23">
                <c:v>194</c:v>
              </c:pt>
              <c:pt idx="24">
                <c:v>278</c:v>
              </c:pt>
              <c:pt idx="25">
                <c:v>27</c:v>
              </c:pt>
              <c:pt idx="26">
                <c:v>280</c:v>
              </c:pt>
              <c:pt idx="27">
                <c:v>81</c:v>
              </c:pt>
              <c:pt idx="28">
                <c:v>353</c:v>
              </c:pt>
              <c:pt idx="29">
                <c:v>152</c:v>
              </c:pt>
              <c:pt idx="30">
                <c:v>843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E9D-8148-811B-5EB65F2EE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802927"/>
        <c:axId val="2008890096"/>
      </c:lineChart>
      <c:catAx>
        <c:axId val="737802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2008890096"/>
        <c:crosses val="autoZero"/>
        <c:auto val="1"/>
        <c:lblAlgn val="ctr"/>
        <c:lblOffset val="100"/>
        <c:noMultiLvlLbl val="0"/>
      </c:catAx>
      <c:valAx>
        <c:axId val="200889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737802927"/>
        <c:crosses val="autoZero"/>
        <c:crossBetween val="between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[Zapier_Retail-KPI-dashboard.xlsx]Dashboard!PivotTable2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Dashboard!$B$23</c:f>
              <c:strCache>
                <c:ptCount val="1"/>
                <c:pt idx="0">
                  <c:v># Sold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Dashboard!$A$24:$A$31</c:f>
              <c:strCache>
                <c:ptCount val="7"/>
                <c:pt idx="0">
                  <c:v>T-shirt</c:v>
                </c:pt>
                <c:pt idx="1">
                  <c:v>Notebook</c:v>
                </c:pt>
                <c:pt idx="2">
                  <c:v>Sticker</c:v>
                </c:pt>
                <c:pt idx="3">
                  <c:v>Coffee mug</c:v>
                </c:pt>
                <c:pt idx="4">
                  <c:v>Jacket</c:v>
                </c:pt>
                <c:pt idx="5">
                  <c:v>Phone case</c:v>
                </c:pt>
                <c:pt idx="6">
                  <c:v>Wallet</c:v>
                </c:pt>
              </c:strCache>
            </c:strRef>
          </c:cat>
          <c:val>
            <c:numRef>
              <c:f>Dashboard!$B$24:$B$31</c:f>
              <c:numCache>
                <c:formatCode>General</c:formatCode>
                <c:ptCount val="7"/>
                <c:pt idx="0">
                  <c:v>174</c:v>
                </c:pt>
                <c:pt idx="1">
                  <c:v>165</c:v>
                </c:pt>
                <c:pt idx="2">
                  <c:v>305</c:v>
                </c:pt>
                <c:pt idx="3">
                  <c:v>80</c:v>
                </c:pt>
                <c:pt idx="4">
                  <c:v>15</c:v>
                </c:pt>
                <c:pt idx="5">
                  <c:v>80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D-C742-ADEC-1DD64B3C3B80}"/>
            </c:ext>
          </c:extLst>
        </c:ser>
        <c:ser>
          <c:idx val="1"/>
          <c:order val="1"/>
          <c:tx>
            <c:strRef>
              <c:f>Dashboard!$C$23</c:f>
              <c:strCache>
                <c:ptCount val="1"/>
                <c:pt idx="0">
                  <c:v>Total 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Dashboard!$A$24:$A$31</c:f>
              <c:strCache>
                <c:ptCount val="7"/>
                <c:pt idx="0">
                  <c:v>T-shirt</c:v>
                </c:pt>
                <c:pt idx="1">
                  <c:v>Notebook</c:v>
                </c:pt>
                <c:pt idx="2">
                  <c:v>Sticker</c:v>
                </c:pt>
                <c:pt idx="3">
                  <c:v>Coffee mug</c:v>
                </c:pt>
                <c:pt idx="4">
                  <c:v>Jacket</c:v>
                </c:pt>
                <c:pt idx="5">
                  <c:v>Phone case</c:v>
                </c:pt>
                <c:pt idx="6">
                  <c:v>Wallet</c:v>
                </c:pt>
              </c:strCache>
            </c:strRef>
          </c:cat>
          <c:val>
            <c:numRef>
              <c:f>Dashboard!$C$24:$C$31</c:f>
              <c:numCache>
                <c:formatCode>"$"#,##0</c:formatCode>
                <c:ptCount val="7"/>
                <c:pt idx="0">
                  <c:v>3480</c:v>
                </c:pt>
                <c:pt idx="1">
                  <c:v>1485</c:v>
                </c:pt>
                <c:pt idx="2">
                  <c:v>1220</c:v>
                </c:pt>
                <c:pt idx="3">
                  <c:v>1200</c:v>
                </c:pt>
                <c:pt idx="4">
                  <c:v>1080</c:v>
                </c:pt>
                <c:pt idx="5">
                  <c:v>960</c:v>
                </c:pt>
                <c:pt idx="6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8D-C742-ADEC-1DD64B3C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64508096"/>
        <c:axId val="564807424"/>
      </c:barChart>
      <c:catAx>
        <c:axId val="564508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564807424"/>
        <c:crosses val="autoZero"/>
        <c:auto val="1"/>
        <c:lblAlgn val="ctr"/>
        <c:lblOffset val="100"/>
        <c:noMultiLvlLbl val="0"/>
      </c:catAx>
      <c:valAx>
        <c:axId val="564807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56450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142877</xdr:colOff>
      <xdr:row>6</xdr:row>
      <xdr:rowOff>85725</xdr:rowOff>
    </xdr:from>
    <xdr:ext cx="3105149" cy="27051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C2545056-9814-D64F-9D63-34778D46E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7</xdr:row>
      <xdr:rowOff>0</xdr:rowOff>
    </xdr:from>
    <xdr:ext cx="7167563" cy="2457450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AA49EA79-BCBB-F648-B702-4CE802992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twoCellAnchor>
    <xdr:from>
      <xdr:col>3</xdr:col>
      <xdr:colOff>312730</xdr:colOff>
      <xdr:row>20</xdr:row>
      <xdr:rowOff>138109</xdr:rowOff>
    </xdr:from>
    <xdr:to>
      <xdr:col>8</xdr:col>
      <xdr:colOff>1152524</xdr:colOff>
      <xdr:row>30</xdr:row>
      <xdr:rowOff>190500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13B5B2E-B4DE-89FF-50F4-B2C81C51AE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166689</xdr:colOff>
      <xdr:row>0</xdr:row>
      <xdr:rowOff>238126</xdr:rowOff>
    </xdr:from>
    <xdr:to>
      <xdr:col>0</xdr:col>
      <xdr:colOff>1313411</xdr:colOff>
      <xdr:row>0</xdr:row>
      <xdr:rowOff>557214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F546800-1D6D-5CE6-1C89-3B5490133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9" y="238126"/>
          <a:ext cx="1146722" cy="3190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loyd" refreshedDate="45280.984397916669" createdVersion="8" refreshedVersion="8" minRefreshableVersion="3" recordCount="134" xr:uid="{89A7FBEB-B1AC-9949-B6C7-966BA2BCDCFC}">
  <cacheSource type="worksheet">
    <worksheetSource name="Table2"/>
  </cacheSource>
  <cacheFields count="7">
    <cacheField name="Order Date" numFmtId="14">
      <sharedItems containsSemiMixedTypes="0" containsNonDate="0" containsDate="1" containsString="0" minDate="2024-01-01T00:00:00" maxDate="2024-02-01T00:00:00" count="31">
        <d v="2024-01-01T00:00:00"/>
        <d v="2024-01-05T00:00:00"/>
        <d v="2024-01-07T00:00:00"/>
        <d v="2024-01-08T00:00:00"/>
        <d v="2024-01-12T00:00:00"/>
        <d v="2024-01-13T00:00:00"/>
        <d v="2024-01-20T00:00:00"/>
        <d v="2024-01-22T00:00:00"/>
        <d v="2024-01-29T00:00:00"/>
        <d v="2024-01-31T00:00:00"/>
        <d v="2024-01-14T00:00:00"/>
        <d v="2024-01-25T00:00:00"/>
        <d v="2024-01-04T00:00:00"/>
        <d v="2024-01-06T00:00:00"/>
        <d v="2024-01-10T00:00:00"/>
        <d v="2024-01-11T00:00:00"/>
        <d v="2024-01-19T00:00:00"/>
        <d v="2024-01-23T00:00:00"/>
        <d v="2024-01-24T00:00:00"/>
        <d v="2024-01-26T00:00:00"/>
        <d v="2024-01-28T00:00:00"/>
        <d v="2024-01-09T00:00:00"/>
        <d v="2024-01-15T00:00:00"/>
        <d v="2024-01-21T00:00:00"/>
        <d v="2024-01-30T00:00:00"/>
        <d v="2024-01-02T00:00:00"/>
        <d v="2024-01-03T00:00:00"/>
        <d v="2024-01-17T00:00:00"/>
        <d v="2024-01-18T00:00:00"/>
        <d v="2024-01-27T00:00:00"/>
        <d v="2024-01-16T00:00:00"/>
      </sharedItems>
    </cacheField>
    <cacheField name="Platform" numFmtId="0">
      <sharedItems/>
    </cacheField>
    <cacheField name="Item" numFmtId="0">
      <sharedItems count="7">
        <s v="Coffee mug"/>
        <s v="Jacket"/>
        <s v="Notebook"/>
        <s v="Phone case"/>
        <s v="Sticker"/>
        <s v="T-shirt"/>
        <s v="Wallet"/>
      </sharedItems>
    </cacheField>
    <cacheField name="Unit Price" numFmtId="44">
      <sharedItems containsSemiMixedTypes="0" containsString="0" containsNumber="1" containsInteger="1" minValue="4" maxValue="72"/>
    </cacheField>
    <cacheField name="Qty" numFmtId="0">
      <sharedItems containsSemiMixedTypes="0" containsString="0" containsNumber="1" containsInteger="1" minValue="1" maxValue="15"/>
    </cacheField>
    <cacheField name="Sub-total" numFmtId="44">
      <sharedItems containsSemiMixedTypes="0" containsString="0" containsNumber="1" containsInteger="1" minValue="20" maxValue="216"/>
    </cacheField>
    <cacheField name="Retur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4">
  <r>
    <x v="0"/>
    <s v="eCommerce"/>
    <x v="0"/>
    <n v="15"/>
    <n v="4"/>
    <n v="60"/>
    <s v="N"/>
  </r>
  <r>
    <x v="1"/>
    <s v="In-person"/>
    <x v="0"/>
    <n v="15"/>
    <n v="8"/>
    <n v="120"/>
    <s v="N"/>
  </r>
  <r>
    <x v="2"/>
    <s v="eCommerce"/>
    <x v="0"/>
    <n v="15"/>
    <n v="8"/>
    <n v="120"/>
    <s v="N"/>
  </r>
  <r>
    <x v="3"/>
    <s v="In-person"/>
    <x v="0"/>
    <n v="15"/>
    <n v="4"/>
    <n v="60"/>
    <s v="N"/>
  </r>
  <r>
    <x v="4"/>
    <s v="In-person"/>
    <x v="0"/>
    <n v="15"/>
    <n v="4"/>
    <n v="60"/>
    <s v="N"/>
  </r>
  <r>
    <x v="4"/>
    <s v="In-person"/>
    <x v="0"/>
    <n v="15"/>
    <n v="8"/>
    <n v="120"/>
    <s v="N"/>
  </r>
  <r>
    <x v="5"/>
    <s v="In-person"/>
    <x v="0"/>
    <n v="15"/>
    <n v="8"/>
    <n v="120"/>
    <s v="N"/>
  </r>
  <r>
    <x v="6"/>
    <s v="In-person"/>
    <x v="0"/>
    <n v="15"/>
    <n v="12"/>
    <n v="180"/>
    <s v="N"/>
  </r>
  <r>
    <x v="7"/>
    <s v="In-person"/>
    <x v="0"/>
    <n v="15"/>
    <n v="8"/>
    <n v="120"/>
    <s v="N"/>
  </r>
  <r>
    <x v="8"/>
    <s v="Phone"/>
    <x v="0"/>
    <n v="15"/>
    <n v="12"/>
    <n v="180"/>
    <s v="N"/>
  </r>
  <r>
    <x v="9"/>
    <s v="eCommerce"/>
    <x v="0"/>
    <n v="15"/>
    <n v="4"/>
    <n v="60"/>
    <s v="N"/>
  </r>
  <r>
    <x v="0"/>
    <s v="In-person"/>
    <x v="1"/>
    <n v="72"/>
    <n v="3"/>
    <n v="216"/>
    <s v="N"/>
  </r>
  <r>
    <x v="1"/>
    <s v="Phone"/>
    <x v="1"/>
    <n v="72"/>
    <n v="3"/>
    <n v="216"/>
    <s v="N"/>
  </r>
  <r>
    <x v="10"/>
    <s v="eCommerce"/>
    <x v="1"/>
    <n v="72"/>
    <n v="2"/>
    <n v="144"/>
    <s v="N"/>
  </r>
  <r>
    <x v="6"/>
    <s v="In-person"/>
    <x v="1"/>
    <n v="72"/>
    <n v="2"/>
    <n v="144"/>
    <s v="N"/>
  </r>
  <r>
    <x v="6"/>
    <s v="In-person"/>
    <x v="1"/>
    <n v="72"/>
    <n v="1"/>
    <n v="72"/>
    <s v="N"/>
  </r>
  <r>
    <x v="11"/>
    <s v="In-person"/>
    <x v="1"/>
    <n v="72"/>
    <n v="1"/>
    <n v="72"/>
    <s v="N"/>
  </r>
  <r>
    <x v="9"/>
    <s v="In-person"/>
    <x v="1"/>
    <n v="72"/>
    <n v="3"/>
    <n v="216"/>
    <s v="N"/>
  </r>
  <r>
    <x v="0"/>
    <s v="eCommerce"/>
    <x v="2"/>
    <n v="9"/>
    <n v="3"/>
    <n v="27"/>
    <s v="N"/>
  </r>
  <r>
    <x v="12"/>
    <s v="In-person"/>
    <x v="2"/>
    <n v="9"/>
    <n v="3"/>
    <n v="27"/>
    <s v="N"/>
  </r>
  <r>
    <x v="12"/>
    <s v="In-person"/>
    <x v="2"/>
    <n v="9"/>
    <n v="3"/>
    <n v="27"/>
    <s v="N"/>
  </r>
  <r>
    <x v="1"/>
    <s v="eCommerce"/>
    <x v="2"/>
    <n v="9"/>
    <n v="9"/>
    <n v="81"/>
    <s v="N"/>
  </r>
  <r>
    <x v="1"/>
    <s v="In-person"/>
    <x v="2"/>
    <n v="9"/>
    <n v="9"/>
    <n v="81"/>
    <s v="N"/>
  </r>
  <r>
    <x v="1"/>
    <s v="In-person"/>
    <x v="2"/>
    <n v="9"/>
    <n v="6"/>
    <n v="54"/>
    <s v="N"/>
  </r>
  <r>
    <x v="13"/>
    <s v="eCommerce"/>
    <x v="2"/>
    <n v="9"/>
    <n v="6"/>
    <n v="54"/>
    <s v="N"/>
  </r>
  <r>
    <x v="2"/>
    <s v="eCommerce"/>
    <x v="2"/>
    <n v="9"/>
    <n v="9"/>
    <n v="81"/>
    <s v="N"/>
  </r>
  <r>
    <x v="3"/>
    <s v="In-person"/>
    <x v="2"/>
    <n v="9"/>
    <n v="3"/>
    <n v="27"/>
    <s v="N"/>
  </r>
  <r>
    <x v="14"/>
    <s v="In-person"/>
    <x v="2"/>
    <n v="9"/>
    <n v="9"/>
    <n v="81"/>
    <s v="N"/>
  </r>
  <r>
    <x v="15"/>
    <s v="In-person"/>
    <x v="2"/>
    <n v="9"/>
    <n v="9"/>
    <n v="81"/>
    <s v="N"/>
  </r>
  <r>
    <x v="4"/>
    <s v="In-person"/>
    <x v="2"/>
    <n v="9"/>
    <n v="9"/>
    <n v="81"/>
    <s v="N"/>
  </r>
  <r>
    <x v="5"/>
    <s v="In-person"/>
    <x v="2"/>
    <n v="9"/>
    <n v="6"/>
    <n v="54"/>
    <s v="N"/>
  </r>
  <r>
    <x v="10"/>
    <s v="eCommerce"/>
    <x v="2"/>
    <n v="9"/>
    <n v="6"/>
    <n v="54"/>
    <s v="N"/>
  </r>
  <r>
    <x v="10"/>
    <s v="In-person"/>
    <x v="2"/>
    <n v="9"/>
    <n v="9"/>
    <n v="81"/>
    <s v="N"/>
  </r>
  <r>
    <x v="16"/>
    <s v="Phone"/>
    <x v="2"/>
    <n v="9"/>
    <n v="9"/>
    <n v="81"/>
    <s v="N"/>
  </r>
  <r>
    <x v="6"/>
    <s v="In-person"/>
    <x v="2"/>
    <n v="9"/>
    <n v="3"/>
    <n v="27"/>
    <s v="N"/>
  </r>
  <r>
    <x v="6"/>
    <s v="In-person"/>
    <x v="2"/>
    <n v="9"/>
    <n v="9"/>
    <n v="81"/>
    <s v="Y"/>
  </r>
  <r>
    <x v="17"/>
    <s v="eCommerce"/>
    <x v="2"/>
    <n v="9"/>
    <n v="3"/>
    <n v="27"/>
    <s v="N"/>
  </r>
  <r>
    <x v="18"/>
    <s v="In-person"/>
    <x v="2"/>
    <n v="9"/>
    <n v="6"/>
    <n v="54"/>
    <s v="N"/>
  </r>
  <r>
    <x v="11"/>
    <s v="Phone"/>
    <x v="2"/>
    <n v="9"/>
    <n v="6"/>
    <n v="54"/>
    <s v="N"/>
  </r>
  <r>
    <x v="19"/>
    <s v="In-person"/>
    <x v="2"/>
    <n v="9"/>
    <n v="3"/>
    <n v="27"/>
    <s v="N"/>
  </r>
  <r>
    <x v="20"/>
    <s v="In-person"/>
    <x v="2"/>
    <n v="9"/>
    <n v="9"/>
    <n v="81"/>
    <s v="N"/>
  </r>
  <r>
    <x v="8"/>
    <s v="Phone"/>
    <x v="2"/>
    <n v="9"/>
    <n v="9"/>
    <n v="81"/>
    <s v="N"/>
  </r>
  <r>
    <x v="9"/>
    <s v="In-person"/>
    <x v="2"/>
    <n v="9"/>
    <n v="6"/>
    <n v="54"/>
    <s v="N"/>
  </r>
  <r>
    <x v="9"/>
    <s v="eCommerce"/>
    <x v="2"/>
    <n v="9"/>
    <n v="3"/>
    <n v="27"/>
    <s v="N"/>
  </r>
  <r>
    <x v="0"/>
    <s v="eCommerce"/>
    <x v="3"/>
    <n v="12"/>
    <n v="6"/>
    <n v="72"/>
    <s v="N"/>
  </r>
  <r>
    <x v="0"/>
    <s v="In-person"/>
    <x v="3"/>
    <n v="12"/>
    <n v="6"/>
    <n v="72"/>
    <s v="Y"/>
  </r>
  <r>
    <x v="0"/>
    <s v="eCommerce"/>
    <x v="3"/>
    <n v="12"/>
    <n v="2"/>
    <n v="24"/>
    <s v="N"/>
  </r>
  <r>
    <x v="21"/>
    <s v="In-person"/>
    <x v="3"/>
    <n v="12"/>
    <n v="2"/>
    <n v="24"/>
    <s v="N"/>
  </r>
  <r>
    <x v="14"/>
    <s v="In-person"/>
    <x v="3"/>
    <n v="12"/>
    <n v="2"/>
    <n v="24"/>
    <s v="N"/>
  </r>
  <r>
    <x v="5"/>
    <s v="In-person"/>
    <x v="3"/>
    <n v="12"/>
    <n v="4"/>
    <n v="48"/>
    <s v="Y"/>
  </r>
  <r>
    <x v="5"/>
    <s v="Phone"/>
    <x v="3"/>
    <n v="12"/>
    <n v="4"/>
    <n v="48"/>
    <s v="N"/>
  </r>
  <r>
    <x v="22"/>
    <s v="In-person"/>
    <x v="3"/>
    <n v="12"/>
    <n v="2"/>
    <n v="24"/>
    <s v="Y"/>
  </r>
  <r>
    <x v="6"/>
    <s v="In-person"/>
    <x v="3"/>
    <n v="12"/>
    <n v="6"/>
    <n v="72"/>
    <s v="N"/>
  </r>
  <r>
    <x v="6"/>
    <s v="eCommerce"/>
    <x v="3"/>
    <n v="12"/>
    <n v="4"/>
    <n v="48"/>
    <s v="N"/>
  </r>
  <r>
    <x v="23"/>
    <s v="In-person"/>
    <x v="3"/>
    <n v="12"/>
    <n v="6"/>
    <n v="72"/>
    <s v="N"/>
  </r>
  <r>
    <x v="11"/>
    <s v="In-person"/>
    <x v="3"/>
    <n v="12"/>
    <n v="6"/>
    <n v="72"/>
    <s v="N"/>
  </r>
  <r>
    <x v="8"/>
    <s v="Phone"/>
    <x v="3"/>
    <n v="12"/>
    <n v="6"/>
    <n v="72"/>
    <s v="N"/>
  </r>
  <r>
    <x v="24"/>
    <s v="In-person"/>
    <x v="3"/>
    <n v="12"/>
    <n v="6"/>
    <n v="72"/>
    <s v="N"/>
  </r>
  <r>
    <x v="9"/>
    <s v="In-person"/>
    <x v="3"/>
    <n v="12"/>
    <n v="4"/>
    <n v="48"/>
    <s v="N"/>
  </r>
  <r>
    <x v="9"/>
    <s v="eCommerce"/>
    <x v="3"/>
    <n v="12"/>
    <n v="6"/>
    <n v="72"/>
    <s v="N"/>
  </r>
  <r>
    <x v="9"/>
    <s v="In-person"/>
    <x v="3"/>
    <n v="12"/>
    <n v="6"/>
    <n v="72"/>
    <s v="Y"/>
  </r>
  <r>
    <x v="9"/>
    <s v="eCommerce"/>
    <x v="3"/>
    <n v="12"/>
    <n v="2"/>
    <n v="24"/>
    <s v="N"/>
  </r>
  <r>
    <x v="0"/>
    <s v="In-person"/>
    <x v="4"/>
    <n v="4"/>
    <n v="10"/>
    <n v="40"/>
    <s v="N"/>
  </r>
  <r>
    <x v="0"/>
    <s v="eCommerce"/>
    <x v="4"/>
    <n v="4"/>
    <n v="15"/>
    <n v="60"/>
    <s v="N"/>
  </r>
  <r>
    <x v="0"/>
    <s v="eCommerce"/>
    <x v="4"/>
    <n v="4"/>
    <n v="5"/>
    <n v="20"/>
    <s v="N"/>
  </r>
  <r>
    <x v="25"/>
    <s v="In-person"/>
    <x v="4"/>
    <n v="4"/>
    <n v="5"/>
    <n v="20"/>
    <s v="N"/>
  </r>
  <r>
    <x v="26"/>
    <s v="In-person"/>
    <x v="4"/>
    <n v="4"/>
    <n v="10"/>
    <n v="40"/>
    <s v="N"/>
  </r>
  <r>
    <x v="26"/>
    <s v="eCommerce"/>
    <x v="4"/>
    <n v="4"/>
    <n v="10"/>
    <n v="40"/>
    <s v="N"/>
  </r>
  <r>
    <x v="26"/>
    <s v="In-person"/>
    <x v="4"/>
    <n v="4"/>
    <n v="15"/>
    <n v="60"/>
    <s v="N"/>
  </r>
  <r>
    <x v="26"/>
    <s v="eCommerce"/>
    <x v="4"/>
    <n v="4"/>
    <n v="5"/>
    <n v="20"/>
    <s v="N"/>
  </r>
  <r>
    <x v="26"/>
    <s v="In-person"/>
    <x v="4"/>
    <n v="4"/>
    <n v="15"/>
    <n v="60"/>
    <s v="N"/>
  </r>
  <r>
    <x v="1"/>
    <s v="In-person"/>
    <x v="4"/>
    <n v="4"/>
    <n v="5"/>
    <n v="20"/>
    <s v="N"/>
  </r>
  <r>
    <x v="1"/>
    <s v="In-person"/>
    <x v="4"/>
    <n v="4"/>
    <n v="10"/>
    <n v="40"/>
    <s v="N"/>
  </r>
  <r>
    <x v="1"/>
    <s v="In-person"/>
    <x v="4"/>
    <n v="4"/>
    <n v="10"/>
    <n v="40"/>
    <s v="N"/>
  </r>
  <r>
    <x v="10"/>
    <s v="In-person"/>
    <x v="4"/>
    <n v="4"/>
    <n v="5"/>
    <n v="20"/>
    <s v="N"/>
  </r>
  <r>
    <x v="10"/>
    <s v="eCommerce"/>
    <x v="4"/>
    <n v="4"/>
    <n v="5"/>
    <n v="20"/>
    <s v="N"/>
  </r>
  <r>
    <x v="10"/>
    <s v="In-person"/>
    <x v="4"/>
    <n v="4"/>
    <n v="10"/>
    <n v="40"/>
    <s v="N"/>
  </r>
  <r>
    <x v="22"/>
    <s v="In-person"/>
    <x v="4"/>
    <n v="4"/>
    <n v="15"/>
    <n v="60"/>
    <s v="Y"/>
  </r>
  <r>
    <x v="27"/>
    <s v="In-person"/>
    <x v="4"/>
    <n v="4"/>
    <n v="15"/>
    <n v="60"/>
    <s v="Y"/>
  </r>
  <r>
    <x v="27"/>
    <s v="In-person"/>
    <x v="4"/>
    <n v="4"/>
    <n v="10"/>
    <n v="40"/>
    <s v="N"/>
  </r>
  <r>
    <x v="27"/>
    <s v="eCommerce"/>
    <x v="4"/>
    <n v="4"/>
    <n v="5"/>
    <n v="20"/>
    <s v="Y"/>
  </r>
  <r>
    <x v="28"/>
    <s v="eCommerce"/>
    <x v="4"/>
    <n v="4"/>
    <n v="10"/>
    <n v="40"/>
    <s v="N"/>
  </r>
  <r>
    <x v="16"/>
    <s v="In-person"/>
    <x v="4"/>
    <n v="4"/>
    <n v="5"/>
    <n v="20"/>
    <s v="N"/>
  </r>
  <r>
    <x v="6"/>
    <s v="In-person"/>
    <x v="4"/>
    <n v="4"/>
    <n v="15"/>
    <n v="60"/>
    <s v="N"/>
  </r>
  <r>
    <x v="6"/>
    <s v="In-person"/>
    <x v="4"/>
    <n v="4"/>
    <n v="5"/>
    <n v="20"/>
    <s v="Y"/>
  </r>
  <r>
    <x v="6"/>
    <s v="In-person"/>
    <x v="4"/>
    <n v="4"/>
    <n v="5"/>
    <n v="20"/>
    <s v="N"/>
  </r>
  <r>
    <x v="23"/>
    <s v="In-person"/>
    <x v="4"/>
    <n v="4"/>
    <n v="5"/>
    <n v="20"/>
    <s v="N"/>
  </r>
  <r>
    <x v="18"/>
    <s v="In-person"/>
    <x v="4"/>
    <n v="4"/>
    <n v="15"/>
    <n v="60"/>
    <s v="Y"/>
  </r>
  <r>
    <x v="11"/>
    <s v="In-person"/>
    <x v="4"/>
    <n v="4"/>
    <n v="10"/>
    <n v="40"/>
    <s v="N"/>
  </r>
  <r>
    <x v="29"/>
    <s v="In-person"/>
    <x v="4"/>
    <n v="4"/>
    <n v="5"/>
    <n v="20"/>
    <s v="N"/>
  </r>
  <r>
    <x v="29"/>
    <s v="eCommerce"/>
    <x v="4"/>
    <n v="4"/>
    <n v="5"/>
    <n v="20"/>
    <s v="Y"/>
  </r>
  <r>
    <x v="29"/>
    <s v="eCommerce"/>
    <x v="4"/>
    <n v="4"/>
    <n v="10"/>
    <n v="40"/>
    <s v="N"/>
  </r>
  <r>
    <x v="8"/>
    <s v="Phone"/>
    <x v="4"/>
    <n v="4"/>
    <n v="5"/>
    <n v="20"/>
    <s v="N"/>
  </r>
  <r>
    <x v="9"/>
    <s v="In-person"/>
    <x v="4"/>
    <n v="4"/>
    <n v="10"/>
    <n v="40"/>
    <s v="N"/>
  </r>
  <r>
    <x v="9"/>
    <s v="eCommerce"/>
    <x v="4"/>
    <n v="4"/>
    <n v="15"/>
    <n v="60"/>
    <s v="N"/>
  </r>
  <r>
    <x v="9"/>
    <s v="eCommerce"/>
    <x v="4"/>
    <n v="4"/>
    <n v="5"/>
    <n v="20"/>
    <s v="N"/>
  </r>
  <r>
    <x v="26"/>
    <s v="eCommerce"/>
    <x v="5"/>
    <n v="20"/>
    <n v="3"/>
    <n v="60"/>
    <s v="N"/>
  </r>
  <r>
    <x v="26"/>
    <s v="In-person"/>
    <x v="5"/>
    <n v="20"/>
    <n v="6"/>
    <n v="120"/>
    <s v="N"/>
  </r>
  <r>
    <x v="26"/>
    <s v="eCommerce"/>
    <x v="5"/>
    <n v="20"/>
    <n v="6"/>
    <n v="120"/>
    <s v="N"/>
  </r>
  <r>
    <x v="12"/>
    <s v="In-person"/>
    <x v="5"/>
    <n v="20"/>
    <n v="9"/>
    <n v="180"/>
    <s v="N"/>
  </r>
  <r>
    <x v="1"/>
    <s v="eCommerce"/>
    <x v="5"/>
    <n v="20"/>
    <n v="4"/>
    <n v="80"/>
    <s v="N"/>
  </r>
  <r>
    <x v="1"/>
    <s v="In-person"/>
    <x v="5"/>
    <n v="20"/>
    <n v="4"/>
    <n v="80"/>
    <s v="N"/>
  </r>
  <r>
    <x v="1"/>
    <s v="Phone"/>
    <x v="5"/>
    <n v="20"/>
    <n v="6"/>
    <n v="120"/>
    <s v="N"/>
  </r>
  <r>
    <x v="1"/>
    <s v="In-person"/>
    <x v="5"/>
    <n v="20"/>
    <n v="9"/>
    <n v="180"/>
    <s v="N"/>
  </r>
  <r>
    <x v="1"/>
    <s v="In-person"/>
    <x v="5"/>
    <n v="20"/>
    <n v="4"/>
    <n v="80"/>
    <s v="N"/>
  </r>
  <r>
    <x v="1"/>
    <s v="In-person"/>
    <x v="5"/>
    <n v="20"/>
    <n v="6"/>
    <n v="120"/>
    <s v="N"/>
  </r>
  <r>
    <x v="13"/>
    <s v="eCommerce"/>
    <x v="5"/>
    <n v="20"/>
    <n v="9"/>
    <n v="180"/>
    <s v="N"/>
  </r>
  <r>
    <x v="3"/>
    <s v="In-person"/>
    <x v="5"/>
    <n v="20"/>
    <n v="4"/>
    <n v="80"/>
    <s v="N"/>
  </r>
  <r>
    <x v="21"/>
    <s v="In-person"/>
    <x v="5"/>
    <n v="20"/>
    <n v="4"/>
    <n v="80"/>
    <s v="N"/>
  </r>
  <r>
    <x v="14"/>
    <s v="In-person"/>
    <x v="5"/>
    <n v="20"/>
    <n v="4"/>
    <n v="80"/>
    <s v="N"/>
  </r>
  <r>
    <x v="5"/>
    <s v="In-person"/>
    <x v="5"/>
    <n v="20"/>
    <n v="2"/>
    <n v="40"/>
    <s v="N"/>
  </r>
  <r>
    <x v="5"/>
    <s v="In-person"/>
    <x v="5"/>
    <n v="20"/>
    <n v="4"/>
    <n v="80"/>
    <s v="Y"/>
  </r>
  <r>
    <x v="10"/>
    <s v="In-person"/>
    <x v="5"/>
    <n v="20"/>
    <n v="4"/>
    <n v="80"/>
    <s v="N"/>
  </r>
  <r>
    <x v="10"/>
    <s v="In-person"/>
    <x v="5"/>
    <n v="20"/>
    <n v="2"/>
    <n v="40"/>
    <s v="N"/>
  </r>
  <r>
    <x v="10"/>
    <s v="In-person"/>
    <x v="5"/>
    <n v="20"/>
    <n v="6"/>
    <n v="120"/>
    <s v="N"/>
  </r>
  <r>
    <x v="10"/>
    <s v="In-person"/>
    <x v="5"/>
    <n v="20"/>
    <n v="2"/>
    <n v="40"/>
    <s v="N"/>
  </r>
  <r>
    <x v="30"/>
    <s v="In-person"/>
    <x v="5"/>
    <n v="20"/>
    <n v="3"/>
    <n v="60"/>
    <s v="N"/>
  </r>
  <r>
    <x v="30"/>
    <s v="In-person"/>
    <x v="5"/>
    <n v="20"/>
    <n v="3"/>
    <n v="60"/>
    <s v="N"/>
  </r>
  <r>
    <x v="27"/>
    <s v="Phone"/>
    <x v="5"/>
    <n v="20"/>
    <n v="6"/>
    <n v="120"/>
    <s v="N"/>
  </r>
  <r>
    <x v="27"/>
    <s v="In-person"/>
    <x v="5"/>
    <n v="20"/>
    <n v="2"/>
    <n v="40"/>
    <s v="N"/>
  </r>
  <r>
    <x v="27"/>
    <s v="eCommerce"/>
    <x v="5"/>
    <n v="20"/>
    <n v="6"/>
    <n v="120"/>
    <s v="N"/>
  </r>
  <r>
    <x v="28"/>
    <s v="In-person"/>
    <x v="5"/>
    <n v="20"/>
    <n v="6"/>
    <n v="120"/>
    <s v="N"/>
  </r>
  <r>
    <x v="16"/>
    <s v="In-person"/>
    <x v="5"/>
    <n v="20"/>
    <n v="6"/>
    <n v="120"/>
    <s v="N"/>
  </r>
  <r>
    <x v="16"/>
    <s v="Phone"/>
    <x v="5"/>
    <n v="20"/>
    <n v="2"/>
    <n v="40"/>
    <s v="N"/>
  </r>
  <r>
    <x v="16"/>
    <s v="In-person"/>
    <x v="5"/>
    <n v="20"/>
    <n v="6"/>
    <n v="120"/>
    <s v="N"/>
  </r>
  <r>
    <x v="16"/>
    <s v="In-person"/>
    <x v="5"/>
    <n v="20"/>
    <n v="6"/>
    <n v="120"/>
    <s v="N"/>
  </r>
  <r>
    <x v="16"/>
    <s v="Phone"/>
    <x v="5"/>
    <n v="20"/>
    <n v="4"/>
    <n v="80"/>
    <s v="N"/>
  </r>
  <r>
    <x v="6"/>
    <s v="In-person"/>
    <x v="5"/>
    <n v="20"/>
    <n v="6"/>
    <n v="120"/>
    <s v="N"/>
  </r>
  <r>
    <x v="18"/>
    <s v="In-person"/>
    <x v="5"/>
    <n v="20"/>
    <n v="4"/>
    <n v="80"/>
    <s v="Y"/>
  </r>
  <r>
    <x v="11"/>
    <s v="In-person"/>
    <x v="5"/>
    <n v="20"/>
    <n v="2"/>
    <n v="40"/>
    <s v="N"/>
  </r>
  <r>
    <x v="29"/>
    <s v="eCommerce"/>
    <x v="5"/>
    <n v="20"/>
    <n v="6"/>
    <n v="120"/>
    <s v="N"/>
  </r>
  <r>
    <x v="29"/>
    <s v="eCommerce"/>
    <x v="5"/>
    <n v="20"/>
    <n v="4"/>
    <n v="80"/>
    <s v="N"/>
  </r>
  <r>
    <x v="24"/>
    <s v="In-person"/>
    <x v="5"/>
    <n v="20"/>
    <n v="4"/>
    <n v="80"/>
    <s v="N"/>
  </r>
  <r>
    <x v="9"/>
    <s v="In-person"/>
    <x v="6"/>
    <n v="25"/>
    <n v="6"/>
    <n v="150"/>
    <s v="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79B7B0-92D1-A049-96FF-6A21538B53FB}" name="PivotTable2" cacheId="6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2" rowHeaderCaption="Item">
  <location ref="A23:C31" firstHeaderRow="0" firstDataRow="1" firstDataCol="1"/>
  <pivotFields count="7">
    <pivotField numFmtId="14" showAll="0"/>
    <pivotField showAll="0"/>
    <pivotField axis="axisRow" showAll="0" sortType="descending">
      <items count="8">
        <item x="0"/>
        <item x="1"/>
        <item x="2"/>
        <item x="3"/>
        <item x="4"/>
        <item x="5"/>
        <item x="6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numFmtId="44" showAll="0"/>
    <pivotField dataField="1" showAll="0"/>
    <pivotField dataField="1" numFmtId="44" showAll="0"/>
    <pivotField showAll="0"/>
  </pivotFields>
  <rowFields count="1">
    <field x="2"/>
  </rowFields>
  <rowItems count="8">
    <i>
      <x v="5"/>
    </i>
    <i>
      <x v="2"/>
    </i>
    <i>
      <x v="4"/>
    </i>
    <i>
      <x/>
    </i>
    <i>
      <x v="1"/>
    </i>
    <i>
      <x v="3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# Sold" fld="4" baseField="0" baseItem="0"/>
    <dataField name="Total sales" fld="5" baseField="0" baseItem="0" numFmtId="164"/>
  </dataFields>
  <formats count="33">
    <format dxfId="78">
      <pivotArea type="all" dataOnly="0" outline="0" fieldPosition="0"/>
    </format>
    <format dxfId="79">
      <pivotArea outline="0" collapsedLevelsAreSubtotals="1" fieldPosition="0"/>
    </format>
    <format dxfId="80">
      <pivotArea field="2" type="button" dataOnly="0" labelOnly="1" outline="0" axis="axisRow" fieldPosition="0"/>
    </format>
    <format dxfId="81">
      <pivotArea dataOnly="0" labelOnly="1" fieldPosition="0">
        <references count="1">
          <reference field="2" count="0"/>
        </references>
      </pivotArea>
    </format>
    <format dxfId="82">
      <pivotArea dataOnly="0" labelOnly="1" grandRow="1" outline="0" fieldPosition="0"/>
    </format>
    <format dxfId="8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4">
      <pivotArea type="all" dataOnly="0" outline="0" fieldPosition="0"/>
    </format>
    <format dxfId="85">
      <pivotArea outline="0" collapsedLevelsAreSubtotals="1" fieldPosition="0"/>
    </format>
    <format dxfId="86">
      <pivotArea field="2" type="button" dataOnly="0" labelOnly="1" outline="0" axis="axisRow" fieldPosition="0"/>
    </format>
    <format dxfId="87">
      <pivotArea dataOnly="0" labelOnly="1" fieldPosition="0">
        <references count="1">
          <reference field="2" count="0"/>
        </references>
      </pivotArea>
    </format>
    <format dxfId="88">
      <pivotArea dataOnly="0" labelOnly="1" grandRow="1" outline="0" fieldPosition="0"/>
    </format>
    <format dxfId="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0">
      <pivotArea type="all" dataOnly="0" outline="0" fieldPosition="0"/>
    </format>
    <format dxfId="91">
      <pivotArea outline="0" collapsedLevelsAreSubtotals="1" fieldPosition="0"/>
    </format>
    <format dxfId="92">
      <pivotArea field="2" type="button" dataOnly="0" labelOnly="1" outline="0" axis="axisRow" fieldPosition="0"/>
    </format>
    <format dxfId="93">
      <pivotArea dataOnly="0" labelOnly="1" fieldPosition="0">
        <references count="1">
          <reference field="2" count="0"/>
        </references>
      </pivotArea>
    </format>
    <format dxfId="94">
      <pivotArea dataOnly="0" labelOnly="1" grandRow="1" outline="0" fieldPosition="0"/>
    </format>
    <format dxfId="9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8">
      <pivotArea field="2" type="button" dataOnly="0" labelOnly="1" outline="0" axis="axisRow" fieldPosition="0"/>
    </format>
    <format dxfId="99">
      <pivotArea dataOnly="0" labelOnly="1" fieldPosition="0">
        <references count="1">
          <reference field="2" count="0"/>
        </references>
      </pivotArea>
    </format>
    <format dxfId="100">
      <pivotArea dataOnly="0" labelOnly="1" grandRow="1" outline="0" fieldPosition="0"/>
    </format>
    <format dxfId="101">
      <pivotArea collapsedLevelsAreSubtotals="1" fieldPosition="0">
        <references count="1">
          <reference field="2" count="0"/>
        </references>
      </pivotArea>
    </format>
    <format dxfId="102">
      <pivotArea dataOnly="0" labelOnly="1" fieldPosition="0">
        <references count="1">
          <reference field="2" count="0"/>
        </references>
      </pivotArea>
    </format>
    <format dxfId="103">
      <pivotArea dataOnly="0" labelOnly="1" grandRow="1" outline="0" fieldPosition="0"/>
    </format>
    <format dxfId="104">
      <pivotArea grandRow="1" outline="0" collapsedLevelsAreSubtotals="1" fieldPosition="0"/>
    </format>
    <format dxfId="105">
      <pivotArea grandRow="1" outline="0" collapsedLevelsAreSubtotals="1" fieldPosition="0"/>
    </format>
    <format dxfId="106">
      <pivotArea collapsedLevelsAreSubtotals="1" fieldPosition="0">
        <references count="1">
          <reference field="2" count="0"/>
        </references>
      </pivotArea>
    </format>
    <format dxfId="107">
      <pivotArea dataOnly="0" labelOnly="1" fieldPosition="0">
        <references count="1">
          <reference field="2" count="0"/>
        </references>
      </pivotArea>
    </format>
    <format dxfId="108">
      <pivotArea field="2" type="button" dataOnly="0" labelOnly="1" outline="0" axis="axisRow" fieldPosition="0"/>
    </format>
    <format dxfId="10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dataOnly="0" labelOnly="1" grandRow="1" outline="0" fieldPosition="0"/>
    </format>
  </formats>
  <chartFormats count="4"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D8EFE7-4AEB-3141-A83B-DAC8470280BF}" name="PivotTable3" cacheId="6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6">
  <location ref="L1:M33" firstHeaderRow="1" firstDataRow="1" firstDataCol="1"/>
  <pivotFields count="7">
    <pivotField axis="axisRow" numFmtId="14" showAll="0">
      <items count="32">
        <item x="0"/>
        <item x="25"/>
        <item x="26"/>
        <item x="12"/>
        <item x="1"/>
        <item x="13"/>
        <item x="2"/>
        <item x="3"/>
        <item x="21"/>
        <item x="14"/>
        <item x="15"/>
        <item x="4"/>
        <item x="5"/>
        <item x="10"/>
        <item x="22"/>
        <item x="30"/>
        <item x="27"/>
        <item x="28"/>
        <item x="16"/>
        <item x="6"/>
        <item x="23"/>
        <item x="7"/>
        <item x="17"/>
        <item x="18"/>
        <item x="11"/>
        <item x="19"/>
        <item x="29"/>
        <item x="20"/>
        <item x="8"/>
        <item x="24"/>
        <item x="9"/>
        <item t="default"/>
      </items>
    </pivotField>
    <pivotField showAll="0"/>
    <pivotField showAll="0"/>
    <pivotField numFmtId="44" showAll="0"/>
    <pivotField showAll="0"/>
    <pivotField dataField="1" numFmtId="44" showAll="0"/>
    <pivotField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 of Sub-total" fld="5" baseField="0" baseItem="0"/>
  </dataFields>
  <formats count="2">
    <format dxfId="43">
      <pivotArea outline="0" collapsedLevelsAreSubtotals="1" fieldPosition="0"/>
    </format>
    <format dxfId="44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A04BEA-EA61-374F-A56F-A23DCEFD2929}" name="Table2" displayName="Table2" ref="A1:G136" totalsRowCount="1" headerRowBorderDxfId="148" tableBorderDxfId="147">
  <autoFilter ref="A1:G135" xr:uid="{46A04BEA-EA61-374F-A56F-A23DCEFD2929}"/>
  <sortState xmlns:xlrd2="http://schemas.microsoft.com/office/spreadsheetml/2017/richdata2" ref="A2:G135">
    <sortCondition ref="C1:C135"/>
  </sortState>
  <tableColumns count="7">
    <tableColumn id="2" xr3:uid="{F8969EDD-3C0F-2B43-836B-3ABBAAC79867}" name="Order Date" totalsRowDxfId="146"/>
    <tableColumn id="3" xr3:uid="{24A21890-C052-074F-BB05-7AA0ACEA2A65}" name="Platform"/>
    <tableColumn id="5" xr3:uid="{FFA099FC-E6CA-6E47-8EBE-AB1207F9ED19}" name="Item"/>
    <tableColumn id="6" xr3:uid="{D5A816DB-17BB-FD4D-B509-54095ABC53FF}" name="Unit Price" totalsRowDxfId="145"/>
    <tableColumn id="7" xr3:uid="{B9EB9A7C-CA52-3B42-9563-6EB34EB10971}" name="Qty" totalsRowFunction="custom">
      <totalsRowFormula>SUM(Table2[Qty])</totalsRowFormula>
    </tableColumn>
    <tableColumn id="8" xr3:uid="{F25DCFF8-6F92-2D40-B69D-670BB3E2CF00}" name="Sub-total" totalsRowFunction="custom" dataDxfId="144" totalsRowDxfId="143">
      <calculatedColumnFormula>D2*E2</calculatedColumnFormula>
      <totalsRowFormula>SUM(Table2[Sub-total])</totalsRowFormula>
    </tableColumn>
    <tableColumn id="10" xr3:uid="{A404E0A6-6622-BB4F-ADEB-31826B6789A4}" name="Return" totalsRowFunction="custom">
      <totalsRowFormula>COUNTIF(Table2[Return], "Y")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F9D28-5AED-734D-854A-0B65914EB2BC}">
  <sheetPr codeName="Sheet4">
    <pageSetUpPr fitToPage="1"/>
  </sheetPr>
  <dimension ref="A1:K31"/>
  <sheetViews>
    <sheetView tabSelected="1" zoomScale="85" zoomScaleNormal="85" workbookViewId="0">
      <selection activeCell="A32" sqref="A32"/>
    </sheetView>
  </sheetViews>
  <sheetFormatPr defaultColWidth="10.796875" defaultRowHeight="16.149999999999999" x14ac:dyDescent="0.45"/>
  <cols>
    <col min="1" max="1" width="22.86328125" style="11" customWidth="1"/>
    <col min="2" max="2" width="6.73046875" style="11" bestFit="1" customWidth="1"/>
    <col min="3" max="3" width="11.19921875" style="11" bestFit="1" customWidth="1"/>
    <col min="4" max="4" width="5.796875" style="11" customWidth="1"/>
    <col min="5" max="5" width="20.796875" style="11" customWidth="1"/>
    <col min="6" max="6" width="5.796875" style="11" customWidth="1"/>
    <col min="7" max="7" width="20.796875" style="11" customWidth="1"/>
    <col min="8" max="8" width="5.796875" style="11" customWidth="1"/>
    <col min="9" max="9" width="20.796875" style="11" customWidth="1"/>
    <col min="10" max="10" width="5.796875" style="11" customWidth="1"/>
    <col min="11" max="11" width="20.796875" style="11" customWidth="1"/>
    <col min="12" max="16384" width="10.796875" style="11"/>
  </cols>
  <sheetData>
    <row r="1" spans="1:11" ht="60" customHeight="1" x14ac:dyDescent="0.45">
      <c r="A1" s="12"/>
      <c r="B1" s="34" t="s">
        <v>24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4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4" customHeight="1" x14ac:dyDescent="0.45">
      <c r="A3" s="35" t="s">
        <v>21</v>
      </c>
      <c r="B3" s="36"/>
      <c r="C3" s="37"/>
      <c r="D3" s="29"/>
      <c r="E3" s="35" t="s">
        <v>22</v>
      </c>
      <c r="F3" s="36"/>
      <c r="G3" s="37"/>
      <c r="H3" s="24"/>
      <c r="I3" s="35" t="s">
        <v>23</v>
      </c>
      <c r="J3" s="36"/>
      <c r="K3" s="37"/>
    </row>
    <row r="4" spans="1:11" ht="30" customHeight="1" x14ac:dyDescent="0.45">
      <c r="A4" s="38">
        <f>AVERAGE(Data!F2:F135)</f>
        <v>71.455223880597018</v>
      </c>
      <c r="B4" s="38"/>
      <c r="C4" s="38"/>
      <c r="D4" s="29"/>
      <c r="E4" s="39">
        <f>ROWS(Data!2:135)</f>
        <v>134</v>
      </c>
      <c r="F4" s="39"/>
      <c r="G4" s="39"/>
      <c r="H4" s="29"/>
      <c r="I4" s="38">
        <f>Data!F136</f>
        <v>9575</v>
      </c>
      <c r="J4" s="38"/>
      <c r="K4" s="38"/>
    </row>
    <row r="5" spans="1:11" ht="30" customHeight="1" x14ac:dyDescent="0.4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30" customHeight="1" x14ac:dyDescent="0.45">
      <c r="A6" s="26" t="s">
        <v>29</v>
      </c>
      <c r="B6" s="27"/>
      <c r="C6" s="27"/>
      <c r="D6" s="27"/>
      <c r="E6" s="27"/>
      <c r="F6" s="27"/>
      <c r="G6" s="28"/>
      <c r="H6" s="25"/>
      <c r="I6" s="26" t="s">
        <v>30</v>
      </c>
      <c r="J6" s="27"/>
      <c r="K6" s="28"/>
    </row>
    <row r="7" spans="1:11" x14ac:dyDescent="0.45">
      <c r="A7" s="13"/>
      <c r="B7" s="14"/>
      <c r="C7" s="14"/>
      <c r="D7" s="14"/>
      <c r="E7" s="14"/>
      <c r="F7" s="14"/>
      <c r="G7" s="15"/>
      <c r="H7" s="25"/>
      <c r="I7" s="13"/>
      <c r="J7" s="14"/>
      <c r="K7" s="15"/>
    </row>
    <row r="8" spans="1:11" x14ac:dyDescent="0.45">
      <c r="A8" s="16"/>
      <c r="G8" s="17"/>
      <c r="H8" s="25"/>
      <c r="I8" s="16"/>
      <c r="K8" s="17"/>
    </row>
    <row r="9" spans="1:11" x14ac:dyDescent="0.45">
      <c r="A9" s="16"/>
      <c r="G9" s="17"/>
      <c r="H9" s="25"/>
      <c r="I9" s="16"/>
      <c r="K9" s="17"/>
    </row>
    <row r="10" spans="1:11" x14ac:dyDescent="0.45">
      <c r="A10" s="16"/>
      <c r="G10" s="17"/>
      <c r="H10" s="25"/>
      <c r="I10" s="16"/>
      <c r="K10" s="17"/>
    </row>
    <row r="11" spans="1:11" x14ac:dyDescent="0.45">
      <c r="A11" s="16"/>
      <c r="G11" s="17"/>
      <c r="H11" s="25"/>
      <c r="I11" s="16"/>
      <c r="K11" s="17"/>
    </row>
    <row r="12" spans="1:11" x14ac:dyDescent="0.45">
      <c r="A12" s="16"/>
      <c r="G12" s="17"/>
      <c r="H12" s="25"/>
      <c r="I12" s="16"/>
      <c r="K12" s="17"/>
    </row>
    <row r="13" spans="1:11" x14ac:dyDescent="0.45">
      <c r="A13" s="16"/>
      <c r="G13" s="17"/>
      <c r="H13" s="25"/>
      <c r="I13" s="16"/>
      <c r="K13" s="17"/>
    </row>
    <row r="14" spans="1:11" x14ac:dyDescent="0.45">
      <c r="A14" s="16"/>
      <c r="G14" s="17"/>
      <c r="H14" s="25"/>
      <c r="I14" s="16"/>
      <c r="K14" s="17"/>
    </row>
    <row r="15" spans="1:11" x14ac:dyDescent="0.45">
      <c r="A15" s="16"/>
      <c r="G15" s="17"/>
      <c r="H15" s="25"/>
      <c r="I15" s="16"/>
      <c r="K15" s="17"/>
    </row>
    <row r="16" spans="1:11" x14ac:dyDescent="0.45">
      <c r="A16" s="16"/>
      <c r="G16" s="17"/>
      <c r="H16" s="25"/>
      <c r="I16" s="16"/>
      <c r="K16" s="17"/>
    </row>
    <row r="17" spans="1:11" x14ac:dyDescent="0.45">
      <c r="A17" s="16"/>
      <c r="G17" s="17"/>
      <c r="H17" s="25"/>
      <c r="I17" s="16"/>
      <c r="K17" s="17"/>
    </row>
    <row r="18" spans="1:11" x14ac:dyDescent="0.45">
      <c r="A18" s="16"/>
      <c r="G18" s="17"/>
      <c r="H18" s="25"/>
      <c r="I18" s="16"/>
      <c r="K18" s="17"/>
    </row>
    <row r="19" spans="1:11" x14ac:dyDescent="0.45">
      <c r="A19" s="16"/>
      <c r="G19" s="17"/>
      <c r="H19" s="25"/>
      <c r="I19" s="16"/>
      <c r="K19" s="17"/>
    </row>
    <row r="20" spans="1:11" x14ac:dyDescent="0.45">
      <c r="A20" s="18"/>
      <c r="B20" s="19"/>
      <c r="C20" s="19"/>
      <c r="D20" s="19"/>
      <c r="E20" s="19"/>
      <c r="F20" s="19"/>
      <c r="G20" s="20"/>
      <c r="H20" s="25"/>
      <c r="I20" s="18"/>
      <c r="J20" s="19"/>
      <c r="K20" s="20"/>
    </row>
    <row r="21" spans="1:11" x14ac:dyDescent="0.4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30" customHeight="1" x14ac:dyDescent="0.45">
      <c r="A22" s="26" t="s">
        <v>26</v>
      </c>
      <c r="B22" s="27"/>
      <c r="C22" s="28"/>
      <c r="D22" s="29"/>
      <c r="H22" s="24"/>
      <c r="J22" s="30">
        <f>Data!G136/Data!J5</f>
        <v>9.7014925373134331E-2</v>
      </c>
      <c r="K22" s="31"/>
    </row>
    <row r="23" spans="1:11" ht="17.649999999999999" x14ac:dyDescent="0.45">
      <c r="A23" s="42" t="s">
        <v>2</v>
      </c>
      <c r="B23" s="43" t="s">
        <v>25</v>
      </c>
      <c r="C23" s="42" t="s">
        <v>22</v>
      </c>
      <c r="D23" s="29"/>
      <c r="H23" s="24"/>
      <c r="J23" s="32" t="s">
        <v>28</v>
      </c>
      <c r="K23" s="33"/>
    </row>
    <row r="24" spans="1:11" x14ac:dyDescent="0.45">
      <c r="A24" s="22" t="s">
        <v>6</v>
      </c>
      <c r="B24" s="41">
        <v>174</v>
      </c>
      <c r="C24" s="23">
        <v>3480</v>
      </c>
      <c r="D24" s="29"/>
      <c r="H24" s="24"/>
    </row>
    <row r="25" spans="1:11" x14ac:dyDescent="0.45">
      <c r="A25" s="22" t="s">
        <v>13</v>
      </c>
      <c r="B25" s="41">
        <v>165</v>
      </c>
      <c r="C25" s="23">
        <v>1485</v>
      </c>
      <c r="D25" s="29"/>
      <c r="H25" s="24"/>
    </row>
    <row r="26" spans="1:11" x14ac:dyDescent="0.45">
      <c r="A26" s="22" t="s">
        <v>11</v>
      </c>
      <c r="B26" s="41">
        <v>305</v>
      </c>
      <c r="C26" s="23">
        <v>1220</v>
      </c>
      <c r="D26" s="29"/>
      <c r="H26" s="24"/>
    </row>
    <row r="27" spans="1:11" x14ac:dyDescent="0.45">
      <c r="A27" s="22" t="s">
        <v>31</v>
      </c>
      <c r="B27" s="41">
        <v>80</v>
      </c>
      <c r="C27" s="23">
        <v>1200</v>
      </c>
      <c r="D27" s="29"/>
      <c r="H27" s="24"/>
    </row>
    <row r="28" spans="1:11" x14ac:dyDescent="0.45">
      <c r="A28" s="22" t="s">
        <v>14</v>
      </c>
      <c r="B28" s="41">
        <v>15</v>
      </c>
      <c r="C28" s="23">
        <v>1080</v>
      </c>
      <c r="D28" s="29"/>
      <c r="H28" s="24"/>
    </row>
    <row r="29" spans="1:11" x14ac:dyDescent="0.45">
      <c r="A29" s="22" t="s">
        <v>12</v>
      </c>
      <c r="B29" s="41">
        <v>80</v>
      </c>
      <c r="C29" s="23">
        <v>960</v>
      </c>
      <c r="D29" s="29"/>
      <c r="H29" s="24"/>
    </row>
    <row r="30" spans="1:11" x14ac:dyDescent="0.45">
      <c r="A30" s="22" t="s">
        <v>7</v>
      </c>
      <c r="B30" s="41">
        <v>6</v>
      </c>
      <c r="C30" s="23">
        <v>150</v>
      </c>
      <c r="D30" s="29"/>
      <c r="H30" s="24"/>
    </row>
    <row r="31" spans="1:11" ht="17.649999999999999" x14ac:dyDescent="0.45">
      <c r="A31" s="45" t="s">
        <v>19</v>
      </c>
      <c r="B31" s="40">
        <v>825</v>
      </c>
      <c r="C31" s="21">
        <v>9575</v>
      </c>
      <c r="D31" s="29"/>
      <c r="H31" s="24"/>
    </row>
  </sheetData>
  <mergeCells count="20">
    <mergeCell ref="B1:K1"/>
    <mergeCell ref="H3:H4"/>
    <mergeCell ref="D3:D4"/>
    <mergeCell ref="A6:G6"/>
    <mergeCell ref="I6:K6"/>
    <mergeCell ref="A5:K5"/>
    <mergeCell ref="A2:K2"/>
    <mergeCell ref="A3:C3"/>
    <mergeCell ref="E3:G3"/>
    <mergeCell ref="I3:K3"/>
    <mergeCell ref="A4:C4"/>
    <mergeCell ref="E4:G4"/>
    <mergeCell ref="I4:K4"/>
    <mergeCell ref="A21:K21"/>
    <mergeCell ref="H6:H20"/>
    <mergeCell ref="A22:C22"/>
    <mergeCell ref="H22:H31"/>
    <mergeCell ref="D22:D31"/>
    <mergeCell ref="J22:K22"/>
    <mergeCell ref="J23:K23"/>
  </mergeCells>
  <printOptions horizontalCentered="1"/>
  <pageMargins left="0.7" right="0.7" top="0.75" bottom="0.75" header="0.3" footer="0.3"/>
  <pageSetup scale="80" orientation="landscape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F5D5A-D8B7-6E41-BA11-C7BA7870C414}">
  <sheetPr codeName="Sheet3"/>
  <dimension ref="A1:M173"/>
  <sheetViews>
    <sheetView zoomScale="85" zoomScaleNormal="85" workbookViewId="0">
      <selection activeCell="L33" sqref="L33"/>
    </sheetView>
  </sheetViews>
  <sheetFormatPr defaultColWidth="10.6640625" defaultRowHeight="14.25" x14ac:dyDescent="0.45"/>
  <cols>
    <col min="1" max="1" width="12" customWidth="1"/>
    <col min="4" max="4" width="12.1328125" customWidth="1"/>
    <col min="6" max="6" width="11.46484375" customWidth="1"/>
    <col min="7" max="7" width="15.46484375" customWidth="1"/>
    <col min="12" max="12" width="12.59765625" bestFit="1" customWidth="1"/>
    <col min="13" max="13" width="14.46484375" bestFit="1" customWidth="1"/>
    <col min="14" max="14" width="9.9296875" bestFit="1" customWidth="1"/>
  </cols>
  <sheetData>
    <row r="1" spans="1:13" x14ac:dyDescent="0.45">
      <c r="A1" s="4" t="s">
        <v>0</v>
      </c>
      <c r="B1" s="3" t="s">
        <v>1</v>
      </c>
      <c r="C1" s="3" t="s">
        <v>2</v>
      </c>
      <c r="D1" s="5" t="s">
        <v>3</v>
      </c>
      <c r="E1" s="3" t="s">
        <v>4</v>
      </c>
      <c r="F1" s="5" t="s">
        <v>5</v>
      </c>
      <c r="G1" s="3" t="s">
        <v>17</v>
      </c>
      <c r="L1" s="6" t="s">
        <v>18</v>
      </c>
      <c r="M1" t="s">
        <v>20</v>
      </c>
    </row>
    <row r="2" spans="1:13" x14ac:dyDescent="0.45">
      <c r="A2" s="1">
        <v>45292</v>
      </c>
      <c r="B2" t="s">
        <v>10</v>
      </c>
      <c r="C2" t="s">
        <v>31</v>
      </c>
      <c r="D2" s="2">
        <v>15</v>
      </c>
      <c r="E2">
        <v>4</v>
      </c>
      <c r="F2" s="2">
        <f t="shared" ref="F2:F33" si="0">D2*E2</f>
        <v>60</v>
      </c>
      <c r="G2" t="s">
        <v>16</v>
      </c>
      <c r="H2" s="1"/>
      <c r="I2" t="s">
        <v>9</v>
      </c>
      <c r="J2">
        <f>COUNTIF(B2:B127,"In-person")</f>
        <v>83</v>
      </c>
      <c r="L2" s="7">
        <v>45292</v>
      </c>
      <c r="M2" s="8">
        <v>591</v>
      </c>
    </row>
    <row r="3" spans="1:13" x14ac:dyDescent="0.45">
      <c r="A3" s="1">
        <v>45296</v>
      </c>
      <c r="B3" t="s">
        <v>9</v>
      </c>
      <c r="C3" t="s">
        <v>31</v>
      </c>
      <c r="D3" s="2">
        <v>15</v>
      </c>
      <c r="E3">
        <v>8</v>
      </c>
      <c r="F3" s="2">
        <f t="shared" si="0"/>
        <v>120</v>
      </c>
      <c r="G3" t="s">
        <v>16</v>
      </c>
      <c r="H3" s="1"/>
      <c r="I3" t="s">
        <v>10</v>
      </c>
      <c r="J3">
        <f>COUNTIF(B3:B128,"eCommerce")</f>
        <v>31</v>
      </c>
      <c r="L3" s="7">
        <v>45293</v>
      </c>
      <c r="M3" s="8">
        <v>20</v>
      </c>
    </row>
    <row r="4" spans="1:13" x14ac:dyDescent="0.45">
      <c r="A4" s="1">
        <v>45298</v>
      </c>
      <c r="B4" t="s">
        <v>10</v>
      </c>
      <c r="C4" t="s">
        <v>31</v>
      </c>
      <c r="D4" s="2">
        <v>15</v>
      </c>
      <c r="E4">
        <v>8</v>
      </c>
      <c r="F4" s="2">
        <f t="shared" si="0"/>
        <v>120</v>
      </c>
      <c r="G4" t="s">
        <v>16</v>
      </c>
      <c r="H4" s="1"/>
      <c r="I4" t="s">
        <v>8</v>
      </c>
      <c r="J4">
        <f>COUNTIF(B2:B127,"Phone")</f>
        <v>11</v>
      </c>
      <c r="L4" s="7">
        <v>45294</v>
      </c>
      <c r="M4" s="8">
        <v>520</v>
      </c>
    </row>
    <row r="5" spans="1:13" x14ac:dyDescent="0.45">
      <c r="A5" s="1">
        <v>45299</v>
      </c>
      <c r="B5" t="s">
        <v>9</v>
      </c>
      <c r="C5" t="s">
        <v>31</v>
      </c>
      <c r="D5" s="2">
        <v>15</v>
      </c>
      <c r="E5">
        <v>4</v>
      </c>
      <c r="F5" s="2">
        <f t="shared" si="0"/>
        <v>60</v>
      </c>
      <c r="G5" t="s">
        <v>16</v>
      </c>
      <c r="H5" s="1"/>
      <c r="I5" t="s">
        <v>27</v>
      </c>
      <c r="J5">
        <f>ROWS(Data!2:135)</f>
        <v>134</v>
      </c>
      <c r="L5" s="7">
        <v>45295</v>
      </c>
      <c r="M5" s="8">
        <v>234</v>
      </c>
    </row>
    <row r="6" spans="1:13" x14ac:dyDescent="0.45">
      <c r="A6" s="1">
        <v>45303</v>
      </c>
      <c r="B6" t="s">
        <v>9</v>
      </c>
      <c r="C6" t="s">
        <v>31</v>
      </c>
      <c r="D6" s="2">
        <v>15</v>
      </c>
      <c r="E6">
        <v>4</v>
      </c>
      <c r="F6" s="2">
        <f t="shared" si="0"/>
        <v>60</v>
      </c>
      <c r="G6" t="s">
        <v>16</v>
      </c>
      <c r="H6" s="1"/>
      <c r="L6" s="7">
        <v>45296</v>
      </c>
      <c r="M6" s="8">
        <v>1312</v>
      </c>
    </row>
    <row r="7" spans="1:13" x14ac:dyDescent="0.45">
      <c r="A7" s="1">
        <v>45303</v>
      </c>
      <c r="B7" t="s">
        <v>9</v>
      </c>
      <c r="C7" t="s">
        <v>31</v>
      </c>
      <c r="D7" s="2">
        <v>15</v>
      </c>
      <c r="E7">
        <v>8</v>
      </c>
      <c r="F7" s="2">
        <f t="shared" si="0"/>
        <v>120</v>
      </c>
      <c r="G7" t="s">
        <v>16</v>
      </c>
      <c r="H7" s="1"/>
      <c r="L7" s="7">
        <v>45297</v>
      </c>
      <c r="M7" s="8">
        <v>234</v>
      </c>
    </row>
    <row r="8" spans="1:13" x14ac:dyDescent="0.45">
      <c r="A8" s="1">
        <v>45304</v>
      </c>
      <c r="B8" t="s">
        <v>9</v>
      </c>
      <c r="C8" t="s">
        <v>31</v>
      </c>
      <c r="D8" s="2">
        <v>15</v>
      </c>
      <c r="E8">
        <v>8</v>
      </c>
      <c r="F8" s="2">
        <f t="shared" si="0"/>
        <v>120</v>
      </c>
      <c r="G8" t="s">
        <v>16</v>
      </c>
      <c r="H8" s="1"/>
      <c r="L8" s="7">
        <v>45298</v>
      </c>
      <c r="M8" s="8">
        <v>201</v>
      </c>
    </row>
    <row r="9" spans="1:13" x14ac:dyDescent="0.45">
      <c r="A9" s="1">
        <v>45311</v>
      </c>
      <c r="B9" t="s">
        <v>9</v>
      </c>
      <c r="C9" t="s">
        <v>31</v>
      </c>
      <c r="D9" s="2">
        <v>15</v>
      </c>
      <c r="E9">
        <v>12</v>
      </c>
      <c r="F9" s="2">
        <f t="shared" si="0"/>
        <v>180</v>
      </c>
      <c r="G9" t="s">
        <v>16</v>
      </c>
      <c r="H9" s="1"/>
      <c r="L9" s="7">
        <v>45299</v>
      </c>
      <c r="M9" s="8">
        <v>167</v>
      </c>
    </row>
    <row r="10" spans="1:13" x14ac:dyDescent="0.45">
      <c r="A10" s="1">
        <v>45313</v>
      </c>
      <c r="B10" t="s">
        <v>9</v>
      </c>
      <c r="C10" t="s">
        <v>31</v>
      </c>
      <c r="D10" s="2">
        <v>15</v>
      </c>
      <c r="E10">
        <v>8</v>
      </c>
      <c r="F10" s="2">
        <f t="shared" si="0"/>
        <v>120</v>
      </c>
      <c r="G10" t="s">
        <v>16</v>
      </c>
      <c r="H10" s="1"/>
      <c r="L10" s="7">
        <v>45300</v>
      </c>
      <c r="M10" s="8">
        <v>104</v>
      </c>
    </row>
    <row r="11" spans="1:13" x14ac:dyDescent="0.45">
      <c r="A11" s="1">
        <v>45320</v>
      </c>
      <c r="B11" t="s">
        <v>8</v>
      </c>
      <c r="C11" t="s">
        <v>31</v>
      </c>
      <c r="D11" s="2">
        <v>15</v>
      </c>
      <c r="E11">
        <v>12</v>
      </c>
      <c r="F11" s="2">
        <f t="shared" si="0"/>
        <v>180</v>
      </c>
      <c r="G11" t="s">
        <v>16</v>
      </c>
      <c r="H11" s="1"/>
      <c r="L11" s="7">
        <v>45301</v>
      </c>
      <c r="M11" s="8">
        <v>185</v>
      </c>
    </row>
    <row r="12" spans="1:13" x14ac:dyDescent="0.45">
      <c r="A12" s="1">
        <v>45322</v>
      </c>
      <c r="B12" t="s">
        <v>10</v>
      </c>
      <c r="C12" t="s">
        <v>31</v>
      </c>
      <c r="D12" s="2">
        <v>15</v>
      </c>
      <c r="E12">
        <v>4</v>
      </c>
      <c r="F12" s="2">
        <f t="shared" si="0"/>
        <v>60</v>
      </c>
      <c r="G12" t="s">
        <v>16</v>
      </c>
      <c r="H12" s="1"/>
      <c r="L12" s="7">
        <v>45302</v>
      </c>
      <c r="M12" s="8">
        <v>81</v>
      </c>
    </row>
    <row r="13" spans="1:13" x14ac:dyDescent="0.45">
      <c r="A13" s="1">
        <v>45292</v>
      </c>
      <c r="B13" t="s">
        <v>9</v>
      </c>
      <c r="C13" t="s">
        <v>14</v>
      </c>
      <c r="D13" s="2">
        <v>72</v>
      </c>
      <c r="E13">
        <v>3</v>
      </c>
      <c r="F13" s="2">
        <f t="shared" si="0"/>
        <v>216</v>
      </c>
      <c r="G13" t="s">
        <v>16</v>
      </c>
      <c r="H13" s="1"/>
      <c r="L13" s="7">
        <v>45303</v>
      </c>
      <c r="M13" s="8">
        <v>261</v>
      </c>
    </row>
    <row r="14" spans="1:13" x14ac:dyDescent="0.45">
      <c r="A14" s="1">
        <v>45296</v>
      </c>
      <c r="B14" t="s">
        <v>8</v>
      </c>
      <c r="C14" t="s">
        <v>14</v>
      </c>
      <c r="D14" s="2">
        <v>72</v>
      </c>
      <c r="E14">
        <v>3</v>
      </c>
      <c r="F14" s="2">
        <f t="shared" si="0"/>
        <v>216</v>
      </c>
      <c r="G14" t="s">
        <v>16</v>
      </c>
      <c r="H14" s="1"/>
      <c r="L14" s="7">
        <v>45304</v>
      </c>
      <c r="M14" s="8">
        <v>390</v>
      </c>
    </row>
    <row r="15" spans="1:13" x14ac:dyDescent="0.45">
      <c r="A15" s="1">
        <v>45305</v>
      </c>
      <c r="B15" t="s">
        <v>10</v>
      </c>
      <c r="C15" t="s">
        <v>14</v>
      </c>
      <c r="D15" s="2">
        <v>72</v>
      </c>
      <c r="E15">
        <v>2</v>
      </c>
      <c r="F15" s="2">
        <f t="shared" si="0"/>
        <v>144</v>
      </c>
      <c r="G15" t="s">
        <v>16</v>
      </c>
      <c r="H15" s="1"/>
      <c r="L15" s="7">
        <v>45305</v>
      </c>
      <c r="M15" s="8">
        <v>639</v>
      </c>
    </row>
    <row r="16" spans="1:13" x14ac:dyDescent="0.45">
      <c r="A16" s="1">
        <v>45311</v>
      </c>
      <c r="B16" t="s">
        <v>9</v>
      </c>
      <c r="C16" t="s">
        <v>14</v>
      </c>
      <c r="D16" s="2">
        <v>72</v>
      </c>
      <c r="E16">
        <v>2</v>
      </c>
      <c r="F16" s="2">
        <f t="shared" si="0"/>
        <v>144</v>
      </c>
      <c r="G16" t="s">
        <v>16</v>
      </c>
      <c r="H16" s="1"/>
      <c r="L16" s="7">
        <v>45306</v>
      </c>
      <c r="M16" s="8">
        <v>84</v>
      </c>
    </row>
    <row r="17" spans="1:13" x14ac:dyDescent="0.45">
      <c r="A17" s="1">
        <v>45311</v>
      </c>
      <c r="B17" t="s">
        <v>9</v>
      </c>
      <c r="C17" t="s">
        <v>14</v>
      </c>
      <c r="D17" s="2">
        <v>72</v>
      </c>
      <c r="E17">
        <v>1</v>
      </c>
      <c r="F17" s="2">
        <f t="shared" si="0"/>
        <v>72</v>
      </c>
      <c r="G17" t="s">
        <v>16</v>
      </c>
      <c r="H17" s="1"/>
      <c r="L17" s="7">
        <v>45307</v>
      </c>
      <c r="M17" s="8">
        <v>120</v>
      </c>
    </row>
    <row r="18" spans="1:13" x14ac:dyDescent="0.45">
      <c r="A18" s="1">
        <v>45316</v>
      </c>
      <c r="B18" t="s">
        <v>9</v>
      </c>
      <c r="C18" t="s">
        <v>14</v>
      </c>
      <c r="D18" s="2">
        <v>72</v>
      </c>
      <c r="E18">
        <v>1</v>
      </c>
      <c r="F18" s="2">
        <f t="shared" si="0"/>
        <v>72</v>
      </c>
      <c r="G18" t="s">
        <v>16</v>
      </c>
      <c r="H18" s="1"/>
      <c r="L18" s="7">
        <v>45308</v>
      </c>
      <c r="M18" s="8">
        <v>400</v>
      </c>
    </row>
    <row r="19" spans="1:13" x14ac:dyDescent="0.45">
      <c r="A19" s="1">
        <v>45322</v>
      </c>
      <c r="B19" t="s">
        <v>9</v>
      </c>
      <c r="C19" t="s">
        <v>14</v>
      </c>
      <c r="D19" s="2">
        <v>72</v>
      </c>
      <c r="E19">
        <v>3</v>
      </c>
      <c r="F19" s="2">
        <f t="shared" si="0"/>
        <v>216</v>
      </c>
      <c r="G19" t="s">
        <v>16</v>
      </c>
      <c r="H19" s="1"/>
      <c r="L19" s="7">
        <v>45309</v>
      </c>
      <c r="M19" s="8">
        <v>160</v>
      </c>
    </row>
    <row r="20" spans="1:13" x14ac:dyDescent="0.45">
      <c r="A20" s="1">
        <v>45292</v>
      </c>
      <c r="B20" t="s">
        <v>10</v>
      </c>
      <c r="C20" t="s">
        <v>13</v>
      </c>
      <c r="D20" s="2">
        <v>9</v>
      </c>
      <c r="E20">
        <v>3</v>
      </c>
      <c r="F20" s="2">
        <f t="shared" si="0"/>
        <v>27</v>
      </c>
      <c r="G20" t="s">
        <v>16</v>
      </c>
      <c r="H20" s="1"/>
      <c r="L20" s="7">
        <v>45310</v>
      </c>
      <c r="M20" s="8">
        <v>581</v>
      </c>
    </row>
    <row r="21" spans="1:13" x14ac:dyDescent="0.45">
      <c r="A21" s="1">
        <v>45295</v>
      </c>
      <c r="B21" t="s">
        <v>9</v>
      </c>
      <c r="C21" t="s">
        <v>13</v>
      </c>
      <c r="D21" s="2">
        <v>9</v>
      </c>
      <c r="E21">
        <v>3</v>
      </c>
      <c r="F21" s="2">
        <f t="shared" si="0"/>
        <v>27</v>
      </c>
      <c r="G21" t="s">
        <v>16</v>
      </c>
      <c r="H21" s="1"/>
      <c r="L21" s="7">
        <v>45311</v>
      </c>
      <c r="M21" s="8">
        <v>844</v>
      </c>
    </row>
    <row r="22" spans="1:13" x14ac:dyDescent="0.45">
      <c r="A22" s="1">
        <v>45295</v>
      </c>
      <c r="B22" t="s">
        <v>9</v>
      </c>
      <c r="C22" t="s">
        <v>13</v>
      </c>
      <c r="D22" s="2">
        <v>9</v>
      </c>
      <c r="E22">
        <v>3</v>
      </c>
      <c r="F22" s="2">
        <f t="shared" si="0"/>
        <v>27</v>
      </c>
      <c r="G22" t="s">
        <v>16</v>
      </c>
      <c r="H22" s="1"/>
      <c r="L22" s="7">
        <v>45312</v>
      </c>
      <c r="M22" s="8">
        <v>92</v>
      </c>
    </row>
    <row r="23" spans="1:13" x14ac:dyDescent="0.45">
      <c r="A23" s="1">
        <v>45296</v>
      </c>
      <c r="B23" t="s">
        <v>10</v>
      </c>
      <c r="C23" t="s">
        <v>13</v>
      </c>
      <c r="D23" s="2">
        <v>9</v>
      </c>
      <c r="E23">
        <v>9</v>
      </c>
      <c r="F23" s="2">
        <f t="shared" si="0"/>
        <v>81</v>
      </c>
      <c r="G23" t="s">
        <v>16</v>
      </c>
      <c r="H23" s="1"/>
      <c r="L23" s="7">
        <v>45313</v>
      </c>
      <c r="M23" s="8">
        <v>120</v>
      </c>
    </row>
    <row r="24" spans="1:13" x14ac:dyDescent="0.45">
      <c r="A24" s="1">
        <v>45296</v>
      </c>
      <c r="B24" t="s">
        <v>9</v>
      </c>
      <c r="C24" t="s">
        <v>13</v>
      </c>
      <c r="D24" s="2">
        <v>9</v>
      </c>
      <c r="E24">
        <v>9</v>
      </c>
      <c r="F24" s="2">
        <f t="shared" si="0"/>
        <v>81</v>
      </c>
      <c r="G24" t="s">
        <v>16</v>
      </c>
      <c r="H24" s="1"/>
      <c r="L24" s="7">
        <v>45314</v>
      </c>
      <c r="M24" s="8">
        <v>27</v>
      </c>
    </row>
    <row r="25" spans="1:13" x14ac:dyDescent="0.45">
      <c r="A25" s="1">
        <v>45296</v>
      </c>
      <c r="B25" t="s">
        <v>9</v>
      </c>
      <c r="C25" t="s">
        <v>13</v>
      </c>
      <c r="D25" s="2">
        <v>9</v>
      </c>
      <c r="E25">
        <v>6</v>
      </c>
      <c r="F25" s="2">
        <f t="shared" si="0"/>
        <v>54</v>
      </c>
      <c r="G25" t="s">
        <v>16</v>
      </c>
      <c r="H25" s="1"/>
      <c r="L25" s="7">
        <v>45315</v>
      </c>
      <c r="M25" s="8">
        <v>194</v>
      </c>
    </row>
    <row r="26" spans="1:13" x14ac:dyDescent="0.45">
      <c r="A26" s="1">
        <v>45297</v>
      </c>
      <c r="B26" t="s">
        <v>10</v>
      </c>
      <c r="C26" t="s">
        <v>13</v>
      </c>
      <c r="D26" s="2">
        <v>9</v>
      </c>
      <c r="E26">
        <v>6</v>
      </c>
      <c r="F26" s="2">
        <f t="shared" si="0"/>
        <v>54</v>
      </c>
      <c r="G26" t="s">
        <v>16</v>
      </c>
      <c r="H26" s="1"/>
      <c r="L26" s="7">
        <v>45316</v>
      </c>
      <c r="M26" s="8">
        <v>278</v>
      </c>
    </row>
    <row r="27" spans="1:13" x14ac:dyDescent="0.45">
      <c r="A27" s="1">
        <v>45298</v>
      </c>
      <c r="B27" t="s">
        <v>10</v>
      </c>
      <c r="C27" t="s">
        <v>13</v>
      </c>
      <c r="D27" s="2">
        <v>9</v>
      </c>
      <c r="E27">
        <v>9</v>
      </c>
      <c r="F27" s="2">
        <f t="shared" si="0"/>
        <v>81</v>
      </c>
      <c r="G27" t="s">
        <v>16</v>
      </c>
      <c r="H27" s="1"/>
      <c r="L27" s="7">
        <v>45317</v>
      </c>
      <c r="M27" s="8">
        <v>27</v>
      </c>
    </row>
    <row r="28" spans="1:13" x14ac:dyDescent="0.45">
      <c r="A28" s="1">
        <v>45299</v>
      </c>
      <c r="B28" t="s">
        <v>9</v>
      </c>
      <c r="C28" t="s">
        <v>13</v>
      </c>
      <c r="D28" s="2">
        <v>9</v>
      </c>
      <c r="E28">
        <v>3</v>
      </c>
      <c r="F28" s="2">
        <f t="shared" si="0"/>
        <v>27</v>
      </c>
      <c r="G28" t="s">
        <v>16</v>
      </c>
      <c r="H28" s="1"/>
      <c r="L28" s="7">
        <v>45318</v>
      </c>
      <c r="M28" s="8">
        <v>280</v>
      </c>
    </row>
    <row r="29" spans="1:13" x14ac:dyDescent="0.45">
      <c r="A29" s="1">
        <v>45301</v>
      </c>
      <c r="B29" t="s">
        <v>9</v>
      </c>
      <c r="C29" t="s">
        <v>13</v>
      </c>
      <c r="D29" s="2">
        <v>9</v>
      </c>
      <c r="E29">
        <v>9</v>
      </c>
      <c r="F29" s="2">
        <f t="shared" si="0"/>
        <v>81</v>
      </c>
      <c r="G29" t="s">
        <v>16</v>
      </c>
      <c r="H29" s="1"/>
      <c r="L29" s="7">
        <v>45319</v>
      </c>
      <c r="M29" s="8">
        <v>81</v>
      </c>
    </row>
    <row r="30" spans="1:13" x14ac:dyDescent="0.45">
      <c r="A30" s="1">
        <v>45302</v>
      </c>
      <c r="B30" t="s">
        <v>9</v>
      </c>
      <c r="C30" t="s">
        <v>13</v>
      </c>
      <c r="D30" s="2">
        <v>9</v>
      </c>
      <c r="E30">
        <v>9</v>
      </c>
      <c r="F30" s="2">
        <f t="shared" si="0"/>
        <v>81</v>
      </c>
      <c r="G30" t="s">
        <v>16</v>
      </c>
      <c r="H30" s="1"/>
      <c r="L30" s="7">
        <v>45320</v>
      </c>
      <c r="M30" s="8">
        <v>353</v>
      </c>
    </row>
    <row r="31" spans="1:13" x14ac:dyDescent="0.45">
      <c r="A31" s="1">
        <v>45303</v>
      </c>
      <c r="B31" t="s">
        <v>9</v>
      </c>
      <c r="C31" t="s">
        <v>13</v>
      </c>
      <c r="D31" s="2">
        <v>9</v>
      </c>
      <c r="E31">
        <v>9</v>
      </c>
      <c r="F31" s="2">
        <f t="shared" si="0"/>
        <v>81</v>
      </c>
      <c r="G31" t="s">
        <v>16</v>
      </c>
      <c r="H31" s="1"/>
      <c r="L31" s="7">
        <v>45321</v>
      </c>
      <c r="M31" s="8">
        <v>152</v>
      </c>
    </row>
    <row r="32" spans="1:13" x14ac:dyDescent="0.45">
      <c r="A32" s="1">
        <v>45304</v>
      </c>
      <c r="B32" t="s">
        <v>9</v>
      </c>
      <c r="C32" t="s">
        <v>13</v>
      </c>
      <c r="D32" s="2">
        <v>9</v>
      </c>
      <c r="E32">
        <v>6</v>
      </c>
      <c r="F32" s="2">
        <f t="shared" si="0"/>
        <v>54</v>
      </c>
      <c r="G32" t="s">
        <v>16</v>
      </c>
      <c r="H32" s="1"/>
      <c r="L32" s="7">
        <v>45322</v>
      </c>
      <c r="M32" s="8">
        <v>843</v>
      </c>
    </row>
    <row r="33" spans="1:13" x14ac:dyDescent="0.45">
      <c r="A33" s="1">
        <v>45305</v>
      </c>
      <c r="B33" t="s">
        <v>10</v>
      </c>
      <c r="C33" t="s">
        <v>13</v>
      </c>
      <c r="D33" s="2">
        <v>9</v>
      </c>
      <c r="E33">
        <v>6</v>
      </c>
      <c r="F33" s="2">
        <f t="shared" si="0"/>
        <v>54</v>
      </c>
      <c r="G33" t="s">
        <v>16</v>
      </c>
      <c r="H33" s="1"/>
      <c r="L33" s="44" t="s">
        <v>19</v>
      </c>
      <c r="M33" s="8">
        <v>9575</v>
      </c>
    </row>
    <row r="34" spans="1:13" x14ac:dyDescent="0.45">
      <c r="A34" s="1">
        <v>45305</v>
      </c>
      <c r="B34" t="s">
        <v>9</v>
      </c>
      <c r="C34" t="s">
        <v>13</v>
      </c>
      <c r="D34" s="2">
        <v>9</v>
      </c>
      <c r="E34">
        <v>9</v>
      </c>
      <c r="F34" s="2">
        <f t="shared" ref="F34:F65" si="1">D34*E34</f>
        <v>81</v>
      </c>
      <c r="G34" t="s">
        <v>16</v>
      </c>
      <c r="H34" s="1"/>
    </row>
    <row r="35" spans="1:13" x14ac:dyDescent="0.45">
      <c r="A35" s="1">
        <v>45310</v>
      </c>
      <c r="B35" t="s">
        <v>8</v>
      </c>
      <c r="C35" t="s">
        <v>13</v>
      </c>
      <c r="D35" s="2">
        <v>9</v>
      </c>
      <c r="E35">
        <v>9</v>
      </c>
      <c r="F35" s="2">
        <f t="shared" si="1"/>
        <v>81</v>
      </c>
      <c r="G35" t="s">
        <v>16</v>
      </c>
      <c r="H35" s="1"/>
    </row>
    <row r="36" spans="1:13" x14ac:dyDescent="0.45">
      <c r="A36" s="1">
        <v>45311</v>
      </c>
      <c r="B36" t="s">
        <v>9</v>
      </c>
      <c r="C36" t="s">
        <v>13</v>
      </c>
      <c r="D36" s="2">
        <v>9</v>
      </c>
      <c r="E36">
        <v>3</v>
      </c>
      <c r="F36" s="2">
        <f t="shared" si="1"/>
        <v>27</v>
      </c>
      <c r="G36" t="s">
        <v>16</v>
      </c>
      <c r="H36" s="1"/>
    </row>
    <row r="37" spans="1:13" x14ac:dyDescent="0.45">
      <c r="A37" s="1">
        <v>45311</v>
      </c>
      <c r="B37" t="s">
        <v>9</v>
      </c>
      <c r="C37" t="s">
        <v>13</v>
      </c>
      <c r="D37" s="2">
        <v>9</v>
      </c>
      <c r="E37">
        <v>9</v>
      </c>
      <c r="F37" s="2">
        <f t="shared" si="1"/>
        <v>81</v>
      </c>
      <c r="G37" t="s">
        <v>15</v>
      </c>
      <c r="H37" s="1"/>
    </row>
    <row r="38" spans="1:13" x14ac:dyDescent="0.45">
      <c r="A38" s="1">
        <v>45314</v>
      </c>
      <c r="B38" t="s">
        <v>10</v>
      </c>
      <c r="C38" t="s">
        <v>13</v>
      </c>
      <c r="D38" s="2">
        <v>9</v>
      </c>
      <c r="E38">
        <v>3</v>
      </c>
      <c r="F38" s="2">
        <f t="shared" si="1"/>
        <v>27</v>
      </c>
      <c r="G38" t="s">
        <v>16</v>
      </c>
      <c r="H38" s="1"/>
    </row>
    <row r="39" spans="1:13" x14ac:dyDescent="0.45">
      <c r="A39" s="1">
        <v>45315</v>
      </c>
      <c r="B39" t="s">
        <v>9</v>
      </c>
      <c r="C39" t="s">
        <v>13</v>
      </c>
      <c r="D39" s="2">
        <v>9</v>
      </c>
      <c r="E39">
        <v>6</v>
      </c>
      <c r="F39" s="2">
        <f t="shared" si="1"/>
        <v>54</v>
      </c>
      <c r="G39" t="s">
        <v>16</v>
      </c>
      <c r="H39" s="1"/>
    </row>
    <row r="40" spans="1:13" x14ac:dyDescent="0.45">
      <c r="A40" s="1">
        <v>45316</v>
      </c>
      <c r="B40" t="s">
        <v>8</v>
      </c>
      <c r="C40" t="s">
        <v>13</v>
      </c>
      <c r="D40" s="2">
        <v>9</v>
      </c>
      <c r="E40">
        <v>6</v>
      </c>
      <c r="F40" s="2">
        <f t="shared" si="1"/>
        <v>54</v>
      </c>
      <c r="G40" t="s">
        <v>16</v>
      </c>
      <c r="H40" s="1"/>
    </row>
    <row r="41" spans="1:13" x14ac:dyDescent="0.45">
      <c r="A41" s="1">
        <v>45317</v>
      </c>
      <c r="B41" t="s">
        <v>9</v>
      </c>
      <c r="C41" t="s">
        <v>13</v>
      </c>
      <c r="D41" s="2">
        <v>9</v>
      </c>
      <c r="E41">
        <v>3</v>
      </c>
      <c r="F41" s="2">
        <f t="shared" si="1"/>
        <v>27</v>
      </c>
      <c r="G41" t="s">
        <v>16</v>
      </c>
      <c r="H41" s="1"/>
    </row>
    <row r="42" spans="1:13" x14ac:dyDescent="0.45">
      <c r="A42" s="1">
        <v>45319</v>
      </c>
      <c r="B42" t="s">
        <v>9</v>
      </c>
      <c r="C42" t="s">
        <v>13</v>
      </c>
      <c r="D42" s="2">
        <v>9</v>
      </c>
      <c r="E42">
        <v>9</v>
      </c>
      <c r="F42" s="2">
        <f t="shared" si="1"/>
        <v>81</v>
      </c>
      <c r="G42" t="s">
        <v>16</v>
      </c>
      <c r="H42" s="1"/>
    </row>
    <row r="43" spans="1:13" x14ac:dyDescent="0.45">
      <c r="A43" s="1">
        <v>45320</v>
      </c>
      <c r="B43" t="s">
        <v>8</v>
      </c>
      <c r="C43" t="s">
        <v>13</v>
      </c>
      <c r="D43" s="2">
        <v>9</v>
      </c>
      <c r="E43">
        <v>9</v>
      </c>
      <c r="F43" s="2">
        <f t="shared" si="1"/>
        <v>81</v>
      </c>
      <c r="G43" t="s">
        <v>16</v>
      </c>
      <c r="H43" s="1"/>
    </row>
    <row r="44" spans="1:13" x14ac:dyDescent="0.45">
      <c r="A44" s="1">
        <v>45322</v>
      </c>
      <c r="B44" t="s">
        <v>9</v>
      </c>
      <c r="C44" t="s">
        <v>13</v>
      </c>
      <c r="D44" s="2">
        <v>9</v>
      </c>
      <c r="E44">
        <v>6</v>
      </c>
      <c r="F44" s="2">
        <f t="shared" si="1"/>
        <v>54</v>
      </c>
      <c r="G44" t="s">
        <v>16</v>
      </c>
      <c r="H44" s="1"/>
    </row>
    <row r="45" spans="1:13" x14ac:dyDescent="0.45">
      <c r="A45" s="1">
        <v>45322</v>
      </c>
      <c r="B45" t="s">
        <v>10</v>
      </c>
      <c r="C45" t="s">
        <v>13</v>
      </c>
      <c r="D45" s="2">
        <v>9</v>
      </c>
      <c r="E45">
        <v>3</v>
      </c>
      <c r="F45" s="2">
        <f t="shared" si="1"/>
        <v>27</v>
      </c>
      <c r="G45" t="s">
        <v>16</v>
      </c>
      <c r="H45" s="1"/>
    </row>
    <row r="46" spans="1:13" x14ac:dyDescent="0.45">
      <c r="A46" s="1">
        <v>45292</v>
      </c>
      <c r="B46" t="s">
        <v>10</v>
      </c>
      <c r="C46" t="s">
        <v>12</v>
      </c>
      <c r="D46" s="2">
        <v>12</v>
      </c>
      <c r="E46">
        <v>6</v>
      </c>
      <c r="F46" s="2">
        <f t="shared" si="1"/>
        <v>72</v>
      </c>
      <c r="G46" t="s">
        <v>16</v>
      </c>
      <c r="H46" s="1"/>
    </row>
    <row r="47" spans="1:13" x14ac:dyDescent="0.45">
      <c r="A47" s="1">
        <v>45292</v>
      </c>
      <c r="B47" t="s">
        <v>9</v>
      </c>
      <c r="C47" t="s">
        <v>12</v>
      </c>
      <c r="D47" s="2">
        <v>12</v>
      </c>
      <c r="E47">
        <v>6</v>
      </c>
      <c r="F47" s="2">
        <f t="shared" si="1"/>
        <v>72</v>
      </c>
      <c r="G47" t="s">
        <v>15</v>
      </c>
      <c r="H47" s="1"/>
    </row>
    <row r="48" spans="1:13" x14ac:dyDescent="0.45">
      <c r="A48" s="1">
        <v>45292</v>
      </c>
      <c r="B48" t="s">
        <v>10</v>
      </c>
      <c r="C48" t="s">
        <v>12</v>
      </c>
      <c r="D48" s="2">
        <v>12</v>
      </c>
      <c r="E48">
        <v>2</v>
      </c>
      <c r="F48" s="2">
        <f t="shared" si="1"/>
        <v>24</v>
      </c>
      <c r="G48" t="s">
        <v>16</v>
      </c>
      <c r="H48" s="1"/>
    </row>
    <row r="49" spans="1:8" x14ac:dyDescent="0.45">
      <c r="A49" s="1">
        <v>45300</v>
      </c>
      <c r="B49" t="s">
        <v>9</v>
      </c>
      <c r="C49" t="s">
        <v>12</v>
      </c>
      <c r="D49" s="2">
        <v>12</v>
      </c>
      <c r="E49">
        <v>2</v>
      </c>
      <c r="F49" s="2">
        <f t="shared" si="1"/>
        <v>24</v>
      </c>
      <c r="G49" t="s">
        <v>16</v>
      </c>
      <c r="H49" s="1"/>
    </row>
    <row r="50" spans="1:8" x14ac:dyDescent="0.45">
      <c r="A50" s="1">
        <v>45301</v>
      </c>
      <c r="B50" t="s">
        <v>9</v>
      </c>
      <c r="C50" t="s">
        <v>12</v>
      </c>
      <c r="D50" s="2">
        <v>12</v>
      </c>
      <c r="E50">
        <v>2</v>
      </c>
      <c r="F50" s="2">
        <f t="shared" si="1"/>
        <v>24</v>
      </c>
      <c r="G50" t="s">
        <v>16</v>
      </c>
      <c r="H50" s="1"/>
    </row>
    <row r="51" spans="1:8" x14ac:dyDescent="0.45">
      <c r="A51" s="1">
        <v>45304</v>
      </c>
      <c r="B51" t="s">
        <v>9</v>
      </c>
      <c r="C51" t="s">
        <v>12</v>
      </c>
      <c r="D51" s="2">
        <v>12</v>
      </c>
      <c r="E51">
        <v>4</v>
      </c>
      <c r="F51" s="2">
        <f t="shared" si="1"/>
        <v>48</v>
      </c>
      <c r="G51" t="s">
        <v>15</v>
      </c>
      <c r="H51" s="1"/>
    </row>
    <row r="52" spans="1:8" x14ac:dyDescent="0.45">
      <c r="A52" s="1">
        <v>45304</v>
      </c>
      <c r="B52" t="s">
        <v>8</v>
      </c>
      <c r="C52" t="s">
        <v>12</v>
      </c>
      <c r="D52" s="2">
        <v>12</v>
      </c>
      <c r="E52">
        <v>4</v>
      </c>
      <c r="F52" s="2">
        <f t="shared" si="1"/>
        <v>48</v>
      </c>
      <c r="G52" t="s">
        <v>16</v>
      </c>
      <c r="H52" s="1"/>
    </row>
    <row r="53" spans="1:8" x14ac:dyDescent="0.45">
      <c r="A53" s="1">
        <v>45306</v>
      </c>
      <c r="B53" t="s">
        <v>9</v>
      </c>
      <c r="C53" t="s">
        <v>12</v>
      </c>
      <c r="D53" s="2">
        <v>12</v>
      </c>
      <c r="E53">
        <v>2</v>
      </c>
      <c r="F53" s="2">
        <f t="shared" si="1"/>
        <v>24</v>
      </c>
      <c r="G53" t="s">
        <v>15</v>
      </c>
      <c r="H53" s="1"/>
    </row>
    <row r="54" spans="1:8" x14ac:dyDescent="0.45">
      <c r="A54" s="1">
        <v>45311</v>
      </c>
      <c r="B54" t="s">
        <v>9</v>
      </c>
      <c r="C54" t="s">
        <v>12</v>
      </c>
      <c r="D54" s="2">
        <v>12</v>
      </c>
      <c r="E54">
        <v>6</v>
      </c>
      <c r="F54" s="2">
        <f t="shared" si="1"/>
        <v>72</v>
      </c>
      <c r="G54" t="s">
        <v>16</v>
      </c>
      <c r="H54" s="1"/>
    </row>
    <row r="55" spans="1:8" x14ac:dyDescent="0.45">
      <c r="A55" s="1">
        <v>45311</v>
      </c>
      <c r="B55" t="s">
        <v>10</v>
      </c>
      <c r="C55" t="s">
        <v>12</v>
      </c>
      <c r="D55" s="2">
        <v>12</v>
      </c>
      <c r="E55">
        <v>4</v>
      </c>
      <c r="F55" s="2">
        <f t="shared" si="1"/>
        <v>48</v>
      </c>
      <c r="G55" t="s">
        <v>16</v>
      </c>
      <c r="H55" s="1"/>
    </row>
    <row r="56" spans="1:8" x14ac:dyDescent="0.45">
      <c r="A56" s="1">
        <v>45312</v>
      </c>
      <c r="B56" t="s">
        <v>9</v>
      </c>
      <c r="C56" t="s">
        <v>12</v>
      </c>
      <c r="D56" s="2">
        <v>12</v>
      </c>
      <c r="E56">
        <v>6</v>
      </c>
      <c r="F56" s="2">
        <f t="shared" si="1"/>
        <v>72</v>
      </c>
      <c r="G56" t="s">
        <v>16</v>
      </c>
      <c r="H56" s="1"/>
    </row>
    <row r="57" spans="1:8" x14ac:dyDescent="0.45">
      <c r="A57" s="1">
        <v>45316</v>
      </c>
      <c r="B57" t="s">
        <v>9</v>
      </c>
      <c r="C57" t="s">
        <v>12</v>
      </c>
      <c r="D57" s="2">
        <v>12</v>
      </c>
      <c r="E57">
        <v>6</v>
      </c>
      <c r="F57" s="2">
        <f t="shared" si="1"/>
        <v>72</v>
      </c>
      <c r="G57" t="s">
        <v>16</v>
      </c>
      <c r="H57" s="1"/>
    </row>
    <row r="58" spans="1:8" x14ac:dyDescent="0.45">
      <c r="A58" s="1">
        <v>45320</v>
      </c>
      <c r="B58" t="s">
        <v>8</v>
      </c>
      <c r="C58" t="s">
        <v>12</v>
      </c>
      <c r="D58" s="2">
        <v>12</v>
      </c>
      <c r="E58">
        <v>6</v>
      </c>
      <c r="F58" s="2">
        <f t="shared" si="1"/>
        <v>72</v>
      </c>
      <c r="G58" t="s">
        <v>16</v>
      </c>
      <c r="H58" s="1"/>
    </row>
    <row r="59" spans="1:8" x14ac:dyDescent="0.45">
      <c r="A59" s="1">
        <v>45321</v>
      </c>
      <c r="B59" t="s">
        <v>9</v>
      </c>
      <c r="C59" t="s">
        <v>12</v>
      </c>
      <c r="D59" s="2">
        <v>12</v>
      </c>
      <c r="E59">
        <v>6</v>
      </c>
      <c r="F59" s="2">
        <f t="shared" si="1"/>
        <v>72</v>
      </c>
      <c r="G59" t="s">
        <v>16</v>
      </c>
      <c r="H59" s="1"/>
    </row>
    <row r="60" spans="1:8" x14ac:dyDescent="0.45">
      <c r="A60" s="1">
        <v>45322</v>
      </c>
      <c r="B60" t="s">
        <v>9</v>
      </c>
      <c r="C60" t="s">
        <v>12</v>
      </c>
      <c r="D60" s="2">
        <v>12</v>
      </c>
      <c r="E60">
        <v>4</v>
      </c>
      <c r="F60" s="2">
        <f t="shared" si="1"/>
        <v>48</v>
      </c>
      <c r="G60" t="s">
        <v>16</v>
      </c>
      <c r="H60" s="1"/>
    </row>
    <row r="61" spans="1:8" x14ac:dyDescent="0.45">
      <c r="A61" s="1">
        <v>45322</v>
      </c>
      <c r="B61" t="s">
        <v>10</v>
      </c>
      <c r="C61" t="s">
        <v>12</v>
      </c>
      <c r="D61" s="2">
        <v>12</v>
      </c>
      <c r="E61">
        <v>6</v>
      </c>
      <c r="F61" s="2">
        <f t="shared" si="1"/>
        <v>72</v>
      </c>
      <c r="G61" t="s">
        <v>16</v>
      </c>
      <c r="H61" s="1"/>
    </row>
    <row r="62" spans="1:8" x14ac:dyDescent="0.45">
      <c r="A62" s="1">
        <v>45322</v>
      </c>
      <c r="B62" t="s">
        <v>9</v>
      </c>
      <c r="C62" t="s">
        <v>12</v>
      </c>
      <c r="D62" s="2">
        <v>12</v>
      </c>
      <c r="E62">
        <v>6</v>
      </c>
      <c r="F62" s="2">
        <f t="shared" si="1"/>
        <v>72</v>
      </c>
      <c r="G62" t="s">
        <v>15</v>
      </c>
      <c r="H62" s="1"/>
    </row>
    <row r="63" spans="1:8" x14ac:dyDescent="0.45">
      <c r="A63" s="1">
        <v>45322</v>
      </c>
      <c r="B63" t="s">
        <v>10</v>
      </c>
      <c r="C63" t="s">
        <v>12</v>
      </c>
      <c r="D63" s="2">
        <v>12</v>
      </c>
      <c r="E63">
        <v>2</v>
      </c>
      <c r="F63" s="2">
        <f t="shared" si="1"/>
        <v>24</v>
      </c>
      <c r="G63" t="s">
        <v>16</v>
      </c>
      <c r="H63" s="1"/>
    </row>
    <row r="64" spans="1:8" x14ac:dyDescent="0.45">
      <c r="A64" s="1">
        <v>45292</v>
      </c>
      <c r="B64" t="s">
        <v>9</v>
      </c>
      <c r="C64" t="s">
        <v>11</v>
      </c>
      <c r="D64" s="2">
        <v>4</v>
      </c>
      <c r="E64">
        <v>10</v>
      </c>
      <c r="F64" s="2">
        <f t="shared" si="1"/>
        <v>40</v>
      </c>
      <c r="G64" t="s">
        <v>16</v>
      </c>
      <c r="H64" s="1"/>
    </row>
    <row r="65" spans="1:8" x14ac:dyDescent="0.45">
      <c r="A65" s="1">
        <v>45292</v>
      </c>
      <c r="B65" t="s">
        <v>10</v>
      </c>
      <c r="C65" t="s">
        <v>11</v>
      </c>
      <c r="D65" s="2">
        <v>4</v>
      </c>
      <c r="E65">
        <v>15</v>
      </c>
      <c r="F65" s="2">
        <f t="shared" si="1"/>
        <v>60</v>
      </c>
      <c r="G65" t="s">
        <v>16</v>
      </c>
      <c r="H65" s="1"/>
    </row>
    <row r="66" spans="1:8" x14ac:dyDescent="0.45">
      <c r="A66" s="1">
        <v>45292</v>
      </c>
      <c r="B66" t="s">
        <v>10</v>
      </c>
      <c r="C66" t="s">
        <v>11</v>
      </c>
      <c r="D66" s="2">
        <v>4</v>
      </c>
      <c r="E66">
        <v>5</v>
      </c>
      <c r="F66" s="2">
        <f t="shared" ref="F66:F97" si="2">D66*E66</f>
        <v>20</v>
      </c>
      <c r="G66" t="s">
        <v>16</v>
      </c>
      <c r="H66" s="1"/>
    </row>
    <row r="67" spans="1:8" x14ac:dyDescent="0.45">
      <c r="A67" s="1">
        <v>45293</v>
      </c>
      <c r="B67" t="s">
        <v>9</v>
      </c>
      <c r="C67" t="s">
        <v>11</v>
      </c>
      <c r="D67" s="2">
        <v>4</v>
      </c>
      <c r="E67">
        <v>5</v>
      </c>
      <c r="F67" s="2">
        <f t="shared" si="2"/>
        <v>20</v>
      </c>
      <c r="G67" t="s">
        <v>16</v>
      </c>
      <c r="H67" s="1"/>
    </row>
    <row r="68" spans="1:8" x14ac:dyDescent="0.45">
      <c r="A68" s="1">
        <v>45294</v>
      </c>
      <c r="B68" t="s">
        <v>9</v>
      </c>
      <c r="C68" t="s">
        <v>11</v>
      </c>
      <c r="D68" s="2">
        <v>4</v>
      </c>
      <c r="E68">
        <v>10</v>
      </c>
      <c r="F68" s="2">
        <f t="shared" si="2"/>
        <v>40</v>
      </c>
      <c r="G68" t="s">
        <v>16</v>
      </c>
      <c r="H68" s="1"/>
    </row>
    <row r="69" spans="1:8" x14ac:dyDescent="0.45">
      <c r="A69" s="1">
        <v>45294</v>
      </c>
      <c r="B69" t="s">
        <v>10</v>
      </c>
      <c r="C69" t="s">
        <v>11</v>
      </c>
      <c r="D69" s="2">
        <v>4</v>
      </c>
      <c r="E69">
        <v>10</v>
      </c>
      <c r="F69" s="2">
        <f t="shared" si="2"/>
        <v>40</v>
      </c>
      <c r="G69" t="s">
        <v>16</v>
      </c>
      <c r="H69" s="1"/>
    </row>
    <row r="70" spans="1:8" x14ac:dyDescent="0.45">
      <c r="A70" s="1">
        <v>45294</v>
      </c>
      <c r="B70" t="s">
        <v>9</v>
      </c>
      <c r="C70" t="s">
        <v>11</v>
      </c>
      <c r="D70" s="2">
        <v>4</v>
      </c>
      <c r="E70">
        <v>15</v>
      </c>
      <c r="F70" s="2">
        <f t="shared" si="2"/>
        <v>60</v>
      </c>
      <c r="G70" t="s">
        <v>16</v>
      </c>
      <c r="H70" s="1"/>
    </row>
    <row r="71" spans="1:8" x14ac:dyDescent="0.45">
      <c r="A71" s="1">
        <v>45294</v>
      </c>
      <c r="B71" t="s">
        <v>10</v>
      </c>
      <c r="C71" t="s">
        <v>11</v>
      </c>
      <c r="D71" s="2">
        <v>4</v>
      </c>
      <c r="E71">
        <v>5</v>
      </c>
      <c r="F71" s="2">
        <f t="shared" si="2"/>
        <v>20</v>
      </c>
      <c r="G71" t="s">
        <v>16</v>
      </c>
      <c r="H71" s="1"/>
    </row>
    <row r="72" spans="1:8" x14ac:dyDescent="0.45">
      <c r="A72" s="1">
        <v>45294</v>
      </c>
      <c r="B72" t="s">
        <v>9</v>
      </c>
      <c r="C72" t="s">
        <v>11</v>
      </c>
      <c r="D72" s="2">
        <v>4</v>
      </c>
      <c r="E72">
        <v>15</v>
      </c>
      <c r="F72" s="2">
        <f t="shared" si="2"/>
        <v>60</v>
      </c>
      <c r="G72" t="s">
        <v>16</v>
      </c>
      <c r="H72" s="1"/>
    </row>
    <row r="73" spans="1:8" x14ac:dyDescent="0.45">
      <c r="A73" s="1">
        <v>45296</v>
      </c>
      <c r="B73" t="s">
        <v>9</v>
      </c>
      <c r="C73" t="s">
        <v>11</v>
      </c>
      <c r="D73" s="2">
        <v>4</v>
      </c>
      <c r="E73">
        <v>5</v>
      </c>
      <c r="F73" s="2">
        <f t="shared" si="2"/>
        <v>20</v>
      </c>
      <c r="G73" t="s">
        <v>16</v>
      </c>
      <c r="H73" s="1"/>
    </row>
    <row r="74" spans="1:8" x14ac:dyDescent="0.45">
      <c r="A74" s="1">
        <v>45296</v>
      </c>
      <c r="B74" t="s">
        <v>9</v>
      </c>
      <c r="C74" t="s">
        <v>11</v>
      </c>
      <c r="D74" s="2">
        <v>4</v>
      </c>
      <c r="E74">
        <v>10</v>
      </c>
      <c r="F74" s="2">
        <f t="shared" si="2"/>
        <v>40</v>
      </c>
      <c r="G74" t="s">
        <v>16</v>
      </c>
      <c r="H74" s="1"/>
    </row>
    <row r="75" spans="1:8" x14ac:dyDescent="0.45">
      <c r="A75" s="1">
        <v>45296</v>
      </c>
      <c r="B75" t="s">
        <v>9</v>
      </c>
      <c r="C75" t="s">
        <v>11</v>
      </c>
      <c r="D75" s="2">
        <v>4</v>
      </c>
      <c r="E75">
        <v>10</v>
      </c>
      <c r="F75" s="2">
        <f t="shared" si="2"/>
        <v>40</v>
      </c>
      <c r="G75" t="s">
        <v>16</v>
      </c>
      <c r="H75" s="1"/>
    </row>
    <row r="76" spans="1:8" x14ac:dyDescent="0.45">
      <c r="A76" s="1">
        <v>45305</v>
      </c>
      <c r="B76" t="s">
        <v>9</v>
      </c>
      <c r="C76" t="s">
        <v>11</v>
      </c>
      <c r="D76" s="2">
        <v>4</v>
      </c>
      <c r="E76">
        <v>5</v>
      </c>
      <c r="F76" s="2">
        <f t="shared" si="2"/>
        <v>20</v>
      </c>
      <c r="G76" t="s">
        <v>16</v>
      </c>
      <c r="H76" s="1"/>
    </row>
    <row r="77" spans="1:8" x14ac:dyDescent="0.45">
      <c r="A77" s="1">
        <v>45305</v>
      </c>
      <c r="B77" t="s">
        <v>10</v>
      </c>
      <c r="C77" t="s">
        <v>11</v>
      </c>
      <c r="D77" s="2">
        <v>4</v>
      </c>
      <c r="E77">
        <v>5</v>
      </c>
      <c r="F77" s="2">
        <f t="shared" si="2"/>
        <v>20</v>
      </c>
      <c r="G77" t="s">
        <v>16</v>
      </c>
      <c r="H77" s="1"/>
    </row>
    <row r="78" spans="1:8" x14ac:dyDescent="0.45">
      <c r="A78" s="1">
        <v>45305</v>
      </c>
      <c r="B78" t="s">
        <v>9</v>
      </c>
      <c r="C78" t="s">
        <v>11</v>
      </c>
      <c r="D78" s="2">
        <v>4</v>
      </c>
      <c r="E78">
        <v>10</v>
      </c>
      <c r="F78" s="2">
        <f t="shared" si="2"/>
        <v>40</v>
      </c>
      <c r="G78" t="s">
        <v>16</v>
      </c>
      <c r="H78" s="1"/>
    </row>
    <row r="79" spans="1:8" x14ac:dyDescent="0.45">
      <c r="A79" s="1">
        <v>45306</v>
      </c>
      <c r="B79" t="s">
        <v>9</v>
      </c>
      <c r="C79" t="s">
        <v>11</v>
      </c>
      <c r="D79" s="2">
        <v>4</v>
      </c>
      <c r="E79">
        <v>15</v>
      </c>
      <c r="F79" s="2">
        <f t="shared" si="2"/>
        <v>60</v>
      </c>
      <c r="G79" t="s">
        <v>15</v>
      </c>
      <c r="H79" s="1"/>
    </row>
    <row r="80" spans="1:8" x14ac:dyDescent="0.45">
      <c r="A80" s="1">
        <v>45308</v>
      </c>
      <c r="B80" t="s">
        <v>9</v>
      </c>
      <c r="C80" t="s">
        <v>11</v>
      </c>
      <c r="D80" s="2">
        <v>4</v>
      </c>
      <c r="E80">
        <v>15</v>
      </c>
      <c r="F80" s="2">
        <f t="shared" si="2"/>
        <v>60</v>
      </c>
      <c r="G80" t="s">
        <v>15</v>
      </c>
      <c r="H80" s="1"/>
    </row>
    <row r="81" spans="1:8" x14ac:dyDescent="0.45">
      <c r="A81" s="1">
        <v>45308</v>
      </c>
      <c r="B81" t="s">
        <v>9</v>
      </c>
      <c r="C81" t="s">
        <v>11</v>
      </c>
      <c r="D81" s="2">
        <v>4</v>
      </c>
      <c r="E81">
        <v>10</v>
      </c>
      <c r="F81" s="2">
        <f t="shared" si="2"/>
        <v>40</v>
      </c>
      <c r="G81" t="s">
        <v>16</v>
      </c>
      <c r="H81" s="1"/>
    </row>
    <row r="82" spans="1:8" x14ac:dyDescent="0.45">
      <c r="A82" s="1">
        <v>45308</v>
      </c>
      <c r="B82" t="s">
        <v>10</v>
      </c>
      <c r="C82" t="s">
        <v>11</v>
      </c>
      <c r="D82" s="2">
        <v>4</v>
      </c>
      <c r="E82">
        <v>5</v>
      </c>
      <c r="F82" s="2">
        <f t="shared" si="2"/>
        <v>20</v>
      </c>
      <c r="G82" t="s">
        <v>15</v>
      </c>
      <c r="H82" s="1"/>
    </row>
    <row r="83" spans="1:8" x14ac:dyDescent="0.45">
      <c r="A83" s="1">
        <v>45309</v>
      </c>
      <c r="B83" t="s">
        <v>10</v>
      </c>
      <c r="C83" t="s">
        <v>11</v>
      </c>
      <c r="D83" s="2">
        <v>4</v>
      </c>
      <c r="E83">
        <v>10</v>
      </c>
      <c r="F83" s="2">
        <f t="shared" si="2"/>
        <v>40</v>
      </c>
      <c r="G83" t="s">
        <v>16</v>
      </c>
      <c r="H83" s="1"/>
    </row>
    <row r="84" spans="1:8" x14ac:dyDescent="0.45">
      <c r="A84" s="1">
        <v>45310</v>
      </c>
      <c r="B84" t="s">
        <v>9</v>
      </c>
      <c r="C84" t="s">
        <v>11</v>
      </c>
      <c r="D84" s="2">
        <v>4</v>
      </c>
      <c r="E84">
        <v>5</v>
      </c>
      <c r="F84" s="2">
        <f t="shared" si="2"/>
        <v>20</v>
      </c>
      <c r="G84" t="s">
        <v>16</v>
      </c>
      <c r="H84" s="1"/>
    </row>
    <row r="85" spans="1:8" x14ac:dyDescent="0.45">
      <c r="A85" s="1">
        <v>45311</v>
      </c>
      <c r="B85" t="s">
        <v>9</v>
      </c>
      <c r="C85" t="s">
        <v>11</v>
      </c>
      <c r="D85" s="2">
        <v>4</v>
      </c>
      <c r="E85">
        <v>15</v>
      </c>
      <c r="F85" s="2">
        <f t="shared" si="2"/>
        <v>60</v>
      </c>
      <c r="G85" t="s">
        <v>16</v>
      </c>
      <c r="H85" s="1"/>
    </row>
    <row r="86" spans="1:8" x14ac:dyDescent="0.45">
      <c r="A86" s="1">
        <v>45311</v>
      </c>
      <c r="B86" t="s">
        <v>9</v>
      </c>
      <c r="C86" t="s">
        <v>11</v>
      </c>
      <c r="D86" s="2">
        <v>4</v>
      </c>
      <c r="E86">
        <v>5</v>
      </c>
      <c r="F86" s="2">
        <f t="shared" si="2"/>
        <v>20</v>
      </c>
      <c r="G86" t="s">
        <v>15</v>
      </c>
      <c r="H86" s="1"/>
    </row>
    <row r="87" spans="1:8" x14ac:dyDescent="0.45">
      <c r="A87" s="1">
        <v>45311</v>
      </c>
      <c r="B87" t="s">
        <v>9</v>
      </c>
      <c r="C87" t="s">
        <v>11</v>
      </c>
      <c r="D87" s="2">
        <v>4</v>
      </c>
      <c r="E87">
        <v>5</v>
      </c>
      <c r="F87" s="2">
        <f t="shared" si="2"/>
        <v>20</v>
      </c>
      <c r="G87" t="s">
        <v>16</v>
      </c>
      <c r="H87" s="1"/>
    </row>
    <row r="88" spans="1:8" x14ac:dyDescent="0.45">
      <c r="A88" s="1">
        <v>45312</v>
      </c>
      <c r="B88" t="s">
        <v>9</v>
      </c>
      <c r="C88" t="s">
        <v>11</v>
      </c>
      <c r="D88" s="2">
        <v>4</v>
      </c>
      <c r="E88">
        <v>5</v>
      </c>
      <c r="F88" s="2">
        <f t="shared" si="2"/>
        <v>20</v>
      </c>
      <c r="G88" t="s">
        <v>16</v>
      </c>
      <c r="H88" s="1"/>
    </row>
    <row r="89" spans="1:8" x14ac:dyDescent="0.45">
      <c r="A89" s="1">
        <v>45315</v>
      </c>
      <c r="B89" t="s">
        <v>9</v>
      </c>
      <c r="C89" t="s">
        <v>11</v>
      </c>
      <c r="D89" s="2">
        <v>4</v>
      </c>
      <c r="E89">
        <v>15</v>
      </c>
      <c r="F89" s="2">
        <f t="shared" si="2"/>
        <v>60</v>
      </c>
      <c r="G89" t="s">
        <v>15</v>
      </c>
      <c r="H89" s="1"/>
    </row>
    <row r="90" spans="1:8" x14ac:dyDescent="0.45">
      <c r="A90" s="1">
        <v>45316</v>
      </c>
      <c r="B90" t="s">
        <v>9</v>
      </c>
      <c r="C90" t="s">
        <v>11</v>
      </c>
      <c r="D90" s="2">
        <v>4</v>
      </c>
      <c r="E90">
        <v>10</v>
      </c>
      <c r="F90" s="2">
        <f t="shared" si="2"/>
        <v>40</v>
      </c>
      <c r="G90" t="s">
        <v>16</v>
      </c>
      <c r="H90" s="1"/>
    </row>
    <row r="91" spans="1:8" x14ac:dyDescent="0.45">
      <c r="A91" s="1">
        <v>45318</v>
      </c>
      <c r="B91" t="s">
        <v>9</v>
      </c>
      <c r="C91" t="s">
        <v>11</v>
      </c>
      <c r="D91" s="2">
        <v>4</v>
      </c>
      <c r="E91">
        <v>5</v>
      </c>
      <c r="F91" s="2">
        <f t="shared" si="2"/>
        <v>20</v>
      </c>
      <c r="G91" t="s">
        <v>16</v>
      </c>
      <c r="H91" s="1"/>
    </row>
    <row r="92" spans="1:8" x14ac:dyDescent="0.45">
      <c r="A92" s="1">
        <v>45318</v>
      </c>
      <c r="B92" t="s">
        <v>10</v>
      </c>
      <c r="C92" t="s">
        <v>11</v>
      </c>
      <c r="D92" s="2">
        <v>4</v>
      </c>
      <c r="E92">
        <v>5</v>
      </c>
      <c r="F92" s="2">
        <f t="shared" si="2"/>
        <v>20</v>
      </c>
      <c r="G92" t="s">
        <v>15</v>
      </c>
      <c r="H92" s="1"/>
    </row>
    <row r="93" spans="1:8" x14ac:dyDescent="0.45">
      <c r="A93" s="1">
        <v>45318</v>
      </c>
      <c r="B93" t="s">
        <v>10</v>
      </c>
      <c r="C93" t="s">
        <v>11</v>
      </c>
      <c r="D93" s="2">
        <v>4</v>
      </c>
      <c r="E93">
        <v>10</v>
      </c>
      <c r="F93" s="2">
        <f t="shared" si="2"/>
        <v>40</v>
      </c>
      <c r="G93" t="s">
        <v>16</v>
      </c>
      <c r="H93" s="1"/>
    </row>
    <row r="94" spans="1:8" x14ac:dyDescent="0.45">
      <c r="A94" s="1">
        <v>45320</v>
      </c>
      <c r="B94" t="s">
        <v>8</v>
      </c>
      <c r="C94" t="s">
        <v>11</v>
      </c>
      <c r="D94" s="2">
        <v>4</v>
      </c>
      <c r="E94">
        <v>5</v>
      </c>
      <c r="F94" s="2">
        <f t="shared" si="2"/>
        <v>20</v>
      </c>
      <c r="G94" t="s">
        <v>16</v>
      </c>
      <c r="H94" s="1"/>
    </row>
    <row r="95" spans="1:8" x14ac:dyDescent="0.45">
      <c r="A95" s="1">
        <v>45322</v>
      </c>
      <c r="B95" t="s">
        <v>9</v>
      </c>
      <c r="C95" t="s">
        <v>11</v>
      </c>
      <c r="D95" s="2">
        <v>4</v>
      </c>
      <c r="E95">
        <v>10</v>
      </c>
      <c r="F95" s="2">
        <f t="shared" si="2"/>
        <v>40</v>
      </c>
      <c r="G95" t="s">
        <v>16</v>
      </c>
      <c r="H95" s="1"/>
    </row>
    <row r="96" spans="1:8" x14ac:dyDescent="0.45">
      <c r="A96" s="1">
        <v>45322</v>
      </c>
      <c r="B96" t="s">
        <v>10</v>
      </c>
      <c r="C96" t="s">
        <v>11</v>
      </c>
      <c r="D96" s="2">
        <v>4</v>
      </c>
      <c r="E96">
        <v>15</v>
      </c>
      <c r="F96" s="2">
        <f t="shared" si="2"/>
        <v>60</v>
      </c>
      <c r="G96" t="s">
        <v>16</v>
      </c>
      <c r="H96" s="1"/>
    </row>
    <row r="97" spans="1:8" x14ac:dyDescent="0.45">
      <c r="A97" s="1">
        <v>45322</v>
      </c>
      <c r="B97" t="s">
        <v>10</v>
      </c>
      <c r="C97" t="s">
        <v>11</v>
      </c>
      <c r="D97" s="2">
        <v>4</v>
      </c>
      <c r="E97">
        <v>5</v>
      </c>
      <c r="F97" s="2">
        <f t="shared" si="2"/>
        <v>20</v>
      </c>
      <c r="G97" t="s">
        <v>16</v>
      </c>
      <c r="H97" s="1"/>
    </row>
    <row r="98" spans="1:8" x14ac:dyDescent="0.45">
      <c r="A98" s="1">
        <v>45294</v>
      </c>
      <c r="B98" t="s">
        <v>10</v>
      </c>
      <c r="C98" t="s">
        <v>6</v>
      </c>
      <c r="D98" s="2">
        <v>20</v>
      </c>
      <c r="E98">
        <v>3</v>
      </c>
      <c r="F98" s="2">
        <f t="shared" ref="F98:F129" si="3">D98*E98</f>
        <v>60</v>
      </c>
      <c r="G98" t="s">
        <v>16</v>
      </c>
    </row>
    <row r="99" spans="1:8" x14ac:dyDescent="0.45">
      <c r="A99" s="1">
        <v>45294</v>
      </c>
      <c r="B99" t="s">
        <v>9</v>
      </c>
      <c r="C99" t="s">
        <v>6</v>
      </c>
      <c r="D99" s="2">
        <v>20</v>
      </c>
      <c r="E99">
        <v>6</v>
      </c>
      <c r="F99" s="2">
        <f t="shared" si="3"/>
        <v>120</v>
      </c>
      <c r="G99" t="s">
        <v>16</v>
      </c>
    </row>
    <row r="100" spans="1:8" x14ac:dyDescent="0.45">
      <c r="A100" s="1">
        <v>45294</v>
      </c>
      <c r="B100" t="s">
        <v>10</v>
      </c>
      <c r="C100" t="s">
        <v>6</v>
      </c>
      <c r="D100" s="2">
        <v>20</v>
      </c>
      <c r="E100">
        <v>6</v>
      </c>
      <c r="F100" s="2">
        <f t="shared" si="3"/>
        <v>120</v>
      </c>
      <c r="G100" t="s">
        <v>16</v>
      </c>
    </row>
    <row r="101" spans="1:8" x14ac:dyDescent="0.45">
      <c r="A101" s="1">
        <v>45295</v>
      </c>
      <c r="B101" t="s">
        <v>9</v>
      </c>
      <c r="C101" t="s">
        <v>6</v>
      </c>
      <c r="D101" s="2">
        <v>20</v>
      </c>
      <c r="E101">
        <v>9</v>
      </c>
      <c r="F101" s="2">
        <f t="shared" si="3"/>
        <v>180</v>
      </c>
      <c r="G101" t="s">
        <v>16</v>
      </c>
    </row>
    <row r="102" spans="1:8" x14ac:dyDescent="0.45">
      <c r="A102" s="1">
        <v>45296</v>
      </c>
      <c r="B102" t="s">
        <v>10</v>
      </c>
      <c r="C102" t="s">
        <v>6</v>
      </c>
      <c r="D102" s="2">
        <v>20</v>
      </c>
      <c r="E102">
        <v>4</v>
      </c>
      <c r="F102" s="2">
        <f t="shared" si="3"/>
        <v>80</v>
      </c>
      <c r="G102" t="s">
        <v>16</v>
      </c>
    </row>
    <row r="103" spans="1:8" x14ac:dyDescent="0.45">
      <c r="A103" s="1">
        <v>45296</v>
      </c>
      <c r="B103" t="s">
        <v>9</v>
      </c>
      <c r="C103" t="s">
        <v>6</v>
      </c>
      <c r="D103" s="2">
        <v>20</v>
      </c>
      <c r="E103">
        <v>4</v>
      </c>
      <c r="F103" s="2">
        <f t="shared" si="3"/>
        <v>80</v>
      </c>
      <c r="G103" t="s">
        <v>16</v>
      </c>
    </row>
    <row r="104" spans="1:8" x14ac:dyDescent="0.45">
      <c r="A104" s="1">
        <v>45296</v>
      </c>
      <c r="B104" t="s">
        <v>8</v>
      </c>
      <c r="C104" t="s">
        <v>6</v>
      </c>
      <c r="D104" s="2">
        <v>20</v>
      </c>
      <c r="E104">
        <v>6</v>
      </c>
      <c r="F104" s="2">
        <f t="shared" si="3"/>
        <v>120</v>
      </c>
      <c r="G104" t="s">
        <v>16</v>
      </c>
    </row>
    <row r="105" spans="1:8" x14ac:dyDescent="0.45">
      <c r="A105" s="1">
        <v>45296</v>
      </c>
      <c r="B105" t="s">
        <v>9</v>
      </c>
      <c r="C105" t="s">
        <v>6</v>
      </c>
      <c r="D105" s="2">
        <v>20</v>
      </c>
      <c r="E105">
        <v>9</v>
      </c>
      <c r="F105" s="2">
        <f t="shared" si="3"/>
        <v>180</v>
      </c>
      <c r="G105" t="s">
        <v>16</v>
      </c>
    </row>
    <row r="106" spans="1:8" x14ac:dyDescent="0.45">
      <c r="A106" s="1">
        <v>45296</v>
      </c>
      <c r="B106" t="s">
        <v>9</v>
      </c>
      <c r="C106" t="s">
        <v>6</v>
      </c>
      <c r="D106" s="2">
        <v>20</v>
      </c>
      <c r="E106">
        <v>4</v>
      </c>
      <c r="F106" s="2">
        <f t="shared" si="3"/>
        <v>80</v>
      </c>
      <c r="G106" t="s">
        <v>16</v>
      </c>
    </row>
    <row r="107" spans="1:8" x14ac:dyDescent="0.45">
      <c r="A107" s="1">
        <v>45296</v>
      </c>
      <c r="B107" t="s">
        <v>9</v>
      </c>
      <c r="C107" t="s">
        <v>6</v>
      </c>
      <c r="D107" s="2">
        <v>20</v>
      </c>
      <c r="E107">
        <v>6</v>
      </c>
      <c r="F107" s="2">
        <f t="shared" si="3"/>
        <v>120</v>
      </c>
      <c r="G107" t="s">
        <v>16</v>
      </c>
    </row>
    <row r="108" spans="1:8" x14ac:dyDescent="0.45">
      <c r="A108" s="1">
        <v>45297</v>
      </c>
      <c r="B108" t="s">
        <v>10</v>
      </c>
      <c r="C108" t="s">
        <v>6</v>
      </c>
      <c r="D108" s="2">
        <v>20</v>
      </c>
      <c r="E108">
        <v>9</v>
      </c>
      <c r="F108" s="2">
        <f t="shared" si="3"/>
        <v>180</v>
      </c>
      <c r="G108" t="s">
        <v>16</v>
      </c>
    </row>
    <row r="109" spans="1:8" x14ac:dyDescent="0.45">
      <c r="A109" s="1">
        <v>45299</v>
      </c>
      <c r="B109" t="s">
        <v>9</v>
      </c>
      <c r="C109" t="s">
        <v>6</v>
      </c>
      <c r="D109" s="2">
        <v>20</v>
      </c>
      <c r="E109">
        <v>4</v>
      </c>
      <c r="F109" s="2">
        <f t="shared" si="3"/>
        <v>80</v>
      </c>
      <c r="G109" t="s">
        <v>16</v>
      </c>
    </row>
    <row r="110" spans="1:8" x14ac:dyDescent="0.45">
      <c r="A110" s="1">
        <v>45300</v>
      </c>
      <c r="B110" t="s">
        <v>9</v>
      </c>
      <c r="C110" t="s">
        <v>6</v>
      </c>
      <c r="D110" s="2">
        <v>20</v>
      </c>
      <c r="E110">
        <v>4</v>
      </c>
      <c r="F110" s="2">
        <f t="shared" si="3"/>
        <v>80</v>
      </c>
      <c r="G110" t="s">
        <v>16</v>
      </c>
    </row>
    <row r="111" spans="1:8" x14ac:dyDescent="0.45">
      <c r="A111" s="1">
        <v>45301</v>
      </c>
      <c r="B111" t="s">
        <v>9</v>
      </c>
      <c r="C111" t="s">
        <v>6</v>
      </c>
      <c r="D111" s="2">
        <v>20</v>
      </c>
      <c r="E111">
        <v>4</v>
      </c>
      <c r="F111" s="2">
        <f t="shared" si="3"/>
        <v>80</v>
      </c>
      <c r="G111" t="s">
        <v>16</v>
      </c>
    </row>
    <row r="112" spans="1:8" x14ac:dyDescent="0.45">
      <c r="A112" s="1">
        <v>45304</v>
      </c>
      <c r="B112" t="s">
        <v>9</v>
      </c>
      <c r="C112" t="s">
        <v>6</v>
      </c>
      <c r="D112" s="2">
        <v>20</v>
      </c>
      <c r="E112">
        <v>2</v>
      </c>
      <c r="F112" s="2">
        <f t="shared" si="3"/>
        <v>40</v>
      </c>
      <c r="G112" t="s">
        <v>16</v>
      </c>
    </row>
    <row r="113" spans="1:7" x14ac:dyDescent="0.45">
      <c r="A113" s="1">
        <v>45304</v>
      </c>
      <c r="B113" t="s">
        <v>9</v>
      </c>
      <c r="C113" t="s">
        <v>6</v>
      </c>
      <c r="D113" s="2">
        <v>20</v>
      </c>
      <c r="E113">
        <v>4</v>
      </c>
      <c r="F113" s="2">
        <f t="shared" si="3"/>
        <v>80</v>
      </c>
      <c r="G113" t="s">
        <v>15</v>
      </c>
    </row>
    <row r="114" spans="1:7" x14ac:dyDescent="0.45">
      <c r="A114" s="1">
        <v>45305</v>
      </c>
      <c r="B114" t="s">
        <v>9</v>
      </c>
      <c r="C114" t="s">
        <v>6</v>
      </c>
      <c r="D114" s="2">
        <v>20</v>
      </c>
      <c r="E114">
        <v>4</v>
      </c>
      <c r="F114" s="2">
        <f t="shared" si="3"/>
        <v>80</v>
      </c>
      <c r="G114" t="s">
        <v>16</v>
      </c>
    </row>
    <row r="115" spans="1:7" x14ac:dyDescent="0.45">
      <c r="A115" s="1">
        <v>45305</v>
      </c>
      <c r="B115" t="s">
        <v>9</v>
      </c>
      <c r="C115" t="s">
        <v>6</v>
      </c>
      <c r="D115" s="2">
        <v>20</v>
      </c>
      <c r="E115">
        <v>2</v>
      </c>
      <c r="F115" s="2">
        <f t="shared" si="3"/>
        <v>40</v>
      </c>
      <c r="G115" t="s">
        <v>16</v>
      </c>
    </row>
    <row r="116" spans="1:7" x14ac:dyDescent="0.45">
      <c r="A116" s="1">
        <v>45305</v>
      </c>
      <c r="B116" t="s">
        <v>9</v>
      </c>
      <c r="C116" t="s">
        <v>6</v>
      </c>
      <c r="D116" s="2">
        <v>20</v>
      </c>
      <c r="E116">
        <v>6</v>
      </c>
      <c r="F116" s="2">
        <f t="shared" si="3"/>
        <v>120</v>
      </c>
      <c r="G116" t="s">
        <v>16</v>
      </c>
    </row>
    <row r="117" spans="1:7" x14ac:dyDescent="0.45">
      <c r="A117" s="1">
        <v>45305</v>
      </c>
      <c r="B117" t="s">
        <v>9</v>
      </c>
      <c r="C117" t="s">
        <v>6</v>
      </c>
      <c r="D117" s="2">
        <v>20</v>
      </c>
      <c r="E117">
        <v>2</v>
      </c>
      <c r="F117" s="2">
        <f t="shared" si="3"/>
        <v>40</v>
      </c>
      <c r="G117" t="s">
        <v>16</v>
      </c>
    </row>
    <row r="118" spans="1:7" x14ac:dyDescent="0.45">
      <c r="A118" s="1">
        <v>45307</v>
      </c>
      <c r="B118" t="s">
        <v>9</v>
      </c>
      <c r="C118" t="s">
        <v>6</v>
      </c>
      <c r="D118" s="2">
        <v>20</v>
      </c>
      <c r="E118">
        <v>3</v>
      </c>
      <c r="F118" s="2">
        <f t="shared" si="3"/>
        <v>60</v>
      </c>
      <c r="G118" t="s">
        <v>16</v>
      </c>
    </row>
    <row r="119" spans="1:7" x14ac:dyDescent="0.45">
      <c r="A119" s="1">
        <v>45307</v>
      </c>
      <c r="B119" t="s">
        <v>9</v>
      </c>
      <c r="C119" t="s">
        <v>6</v>
      </c>
      <c r="D119" s="2">
        <v>20</v>
      </c>
      <c r="E119">
        <v>3</v>
      </c>
      <c r="F119" s="2">
        <f t="shared" si="3"/>
        <v>60</v>
      </c>
      <c r="G119" t="s">
        <v>16</v>
      </c>
    </row>
    <row r="120" spans="1:7" x14ac:dyDescent="0.45">
      <c r="A120" s="1">
        <v>45308</v>
      </c>
      <c r="B120" t="s">
        <v>8</v>
      </c>
      <c r="C120" t="s">
        <v>6</v>
      </c>
      <c r="D120" s="2">
        <v>20</v>
      </c>
      <c r="E120">
        <v>6</v>
      </c>
      <c r="F120" s="2">
        <f t="shared" si="3"/>
        <v>120</v>
      </c>
      <c r="G120" t="s">
        <v>16</v>
      </c>
    </row>
    <row r="121" spans="1:7" x14ac:dyDescent="0.45">
      <c r="A121" s="1">
        <v>45308</v>
      </c>
      <c r="B121" t="s">
        <v>9</v>
      </c>
      <c r="C121" t="s">
        <v>6</v>
      </c>
      <c r="D121" s="2">
        <v>20</v>
      </c>
      <c r="E121">
        <v>2</v>
      </c>
      <c r="F121" s="2">
        <f t="shared" si="3"/>
        <v>40</v>
      </c>
      <c r="G121" t="s">
        <v>16</v>
      </c>
    </row>
    <row r="122" spans="1:7" x14ac:dyDescent="0.45">
      <c r="A122" s="1">
        <v>45308</v>
      </c>
      <c r="B122" t="s">
        <v>10</v>
      </c>
      <c r="C122" t="s">
        <v>6</v>
      </c>
      <c r="D122" s="2">
        <v>20</v>
      </c>
      <c r="E122">
        <v>6</v>
      </c>
      <c r="F122" s="2">
        <f t="shared" si="3"/>
        <v>120</v>
      </c>
      <c r="G122" t="s">
        <v>16</v>
      </c>
    </row>
    <row r="123" spans="1:7" x14ac:dyDescent="0.45">
      <c r="A123" s="1">
        <v>45309</v>
      </c>
      <c r="B123" t="s">
        <v>9</v>
      </c>
      <c r="C123" t="s">
        <v>6</v>
      </c>
      <c r="D123" s="2">
        <v>20</v>
      </c>
      <c r="E123">
        <v>6</v>
      </c>
      <c r="F123" s="2">
        <f t="shared" si="3"/>
        <v>120</v>
      </c>
      <c r="G123" t="s">
        <v>16</v>
      </c>
    </row>
    <row r="124" spans="1:7" x14ac:dyDescent="0.45">
      <c r="A124" s="1">
        <v>45310</v>
      </c>
      <c r="B124" t="s">
        <v>9</v>
      </c>
      <c r="C124" t="s">
        <v>6</v>
      </c>
      <c r="D124" s="2">
        <v>20</v>
      </c>
      <c r="E124">
        <v>6</v>
      </c>
      <c r="F124" s="2">
        <f t="shared" si="3"/>
        <v>120</v>
      </c>
      <c r="G124" t="s">
        <v>16</v>
      </c>
    </row>
    <row r="125" spans="1:7" x14ac:dyDescent="0.45">
      <c r="A125" s="1">
        <v>45310</v>
      </c>
      <c r="B125" t="s">
        <v>8</v>
      </c>
      <c r="C125" t="s">
        <v>6</v>
      </c>
      <c r="D125" s="2">
        <v>20</v>
      </c>
      <c r="E125">
        <v>2</v>
      </c>
      <c r="F125" s="2">
        <f t="shared" si="3"/>
        <v>40</v>
      </c>
      <c r="G125" t="s">
        <v>16</v>
      </c>
    </row>
    <row r="126" spans="1:7" x14ac:dyDescent="0.45">
      <c r="A126" s="1">
        <v>45310</v>
      </c>
      <c r="B126" t="s">
        <v>9</v>
      </c>
      <c r="C126" t="s">
        <v>6</v>
      </c>
      <c r="D126" s="2">
        <v>20</v>
      </c>
      <c r="E126">
        <v>6</v>
      </c>
      <c r="F126" s="2">
        <f t="shared" si="3"/>
        <v>120</v>
      </c>
      <c r="G126" t="s">
        <v>16</v>
      </c>
    </row>
    <row r="127" spans="1:7" x14ac:dyDescent="0.45">
      <c r="A127" s="1">
        <v>45310</v>
      </c>
      <c r="B127" t="s">
        <v>9</v>
      </c>
      <c r="C127" t="s">
        <v>6</v>
      </c>
      <c r="D127" s="2">
        <v>20</v>
      </c>
      <c r="E127">
        <v>6</v>
      </c>
      <c r="F127" s="2">
        <f t="shared" si="3"/>
        <v>120</v>
      </c>
      <c r="G127" t="s">
        <v>16</v>
      </c>
    </row>
    <row r="128" spans="1:7" x14ac:dyDescent="0.45">
      <c r="A128" s="1">
        <v>45310</v>
      </c>
      <c r="B128" t="s">
        <v>8</v>
      </c>
      <c r="C128" t="s">
        <v>6</v>
      </c>
      <c r="D128" s="2">
        <v>20</v>
      </c>
      <c r="E128">
        <v>4</v>
      </c>
      <c r="F128" s="2">
        <f t="shared" si="3"/>
        <v>80</v>
      </c>
      <c r="G128" t="s">
        <v>16</v>
      </c>
    </row>
    <row r="129" spans="1:7" x14ac:dyDescent="0.45">
      <c r="A129" s="1">
        <v>45311</v>
      </c>
      <c r="B129" t="s">
        <v>9</v>
      </c>
      <c r="C129" t="s">
        <v>6</v>
      </c>
      <c r="D129" s="2">
        <v>20</v>
      </c>
      <c r="E129">
        <v>6</v>
      </c>
      <c r="F129" s="2">
        <f t="shared" si="3"/>
        <v>120</v>
      </c>
      <c r="G129" t="s">
        <v>16</v>
      </c>
    </row>
    <row r="130" spans="1:7" x14ac:dyDescent="0.45">
      <c r="A130" s="1">
        <v>45315</v>
      </c>
      <c r="B130" t="s">
        <v>9</v>
      </c>
      <c r="C130" t="s">
        <v>6</v>
      </c>
      <c r="D130" s="2">
        <v>20</v>
      </c>
      <c r="E130">
        <v>4</v>
      </c>
      <c r="F130" s="2">
        <f t="shared" ref="F130:F161" si="4">D130*E130</f>
        <v>80</v>
      </c>
      <c r="G130" t="s">
        <v>15</v>
      </c>
    </row>
    <row r="131" spans="1:7" x14ac:dyDescent="0.45">
      <c r="A131" s="1">
        <v>45316</v>
      </c>
      <c r="B131" t="s">
        <v>9</v>
      </c>
      <c r="C131" t="s">
        <v>6</v>
      </c>
      <c r="D131" s="2">
        <v>20</v>
      </c>
      <c r="E131">
        <v>2</v>
      </c>
      <c r="F131" s="2">
        <f t="shared" si="4"/>
        <v>40</v>
      </c>
      <c r="G131" t="s">
        <v>16</v>
      </c>
    </row>
    <row r="132" spans="1:7" x14ac:dyDescent="0.45">
      <c r="A132" s="1">
        <v>45318</v>
      </c>
      <c r="B132" t="s">
        <v>10</v>
      </c>
      <c r="C132" t="s">
        <v>6</v>
      </c>
      <c r="D132" s="2">
        <v>20</v>
      </c>
      <c r="E132">
        <v>6</v>
      </c>
      <c r="F132" s="2">
        <f t="shared" si="4"/>
        <v>120</v>
      </c>
      <c r="G132" t="s">
        <v>16</v>
      </c>
    </row>
    <row r="133" spans="1:7" x14ac:dyDescent="0.45">
      <c r="A133" s="1">
        <v>45318</v>
      </c>
      <c r="B133" t="s">
        <v>10</v>
      </c>
      <c r="C133" t="s">
        <v>6</v>
      </c>
      <c r="D133" s="2">
        <v>20</v>
      </c>
      <c r="E133">
        <v>4</v>
      </c>
      <c r="F133" s="2">
        <f t="shared" si="4"/>
        <v>80</v>
      </c>
      <c r="G133" t="s">
        <v>16</v>
      </c>
    </row>
    <row r="134" spans="1:7" x14ac:dyDescent="0.45">
      <c r="A134" s="1">
        <v>45321</v>
      </c>
      <c r="B134" t="s">
        <v>9</v>
      </c>
      <c r="C134" t="s">
        <v>6</v>
      </c>
      <c r="D134" s="2">
        <v>20</v>
      </c>
      <c r="E134">
        <v>4</v>
      </c>
      <c r="F134" s="2">
        <f t="shared" si="4"/>
        <v>80</v>
      </c>
      <c r="G134" t="s">
        <v>16</v>
      </c>
    </row>
    <row r="135" spans="1:7" x14ac:dyDescent="0.45">
      <c r="A135" s="1">
        <v>45322</v>
      </c>
      <c r="B135" t="s">
        <v>9</v>
      </c>
      <c r="C135" t="s">
        <v>7</v>
      </c>
      <c r="D135" s="2">
        <v>25</v>
      </c>
      <c r="E135">
        <v>6</v>
      </c>
      <c r="F135" s="2">
        <f t="shared" si="4"/>
        <v>150</v>
      </c>
      <c r="G135" t="s">
        <v>16</v>
      </c>
    </row>
    <row r="136" spans="1:7" x14ac:dyDescent="0.45">
      <c r="A136" s="1"/>
      <c r="D136" s="9"/>
      <c r="E136">
        <f>SUM(Table2[Qty])</f>
        <v>825</v>
      </c>
      <c r="F136" s="10">
        <f>SUM(Table2[Sub-total])</f>
        <v>9575</v>
      </c>
      <c r="G136">
        <f>COUNTIF(Table2[Return], "Y")</f>
        <v>13</v>
      </c>
    </row>
    <row r="137" spans="1:7" x14ac:dyDescent="0.45">
      <c r="A137" s="1"/>
      <c r="D137" s="2"/>
      <c r="F137" s="2"/>
    </row>
    <row r="138" spans="1:7" x14ac:dyDescent="0.45">
      <c r="A138" s="1"/>
      <c r="D138" s="2"/>
      <c r="F138" s="2"/>
    </row>
    <row r="139" spans="1:7" x14ac:dyDescent="0.45">
      <c r="A139" s="1"/>
      <c r="D139" s="2"/>
      <c r="F139" s="2"/>
    </row>
    <row r="140" spans="1:7" x14ac:dyDescent="0.45">
      <c r="A140" s="1"/>
      <c r="D140" s="2"/>
      <c r="F140" s="2"/>
    </row>
    <row r="141" spans="1:7" x14ac:dyDescent="0.45">
      <c r="A141" s="1"/>
      <c r="D141" s="2"/>
      <c r="F141" s="2"/>
    </row>
    <row r="142" spans="1:7" x14ac:dyDescent="0.45">
      <c r="A142" s="1"/>
      <c r="D142" s="2"/>
      <c r="F142" s="2"/>
    </row>
    <row r="143" spans="1:7" x14ac:dyDescent="0.45">
      <c r="A143" s="1"/>
      <c r="D143" s="2"/>
      <c r="F143" s="2"/>
    </row>
    <row r="144" spans="1:7" x14ac:dyDescent="0.45">
      <c r="A144" s="1"/>
      <c r="D144" s="2"/>
      <c r="F144" s="2"/>
    </row>
    <row r="145" spans="1:6" x14ac:dyDescent="0.45">
      <c r="A145" s="1"/>
      <c r="D145" s="2"/>
      <c r="F145" s="2"/>
    </row>
    <row r="146" spans="1:6" x14ac:dyDescent="0.45">
      <c r="A146" s="1"/>
      <c r="D146" s="2"/>
      <c r="F146" s="2"/>
    </row>
    <row r="147" spans="1:6" x14ac:dyDescent="0.45">
      <c r="A147" s="1"/>
      <c r="D147" s="2"/>
      <c r="F147" s="2"/>
    </row>
    <row r="148" spans="1:6" x14ac:dyDescent="0.45">
      <c r="A148" s="1"/>
      <c r="D148" s="2"/>
      <c r="F148" s="2"/>
    </row>
    <row r="149" spans="1:6" x14ac:dyDescent="0.45">
      <c r="A149" s="1"/>
      <c r="D149" s="2"/>
      <c r="F149" s="2"/>
    </row>
    <row r="150" spans="1:6" x14ac:dyDescent="0.45">
      <c r="A150" s="1"/>
      <c r="D150" s="2"/>
      <c r="F150" s="2"/>
    </row>
    <row r="151" spans="1:6" x14ac:dyDescent="0.45">
      <c r="A151" s="1"/>
      <c r="D151" s="2"/>
      <c r="F151" s="2"/>
    </row>
    <row r="152" spans="1:6" x14ac:dyDescent="0.45">
      <c r="A152" s="1"/>
      <c r="D152" s="2"/>
      <c r="F152" s="2"/>
    </row>
    <row r="153" spans="1:6" x14ac:dyDescent="0.45">
      <c r="A153" s="1"/>
      <c r="D153" s="2"/>
      <c r="F153" s="2"/>
    </row>
    <row r="154" spans="1:6" x14ac:dyDescent="0.45">
      <c r="A154" s="1"/>
      <c r="D154" s="2"/>
      <c r="F154" s="2"/>
    </row>
    <row r="155" spans="1:6" x14ac:dyDescent="0.45">
      <c r="A155" s="1"/>
      <c r="D155" s="2"/>
      <c r="F155" s="2"/>
    </row>
    <row r="156" spans="1:6" x14ac:dyDescent="0.45">
      <c r="A156" s="1"/>
      <c r="D156" s="2"/>
      <c r="F156" s="2"/>
    </row>
    <row r="157" spans="1:6" x14ac:dyDescent="0.45">
      <c r="A157" s="1"/>
      <c r="D157" s="2"/>
      <c r="F157" s="2"/>
    </row>
    <row r="158" spans="1:6" x14ac:dyDescent="0.45">
      <c r="A158" s="1"/>
      <c r="D158" s="2"/>
      <c r="F158" s="2"/>
    </row>
    <row r="159" spans="1:6" x14ac:dyDescent="0.45">
      <c r="A159" s="1"/>
      <c r="D159" s="2"/>
      <c r="F159" s="2"/>
    </row>
    <row r="160" spans="1:6" x14ac:dyDescent="0.45">
      <c r="A160" s="1"/>
      <c r="D160" s="2"/>
      <c r="F160" s="2"/>
    </row>
    <row r="161" spans="1:6" x14ac:dyDescent="0.45">
      <c r="A161" s="1"/>
      <c r="D161" s="2"/>
      <c r="F161" s="2"/>
    </row>
    <row r="162" spans="1:6" x14ac:dyDescent="0.45">
      <c r="A162" s="1"/>
      <c r="D162" s="2"/>
      <c r="F162" s="2"/>
    </row>
    <row r="163" spans="1:6" x14ac:dyDescent="0.45">
      <c r="A163" s="1"/>
      <c r="D163" s="2"/>
      <c r="F163" s="2"/>
    </row>
    <row r="164" spans="1:6" x14ac:dyDescent="0.45">
      <c r="A164" s="1"/>
      <c r="D164" s="2"/>
      <c r="F164" s="2"/>
    </row>
    <row r="165" spans="1:6" x14ac:dyDescent="0.45">
      <c r="A165" s="1"/>
      <c r="D165" s="2"/>
      <c r="F165" s="2"/>
    </row>
    <row r="166" spans="1:6" x14ac:dyDescent="0.45">
      <c r="A166" s="1"/>
      <c r="D166" s="2"/>
      <c r="F166" s="2"/>
    </row>
    <row r="167" spans="1:6" x14ac:dyDescent="0.45">
      <c r="A167" s="1"/>
      <c r="D167" s="2"/>
      <c r="F167" s="2"/>
    </row>
    <row r="168" spans="1:6" x14ac:dyDescent="0.45">
      <c r="A168" s="1"/>
      <c r="D168" s="2"/>
      <c r="F168" s="2"/>
    </row>
    <row r="169" spans="1:6" x14ac:dyDescent="0.45">
      <c r="A169" s="1"/>
      <c r="D169" s="2"/>
      <c r="F169" s="2"/>
    </row>
    <row r="170" spans="1:6" x14ac:dyDescent="0.45">
      <c r="A170" s="1"/>
      <c r="D170" s="2"/>
      <c r="F170" s="2"/>
    </row>
    <row r="171" spans="1:6" x14ac:dyDescent="0.45">
      <c r="A171" s="1"/>
      <c r="D171" s="2"/>
      <c r="F171" s="2"/>
    </row>
    <row r="172" spans="1:6" x14ac:dyDescent="0.45">
      <c r="A172" s="1"/>
      <c r="D172" s="2"/>
      <c r="F172" s="2"/>
    </row>
    <row r="173" spans="1:6" x14ac:dyDescent="0.45">
      <c r="A173" s="1"/>
      <c r="D173" s="2"/>
      <c r="F173" s="2"/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Dashboard</vt:lpstr>
      <vt:lpstr>Data</vt:lpstr>
      <vt:lpstr>Dashboard!Print_Area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Csaba Gyulai</cp:lastModifiedBy>
  <cp:lastPrinted>2023-12-20T23:41:04Z</cp:lastPrinted>
  <dcterms:created xsi:type="dcterms:W3CDTF">2015-10-12T08:57:56Z</dcterms:created>
  <dcterms:modified xsi:type="dcterms:W3CDTF">2023-12-20T23:56:46Z</dcterms:modified>
</cp:coreProperties>
</file>