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theipsa-my.sharepoint.com/personal/mark_robson_theipsa_org_uk/Documents/"/>
    </mc:Choice>
  </mc:AlternateContent>
  <xr:revisionPtr revIDLastSave="4" documentId="8_{887A8FA3-C1A5-4318-A9AA-9E4BFCC84900}" xr6:coauthVersionLast="45" xr6:coauthVersionMax="45" xr10:uidLastSave="{13B56189-5765-4FEE-A616-F0CE29D33800}"/>
  <bookViews>
    <workbookView xWindow="-120" yWindow="-120" windowWidth="29040" windowHeight="15840" firstSheet="1" activeTab="11" xr2:uid="{00000000-000D-0000-FFFF-FFFF00000000}"/>
  </bookViews>
  <sheets>
    <sheet name="2009-10" sheetId="7" r:id="rId1"/>
    <sheet name="2010-11" sheetId="6" r:id="rId2"/>
    <sheet name="2011-12" sheetId="5" r:id="rId3"/>
    <sheet name="2012-13" sheetId="4" r:id="rId4"/>
    <sheet name="2013-14" sheetId="3" r:id="rId5"/>
    <sheet name="2014-15" sheetId="2" r:id="rId6"/>
    <sheet name="2015-16" sheetId="1" r:id="rId7"/>
    <sheet name="2016-17" sheetId="8" r:id="rId8"/>
    <sheet name="2017-18" sheetId="9" r:id="rId9"/>
    <sheet name="2018-19" sheetId="10" r:id="rId10"/>
    <sheet name="2019-20" sheetId="11" r:id="rId11"/>
    <sheet name="20-21" sheetId="12" r:id="rId12"/>
  </sheets>
  <definedNames>
    <definedName name="_xlnm._FilterDatabase" localSheetId="1" hidden="1">'2010-11'!$A$1:$K$1</definedName>
    <definedName name="_xlnm._FilterDatabase" localSheetId="2" hidden="1">'2011-12'!$A$1:$I$1</definedName>
    <definedName name="_xlnm._FilterDatabase" localSheetId="3" hidden="1">'2012-13'!$A$1:$K$24</definedName>
    <definedName name="_xlnm._FilterDatabase" localSheetId="4" hidden="1">'2013-14'!$A$1:$J$67</definedName>
    <definedName name="_xlnm._FilterDatabase" localSheetId="5" hidden="1">'2014-15'!$A$1:$I$61</definedName>
    <definedName name="_xlnm._FilterDatabase" localSheetId="6" hidden="1">'2015-16'!$A$1:$F$32</definedName>
    <definedName name="_xlnm._FilterDatabase" localSheetId="7" hidden="1">'2016-17'!$A$1:$F$74</definedName>
    <definedName name="_xlnm._FilterDatabase" localSheetId="8" hidden="1">'2017-18'!$A$1:$F$1</definedName>
    <definedName name="_xlnm._FilterDatabase" localSheetId="9" hidden="1">'2018-19'!$A$1:$F$1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" i="10" l="1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A81" i="8"/>
  <c r="A80" i="8"/>
  <c r="A79" i="8"/>
  <c r="A78" i="8"/>
  <c r="A77" i="8"/>
  <c r="A76" i="8"/>
  <c r="A73" i="8"/>
</calcChain>
</file>

<file path=xl/sharedStrings.xml><?xml version="1.0" encoding="utf-8"?>
<sst xmlns="http://schemas.openxmlformats.org/spreadsheetml/2006/main" count="2307" uniqueCount="180">
  <si>
    <t>Description</t>
  </si>
  <si>
    <t>Rail</t>
  </si>
  <si>
    <t>Board</t>
  </si>
  <si>
    <t>Neil Butterfield</t>
  </si>
  <si>
    <t>Liz Padmore</t>
  </si>
  <si>
    <t>Tony Wright</t>
  </si>
  <si>
    <t>Air</t>
  </si>
  <si>
    <t>Lord John Thurso</t>
  </si>
  <si>
    <t>Mileage</t>
  </si>
  <si>
    <t>Robert Owen</t>
  </si>
  <si>
    <t>Expense Type</t>
  </si>
  <si>
    <t>Board member</t>
  </si>
  <si>
    <t>Date</t>
  </si>
  <si>
    <t>Name</t>
  </si>
  <si>
    <t>Role</t>
  </si>
  <si>
    <t>From</t>
  </si>
  <si>
    <t>To</t>
  </si>
  <si>
    <t>Value</t>
  </si>
  <si>
    <t>Board Member</t>
  </si>
  <si>
    <t>Travel</t>
  </si>
  <si>
    <t>Bournville</t>
  </si>
  <si>
    <t>London RTN</t>
  </si>
  <si>
    <t>Exeter St Davids</t>
  </si>
  <si>
    <t>High Wycome</t>
  </si>
  <si>
    <t>Basingstoke</t>
  </si>
  <si>
    <t>London</t>
  </si>
  <si>
    <t>Marlow</t>
  </si>
  <si>
    <r>
      <t xml:space="preserve"> </t>
    </r>
    <r>
      <rPr>
        <b/>
        <sz val="11"/>
        <color rgb="FF000000"/>
        <rFont val="Calibri"/>
        <family val="2"/>
        <scheme val="minor"/>
      </rPr>
      <t>Date</t>
    </r>
  </si>
  <si>
    <t xml:space="preserve">London </t>
  </si>
  <si>
    <t>High Wycombe</t>
  </si>
  <si>
    <r>
      <t xml:space="preserve"> </t>
    </r>
    <r>
      <rPr>
        <sz val="11"/>
        <color rgb="FF000000"/>
        <rFont val="Calibri"/>
        <family val="2"/>
        <scheme val="minor"/>
      </rPr>
      <t>10/07/2014</t>
    </r>
  </si>
  <si>
    <t>Exeter</t>
  </si>
  <si>
    <r>
      <t xml:space="preserve"> </t>
    </r>
    <r>
      <rPr>
        <sz val="11"/>
        <color rgb="FF000000"/>
        <rFont val="Calibri"/>
        <family val="2"/>
        <scheme val="minor"/>
      </rPr>
      <t>09/04/2014</t>
    </r>
  </si>
  <si>
    <t>Meeting with MP</t>
  </si>
  <si>
    <t>Car 36.9 Miles</t>
  </si>
  <si>
    <t>Marlowe Partial Claim</t>
  </si>
  <si>
    <t>Board workshop</t>
  </si>
  <si>
    <t>Salisbury</t>
  </si>
  <si>
    <t>Car 123 miles</t>
  </si>
  <si>
    <t>HMP Layhill Partial Claim</t>
  </si>
  <si>
    <t>Devon</t>
  </si>
  <si>
    <t>Sir Neil Butterfield</t>
  </si>
  <si>
    <t>Travel to Board Meeting 3 Oct</t>
  </si>
  <si>
    <t>Travel from Board Meeting 3 Oct</t>
  </si>
  <si>
    <t>Birmingham</t>
  </si>
  <si>
    <t>Seer Green</t>
  </si>
  <si>
    <t>Travel from Board Away Day 3 Oct</t>
  </si>
  <si>
    <t>Travel for IPSA Meeting</t>
  </si>
  <si>
    <t>Travel to Board Meeting</t>
  </si>
  <si>
    <t>Travel to Board Workshop</t>
  </si>
  <si>
    <t>Travel from Board Workshop</t>
  </si>
  <si>
    <t xml:space="preserve">Exeter </t>
  </si>
  <si>
    <t>Travel to Annual Reporting Meeting</t>
  </si>
  <si>
    <t>Travel from Board Meeting</t>
  </si>
  <si>
    <t xml:space="preserve">Travel to Board Meeting </t>
  </si>
  <si>
    <t>Crediton</t>
  </si>
  <si>
    <t>Travel to IPSA Interviews</t>
  </si>
  <si>
    <t>Londn</t>
  </si>
  <si>
    <t>Head of Internal Audit &amp; Assurance</t>
  </si>
  <si>
    <t>Subscription</t>
  </si>
  <si>
    <t>ACCA Subscription</t>
  </si>
  <si>
    <t xml:space="preserve">Work Shadowing &amp; Meeting MP </t>
  </si>
  <si>
    <t>Travel to IPSA-MP Liaison Group</t>
  </si>
  <si>
    <t>Travel from IPSA-MP Liaison Group</t>
  </si>
  <si>
    <t>HR Manager</t>
  </si>
  <si>
    <t>Membership</t>
  </si>
  <si>
    <t>CIPD Membership</t>
  </si>
  <si>
    <t>Travel from Town Hall Session/SCIPSA &amp; Board Meeting</t>
  </si>
  <si>
    <t>Travel to Town Hall Session/SCIPSA &amp; Board Meeting</t>
  </si>
  <si>
    <t>Travel to Chairman's Forum</t>
  </si>
  <si>
    <t>Travel to Various Board Meetings</t>
  </si>
  <si>
    <t xml:space="preserve"> 02/10/2013</t>
  </si>
  <si>
    <t xml:space="preserve"> 01/07/2013</t>
  </si>
  <si>
    <t>End date</t>
  </si>
  <si>
    <t>Travel for workshop / for Board meeting</t>
  </si>
  <si>
    <t>Travel to Board meeting</t>
  </si>
  <si>
    <t>Shadowing</t>
  </si>
  <si>
    <t>Barnstaple</t>
  </si>
  <si>
    <t>Workshops and shadowing</t>
  </si>
  <si>
    <t>Meeting</t>
  </si>
  <si>
    <t>Workshop and Board meeting</t>
  </si>
  <si>
    <t>London Marylebone</t>
  </si>
  <si>
    <t>Travel to meetings at Portland House</t>
  </si>
  <si>
    <t>Workshop</t>
  </si>
  <si>
    <t>Travel for induction</t>
  </si>
  <si>
    <t>Jackie Ballard</t>
  </si>
  <si>
    <t>Visit to National assembly for Wales</t>
  </si>
  <si>
    <t>Cardiff</t>
  </si>
  <si>
    <t xml:space="preserve">Amersham to London (RTN) </t>
  </si>
  <si>
    <t xml:space="preserve">Board and later meetings </t>
  </si>
  <si>
    <t xml:space="preserve">- </t>
  </si>
  <si>
    <t xml:space="preserve">£2.00 (mileage) </t>
  </si>
  <si>
    <t xml:space="preserve">Board and MP meetings </t>
  </si>
  <si>
    <t xml:space="preserve">£7.00 (£5 car park &amp; 2 car mileage) </t>
  </si>
  <si>
    <t xml:space="preserve">Board meeting; MP meeting and meeting with the Compliance Officer </t>
  </si>
  <si>
    <t xml:space="preserve">Board meeting </t>
  </si>
  <si>
    <t xml:space="preserve">Meeting with Jack Straw MP </t>
  </si>
  <si>
    <t xml:space="preserve">Amersham to Victoria (RTN) </t>
  </si>
  <si>
    <t xml:space="preserve">Amersham to Chancery Lane (RTN) </t>
  </si>
  <si>
    <t xml:space="preserve">Board away day </t>
  </si>
  <si>
    <t xml:space="preserve">Audit and Risk Committee meeting </t>
  </si>
  <si>
    <t xml:space="preserve">Amersham to Charing Cross (RTN) </t>
  </si>
  <si>
    <t>Sir Scott Baker</t>
  </si>
  <si>
    <t>Total</t>
  </si>
  <si>
    <t>Other</t>
  </si>
  <si>
    <t>Purpose</t>
  </si>
  <si>
    <t xml:space="preserve">London to Blackburn </t>
  </si>
  <si>
    <t xml:space="preserve">London to Ramsgate </t>
  </si>
  <si>
    <t xml:space="preserve">Constituency Office visit, office of Laura Sandys MP </t>
  </si>
  <si>
    <t>Taxi</t>
  </si>
  <si>
    <t>Accommodation &amp; Subsistence</t>
  </si>
  <si>
    <t>Andrew McDonald</t>
  </si>
  <si>
    <t>Chief Executive</t>
  </si>
  <si>
    <t>Constituency Office visit, office of Jack straw MP (8/07/2010 to 10/07/2010)</t>
  </si>
  <si>
    <t>John Sills</t>
  </si>
  <si>
    <t>Director of Policy</t>
  </si>
  <si>
    <t>Visit to Constituency Office of Michael McCann MP</t>
  </si>
  <si>
    <t>Scott Woolveridge</t>
  </si>
  <si>
    <t>Director of Operations</t>
  </si>
  <si>
    <t xml:space="preserve">Interim accommodation (4 nights) </t>
  </si>
  <si>
    <t xml:space="preserve">Victoria to Herne Bay (SNG) </t>
  </si>
  <si>
    <t xml:space="preserve">Journey to Constituency office, Roger Gale MP, North Thanet </t>
  </si>
  <si>
    <t>London to East Kilbride</t>
  </si>
  <si>
    <t>Journey from Constituency office, Roger Gale MP, North Thanet</t>
  </si>
  <si>
    <t>Birchington on Sea to Victoria (SNG</t>
  </si>
  <si>
    <t xml:space="preserve">Temple to IPSA office </t>
  </si>
  <si>
    <t xml:space="preserve">Collect papers for Board meeting </t>
  </si>
  <si>
    <t xml:space="preserve">Amersham to Charing Cross </t>
  </si>
  <si>
    <t xml:space="preserve">Attend lecture </t>
  </si>
  <si>
    <t xml:space="preserve">£7.00 (£5 car park &amp; £2 mileage) </t>
  </si>
  <si>
    <t xml:space="preserve">Amersham to IPSA office </t>
  </si>
  <si>
    <t xml:space="preserve">Attend Board meeting </t>
  </si>
  <si>
    <t xml:space="preserve">Amersham to Church House </t>
  </si>
  <si>
    <t xml:space="preserve">IPSA launch </t>
  </si>
  <si>
    <t xml:space="preserve">Pall Mall to House of Commons </t>
  </si>
  <si>
    <t xml:space="preserve">To House of Commons Commission (taxi needed to be present on time for the first item on the agenda) </t>
  </si>
  <si>
    <t xml:space="preserve">London to Oxford and return </t>
  </si>
  <si>
    <t xml:space="preserve">Meeting David Hine and Mark Phelps to discuss seminar programme, etc for IPSA </t>
  </si>
  <si>
    <t xml:space="preserve">Oxford </t>
  </si>
  <si>
    <t xml:space="preserve">Overnight stay for David Hine and Mark Phelps meeting </t>
  </si>
  <si>
    <t xml:space="preserve">Paddington to London Heathrow (RTN) </t>
  </si>
  <si>
    <t xml:space="preserve">Consultation meeting in Belfast for draft rules </t>
  </si>
  <si>
    <t xml:space="preserve">London Heathrow to Belfast City Airport (RTN) </t>
  </si>
  <si>
    <t xml:space="preserve">Belfast City Airport to Europa Hotel (Flight delayed) </t>
  </si>
  <si>
    <t xml:space="preserve">Overnight stay in Europa hotel </t>
  </si>
  <si>
    <t xml:space="preserve">Europa Hotel to Belfast City Airport (at 5am) </t>
  </si>
  <si>
    <t>30/11/2009 and 01/12/2009</t>
  </si>
  <si>
    <t xml:space="preserve">Amersham to London (RTN), Victoria to Westminster </t>
  </si>
  <si>
    <t>Journey type</t>
  </si>
  <si>
    <t>Ruth Evans</t>
  </si>
  <si>
    <t>Stationery &amp; Office Supplies</t>
  </si>
  <si>
    <t>General</t>
  </si>
  <si>
    <t>Underground</t>
  </si>
  <si>
    <t>Travel &amp; Subsistence</t>
  </si>
  <si>
    <t>Public Trasport</t>
  </si>
  <si>
    <t>Rail Travel</t>
  </si>
  <si>
    <t>Air Travel</t>
  </si>
  <si>
    <t>TAXI</t>
  </si>
  <si>
    <t>Subsistence</t>
  </si>
  <si>
    <t>Will Lifford</t>
  </si>
  <si>
    <t>Car Parking</t>
  </si>
  <si>
    <t>Hotel Expenses</t>
  </si>
  <si>
    <t>Year</t>
  </si>
  <si>
    <t>Period</t>
  </si>
  <si>
    <t>Trans.date</t>
  </si>
  <si>
    <t>Name(T)</t>
  </si>
  <si>
    <t>Role(T)</t>
  </si>
  <si>
    <t>Expense Type(T)</t>
  </si>
  <si>
    <t>Amount</t>
  </si>
  <si>
    <t>William Lifford</t>
  </si>
  <si>
    <t>Own Car</t>
  </si>
  <si>
    <t>Parking</t>
  </si>
  <si>
    <t>Daily Subsistence</t>
  </si>
  <si>
    <t>Richard Lloyd</t>
  </si>
  <si>
    <t>Train travel</t>
  </si>
  <si>
    <t>Public transport (Not Rail)</t>
  </si>
  <si>
    <t>Hotel - London</t>
  </si>
  <si>
    <t>Ap/Ar ID(T)</t>
  </si>
  <si>
    <t>Jennifer Willott</t>
  </si>
  <si>
    <t>Professional Body Membership (individuals)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</si>
</sst>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0" fillId="0" borderId="0" xfId="0"/>
    <xf numFmtId="14" fontId="0" fillId="0" borderId="0" xfId="0" applyNumberFormat="1"/>
    <xf numFmtId="0" fontId="2" fillId="0" borderId="0" xfId="0" applyFont="1"/>
    <xf numFmtId="44" fontId="2" fillId="0" borderId="0" xfId="1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4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 wrapText="1"/>
    </xf>
    <xf numFmtId="44" fontId="4" fillId="0" borderId="0" xfId="1" applyFont="1" applyAlignment="1">
      <alignment vertical="center" wrapText="1"/>
    </xf>
    <xf numFmtId="44" fontId="5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0" fillId="0" borderId="0" xfId="0" applyFont="1" applyAlignment="1"/>
    <xf numFmtId="14" fontId="5" fillId="0" borderId="0" xfId="0" applyNumberFormat="1" applyFont="1" applyAlignment="1">
      <alignment vertical="center"/>
    </xf>
    <xf numFmtId="44" fontId="5" fillId="0" borderId="0" xfId="1" applyFont="1" applyAlignment="1">
      <alignment vertical="center"/>
    </xf>
    <xf numFmtId="44" fontId="0" fillId="0" borderId="0" xfId="1" applyFont="1" applyAlignment="1"/>
    <xf numFmtId="0" fontId="0" fillId="0" borderId="0" xfId="0" applyAlignment="1"/>
    <xf numFmtId="0" fontId="2" fillId="0" borderId="0" xfId="0" applyFont="1" applyAlignment="1"/>
    <xf numFmtId="14" fontId="5" fillId="0" borderId="0" xfId="0" applyNumberFormat="1" applyFont="1" applyFill="1" applyBorder="1" applyAlignment="1">
      <alignment vertical="center"/>
    </xf>
    <xf numFmtId="14" fontId="0" fillId="0" borderId="0" xfId="0" applyNumberFormat="1" applyAlignment="1"/>
    <xf numFmtId="0" fontId="0" fillId="0" borderId="0" xfId="0" applyAlignment="1">
      <alignment vertical="center"/>
    </xf>
    <xf numFmtId="43" fontId="0" fillId="0" borderId="0" xfId="2" applyFont="1"/>
    <xf numFmtId="14" fontId="0" fillId="0" borderId="0" xfId="0" applyNumberFormat="1" applyAlignment="1">
      <alignment vertical="center"/>
    </xf>
    <xf numFmtId="43" fontId="0" fillId="0" borderId="0" xfId="2" applyFont="1" applyAlignment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workbookViewId="0">
      <selection activeCell="D15" sqref="D15"/>
    </sheetView>
  </sheetViews>
  <sheetFormatPr defaultColWidth="9.140625" defaultRowHeight="15" x14ac:dyDescent="0.25"/>
  <cols>
    <col min="1" max="1" width="10.7109375" style="19" bestFit="1" customWidth="1"/>
    <col min="2" max="2" width="17.5703125" style="19" bestFit="1" customWidth="1"/>
    <col min="3" max="3" width="14.85546875" style="19" bestFit="1" customWidth="1"/>
    <col min="4" max="4" width="32.5703125" style="19" bestFit="1" customWidth="1"/>
    <col min="5" max="5" width="63.140625" style="19" bestFit="1" customWidth="1"/>
    <col min="6" max="6" width="7.42578125" style="19" bestFit="1" customWidth="1"/>
    <col min="7" max="7" width="8.42578125" style="19" bestFit="1" customWidth="1"/>
    <col min="8" max="8" width="7.42578125" style="19" bestFit="1" customWidth="1"/>
    <col min="9" max="9" width="29" style="19" bestFit="1" customWidth="1"/>
    <col min="10" max="10" width="21" style="19" bestFit="1" customWidth="1"/>
    <col min="11" max="11" width="8.42578125" style="19" bestFit="1" customWidth="1"/>
    <col min="12" max="16384" width="9.140625" style="19"/>
  </cols>
  <sheetData>
    <row r="1" spans="1:11" x14ac:dyDescent="0.25">
      <c r="A1" s="20" t="s">
        <v>12</v>
      </c>
      <c r="B1" s="20" t="s">
        <v>13</v>
      </c>
      <c r="C1" s="20" t="s">
        <v>14</v>
      </c>
      <c r="D1" s="20" t="s">
        <v>0</v>
      </c>
      <c r="E1" s="20" t="s">
        <v>105</v>
      </c>
      <c r="F1" s="20" t="s">
        <v>1</v>
      </c>
      <c r="G1" s="20" t="s">
        <v>6</v>
      </c>
      <c r="H1" s="20" t="s">
        <v>109</v>
      </c>
      <c r="I1" s="20" t="s">
        <v>110</v>
      </c>
      <c r="J1" s="20" t="s">
        <v>104</v>
      </c>
      <c r="K1" s="20" t="s">
        <v>103</v>
      </c>
    </row>
    <row r="2" spans="1:11" x14ac:dyDescent="0.25">
      <c r="A2" s="8">
        <v>40253</v>
      </c>
      <c r="B2" s="16" t="s">
        <v>102</v>
      </c>
      <c r="C2" s="16" t="s">
        <v>11</v>
      </c>
      <c r="D2" s="9" t="s">
        <v>125</v>
      </c>
      <c r="E2" s="9" t="s">
        <v>126</v>
      </c>
      <c r="F2" s="11">
        <v>3.6</v>
      </c>
      <c r="G2" s="11">
        <v>0</v>
      </c>
      <c r="H2" s="11">
        <v>0</v>
      </c>
      <c r="I2" s="11">
        <v>0</v>
      </c>
      <c r="J2" s="11" t="s">
        <v>90</v>
      </c>
      <c r="K2" s="11">
        <v>3.6</v>
      </c>
    </row>
    <row r="3" spans="1:11" ht="30" x14ac:dyDescent="0.25">
      <c r="A3" s="8">
        <v>40259</v>
      </c>
      <c r="B3" s="16" t="s">
        <v>102</v>
      </c>
      <c r="C3" s="16" t="s">
        <v>11</v>
      </c>
      <c r="D3" s="9" t="s">
        <v>127</v>
      </c>
      <c r="E3" s="9" t="s">
        <v>128</v>
      </c>
      <c r="F3" s="11">
        <v>5.9</v>
      </c>
      <c r="G3" s="11">
        <v>0</v>
      </c>
      <c r="H3" s="11">
        <v>0</v>
      </c>
      <c r="I3" s="11">
        <v>0</v>
      </c>
      <c r="J3" s="11" t="s">
        <v>129</v>
      </c>
      <c r="K3" s="11">
        <v>12.9</v>
      </c>
    </row>
    <row r="4" spans="1:11" x14ac:dyDescent="0.25">
      <c r="A4" s="8">
        <v>40260</v>
      </c>
      <c r="B4" s="16" t="s">
        <v>102</v>
      </c>
      <c r="C4" s="16" t="s">
        <v>11</v>
      </c>
      <c r="D4" s="9" t="s">
        <v>130</v>
      </c>
      <c r="E4" s="9" t="s">
        <v>131</v>
      </c>
      <c r="F4" s="11">
        <v>9.4</v>
      </c>
      <c r="G4" s="11">
        <v>0</v>
      </c>
      <c r="H4" s="11">
        <v>0</v>
      </c>
      <c r="I4" s="11">
        <v>0</v>
      </c>
      <c r="J4" s="11" t="s">
        <v>91</v>
      </c>
      <c r="K4" s="11">
        <v>11.4</v>
      </c>
    </row>
    <row r="5" spans="1:11" x14ac:dyDescent="0.25">
      <c r="A5" s="8">
        <v>40266</v>
      </c>
      <c r="B5" s="16" t="s">
        <v>102</v>
      </c>
      <c r="C5" s="16" t="s">
        <v>11</v>
      </c>
      <c r="D5" s="9" t="s">
        <v>132</v>
      </c>
      <c r="E5" s="9" t="s">
        <v>133</v>
      </c>
      <c r="F5" s="11">
        <v>14.4</v>
      </c>
      <c r="G5" s="11">
        <v>0</v>
      </c>
      <c r="H5" s="11">
        <v>0</v>
      </c>
      <c r="I5" s="11">
        <v>0</v>
      </c>
      <c r="J5" s="11" t="s">
        <v>91</v>
      </c>
      <c r="K5" s="11">
        <v>16.399999999999999</v>
      </c>
    </row>
    <row r="6" spans="1:11" ht="30" x14ac:dyDescent="0.25">
      <c r="A6" s="8">
        <v>40140</v>
      </c>
      <c r="B6" s="21" t="s">
        <v>111</v>
      </c>
      <c r="C6" s="21" t="s">
        <v>112</v>
      </c>
      <c r="D6" s="9" t="s">
        <v>134</v>
      </c>
      <c r="E6" s="9" t="s">
        <v>135</v>
      </c>
      <c r="F6" s="11">
        <v>0</v>
      </c>
      <c r="G6" s="11">
        <v>0</v>
      </c>
      <c r="H6" s="11">
        <v>6.5</v>
      </c>
      <c r="I6" s="11">
        <v>0</v>
      </c>
      <c r="J6" s="11">
        <v>0</v>
      </c>
      <c r="K6" s="11">
        <v>6.5</v>
      </c>
    </row>
    <row r="7" spans="1:11" ht="60" customHeight="1" x14ac:dyDescent="0.25">
      <c r="A7" s="9" t="s">
        <v>146</v>
      </c>
      <c r="B7" s="21" t="s">
        <v>111</v>
      </c>
      <c r="C7" s="21" t="s">
        <v>112</v>
      </c>
      <c r="D7" s="9" t="s">
        <v>136</v>
      </c>
      <c r="E7" s="9" t="s">
        <v>137</v>
      </c>
      <c r="F7" s="11">
        <v>34.65</v>
      </c>
      <c r="G7" s="11">
        <v>0</v>
      </c>
      <c r="H7" s="11">
        <v>0</v>
      </c>
      <c r="I7" s="11">
        <v>0</v>
      </c>
      <c r="J7" s="11">
        <v>0</v>
      </c>
      <c r="K7" s="11">
        <v>34.65</v>
      </c>
    </row>
    <row r="8" spans="1:11" x14ac:dyDescent="0.25">
      <c r="A8" s="8">
        <v>40147</v>
      </c>
      <c r="B8" s="21" t="s">
        <v>111</v>
      </c>
      <c r="C8" s="21" t="s">
        <v>112</v>
      </c>
      <c r="D8" s="9" t="s">
        <v>138</v>
      </c>
      <c r="E8" s="9" t="s">
        <v>139</v>
      </c>
      <c r="F8" s="11">
        <v>0</v>
      </c>
      <c r="G8" s="11">
        <v>0</v>
      </c>
      <c r="H8" s="11">
        <v>0</v>
      </c>
      <c r="I8" s="11">
        <v>45</v>
      </c>
      <c r="J8" s="11">
        <v>0</v>
      </c>
      <c r="K8" s="11">
        <v>45</v>
      </c>
    </row>
    <row r="9" spans="1:11" ht="30" x14ac:dyDescent="0.25">
      <c r="A9" s="8">
        <v>40217</v>
      </c>
      <c r="B9" s="21" t="s">
        <v>111</v>
      </c>
      <c r="C9" s="21" t="s">
        <v>112</v>
      </c>
      <c r="D9" s="9" t="s">
        <v>140</v>
      </c>
      <c r="E9" s="9" t="s">
        <v>141</v>
      </c>
      <c r="F9" s="11">
        <v>32</v>
      </c>
      <c r="G9" s="11">
        <v>0</v>
      </c>
      <c r="H9" s="11">
        <v>0</v>
      </c>
      <c r="I9" s="11">
        <v>0</v>
      </c>
      <c r="J9" s="11">
        <v>0</v>
      </c>
      <c r="K9" s="11">
        <v>32</v>
      </c>
    </row>
    <row r="10" spans="1:11" ht="30" x14ac:dyDescent="0.25">
      <c r="A10" s="8">
        <v>40217</v>
      </c>
      <c r="B10" s="21" t="s">
        <v>111</v>
      </c>
      <c r="C10" s="21" t="s">
        <v>112</v>
      </c>
      <c r="D10" s="9" t="s">
        <v>142</v>
      </c>
      <c r="E10" s="9" t="s">
        <v>141</v>
      </c>
      <c r="F10" s="11">
        <v>0</v>
      </c>
      <c r="G10" s="11">
        <v>166.03</v>
      </c>
      <c r="H10" s="11">
        <v>0</v>
      </c>
      <c r="I10" s="11">
        <v>0</v>
      </c>
      <c r="J10" s="11">
        <v>0</v>
      </c>
      <c r="K10" s="11">
        <v>166.03</v>
      </c>
    </row>
    <row r="11" spans="1:11" ht="30" x14ac:dyDescent="0.25">
      <c r="A11" s="8">
        <v>40217</v>
      </c>
      <c r="B11" s="21" t="s">
        <v>111</v>
      </c>
      <c r="C11" s="21" t="s">
        <v>112</v>
      </c>
      <c r="D11" s="9" t="s">
        <v>143</v>
      </c>
      <c r="E11" s="9" t="s">
        <v>141</v>
      </c>
      <c r="F11" s="11">
        <v>0</v>
      </c>
      <c r="G11" s="11">
        <v>0</v>
      </c>
      <c r="H11" s="11">
        <v>11</v>
      </c>
      <c r="I11" s="11">
        <v>0</v>
      </c>
      <c r="J11" s="11">
        <v>0</v>
      </c>
      <c r="K11" s="11">
        <v>11</v>
      </c>
    </row>
    <row r="12" spans="1:11" x14ac:dyDescent="0.25">
      <c r="A12" s="8">
        <v>40217</v>
      </c>
      <c r="B12" s="21" t="s">
        <v>111</v>
      </c>
      <c r="C12" s="21" t="s">
        <v>112</v>
      </c>
      <c r="D12" s="9" t="s">
        <v>144</v>
      </c>
      <c r="E12" s="9" t="s">
        <v>141</v>
      </c>
      <c r="F12" s="11">
        <v>0</v>
      </c>
      <c r="G12" s="11">
        <v>0</v>
      </c>
      <c r="H12" s="11" t="s">
        <v>90</v>
      </c>
      <c r="I12" s="11">
        <v>70</v>
      </c>
      <c r="J12" s="11">
        <v>0</v>
      </c>
      <c r="K12" s="11">
        <v>70</v>
      </c>
    </row>
    <row r="13" spans="1:11" ht="30" x14ac:dyDescent="0.25">
      <c r="A13" s="8">
        <v>40218</v>
      </c>
      <c r="B13" s="21" t="s">
        <v>111</v>
      </c>
      <c r="C13" s="21" t="s">
        <v>112</v>
      </c>
      <c r="D13" s="9" t="s">
        <v>145</v>
      </c>
      <c r="E13" s="9" t="s">
        <v>141</v>
      </c>
      <c r="F13" s="11">
        <v>0</v>
      </c>
      <c r="G13" s="11">
        <v>0</v>
      </c>
      <c r="H13" s="11">
        <v>10</v>
      </c>
      <c r="I13" s="11">
        <v>0</v>
      </c>
      <c r="J13" s="11">
        <v>0</v>
      </c>
      <c r="K13" s="11">
        <v>10</v>
      </c>
    </row>
    <row r="14" spans="1:11" x14ac:dyDescent="0.25">
      <c r="A14" s="16"/>
      <c r="B14" s="21"/>
      <c r="C14" s="21"/>
      <c r="D14" s="9"/>
      <c r="E14" s="9"/>
      <c r="F14" s="17"/>
      <c r="G14" s="17"/>
      <c r="H14" s="17"/>
      <c r="I14" s="11"/>
      <c r="J14" s="17"/>
      <c r="K14" s="11"/>
    </row>
    <row r="15" spans="1:11" x14ac:dyDescent="0.25">
      <c r="A15" s="8"/>
      <c r="B15" s="21"/>
      <c r="C15" s="21"/>
      <c r="D15" s="9"/>
      <c r="E15" s="9"/>
      <c r="F15" s="11"/>
      <c r="G15" s="17"/>
      <c r="H15" s="17"/>
      <c r="I15" s="17"/>
      <c r="J15" s="17"/>
      <c r="K15" s="11"/>
    </row>
    <row r="16" spans="1:11" x14ac:dyDescent="0.25">
      <c r="A16" s="22"/>
      <c r="B16" s="21"/>
      <c r="C16" s="21"/>
      <c r="D16" s="12"/>
      <c r="E16" s="12"/>
      <c r="F16" s="17"/>
      <c r="G16" s="17"/>
      <c r="H16" s="17"/>
      <c r="I16" s="17"/>
      <c r="J16" s="17"/>
      <c r="K16" s="17"/>
    </row>
    <row r="17" spans="1:11" x14ac:dyDescent="0.25">
      <c r="A17" s="8"/>
      <c r="B17" s="9"/>
      <c r="C17" s="9"/>
      <c r="D17" s="9"/>
      <c r="E17" s="9"/>
      <c r="F17" s="11"/>
      <c r="G17" s="11"/>
      <c r="H17" s="11"/>
      <c r="I17" s="11"/>
      <c r="J17" s="11"/>
      <c r="K17" s="11"/>
    </row>
    <row r="18" spans="1:11" x14ac:dyDescent="0.25">
      <c r="A18" s="8"/>
      <c r="B18" s="9"/>
      <c r="C18" s="9"/>
      <c r="D18" s="9"/>
      <c r="E18" s="9"/>
      <c r="F18" s="11"/>
      <c r="G18" s="11"/>
      <c r="H18" s="11"/>
      <c r="I18" s="11"/>
      <c r="J18" s="11"/>
      <c r="K18" s="11"/>
    </row>
    <row r="19" spans="1:11" x14ac:dyDescent="0.25">
      <c r="A19" s="8"/>
      <c r="B19" s="9"/>
      <c r="C19" s="9"/>
      <c r="D19" s="9"/>
      <c r="E19" s="9"/>
      <c r="F19" s="11"/>
      <c r="G19" s="11"/>
      <c r="H19" s="11"/>
      <c r="I19" s="11"/>
      <c r="J19" s="11"/>
      <c r="K19" s="11"/>
    </row>
    <row r="20" spans="1:11" x14ac:dyDescent="0.25">
      <c r="A20" s="8"/>
      <c r="B20" s="9"/>
      <c r="C20" s="9"/>
      <c r="D20" s="9"/>
      <c r="E20" s="9"/>
      <c r="F20" s="11"/>
      <c r="G20" s="11"/>
      <c r="H20" s="11"/>
      <c r="I20" s="11"/>
      <c r="J20" s="11"/>
      <c r="K20" s="11"/>
    </row>
    <row r="21" spans="1:11" x14ac:dyDescent="0.25">
      <c r="A21" s="8"/>
      <c r="B21" s="9"/>
      <c r="C21" s="9"/>
      <c r="D21" s="9"/>
      <c r="E21" s="9"/>
      <c r="F21" s="11"/>
      <c r="G21" s="11"/>
      <c r="H21" s="11"/>
      <c r="I21" s="11"/>
      <c r="J21" s="11"/>
      <c r="K21" s="11"/>
    </row>
    <row r="22" spans="1:11" x14ac:dyDescent="0.25">
      <c r="A22" s="8"/>
      <c r="B22" s="9"/>
      <c r="C22" s="9"/>
      <c r="D22" s="9"/>
      <c r="E22" s="9"/>
      <c r="F22" s="11"/>
      <c r="G22" s="11"/>
      <c r="H22" s="11"/>
      <c r="I22" s="11"/>
      <c r="J22" s="11"/>
      <c r="K22" s="11"/>
    </row>
    <row r="23" spans="1:11" x14ac:dyDescent="0.25">
      <c r="A23" s="8"/>
      <c r="B23" s="9"/>
      <c r="C23" s="9"/>
      <c r="D23" s="9"/>
      <c r="E23" s="9"/>
      <c r="F23" s="11"/>
      <c r="G23" s="11"/>
      <c r="H23" s="11"/>
      <c r="I23" s="11"/>
      <c r="J23" s="11"/>
      <c r="K23" s="11"/>
    </row>
    <row r="24" spans="1:11" x14ac:dyDescent="0.25">
      <c r="A24" s="8"/>
      <c r="B24" s="9"/>
      <c r="C24" s="9"/>
      <c r="D24" s="9"/>
      <c r="E24" s="9"/>
      <c r="F24" s="11"/>
      <c r="G24" s="11"/>
      <c r="H24" s="11"/>
      <c r="I24" s="11"/>
      <c r="J24" s="11"/>
      <c r="K24" s="11"/>
    </row>
    <row r="25" spans="1:11" x14ac:dyDescent="0.25">
      <c r="A25" s="8"/>
      <c r="B25" s="9"/>
      <c r="C25" s="9"/>
      <c r="D25" s="9"/>
      <c r="E25" s="9"/>
      <c r="F25" s="11"/>
      <c r="G25" s="11"/>
      <c r="H25" s="11"/>
      <c r="I25" s="11"/>
      <c r="J25" s="11"/>
      <c r="K25" s="11"/>
    </row>
    <row r="26" spans="1:11" x14ac:dyDescent="0.25">
      <c r="A26" s="8"/>
      <c r="B26" s="9"/>
      <c r="C26" s="9"/>
      <c r="D26" s="9"/>
      <c r="E26" s="9"/>
      <c r="F26" s="11"/>
      <c r="G26" s="11"/>
      <c r="H26" s="11"/>
      <c r="I26" s="11"/>
      <c r="J26" s="11"/>
      <c r="K26" s="11"/>
    </row>
    <row r="27" spans="1:11" x14ac:dyDescent="0.25">
      <c r="A27" s="23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"/>
  <sheetViews>
    <sheetView topLeftCell="A7" workbookViewId="0">
      <selection activeCell="D1" sqref="D1"/>
    </sheetView>
  </sheetViews>
  <sheetFormatPr defaultRowHeight="15" x14ac:dyDescent="0.25"/>
  <cols>
    <col min="1" max="1" width="10.7109375" bestFit="1" customWidth="1"/>
    <col min="2" max="2" width="12.7109375" bestFit="1" customWidth="1"/>
    <col min="3" max="3" width="7.28515625" bestFit="1" customWidth="1"/>
    <col min="4" max="4" width="19.5703125" bestFit="1" customWidth="1"/>
    <col min="5" max="5" width="14.7109375" bestFit="1" customWidth="1"/>
    <col min="6" max="6" width="8.42578125" bestFit="1" customWidth="1"/>
  </cols>
  <sheetData>
    <row r="1" spans="1:6" x14ac:dyDescent="0.25">
      <c r="A1" s="2" t="s">
        <v>12</v>
      </c>
      <c r="B1" s="2" t="s">
        <v>13</v>
      </c>
      <c r="C1" s="2" t="s">
        <v>14</v>
      </c>
      <c r="D1" s="2" t="s">
        <v>10</v>
      </c>
      <c r="E1" s="2" t="s">
        <v>148</v>
      </c>
      <c r="F1" s="2" t="s">
        <v>17</v>
      </c>
    </row>
    <row r="2" spans="1:6" x14ac:dyDescent="0.25">
      <c r="A2" s="25">
        <f>DATE(2018,4,6)</f>
        <v>43196</v>
      </c>
      <c r="B2" s="23" t="s">
        <v>9</v>
      </c>
      <c r="C2" s="23" t="s">
        <v>2</v>
      </c>
      <c r="D2" s="23" t="s">
        <v>153</v>
      </c>
      <c r="E2" s="23" t="s">
        <v>155</v>
      </c>
      <c r="F2" s="26">
        <v>138.44999999999999</v>
      </c>
    </row>
    <row r="3" spans="1:6" x14ac:dyDescent="0.25">
      <c r="A3" s="25">
        <f>DATE(2018,4,6)</f>
        <v>43196</v>
      </c>
      <c r="B3" s="23" t="s">
        <v>9</v>
      </c>
      <c r="C3" s="23" t="s">
        <v>2</v>
      </c>
      <c r="D3" s="23" t="s">
        <v>153</v>
      </c>
      <c r="E3" s="23" t="s">
        <v>155</v>
      </c>
      <c r="F3" s="26">
        <v>163</v>
      </c>
    </row>
    <row r="4" spans="1:6" x14ac:dyDescent="0.25">
      <c r="A4" s="25">
        <f>DATE(2018,4,6)</f>
        <v>43196</v>
      </c>
      <c r="B4" s="23" t="s">
        <v>159</v>
      </c>
      <c r="C4" s="23" t="s">
        <v>2</v>
      </c>
      <c r="D4" s="23" t="s">
        <v>153</v>
      </c>
      <c r="E4" s="23" t="s">
        <v>155</v>
      </c>
      <c r="F4" s="26">
        <v>61.55</v>
      </c>
    </row>
    <row r="5" spans="1:6" x14ac:dyDescent="0.25">
      <c r="A5" s="25">
        <f>DATE(2018,4,27)</f>
        <v>43217</v>
      </c>
      <c r="B5" s="23" t="s">
        <v>9</v>
      </c>
      <c r="C5" s="23" t="s">
        <v>2</v>
      </c>
      <c r="D5" s="23" t="s">
        <v>153</v>
      </c>
      <c r="E5" s="23" t="s">
        <v>155</v>
      </c>
      <c r="F5" s="26">
        <v>129.69999999999999</v>
      </c>
    </row>
    <row r="6" spans="1:6" x14ac:dyDescent="0.25">
      <c r="A6" s="25">
        <f>DATE(2018,5,16)</f>
        <v>43236</v>
      </c>
      <c r="B6" s="23" t="s">
        <v>9</v>
      </c>
      <c r="C6" s="23" t="s">
        <v>2</v>
      </c>
      <c r="D6" s="23" t="s">
        <v>153</v>
      </c>
      <c r="E6" s="23" t="s">
        <v>155</v>
      </c>
      <c r="F6" s="26">
        <v>19.3</v>
      </c>
    </row>
    <row r="7" spans="1:6" x14ac:dyDescent="0.25">
      <c r="A7" s="25">
        <f>DATE(2018,5,16)</f>
        <v>43236</v>
      </c>
      <c r="B7" s="23" t="s">
        <v>9</v>
      </c>
      <c r="C7" s="23" t="s">
        <v>2</v>
      </c>
      <c r="D7" s="23" t="s">
        <v>153</v>
      </c>
      <c r="E7" s="23" t="s">
        <v>156</v>
      </c>
      <c r="F7" s="26">
        <v>181.98</v>
      </c>
    </row>
    <row r="8" spans="1:6" x14ac:dyDescent="0.25">
      <c r="A8" s="25">
        <f t="shared" ref="A8:A14" si="0">DATE(2018,5,25)</f>
        <v>43245</v>
      </c>
      <c r="B8" s="23" t="s">
        <v>159</v>
      </c>
      <c r="C8" s="23" t="s">
        <v>2</v>
      </c>
      <c r="D8" s="23" t="s">
        <v>153</v>
      </c>
      <c r="E8" s="23" t="s">
        <v>155</v>
      </c>
      <c r="F8" s="26">
        <v>114.85</v>
      </c>
    </row>
    <row r="9" spans="1:6" x14ac:dyDescent="0.25">
      <c r="A9" s="25">
        <f t="shared" si="0"/>
        <v>43245</v>
      </c>
      <c r="B9" s="23" t="s">
        <v>159</v>
      </c>
      <c r="C9" s="23" t="s">
        <v>2</v>
      </c>
      <c r="D9" s="23" t="s">
        <v>153</v>
      </c>
      <c r="E9" s="23" t="s">
        <v>8</v>
      </c>
      <c r="F9" s="26">
        <v>40.049999999999997</v>
      </c>
    </row>
    <row r="10" spans="1:6" x14ac:dyDescent="0.25">
      <c r="A10" s="25">
        <f t="shared" si="0"/>
        <v>43245</v>
      </c>
      <c r="B10" s="23" t="s">
        <v>159</v>
      </c>
      <c r="C10" s="23" t="s">
        <v>2</v>
      </c>
      <c r="D10" s="23" t="s">
        <v>153</v>
      </c>
      <c r="E10" s="23" t="s">
        <v>160</v>
      </c>
      <c r="F10" s="26">
        <v>16.5</v>
      </c>
    </row>
    <row r="11" spans="1:6" x14ac:dyDescent="0.25">
      <c r="A11" s="25">
        <f t="shared" si="0"/>
        <v>43245</v>
      </c>
      <c r="B11" s="23" t="s">
        <v>159</v>
      </c>
      <c r="C11" s="23" t="s">
        <v>2</v>
      </c>
      <c r="D11" s="23" t="s">
        <v>153</v>
      </c>
      <c r="E11" s="23" t="s">
        <v>155</v>
      </c>
      <c r="F11" s="26">
        <v>106.9</v>
      </c>
    </row>
    <row r="12" spans="1:6" x14ac:dyDescent="0.25">
      <c r="A12" s="25">
        <f t="shared" si="0"/>
        <v>43245</v>
      </c>
      <c r="B12" s="23" t="s">
        <v>159</v>
      </c>
      <c r="C12" s="23" t="s">
        <v>2</v>
      </c>
      <c r="D12" s="23" t="s">
        <v>153</v>
      </c>
      <c r="E12" s="23" t="s">
        <v>161</v>
      </c>
      <c r="F12" s="26">
        <v>150</v>
      </c>
    </row>
    <row r="13" spans="1:6" x14ac:dyDescent="0.25">
      <c r="A13" s="25">
        <f t="shared" si="0"/>
        <v>43245</v>
      </c>
      <c r="B13" s="23" t="s">
        <v>159</v>
      </c>
      <c r="C13" s="23" t="s">
        <v>2</v>
      </c>
      <c r="D13" s="23" t="s">
        <v>153</v>
      </c>
      <c r="E13" s="23" t="s">
        <v>8</v>
      </c>
      <c r="F13" s="26">
        <v>15.75</v>
      </c>
    </row>
    <row r="14" spans="1:6" x14ac:dyDescent="0.25">
      <c r="A14" s="25">
        <f t="shared" si="0"/>
        <v>43245</v>
      </c>
      <c r="B14" s="23" t="s">
        <v>159</v>
      </c>
      <c r="C14" s="23" t="s">
        <v>2</v>
      </c>
      <c r="D14" s="23" t="s">
        <v>153</v>
      </c>
      <c r="E14" s="23" t="s">
        <v>160</v>
      </c>
      <c r="F14" s="26">
        <v>40</v>
      </c>
    </row>
    <row r="15" spans="1:6" x14ac:dyDescent="0.25">
      <c r="A15" s="25">
        <f t="shared" ref="A15:A20" si="1">DATE(2018,6,27)</f>
        <v>43278</v>
      </c>
      <c r="B15" s="23" t="s">
        <v>149</v>
      </c>
      <c r="C15" s="23" t="s">
        <v>2</v>
      </c>
      <c r="D15" s="23" t="s">
        <v>153</v>
      </c>
      <c r="E15" s="23" t="s">
        <v>155</v>
      </c>
      <c r="F15" s="26">
        <v>7.45</v>
      </c>
    </row>
    <row r="16" spans="1:6" x14ac:dyDescent="0.25">
      <c r="A16" s="25">
        <f t="shared" si="1"/>
        <v>43278</v>
      </c>
      <c r="B16" s="23" t="s">
        <v>149</v>
      </c>
      <c r="C16" s="23" t="s">
        <v>2</v>
      </c>
      <c r="D16" s="23" t="s">
        <v>153</v>
      </c>
      <c r="E16" s="23" t="s">
        <v>157</v>
      </c>
      <c r="F16" s="26">
        <v>6</v>
      </c>
    </row>
    <row r="17" spans="1:6" x14ac:dyDescent="0.25">
      <c r="A17" s="25">
        <f t="shared" si="1"/>
        <v>43278</v>
      </c>
      <c r="B17" s="23" t="s">
        <v>149</v>
      </c>
      <c r="C17" s="23" t="s">
        <v>2</v>
      </c>
      <c r="D17" s="23" t="s">
        <v>153</v>
      </c>
      <c r="E17" s="23" t="s">
        <v>157</v>
      </c>
      <c r="F17" s="26">
        <v>6.5</v>
      </c>
    </row>
    <row r="18" spans="1:6" x14ac:dyDescent="0.25">
      <c r="A18" s="25">
        <f t="shared" si="1"/>
        <v>43278</v>
      </c>
      <c r="B18" s="23" t="s">
        <v>149</v>
      </c>
      <c r="C18" s="23" t="s">
        <v>2</v>
      </c>
      <c r="D18" s="23" t="s">
        <v>153</v>
      </c>
      <c r="E18" s="23" t="s">
        <v>154</v>
      </c>
      <c r="F18" s="26">
        <v>2.4</v>
      </c>
    </row>
    <row r="19" spans="1:6" x14ac:dyDescent="0.25">
      <c r="A19" s="25">
        <f t="shared" si="1"/>
        <v>43278</v>
      </c>
      <c r="B19" s="23" t="s">
        <v>149</v>
      </c>
      <c r="C19" s="23" t="s">
        <v>2</v>
      </c>
      <c r="D19" s="23" t="s">
        <v>153</v>
      </c>
      <c r="E19" s="23" t="s">
        <v>154</v>
      </c>
      <c r="F19" s="26">
        <v>4.3</v>
      </c>
    </row>
    <row r="20" spans="1:6" x14ac:dyDescent="0.25">
      <c r="A20" s="25">
        <f t="shared" si="1"/>
        <v>43278</v>
      </c>
      <c r="B20" s="23" t="s">
        <v>149</v>
      </c>
      <c r="C20" s="23" t="s">
        <v>2</v>
      </c>
      <c r="D20" s="23" t="s">
        <v>153</v>
      </c>
      <c r="E20" s="23" t="s">
        <v>154</v>
      </c>
      <c r="F20" s="26">
        <v>6.2</v>
      </c>
    </row>
    <row r="21" spans="1:6" x14ac:dyDescent="0.25">
      <c r="A21" s="25">
        <f t="shared" ref="A21:A28" si="2">DATE(2018,7,30)</f>
        <v>43311</v>
      </c>
      <c r="B21" s="23" t="s">
        <v>9</v>
      </c>
      <c r="C21" s="23" t="s">
        <v>2</v>
      </c>
      <c r="D21" s="23" t="s">
        <v>153</v>
      </c>
      <c r="E21" s="23" t="s">
        <v>155</v>
      </c>
      <c r="F21" s="26">
        <v>83.7</v>
      </c>
    </row>
    <row r="22" spans="1:6" x14ac:dyDescent="0.25">
      <c r="A22" s="25">
        <f t="shared" si="2"/>
        <v>43311</v>
      </c>
      <c r="B22" s="23" t="s">
        <v>159</v>
      </c>
      <c r="C22" s="23" t="s">
        <v>2</v>
      </c>
      <c r="D22" s="23" t="s">
        <v>153</v>
      </c>
      <c r="E22" s="23" t="s">
        <v>155</v>
      </c>
      <c r="F22" s="26">
        <v>134.35</v>
      </c>
    </row>
    <row r="23" spans="1:6" x14ac:dyDescent="0.25">
      <c r="A23" s="25">
        <f t="shared" si="2"/>
        <v>43311</v>
      </c>
      <c r="B23" s="23" t="s">
        <v>159</v>
      </c>
      <c r="C23" s="23" t="s">
        <v>2</v>
      </c>
      <c r="D23" s="23" t="s">
        <v>153</v>
      </c>
      <c r="E23" s="23" t="s">
        <v>155</v>
      </c>
      <c r="F23" s="26">
        <v>74</v>
      </c>
    </row>
    <row r="24" spans="1:6" x14ac:dyDescent="0.25">
      <c r="A24" s="25">
        <f t="shared" si="2"/>
        <v>43311</v>
      </c>
      <c r="B24" s="23" t="s">
        <v>159</v>
      </c>
      <c r="C24" s="23" t="s">
        <v>2</v>
      </c>
      <c r="D24" s="23" t="s">
        <v>153</v>
      </c>
      <c r="E24" s="23" t="s">
        <v>161</v>
      </c>
      <c r="F24" s="26">
        <v>164.6</v>
      </c>
    </row>
    <row r="25" spans="1:6" x14ac:dyDescent="0.25">
      <c r="A25" s="25">
        <f t="shared" si="2"/>
        <v>43311</v>
      </c>
      <c r="B25" s="23" t="s">
        <v>159</v>
      </c>
      <c r="C25" s="23" t="s">
        <v>2</v>
      </c>
      <c r="D25" s="23" t="s">
        <v>153</v>
      </c>
      <c r="E25" s="23" t="s">
        <v>158</v>
      </c>
      <c r="F25" s="26">
        <v>25</v>
      </c>
    </row>
    <row r="26" spans="1:6" x14ac:dyDescent="0.25">
      <c r="A26" s="25">
        <f t="shared" si="2"/>
        <v>43311</v>
      </c>
      <c r="B26" s="23" t="s">
        <v>159</v>
      </c>
      <c r="C26" s="23" t="s">
        <v>2</v>
      </c>
      <c r="D26" s="23" t="s">
        <v>153</v>
      </c>
      <c r="E26" s="23" t="s">
        <v>8</v>
      </c>
      <c r="F26" s="26">
        <v>34.200000000000003</v>
      </c>
    </row>
    <row r="27" spans="1:6" x14ac:dyDescent="0.25">
      <c r="A27" s="25">
        <f t="shared" si="2"/>
        <v>43311</v>
      </c>
      <c r="B27" s="23" t="s">
        <v>159</v>
      </c>
      <c r="C27" s="23" t="s">
        <v>2</v>
      </c>
      <c r="D27" s="23" t="s">
        <v>153</v>
      </c>
      <c r="E27" s="23" t="s">
        <v>160</v>
      </c>
      <c r="F27" s="26">
        <v>33</v>
      </c>
    </row>
    <row r="28" spans="1:6" x14ac:dyDescent="0.25">
      <c r="A28" s="25">
        <f t="shared" si="2"/>
        <v>43311</v>
      </c>
      <c r="B28" s="23" t="s">
        <v>159</v>
      </c>
      <c r="C28" s="23" t="s">
        <v>2</v>
      </c>
      <c r="D28" s="23" t="s">
        <v>153</v>
      </c>
      <c r="E28" s="23" t="s">
        <v>160</v>
      </c>
      <c r="F28" s="26">
        <v>20</v>
      </c>
    </row>
  </sheetData>
  <autoFilter ref="A1:F1" xr:uid="{00000000-0009-0000-0000-000009000000}">
    <sortState xmlns:xlrd2="http://schemas.microsoft.com/office/spreadsheetml/2017/richdata2" ref="A2:F28">
      <sortCondition ref="A1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F47C-D194-4E1C-AD89-A190A614CF8B}">
  <dimension ref="A1:G33"/>
  <sheetViews>
    <sheetView workbookViewId="0">
      <selection activeCell="J7" sqref="J7"/>
    </sheetView>
  </sheetViews>
  <sheetFormatPr defaultRowHeight="15" x14ac:dyDescent="0.25"/>
  <cols>
    <col min="1" max="1" width="5" bestFit="1" customWidth="1"/>
    <col min="2" max="2" width="7" bestFit="1" customWidth="1"/>
    <col min="3" max="3" width="10.5703125" bestFit="1" customWidth="1"/>
    <col min="4" max="4" width="13.140625" bestFit="1" customWidth="1"/>
    <col min="5" max="5" width="6.7109375" bestFit="1" customWidth="1"/>
    <col min="6" max="6" width="22.28515625" bestFit="1" customWidth="1"/>
    <col min="7" max="7" width="7.42578125" bestFit="1" customWidth="1"/>
  </cols>
  <sheetData>
    <row r="1" spans="1:7" x14ac:dyDescent="0.25">
      <c r="A1" t="s">
        <v>162</v>
      </c>
      <c r="B1" t="s">
        <v>163</v>
      </c>
      <c r="C1" t="s">
        <v>164</v>
      </c>
      <c r="D1" t="s">
        <v>165</v>
      </c>
      <c r="E1" t="s">
        <v>166</v>
      </c>
      <c r="F1" t="s">
        <v>167</v>
      </c>
      <c r="G1" t="s">
        <v>168</v>
      </c>
    </row>
    <row r="2" spans="1:7" x14ac:dyDescent="0.25">
      <c r="A2">
        <v>2019</v>
      </c>
      <c r="B2">
        <v>201901</v>
      </c>
      <c r="C2" s="3">
        <v>43560</v>
      </c>
      <c r="D2" t="s">
        <v>169</v>
      </c>
      <c r="E2" t="s">
        <v>2</v>
      </c>
      <c r="F2" t="s">
        <v>170</v>
      </c>
      <c r="G2">
        <v>15.75</v>
      </c>
    </row>
    <row r="3" spans="1:7" x14ac:dyDescent="0.25">
      <c r="A3">
        <v>2019</v>
      </c>
      <c r="B3">
        <v>201901</v>
      </c>
      <c r="C3" s="3">
        <v>43560</v>
      </c>
      <c r="D3" t="s">
        <v>169</v>
      </c>
      <c r="E3" t="s">
        <v>2</v>
      </c>
      <c r="F3" t="s">
        <v>171</v>
      </c>
      <c r="G3">
        <v>17</v>
      </c>
    </row>
    <row r="4" spans="1:7" x14ac:dyDescent="0.25">
      <c r="A4">
        <v>2019</v>
      </c>
      <c r="B4">
        <v>201903</v>
      </c>
      <c r="C4" s="3">
        <v>43630</v>
      </c>
      <c r="D4" t="s">
        <v>169</v>
      </c>
      <c r="E4" t="s">
        <v>2</v>
      </c>
      <c r="F4" t="s">
        <v>170</v>
      </c>
      <c r="G4">
        <v>15.75</v>
      </c>
    </row>
    <row r="5" spans="1:7" x14ac:dyDescent="0.25">
      <c r="A5">
        <v>2019</v>
      </c>
      <c r="B5">
        <v>201903</v>
      </c>
      <c r="C5" s="3">
        <v>43630</v>
      </c>
      <c r="D5" t="s">
        <v>169</v>
      </c>
      <c r="E5" t="s">
        <v>2</v>
      </c>
      <c r="F5" t="s">
        <v>172</v>
      </c>
      <c r="G5">
        <v>22</v>
      </c>
    </row>
    <row r="6" spans="1:7" x14ac:dyDescent="0.25">
      <c r="A6">
        <v>2019</v>
      </c>
      <c r="B6">
        <v>201904</v>
      </c>
      <c r="C6" s="3">
        <v>43662</v>
      </c>
      <c r="D6" t="s">
        <v>169</v>
      </c>
      <c r="E6" t="s">
        <v>2</v>
      </c>
      <c r="F6" t="s">
        <v>170</v>
      </c>
      <c r="G6">
        <v>31.5</v>
      </c>
    </row>
    <row r="7" spans="1:7" x14ac:dyDescent="0.25">
      <c r="A7">
        <v>2019</v>
      </c>
      <c r="B7">
        <v>201907</v>
      </c>
      <c r="C7" s="3">
        <v>43755</v>
      </c>
      <c r="D7" t="s">
        <v>173</v>
      </c>
      <c r="E7" t="s">
        <v>2</v>
      </c>
      <c r="F7" t="s">
        <v>172</v>
      </c>
      <c r="G7">
        <v>238.56</v>
      </c>
    </row>
    <row r="8" spans="1:7" x14ac:dyDescent="0.25">
      <c r="A8">
        <v>2019</v>
      </c>
      <c r="B8">
        <v>201907</v>
      </c>
      <c r="C8" s="3">
        <v>43755</v>
      </c>
      <c r="D8" t="s">
        <v>169</v>
      </c>
      <c r="E8" t="s">
        <v>2</v>
      </c>
      <c r="F8" t="s">
        <v>174</v>
      </c>
      <c r="G8">
        <v>61.1</v>
      </c>
    </row>
    <row r="9" spans="1:7" x14ac:dyDescent="0.25">
      <c r="A9">
        <v>2019</v>
      </c>
      <c r="B9">
        <v>201907</v>
      </c>
      <c r="C9" s="3">
        <v>43755</v>
      </c>
      <c r="D9" t="s">
        <v>169</v>
      </c>
      <c r="E9" t="s">
        <v>2</v>
      </c>
      <c r="F9" t="s">
        <v>174</v>
      </c>
      <c r="G9">
        <v>63.35</v>
      </c>
    </row>
    <row r="10" spans="1:7" x14ac:dyDescent="0.25">
      <c r="A10">
        <v>2019</v>
      </c>
      <c r="B10">
        <v>201907</v>
      </c>
      <c r="C10" s="3">
        <v>43761</v>
      </c>
      <c r="D10" t="s">
        <v>9</v>
      </c>
      <c r="E10" t="s">
        <v>2</v>
      </c>
      <c r="F10" t="s">
        <v>174</v>
      </c>
      <c r="G10">
        <v>95.25</v>
      </c>
    </row>
    <row r="11" spans="1:7" x14ac:dyDescent="0.25">
      <c r="A11">
        <v>2019</v>
      </c>
      <c r="B11">
        <v>201907</v>
      </c>
      <c r="C11" s="3">
        <v>43755</v>
      </c>
      <c r="D11" t="s">
        <v>169</v>
      </c>
      <c r="E11" t="s">
        <v>2</v>
      </c>
      <c r="F11" t="s">
        <v>171</v>
      </c>
      <c r="G11">
        <v>17</v>
      </c>
    </row>
    <row r="12" spans="1:7" x14ac:dyDescent="0.25">
      <c r="A12">
        <v>2019</v>
      </c>
      <c r="B12">
        <v>201907</v>
      </c>
      <c r="C12" s="3">
        <v>43755</v>
      </c>
      <c r="D12" t="s">
        <v>169</v>
      </c>
      <c r="E12" t="s">
        <v>2</v>
      </c>
      <c r="F12" t="s">
        <v>170</v>
      </c>
      <c r="G12">
        <v>15.75</v>
      </c>
    </row>
    <row r="13" spans="1:7" x14ac:dyDescent="0.25">
      <c r="A13">
        <v>2019</v>
      </c>
      <c r="B13">
        <v>201907</v>
      </c>
      <c r="C13" s="3">
        <v>43761</v>
      </c>
      <c r="D13" t="s">
        <v>9</v>
      </c>
      <c r="E13" t="s">
        <v>2</v>
      </c>
      <c r="F13" t="s">
        <v>170</v>
      </c>
      <c r="G13">
        <v>230.15</v>
      </c>
    </row>
    <row r="14" spans="1:7" x14ac:dyDescent="0.25">
      <c r="A14">
        <v>2019</v>
      </c>
      <c r="B14">
        <v>201908</v>
      </c>
      <c r="C14" s="3">
        <v>43783</v>
      </c>
      <c r="D14" t="s">
        <v>169</v>
      </c>
      <c r="E14" t="s">
        <v>2</v>
      </c>
      <c r="F14" t="s">
        <v>170</v>
      </c>
      <c r="G14">
        <v>15.75</v>
      </c>
    </row>
    <row r="15" spans="1:7" x14ac:dyDescent="0.25">
      <c r="A15">
        <v>2019</v>
      </c>
      <c r="B15">
        <v>201908</v>
      </c>
      <c r="C15" s="3">
        <v>43783</v>
      </c>
      <c r="D15" t="s">
        <v>169</v>
      </c>
      <c r="E15" t="s">
        <v>2</v>
      </c>
      <c r="F15" t="s">
        <v>171</v>
      </c>
      <c r="G15">
        <v>17</v>
      </c>
    </row>
    <row r="16" spans="1:7" x14ac:dyDescent="0.25">
      <c r="A16">
        <v>2019</v>
      </c>
      <c r="B16">
        <v>201908</v>
      </c>
      <c r="C16" s="3">
        <v>43783</v>
      </c>
      <c r="D16" t="s">
        <v>169</v>
      </c>
      <c r="E16" t="s">
        <v>2</v>
      </c>
      <c r="F16" t="s">
        <v>175</v>
      </c>
      <c r="G16">
        <v>4.8</v>
      </c>
    </row>
    <row r="17" spans="1:7" x14ac:dyDescent="0.25">
      <c r="A17">
        <v>2019</v>
      </c>
      <c r="B17">
        <v>201908</v>
      </c>
      <c r="C17" s="3">
        <v>43783</v>
      </c>
      <c r="D17" t="s">
        <v>169</v>
      </c>
      <c r="E17" t="s">
        <v>2</v>
      </c>
      <c r="F17" t="s">
        <v>174</v>
      </c>
      <c r="G17">
        <v>162.35</v>
      </c>
    </row>
    <row r="18" spans="1:7" x14ac:dyDescent="0.25">
      <c r="A18">
        <v>2019</v>
      </c>
      <c r="B18">
        <v>201909</v>
      </c>
      <c r="C18" s="3">
        <v>43812</v>
      </c>
      <c r="D18" t="s">
        <v>9</v>
      </c>
      <c r="E18" t="s">
        <v>2</v>
      </c>
      <c r="F18" t="s">
        <v>174</v>
      </c>
      <c r="G18">
        <v>101.2</v>
      </c>
    </row>
    <row r="19" spans="1:7" x14ac:dyDescent="0.25">
      <c r="A19">
        <v>2019</v>
      </c>
      <c r="B19">
        <v>201910</v>
      </c>
      <c r="C19" s="3">
        <v>43840</v>
      </c>
      <c r="D19" t="s">
        <v>169</v>
      </c>
      <c r="E19" t="s">
        <v>2</v>
      </c>
      <c r="F19" t="s">
        <v>174</v>
      </c>
      <c r="G19">
        <v>59.05</v>
      </c>
    </row>
    <row r="20" spans="1:7" x14ac:dyDescent="0.25">
      <c r="A20">
        <v>2019</v>
      </c>
      <c r="B20">
        <v>201910</v>
      </c>
      <c r="C20" s="3">
        <v>43840</v>
      </c>
      <c r="D20" t="s">
        <v>169</v>
      </c>
      <c r="E20" t="s">
        <v>2</v>
      </c>
      <c r="F20" t="s">
        <v>172</v>
      </c>
      <c r="G20">
        <v>22.57</v>
      </c>
    </row>
    <row r="21" spans="1:7" x14ac:dyDescent="0.25">
      <c r="A21">
        <v>2019</v>
      </c>
      <c r="B21">
        <v>201910</v>
      </c>
      <c r="C21" s="3">
        <v>43840</v>
      </c>
      <c r="D21" t="s">
        <v>169</v>
      </c>
      <c r="E21" t="s">
        <v>2</v>
      </c>
      <c r="F21" t="s">
        <v>175</v>
      </c>
      <c r="G21">
        <v>4.8</v>
      </c>
    </row>
    <row r="22" spans="1:7" x14ac:dyDescent="0.25">
      <c r="A22">
        <v>2019</v>
      </c>
      <c r="B22">
        <v>201910</v>
      </c>
      <c r="C22" s="3">
        <v>43840</v>
      </c>
      <c r="D22" t="s">
        <v>169</v>
      </c>
      <c r="E22" t="s">
        <v>2</v>
      </c>
      <c r="F22" t="s">
        <v>176</v>
      </c>
      <c r="G22">
        <v>154</v>
      </c>
    </row>
    <row r="23" spans="1:7" x14ac:dyDescent="0.25">
      <c r="A23">
        <v>2019</v>
      </c>
      <c r="B23">
        <v>201910</v>
      </c>
      <c r="C23" s="3">
        <v>43840</v>
      </c>
      <c r="D23" t="s">
        <v>169</v>
      </c>
      <c r="E23" t="s">
        <v>2</v>
      </c>
      <c r="F23" t="s">
        <v>171</v>
      </c>
      <c r="G23">
        <v>17</v>
      </c>
    </row>
    <row r="24" spans="1:7" x14ac:dyDescent="0.25">
      <c r="A24">
        <v>2019</v>
      </c>
      <c r="B24">
        <v>201910</v>
      </c>
      <c r="C24" s="3">
        <v>43840</v>
      </c>
      <c r="D24" t="s">
        <v>169</v>
      </c>
      <c r="E24" t="s">
        <v>2</v>
      </c>
      <c r="F24" t="s">
        <v>170</v>
      </c>
      <c r="G24">
        <v>15.75</v>
      </c>
    </row>
    <row r="25" spans="1:7" x14ac:dyDescent="0.25">
      <c r="A25">
        <v>2019</v>
      </c>
      <c r="B25">
        <v>201911</v>
      </c>
      <c r="C25" s="3">
        <v>43879</v>
      </c>
      <c r="D25" t="s">
        <v>169</v>
      </c>
      <c r="E25" t="s">
        <v>2</v>
      </c>
      <c r="F25" t="s">
        <v>170</v>
      </c>
      <c r="G25">
        <v>176.4</v>
      </c>
    </row>
    <row r="26" spans="1:7" x14ac:dyDescent="0.25">
      <c r="A26">
        <v>2019</v>
      </c>
      <c r="B26">
        <v>201911</v>
      </c>
      <c r="C26" s="3">
        <v>43879</v>
      </c>
      <c r="D26" t="s">
        <v>169</v>
      </c>
      <c r="E26" t="s">
        <v>2</v>
      </c>
      <c r="F26" t="s">
        <v>175</v>
      </c>
      <c r="G26">
        <v>5.15</v>
      </c>
    </row>
    <row r="27" spans="1:7" x14ac:dyDescent="0.25">
      <c r="A27">
        <v>2019</v>
      </c>
      <c r="B27">
        <v>201912</v>
      </c>
      <c r="C27" s="3">
        <v>43910</v>
      </c>
      <c r="D27" t="s">
        <v>169</v>
      </c>
      <c r="E27" t="s">
        <v>2</v>
      </c>
      <c r="F27" t="s">
        <v>176</v>
      </c>
      <c r="G27">
        <v>148</v>
      </c>
    </row>
    <row r="28" spans="1:7" x14ac:dyDescent="0.25">
      <c r="A28">
        <v>2019</v>
      </c>
      <c r="B28">
        <v>201912</v>
      </c>
      <c r="C28" s="3">
        <v>43910</v>
      </c>
      <c r="D28" t="s">
        <v>169</v>
      </c>
      <c r="E28" t="s">
        <v>2</v>
      </c>
      <c r="F28" t="s">
        <v>171</v>
      </c>
      <c r="G28">
        <v>34</v>
      </c>
    </row>
    <row r="29" spans="1:7" x14ac:dyDescent="0.25">
      <c r="A29">
        <v>2019</v>
      </c>
      <c r="B29">
        <v>201912</v>
      </c>
      <c r="C29" s="3">
        <v>43910</v>
      </c>
      <c r="D29" t="s">
        <v>169</v>
      </c>
      <c r="E29" t="s">
        <v>2</v>
      </c>
      <c r="F29" t="s">
        <v>170</v>
      </c>
      <c r="G29">
        <v>15.75</v>
      </c>
    </row>
    <row r="30" spans="1:7" x14ac:dyDescent="0.25">
      <c r="A30">
        <v>2019</v>
      </c>
      <c r="B30">
        <v>201912</v>
      </c>
      <c r="C30" s="3">
        <v>43910</v>
      </c>
      <c r="D30" t="s">
        <v>169</v>
      </c>
      <c r="E30" t="s">
        <v>2</v>
      </c>
      <c r="F30" t="s">
        <v>172</v>
      </c>
      <c r="G30">
        <v>4.4000000000000004</v>
      </c>
    </row>
    <row r="31" spans="1:7" x14ac:dyDescent="0.25">
      <c r="A31">
        <v>2019</v>
      </c>
      <c r="B31">
        <v>201912</v>
      </c>
      <c r="C31" s="3">
        <v>43910</v>
      </c>
      <c r="D31" t="s">
        <v>173</v>
      </c>
      <c r="E31" t="s">
        <v>2</v>
      </c>
      <c r="F31" t="s">
        <v>172</v>
      </c>
      <c r="G31">
        <v>210.32</v>
      </c>
    </row>
    <row r="32" spans="1:7" x14ac:dyDescent="0.25">
      <c r="A32">
        <v>2019</v>
      </c>
      <c r="B32">
        <v>201912</v>
      </c>
      <c r="C32" s="3">
        <v>43910</v>
      </c>
      <c r="D32" t="s">
        <v>169</v>
      </c>
      <c r="E32" t="s">
        <v>2</v>
      </c>
      <c r="F32" t="s">
        <v>174</v>
      </c>
      <c r="G32">
        <v>138.94999999999999</v>
      </c>
    </row>
    <row r="33" spans="1:7" x14ac:dyDescent="0.25">
      <c r="A33">
        <v>2019</v>
      </c>
      <c r="B33">
        <v>201912</v>
      </c>
      <c r="C33" s="3">
        <v>43910</v>
      </c>
      <c r="D33" t="s">
        <v>169</v>
      </c>
      <c r="E33" t="s">
        <v>2</v>
      </c>
      <c r="F33" t="s">
        <v>174</v>
      </c>
      <c r="G33">
        <v>4.8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ECDC4-768E-4BEA-92DF-A7FFBAD2F9EE}">
  <dimension ref="A1:G8"/>
  <sheetViews>
    <sheetView tabSelected="1" workbookViewId="0">
      <selection activeCell="N20" sqref="N20"/>
    </sheetView>
  </sheetViews>
  <sheetFormatPr defaultRowHeight="15" x14ac:dyDescent="0.25"/>
  <cols>
    <col min="1" max="1" width="5" bestFit="1" customWidth="1"/>
    <col min="2" max="2" width="7" bestFit="1" customWidth="1"/>
    <col min="3" max="3" width="10.7109375" bestFit="1" customWidth="1"/>
    <col min="4" max="4" width="15" bestFit="1" customWidth="1"/>
    <col min="5" max="5" width="41.140625" bestFit="1" customWidth="1"/>
    <col min="6" max="6" width="7.42578125" bestFit="1" customWidth="1"/>
    <col min="7" max="7" width="8.140625" bestFit="1" customWidth="1"/>
  </cols>
  <sheetData>
    <row r="1" spans="1:7" x14ac:dyDescent="0.25">
      <c r="A1" t="s">
        <v>162</v>
      </c>
      <c r="B1" t="s">
        <v>163</v>
      </c>
      <c r="C1" t="s">
        <v>164</v>
      </c>
      <c r="D1" t="s">
        <v>177</v>
      </c>
      <c r="E1" t="s">
        <v>167</v>
      </c>
      <c r="F1" t="s">
        <v>166</v>
      </c>
      <c r="G1" t="s">
        <v>168</v>
      </c>
    </row>
    <row r="2" spans="1:7" x14ac:dyDescent="0.25">
      <c r="A2">
        <v>2020</v>
      </c>
      <c r="B2">
        <v>202004</v>
      </c>
      <c r="C2" s="3">
        <v>44027</v>
      </c>
      <c r="D2" t="s">
        <v>178</v>
      </c>
      <c r="E2" t="s">
        <v>179</v>
      </c>
      <c r="F2" t="s">
        <v>2</v>
      </c>
      <c r="G2">
        <v>85.54</v>
      </c>
    </row>
    <row r="3" spans="1:7" x14ac:dyDescent="0.25">
      <c r="A3">
        <v>2020</v>
      </c>
      <c r="B3">
        <v>202001</v>
      </c>
      <c r="C3" s="3">
        <v>43936</v>
      </c>
      <c r="D3" t="s">
        <v>169</v>
      </c>
      <c r="E3" t="s">
        <v>174</v>
      </c>
      <c r="F3" t="s">
        <v>2</v>
      </c>
      <c r="G3">
        <v>35.9</v>
      </c>
    </row>
    <row r="4" spans="1:7" x14ac:dyDescent="0.25">
      <c r="A4">
        <v>2020</v>
      </c>
      <c r="B4">
        <v>202001</v>
      </c>
      <c r="C4" s="3">
        <v>43936</v>
      </c>
      <c r="D4" t="s">
        <v>169</v>
      </c>
      <c r="E4" t="s">
        <v>174</v>
      </c>
      <c r="F4" t="s">
        <v>2</v>
      </c>
      <c r="G4">
        <v>43.25</v>
      </c>
    </row>
    <row r="5" spans="1:7" x14ac:dyDescent="0.25">
      <c r="A5">
        <v>2020</v>
      </c>
      <c r="B5">
        <v>202001</v>
      </c>
      <c r="C5" s="3">
        <v>43936</v>
      </c>
      <c r="D5" t="s">
        <v>169</v>
      </c>
      <c r="E5" t="s">
        <v>171</v>
      </c>
      <c r="F5" t="s">
        <v>2</v>
      </c>
      <c r="G5">
        <v>17</v>
      </c>
    </row>
    <row r="6" spans="1:7" x14ac:dyDescent="0.25">
      <c r="A6">
        <v>2020</v>
      </c>
      <c r="B6">
        <v>202001</v>
      </c>
      <c r="C6" s="3">
        <v>43936</v>
      </c>
      <c r="D6" t="s">
        <v>169</v>
      </c>
      <c r="E6" t="s">
        <v>176</v>
      </c>
      <c r="F6" t="s">
        <v>2</v>
      </c>
      <c r="G6">
        <v>139</v>
      </c>
    </row>
    <row r="7" spans="1:7" x14ac:dyDescent="0.25">
      <c r="A7">
        <v>2020</v>
      </c>
      <c r="B7">
        <v>202001</v>
      </c>
      <c r="C7" s="3">
        <v>43936</v>
      </c>
      <c r="D7" t="s">
        <v>169</v>
      </c>
      <c r="E7" t="s">
        <v>170</v>
      </c>
      <c r="F7" t="s">
        <v>2</v>
      </c>
      <c r="G7">
        <v>15.75</v>
      </c>
    </row>
    <row r="8" spans="1:7" x14ac:dyDescent="0.25">
      <c r="A8">
        <v>2020</v>
      </c>
      <c r="B8">
        <v>202002</v>
      </c>
      <c r="C8" s="3">
        <v>43972</v>
      </c>
      <c r="D8" t="s">
        <v>169</v>
      </c>
      <c r="E8" t="s">
        <v>172</v>
      </c>
      <c r="F8" t="s">
        <v>2</v>
      </c>
      <c r="G8">
        <v>15.63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workbookViewId="0">
      <selection activeCell="D23" sqref="D23"/>
    </sheetView>
  </sheetViews>
  <sheetFormatPr defaultColWidth="9.140625" defaultRowHeight="15" x14ac:dyDescent="0.25"/>
  <cols>
    <col min="1" max="1" width="10.7109375" style="19" bestFit="1" customWidth="1"/>
    <col min="2" max="2" width="17.5703125" style="19" bestFit="1" customWidth="1"/>
    <col min="3" max="3" width="21" style="19" bestFit="1" customWidth="1"/>
    <col min="4" max="4" width="49" style="19" bestFit="1" customWidth="1"/>
    <col min="5" max="5" width="64.85546875" style="19" bestFit="1" customWidth="1"/>
    <col min="6" max="6" width="9" style="19" bestFit="1" customWidth="1"/>
    <col min="7" max="7" width="6.140625" style="19" bestFit="1" customWidth="1"/>
    <col min="8" max="8" width="6.85546875" style="19" bestFit="1" customWidth="1"/>
    <col min="9" max="9" width="31.28515625" style="19" bestFit="1" customWidth="1"/>
    <col min="10" max="10" width="33.140625" style="19" bestFit="1" customWidth="1"/>
    <col min="11" max="11" width="9" style="19" bestFit="1" customWidth="1"/>
    <col min="12" max="16384" width="9.140625" style="19"/>
  </cols>
  <sheetData>
    <row r="1" spans="1:11" x14ac:dyDescent="0.25">
      <c r="A1" s="20" t="s">
        <v>12</v>
      </c>
      <c r="B1" s="20" t="s">
        <v>13</v>
      </c>
      <c r="C1" s="20" t="s">
        <v>14</v>
      </c>
      <c r="D1" s="20" t="s">
        <v>0</v>
      </c>
      <c r="E1" s="20" t="s">
        <v>105</v>
      </c>
      <c r="F1" s="20" t="s">
        <v>1</v>
      </c>
      <c r="G1" s="20" t="s">
        <v>6</v>
      </c>
      <c r="H1" s="20" t="s">
        <v>109</v>
      </c>
      <c r="I1" s="20" t="s">
        <v>110</v>
      </c>
      <c r="J1" s="20" t="s">
        <v>104</v>
      </c>
      <c r="K1" s="20" t="s">
        <v>103</v>
      </c>
    </row>
    <row r="2" spans="1:11" x14ac:dyDescent="0.25">
      <c r="A2" s="16">
        <v>40283</v>
      </c>
      <c r="B2" s="16" t="s">
        <v>102</v>
      </c>
      <c r="C2" s="16" t="s">
        <v>11</v>
      </c>
      <c r="D2" s="12" t="s">
        <v>88</v>
      </c>
      <c r="E2" s="12" t="s">
        <v>89</v>
      </c>
      <c r="F2" s="17">
        <v>11.9</v>
      </c>
      <c r="G2" s="17">
        <v>0</v>
      </c>
      <c r="H2" s="17">
        <v>0</v>
      </c>
      <c r="I2" s="17">
        <v>0</v>
      </c>
      <c r="J2" s="17" t="s">
        <v>91</v>
      </c>
      <c r="K2" s="17">
        <v>13.9</v>
      </c>
    </row>
    <row r="3" spans="1:11" x14ac:dyDescent="0.25">
      <c r="A3" s="16">
        <v>40316</v>
      </c>
      <c r="B3" s="16" t="s">
        <v>102</v>
      </c>
      <c r="C3" s="16" t="s">
        <v>11</v>
      </c>
      <c r="D3" s="12" t="s">
        <v>88</v>
      </c>
      <c r="E3" s="12" t="s">
        <v>92</v>
      </c>
      <c r="F3" s="17">
        <v>11.9</v>
      </c>
      <c r="G3" s="17">
        <v>0</v>
      </c>
      <c r="H3" s="17">
        <v>0</v>
      </c>
      <c r="I3" s="17">
        <v>0</v>
      </c>
      <c r="J3" s="17" t="s">
        <v>93</v>
      </c>
      <c r="K3" s="17">
        <v>18.899999999999999</v>
      </c>
    </row>
    <row r="4" spans="1:11" x14ac:dyDescent="0.25">
      <c r="A4" s="16">
        <v>40317</v>
      </c>
      <c r="B4" s="16" t="s">
        <v>102</v>
      </c>
      <c r="C4" s="16" t="s">
        <v>11</v>
      </c>
      <c r="D4" s="12" t="s">
        <v>147</v>
      </c>
      <c r="E4" s="12" t="s">
        <v>94</v>
      </c>
      <c r="F4" s="17">
        <v>9.6</v>
      </c>
      <c r="G4" s="17">
        <v>0</v>
      </c>
      <c r="H4" s="17">
        <v>0</v>
      </c>
      <c r="I4" s="17">
        <v>0</v>
      </c>
      <c r="J4" s="17" t="s">
        <v>93</v>
      </c>
      <c r="K4" s="17">
        <v>16.600000000000001</v>
      </c>
    </row>
    <row r="5" spans="1:11" x14ac:dyDescent="0.25">
      <c r="A5" s="16">
        <v>40336</v>
      </c>
      <c r="B5" s="16" t="s">
        <v>102</v>
      </c>
      <c r="C5" s="16" t="s">
        <v>11</v>
      </c>
      <c r="D5" s="12" t="s">
        <v>88</v>
      </c>
      <c r="E5" s="12" t="s">
        <v>95</v>
      </c>
      <c r="F5" s="17">
        <v>9.4</v>
      </c>
      <c r="G5" s="17">
        <v>0</v>
      </c>
      <c r="H5" s="17">
        <v>0</v>
      </c>
      <c r="I5" s="17">
        <v>0</v>
      </c>
      <c r="J5" s="17" t="s">
        <v>93</v>
      </c>
      <c r="K5" s="17">
        <v>16.399999999999999</v>
      </c>
    </row>
    <row r="6" spans="1:11" x14ac:dyDescent="0.25">
      <c r="A6" s="16">
        <v>40344</v>
      </c>
      <c r="B6" s="16" t="s">
        <v>102</v>
      </c>
      <c r="C6" s="16" t="s">
        <v>11</v>
      </c>
      <c r="D6" s="12" t="s">
        <v>88</v>
      </c>
      <c r="E6" s="12" t="s">
        <v>95</v>
      </c>
      <c r="F6" s="17">
        <v>5.9</v>
      </c>
      <c r="G6" s="17">
        <v>0</v>
      </c>
      <c r="H6" s="17">
        <v>0</v>
      </c>
      <c r="I6" s="17">
        <v>0</v>
      </c>
      <c r="J6" s="17" t="s">
        <v>93</v>
      </c>
      <c r="K6" s="17">
        <v>12.9</v>
      </c>
    </row>
    <row r="7" spans="1:11" x14ac:dyDescent="0.25">
      <c r="A7" s="16">
        <v>40360</v>
      </c>
      <c r="B7" s="16" t="s">
        <v>102</v>
      </c>
      <c r="C7" s="16" t="s">
        <v>11</v>
      </c>
      <c r="D7" s="12" t="s">
        <v>88</v>
      </c>
      <c r="E7" s="12" t="s">
        <v>96</v>
      </c>
      <c r="F7" s="17">
        <v>5.9</v>
      </c>
      <c r="G7" s="17">
        <v>0</v>
      </c>
      <c r="H7" s="17">
        <v>0</v>
      </c>
      <c r="I7" s="17">
        <v>0</v>
      </c>
      <c r="J7" s="17" t="s">
        <v>90</v>
      </c>
      <c r="K7" s="17">
        <v>5.9</v>
      </c>
    </row>
    <row r="8" spans="1:11" ht="30" x14ac:dyDescent="0.25">
      <c r="A8" s="16">
        <v>40367</v>
      </c>
      <c r="B8" s="21" t="s">
        <v>111</v>
      </c>
      <c r="C8" s="21" t="s">
        <v>112</v>
      </c>
      <c r="D8" s="9" t="s">
        <v>106</v>
      </c>
      <c r="E8" s="9" t="s">
        <v>113</v>
      </c>
      <c r="F8" s="17">
        <v>0</v>
      </c>
      <c r="G8" s="17">
        <v>0</v>
      </c>
      <c r="H8" s="17">
        <v>0</v>
      </c>
      <c r="I8" s="11">
        <v>18.14</v>
      </c>
      <c r="J8" s="17">
        <v>0</v>
      </c>
      <c r="K8" s="11">
        <v>18.14</v>
      </c>
    </row>
    <row r="9" spans="1:11" x14ac:dyDescent="0.25">
      <c r="A9" s="16">
        <v>40372</v>
      </c>
      <c r="B9" s="16" t="s">
        <v>102</v>
      </c>
      <c r="C9" s="16" t="s">
        <v>11</v>
      </c>
      <c r="D9" s="12" t="s">
        <v>88</v>
      </c>
      <c r="E9" s="12" t="s">
        <v>95</v>
      </c>
      <c r="F9" s="17">
        <v>9.4</v>
      </c>
      <c r="G9" s="17">
        <v>0</v>
      </c>
      <c r="H9" s="17">
        <v>0</v>
      </c>
      <c r="I9" s="17">
        <v>0</v>
      </c>
      <c r="J9" s="17" t="s">
        <v>93</v>
      </c>
      <c r="K9" s="17">
        <v>16.399999999999999</v>
      </c>
    </row>
    <row r="10" spans="1:11" x14ac:dyDescent="0.25">
      <c r="A10" s="16">
        <v>40379</v>
      </c>
      <c r="B10" s="16" t="s">
        <v>102</v>
      </c>
      <c r="C10" s="16" t="s">
        <v>11</v>
      </c>
      <c r="D10" s="12" t="s">
        <v>88</v>
      </c>
      <c r="E10" s="12" t="s">
        <v>95</v>
      </c>
      <c r="F10" s="17">
        <v>5.9</v>
      </c>
      <c r="G10" s="17">
        <v>0</v>
      </c>
      <c r="H10" s="17">
        <v>0</v>
      </c>
      <c r="I10" s="17">
        <v>0</v>
      </c>
      <c r="J10" s="17" t="s">
        <v>93</v>
      </c>
      <c r="K10" s="17">
        <v>12.9</v>
      </c>
    </row>
    <row r="11" spans="1:11" x14ac:dyDescent="0.25">
      <c r="A11" s="16">
        <v>40442</v>
      </c>
      <c r="B11" s="16" t="s">
        <v>102</v>
      </c>
      <c r="C11" s="16" t="s">
        <v>11</v>
      </c>
      <c r="D11" s="12" t="s">
        <v>97</v>
      </c>
      <c r="E11" s="12" t="s">
        <v>95</v>
      </c>
      <c r="F11" s="17">
        <v>5.9</v>
      </c>
      <c r="G11" s="17">
        <v>0</v>
      </c>
      <c r="H11" s="17">
        <v>0</v>
      </c>
      <c r="I11" s="17">
        <v>0</v>
      </c>
      <c r="J11" s="17" t="s">
        <v>93</v>
      </c>
      <c r="K11" s="17">
        <v>12.9</v>
      </c>
    </row>
    <row r="12" spans="1:11" x14ac:dyDescent="0.25">
      <c r="A12" s="16">
        <v>40443</v>
      </c>
      <c r="B12" s="16" t="s">
        <v>102</v>
      </c>
      <c r="C12" s="16" t="s">
        <v>11</v>
      </c>
      <c r="D12" s="12" t="s">
        <v>98</v>
      </c>
      <c r="E12" s="12" t="s">
        <v>99</v>
      </c>
      <c r="F12" s="17">
        <v>9.4</v>
      </c>
      <c r="G12" s="17">
        <v>0</v>
      </c>
      <c r="H12" s="17">
        <v>0</v>
      </c>
      <c r="I12" s="17">
        <v>0</v>
      </c>
      <c r="J12" s="17" t="s">
        <v>93</v>
      </c>
      <c r="K12" s="17">
        <v>16.399999999999999</v>
      </c>
    </row>
    <row r="13" spans="1:11" x14ac:dyDescent="0.25">
      <c r="A13" s="16">
        <v>40455</v>
      </c>
      <c r="B13" s="16" t="s">
        <v>102</v>
      </c>
      <c r="C13" s="16" t="s">
        <v>11</v>
      </c>
      <c r="D13" s="12" t="s">
        <v>97</v>
      </c>
      <c r="E13" s="12" t="s">
        <v>100</v>
      </c>
      <c r="F13" s="17">
        <v>7.8</v>
      </c>
      <c r="G13" s="17">
        <v>0</v>
      </c>
      <c r="H13" s="17">
        <v>0</v>
      </c>
      <c r="I13" s="17">
        <v>0</v>
      </c>
      <c r="J13" s="17" t="s">
        <v>93</v>
      </c>
      <c r="K13" s="17">
        <v>14.8</v>
      </c>
    </row>
    <row r="14" spans="1:11" x14ac:dyDescent="0.25">
      <c r="A14" s="16">
        <v>40470</v>
      </c>
      <c r="B14" s="16" t="s">
        <v>102</v>
      </c>
      <c r="C14" s="16" t="s">
        <v>11</v>
      </c>
      <c r="D14" s="12" t="s">
        <v>101</v>
      </c>
      <c r="E14" s="12" t="s">
        <v>95</v>
      </c>
      <c r="F14" s="17">
        <v>5.9</v>
      </c>
      <c r="G14" s="17">
        <v>0</v>
      </c>
      <c r="H14" s="17">
        <v>0</v>
      </c>
      <c r="I14" s="17">
        <v>0</v>
      </c>
      <c r="J14" s="17" t="s">
        <v>93</v>
      </c>
      <c r="K14" s="17">
        <v>12.9</v>
      </c>
    </row>
    <row r="15" spans="1:11" x14ac:dyDescent="0.25">
      <c r="A15" s="8">
        <v>40483</v>
      </c>
      <c r="B15" s="9" t="s">
        <v>117</v>
      </c>
      <c r="C15" s="9" t="s">
        <v>118</v>
      </c>
      <c r="D15" s="9" t="s">
        <v>28</v>
      </c>
      <c r="E15" s="9" t="s">
        <v>119</v>
      </c>
      <c r="F15" s="11">
        <v>0</v>
      </c>
      <c r="G15" s="11">
        <v>0</v>
      </c>
      <c r="H15" s="11">
        <v>0</v>
      </c>
      <c r="I15" s="11">
        <v>340</v>
      </c>
      <c r="J15" s="11">
        <v>0</v>
      </c>
      <c r="K15" s="11">
        <v>340</v>
      </c>
    </row>
    <row r="16" spans="1:11" x14ac:dyDescent="0.25">
      <c r="A16" s="8">
        <v>40490</v>
      </c>
      <c r="B16" s="9" t="s">
        <v>117</v>
      </c>
      <c r="C16" s="9" t="s">
        <v>118</v>
      </c>
      <c r="D16" s="9" t="s">
        <v>28</v>
      </c>
      <c r="E16" s="9" t="s">
        <v>119</v>
      </c>
      <c r="F16" s="11">
        <v>0</v>
      </c>
      <c r="G16" s="11">
        <v>0</v>
      </c>
      <c r="H16" s="11">
        <v>0</v>
      </c>
      <c r="I16" s="11">
        <v>360</v>
      </c>
      <c r="J16" s="11">
        <v>0</v>
      </c>
      <c r="K16" s="11">
        <v>360</v>
      </c>
    </row>
    <row r="17" spans="1:11" x14ac:dyDescent="0.25">
      <c r="A17" s="8">
        <v>40497</v>
      </c>
      <c r="B17" s="9" t="s">
        <v>117</v>
      </c>
      <c r="C17" s="9" t="s">
        <v>118</v>
      </c>
      <c r="D17" s="9" t="s">
        <v>28</v>
      </c>
      <c r="E17" s="9" t="s">
        <v>119</v>
      </c>
      <c r="F17" s="11">
        <v>0</v>
      </c>
      <c r="G17" s="11">
        <v>0</v>
      </c>
      <c r="H17" s="11">
        <v>0</v>
      </c>
      <c r="I17" s="11">
        <v>340</v>
      </c>
      <c r="J17" s="11">
        <v>0</v>
      </c>
      <c r="K17" s="11">
        <v>340</v>
      </c>
    </row>
    <row r="18" spans="1:11" x14ac:dyDescent="0.25">
      <c r="A18" s="8">
        <v>40504</v>
      </c>
      <c r="B18" s="9" t="s">
        <v>117</v>
      </c>
      <c r="C18" s="9" t="s">
        <v>118</v>
      </c>
      <c r="D18" s="9" t="s">
        <v>28</v>
      </c>
      <c r="E18" s="9" t="s">
        <v>119</v>
      </c>
      <c r="F18" s="11">
        <v>0</v>
      </c>
      <c r="G18" s="11">
        <v>0</v>
      </c>
      <c r="H18" s="11">
        <v>0</v>
      </c>
      <c r="I18" s="11">
        <v>340</v>
      </c>
      <c r="J18" s="11">
        <v>0</v>
      </c>
      <c r="K18" s="11">
        <v>340</v>
      </c>
    </row>
    <row r="19" spans="1:11" x14ac:dyDescent="0.25">
      <c r="A19" s="8">
        <v>40508</v>
      </c>
      <c r="B19" s="21" t="s">
        <v>111</v>
      </c>
      <c r="C19" s="21" t="s">
        <v>112</v>
      </c>
      <c r="D19" s="9" t="s">
        <v>107</v>
      </c>
      <c r="E19" s="9" t="s">
        <v>108</v>
      </c>
      <c r="F19" s="11">
        <v>35.4</v>
      </c>
      <c r="G19" s="17">
        <v>0</v>
      </c>
      <c r="H19" s="17">
        <v>0</v>
      </c>
      <c r="I19" s="17">
        <v>0</v>
      </c>
      <c r="J19" s="17">
        <v>0</v>
      </c>
      <c r="K19" s="11">
        <v>35.4</v>
      </c>
    </row>
    <row r="20" spans="1:11" x14ac:dyDescent="0.25">
      <c r="A20" s="8">
        <v>40511</v>
      </c>
      <c r="B20" s="9" t="s">
        <v>117</v>
      </c>
      <c r="C20" s="9" t="s">
        <v>118</v>
      </c>
      <c r="D20" s="9" t="s">
        <v>28</v>
      </c>
      <c r="E20" s="9" t="s">
        <v>119</v>
      </c>
      <c r="F20" s="11">
        <v>0</v>
      </c>
      <c r="G20" s="11">
        <v>0</v>
      </c>
      <c r="H20" s="11">
        <v>0</v>
      </c>
      <c r="I20" s="11">
        <v>295</v>
      </c>
      <c r="J20" s="11">
        <v>0</v>
      </c>
      <c r="K20" s="11">
        <v>295</v>
      </c>
    </row>
    <row r="21" spans="1:11" x14ac:dyDescent="0.25">
      <c r="A21" s="8">
        <v>40518</v>
      </c>
      <c r="B21" s="9" t="s">
        <v>117</v>
      </c>
      <c r="C21" s="9" t="s">
        <v>118</v>
      </c>
      <c r="D21" s="9" t="s">
        <v>28</v>
      </c>
      <c r="E21" s="9" t="s">
        <v>119</v>
      </c>
      <c r="F21" s="11">
        <v>0</v>
      </c>
      <c r="G21" s="11">
        <v>0</v>
      </c>
      <c r="H21" s="11">
        <v>0</v>
      </c>
      <c r="I21" s="11">
        <v>316</v>
      </c>
      <c r="J21" s="11">
        <v>0</v>
      </c>
      <c r="K21" s="11">
        <v>316</v>
      </c>
    </row>
    <row r="22" spans="1:11" x14ac:dyDescent="0.25">
      <c r="A22" s="8">
        <v>40525</v>
      </c>
      <c r="B22" s="9" t="s">
        <v>117</v>
      </c>
      <c r="C22" s="9" t="s">
        <v>118</v>
      </c>
      <c r="D22" s="9" t="s">
        <v>28</v>
      </c>
      <c r="E22" s="9" t="s">
        <v>119</v>
      </c>
      <c r="F22" s="11">
        <v>0</v>
      </c>
      <c r="G22" s="11">
        <v>0</v>
      </c>
      <c r="H22" s="11">
        <v>0</v>
      </c>
      <c r="I22" s="11">
        <v>236</v>
      </c>
      <c r="J22" s="11">
        <v>0</v>
      </c>
      <c r="K22" s="11">
        <v>236</v>
      </c>
    </row>
    <row r="23" spans="1:11" x14ac:dyDescent="0.25">
      <c r="A23" s="8">
        <v>40532</v>
      </c>
      <c r="B23" s="9" t="s">
        <v>117</v>
      </c>
      <c r="C23" s="9" t="s">
        <v>118</v>
      </c>
      <c r="D23" s="9" t="s">
        <v>28</v>
      </c>
      <c r="E23" s="9" t="s">
        <v>119</v>
      </c>
      <c r="F23" s="11">
        <v>0</v>
      </c>
      <c r="G23" s="11">
        <v>0</v>
      </c>
      <c r="H23" s="11">
        <v>0</v>
      </c>
      <c r="I23" s="11">
        <v>147</v>
      </c>
      <c r="J23" s="11">
        <v>0</v>
      </c>
      <c r="K23" s="11">
        <v>147</v>
      </c>
    </row>
    <row r="24" spans="1:11" x14ac:dyDescent="0.25">
      <c r="A24" s="22">
        <v>40556</v>
      </c>
      <c r="B24" s="21" t="s">
        <v>114</v>
      </c>
      <c r="C24" s="21" t="s">
        <v>115</v>
      </c>
      <c r="D24" s="12" t="s">
        <v>122</v>
      </c>
      <c r="E24" s="12" t="s">
        <v>116</v>
      </c>
      <c r="F24" s="17">
        <v>120</v>
      </c>
      <c r="G24" s="17">
        <v>0</v>
      </c>
      <c r="H24" s="17">
        <v>0</v>
      </c>
      <c r="I24" s="17">
        <v>59</v>
      </c>
      <c r="J24" s="17">
        <v>0</v>
      </c>
      <c r="K24" s="17">
        <v>179</v>
      </c>
    </row>
    <row r="25" spans="1:11" x14ac:dyDescent="0.25">
      <c r="A25" s="8">
        <v>40603</v>
      </c>
      <c r="B25" s="9" t="s">
        <v>117</v>
      </c>
      <c r="C25" s="9" t="s">
        <v>118</v>
      </c>
      <c r="D25" s="9" t="s">
        <v>120</v>
      </c>
      <c r="E25" s="9" t="s">
        <v>121</v>
      </c>
      <c r="F25" s="11">
        <v>24.9</v>
      </c>
      <c r="G25" s="11">
        <v>0</v>
      </c>
      <c r="H25" s="11">
        <v>0</v>
      </c>
      <c r="I25" s="11">
        <v>0</v>
      </c>
      <c r="J25" s="11">
        <v>0</v>
      </c>
      <c r="K25" s="11">
        <v>24.9</v>
      </c>
    </row>
    <row r="26" spans="1:11" x14ac:dyDescent="0.25">
      <c r="A26" s="8">
        <v>40603</v>
      </c>
      <c r="B26" s="9" t="s">
        <v>117</v>
      </c>
      <c r="C26" s="9" t="s">
        <v>118</v>
      </c>
      <c r="D26" s="9" t="s">
        <v>124</v>
      </c>
      <c r="E26" s="9" t="s">
        <v>123</v>
      </c>
      <c r="F26" s="11">
        <v>19.899999999999999</v>
      </c>
      <c r="G26" s="11">
        <v>0</v>
      </c>
      <c r="H26" s="11">
        <v>0</v>
      </c>
      <c r="I26" s="11">
        <v>0</v>
      </c>
      <c r="J26" s="11">
        <v>0</v>
      </c>
      <c r="K26" s="11">
        <v>19.899999999999999</v>
      </c>
    </row>
    <row r="27" spans="1:11" x14ac:dyDescent="0.25">
      <c r="A27" s="23"/>
      <c r="B27"/>
      <c r="C27"/>
      <c r="D27"/>
      <c r="E27"/>
      <c r="F27"/>
      <c r="G27"/>
      <c r="H27"/>
      <c r="I27"/>
      <c r="J27"/>
      <c r="K27"/>
    </row>
  </sheetData>
  <autoFilter ref="A1:K1" xr:uid="{00000000-0009-0000-0000-000001000000}">
    <sortState xmlns:xlrd2="http://schemas.microsoft.com/office/spreadsheetml/2017/richdata2" ref="A2:K26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"/>
  <sheetViews>
    <sheetView workbookViewId="0">
      <selection activeCell="B38" sqref="B38"/>
    </sheetView>
  </sheetViews>
  <sheetFormatPr defaultRowHeight="15" x14ac:dyDescent="0.25"/>
  <cols>
    <col min="1" max="1" width="10.7109375" bestFit="1" customWidth="1"/>
    <col min="2" max="2" width="12.85546875" bestFit="1" customWidth="1"/>
    <col min="3" max="3" width="14.28515625" bestFit="1" customWidth="1"/>
    <col min="4" max="4" width="15.5703125" bestFit="1" customWidth="1"/>
    <col min="5" max="5" width="15.5703125" style="2" customWidth="1"/>
    <col min="6" max="6" width="33.5703125" bestFit="1" customWidth="1"/>
    <col min="7" max="7" width="7.85546875" bestFit="1" customWidth="1"/>
    <col min="8" max="8" width="7" bestFit="1" customWidth="1"/>
    <col min="9" max="9" width="9.85546875" style="1" bestFit="1" customWidth="1"/>
  </cols>
  <sheetData>
    <row r="1" spans="1:9" x14ac:dyDescent="0.25">
      <c r="A1" s="12" t="s">
        <v>27</v>
      </c>
      <c r="B1" s="13" t="s">
        <v>13</v>
      </c>
      <c r="C1" s="13" t="s">
        <v>14</v>
      </c>
      <c r="D1" s="13" t="s">
        <v>10</v>
      </c>
      <c r="E1" s="13" t="s">
        <v>148</v>
      </c>
      <c r="F1" s="13" t="s">
        <v>0</v>
      </c>
      <c r="G1" s="13" t="s">
        <v>15</v>
      </c>
      <c r="H1" s="13" t="s">
        <v>16</v>
      </c>
      <c r="I1" s="14" t="s">
        <v>17</v>
      </c>
    </row>
    <row r="2" spans="1:9" x14ac:dyDescent="0.25">
      <c r="A2" s="3">
        <v>40690</v>
      </c>
      <c r="B2" t="s">
        <v>85</v>
      </c>
      <c r="C2" t="s">
        <v>11</v>
      </c>
      <c r="D2" s="12" t="s">
        <v>19</v>
      </c>
      <c r="E2" s="12" t="s">
        <v>1</v>
      </c>
      <c r="F2" t="s">
        <v>86</v>
      </c>
      <c r="G2" t="s">
        <v>25</v>
      </c>
      <c r="H2" t="s">
        <v>87</v>
      </c>
      <c r="I2" s="1">
        <v>29.5</v>
      </c>
    </row>
  </sheetData>
  <autoFilter ref="A1:I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"/>
  <sheetViews>
    <sheetView workbookViewId="0">
      <selection activeCell="F1" sqref="F1:F1048576"/>
    </sheetView>
  </sheetViews>
  <sheetFormatPr defaultRowHeight="15" x14ac:dyDescent="0.25"/>
  <cols>
    <col min="1" max="1" width="10.7109375" bestFit="1" customWidth="1"/>
    <col min="2" max="2" width="11" bestFit="1" customWidth="1"/>
    <col min="3" max="3" width="17.85546875" bestFit="1" customWidth="1"/>
    <col min="4" max="4" width="14.28515625" bestFit="1" customWidth="1"/>
    <col min="5" max="5" width="15.5703125" bestFit="1" customWidth="1"/>
    <col min="6" max="6" width="15.5703125" style="2" customWidth="1"/>
    <col min="7" max="7" width="37.140625" bestFit="1" customWidth="1"/>
    <col min="8" max="8" width="14.42578125" bestFit="1" customWidth="1"/>
    <col min="9" max="9" width="19" bestFit="1" customWidth="1"/>
    <col min="10" max="10" width="10.5703125" bestFit="1" customWidth="1"/>
    <col min="11" max="11" width="9" bestFit="1" customWidth="1"/>
  </cols>
  <sheetData>
    <row r="1" spans="1:11" x14ac:dyDescent="0.25">
      <c r="A1" s="12" t="s">
        <v>27</v>
      </c>
      <c r="B1" s="13" t="s">
        <v>73</v>
      </c>
      <c r="C1" s="13" t="s">
        <v>13</v>
      </c>
      <c r="D1" s="13" t="s">
        <v>14</v>
      </c>
      <c r="E1" s="13" t="s">
        <v>10</v>
      </c>
      <c r="F1" s="13" t="s">
        <v>148</v>
      </c>
      <c r="G1" s="13" t="s">
        <v>0</v>
      </c>
      <c r="H1" s="13" t="s">
        <v>15</v>
      </c>
      <c r="I1" s="13" t="s">
        <v>16</v>
      </c>
      <c r="J1" s="13" t="s">
        <v>8</v>
      </c>
      <c r="K1" s="13" t="s">
        <v>17</v>
      </c>
    </row>
    <row r="2" spans="1:11" x14ac:dyDescent="0.25">
      <c r="A2" s="16">
        <v>41280</v>
      </c>
      <c r="B2" s="16">
        <v>41282</v>
      </c>
      <c r="C2" s="12" t="s">
        <v>41</v>
      </c>
      <c r="D2" s="12" t="s">
        <v>11</v>
      </c>
      <c r="E2" s="12" t="s">
        <v>19</v>
      </c>
      <c r="F2" s="12" t="s">
        <v>1</v>
      </c>
      <c r="G2" s="12" t="s">
        <v>84</v>
      </c>
      <c r="H2" s="12" t="s">
        <v>31</v>
      </c>
      <c r="I2" s="12" t="s">
        <v>25</v>
      </c>
      <c r="J2" s="12"/>
      <c r="K2" s="17">
        <v>70</v>
      </c>
    </row>
    <row r="3" spans="1:11" x14ac:dyDescent="0.25">
      <c r="A3" s="16">
        <v>41281</v>
      </c>
      <c r="B3" s="12"/>
      <c r="C3" s="12" t="s">
        <v>5</v>
      </c>
      <c r="D3" s="12" t="s">
        <v>11</v>
      </c>
      <c r="E3" s="12" t="s">
        <v>19</v>
      </c>
      <c r="F3" s="12" t="s">
        <v>1</v>
      </c>
      <c r="G3" s="12" t="s">
        <v>75</v>
      </c>
      <c r="H3" s="12" t="s">
        <v>44</v>
      </c>
      <c r="I3" s="12" t="s">
        <v>25</v>
      </c>
      <c r="J3" s="12"/>
      <c r="K3" s="17">
        <v>32.35</v>
      </c>
    </row>
    <row r="4" spans="1:11" x14ac:dyDescent="0.25">
      <c r="A4" s="16">
        <v>41297</v>
      </c>
      <c r="B4" s="12"/>
      <c r="C4" s="12" t="s">
        <v>5</v>
      </c>
      <c r="D4" s="12" t="s">
        <v>11</v>
      </c>
      <c r="E4" s="12" t="s">
        <v>19</v>
      </c>
      <c r="F4" s="12" t="s">
        <v>1</v>
      </c>
      <c r="G4" s="12" t="s">
        <v>75</v>
      </c>
      <c r="H4" s="12" t="s">
        <v>44</v>
      </c>
      <c r="I4" s="12" t="s">
        <v>25</v>
      </c>
      <c r="J4" s="12"/>
      <c r="K4" s="17">
        <v>31.7</v>
      </c>
    </row>
    <row r="5" spans="1:11" x14ac:dyDescent="0.25">
      <c r="A5" s="16">
        <v>41297</v>
      </c>
      <c r="B5" s="12"/>
      <c r="C5" s="12" t="s">
        <v>4</v>
      </c>
      <c r="D5" s="12" t="s">
        <v>11</v>
      </c>
      <c r="E5" s="12" t="s">
        <v>19</v>
      </c>
      <c r="F5" s="12" t="s">
        <v>1</v>
      </c>
      <c r="G5" s="12" t="s">
        <v>75</v>
      </c>
      <c r="H5" s="12" t="s">
        <v>29</v>
      </c>
      <c r="I5" s="12" t="s">
        <v>81</v>
      </c>
      <c r="J5" s="12"/>
      <c r="K5" s="17">
        <v>18</v>
      </c>
    </row>
    <row r="6" spans="1:11" x14ac:dyDescent="0.25">
      <c r="A6" s="16">
        <v>41302</v>
      </c>
      <c r="B6" s="12"/>
      <c r="C6" s="12" t="s">
        <v>5</v>
      </c>
      <c r="D6" s="12" t="s">
        <v>11</v>
      </c>
      <c r="E6" s="12" t="s">
        <v>19</v>
      </c>
      <c r="F6" s="12" t="s">
        <v>1</v>
      </c>
      <c r="G6" s="12" t="s">
        <v>75</v>
      </c>
      <c r="H6" s="12" t="s">
        <v>44</v>
      </c>
      <c r="I6" s="12" t="s">
        <v>25</v>
      </c>
      <c r="J6" s="12"/>
      <c r="K6" s="17">
        <v>32.35</v>
      </c>
    </row>
    <row r="7" spans="1:11" x14ac:dyDescent="0.25">
      <c r="A7" s="16">
        <v>41302</v>
      </c>
      <c r="B7" s="16">
        <v>41305</v>
      </c>
      <c r="C7" s="12" t="s">
        <v>41</v>
      </c>
      <c r="D7" s="12" t="s">
        <v>11</v>
      </c>
      <c r="E7" s="12" t="s">
        <v>19</v>
      </c>
      <c r="F7" s="12" t="s">
        <v>1</v>
      </c>
      <c r="G7" s="12" t="s">
        <v>83</v>
      </c>
      <c r="H7" s="12" t="s">
        <v>31</v>
      </c>
      <c r="I7" s="12" t="s">
        <v>25</v>
      </c>
      <c r="J7" s="12"/>
      <c r="K7" s="17">
        <v>98</v>
      </c>
    </row>
    <row r="8" spans="1:11" x14ac:dyDescent="0.25">
      <c r="A8" s="16">
        <v>41302</v>
      </c>
      <c r="B8" s="12"/>
      <c r="C8" s="12" t="s">
        <v>4</v>
      </c>
      <c r="D8" s="12" t="s">
        <v>11</v>
      </c>
      <c r="E8" s="12" t="s">
        <v>19</v>
      </c>
      <c r="F8" s="12" t="s">
        <v>1</v>
      </c>
      <c r="G8" s="12" t="s">
        <v>75</v>
      </c>
      <c r="H8" s="12" t="s">
        <v>29</v>
      </c>
      <c r="I8" s="12" t="s">
        <v>81</v>
      </c>
      <c r="J8" s="12"/>
      <c r="K8" s="17">
        <v>18</v>
      </c>
    </row>
    <row r="9" spans="1:11" x14ac:dyDescent="0.25">
      <c r="A9" s="16">
        <v>41311</v>
      </c>
      <c r="B9" s="12"/>
      <c r="C9" s="12" t="s">
        <v>4</v>
      </c>
      <c r="D9" s="12" t="s">
        <v>11</v>
      </c>
      <c r="E9" s="12" t="s">
        <v>19</v>
      </c>
      <c r="F9" s="12" t="s">
        <v>1</v>
      </c>
      <c r="G9" s="12" t="s">
        <v>82</v>
      </c>
      <c r="H9" s="12" t="s">
        <v>29</v>
      </c>
      <c r="I9" s="12" t="s">
        <v>81</v>
      </c>
      <c r="J9" s="12"/>
      <c r="K9" s="17">
        <v>18</v>
      </c>
    </row>
    <row r="10" spans="1:11" x14ac:dyDescent="0.25">
      <c r="A10" s="16">
        <v>41331</v>
      </c>
      <c r="B10" s="12"/>
      <c r="C10" s="12" t="s">
        <v>5</v>
      </c>
      <c r="D10" s="12" t="s">
        <v>11</v>
      </c>
      <c r="E10" s="12" t="s">
        <v>19</v>
      </c>
      <c r="F10" s="12" t="s">
        <v>1</v>
      </c>
      <c r="G10" s="12" t="s">
        <v>75</v>
      </c>
      <c r="H10" s="12" t="s">
        <v>44</v>
      </c>
      <c r="I10" s="12" t="s">
        <v>28</v>
      </c>
      <c r="J10" s="12"/>
      <c r="K10" s="17">
        <v>29.95</v>
      </c>
    </row>
    <row r="11" spans="1:11" x14ac:dyDescent="0.25">
      <c r="A11" s="16">
        <v>41331</v>
      </c>
      <c r="B11" s="16">
        <v>41333</v>
      </c>
      <c r="C11" s="12" t="s">
        <v>41</v>
      </c>
      <c r="D11" s="12" t="s">
        <v>11</v>
      </c>
      <c r="E11" s="12" t="s">
        <v>19</v>
      </c>
      <c r="F11" s="12" t="s">
        <v>1</v>
      </c>
      <c r="G11" s="12" t="s">
        <v>80</v>
      </c>
      <c r="H11" s="12" t="s">
        <v>31</v>
      </c>
      <c r="I11" s="12" t="s">
        <v>25</v>
      </c>
      <c r="J11" s="12"/>
      <c r="K11" s="17">
        <v>130.35</v>
      </c>
    </row>
    <row r="12" spans="1:11" x14ac:dyDescent="0.25">
      <c r="A12" s="16">
        <v>41331</v>
      </c>
      <c r="B12" s="12"/>
      <c r="C12" s="12" t="s">
        <v>4</v>
      </c>
      <c r="D12" s="12" t="s">
        <v>11</v>
      </c>
      <c r="E12" s="12" t="s">
        <v>19</v>
      </c>
      <c r="F12" s="12" t="s">
        <v>1</v>
      </c>
      <c r="G12" s="12"/>
      <c r="H12" s="12" t="s">
        <v>29</v>
      </c>
      <c r="I12" s="12" t="s">
        <v>81</v>
      </c>
      <c r="J12" s="12"/>
      <c r="K12" s="17">
        <v>18</v>
      </c>
    </row>
    <row r="13" spans="1:11" x14ac:dyDescent="0.25">
      <c r="A13" s="16">
        <v>41332</v>
      </c>
      <c r="B13" s="12"/>
      <c r="C13" s="12" t="s">
        <v>5</v>
      </c>
      <c r="D13" s="12" t="s">
        <v>11</v>
      </c>
      <c r="E13" s="12" t="s">
        <v>19</v>
      </c>
      <c r="F13" s="12" t="s">
        <v>1</v>
      </c>
      <c r="G13" s="12" t="s">
        <v>75</v>
      </c>
      <c r="H13" s="12" t="s">
        <v>44</v>
      </c>
      <c r="I13" s="12" t="s">
        <v>25</v>
      </c>
      <c r="J13" s="12"/>
      <c r="K13" s="17">
        <v>29.95</v>
      </c>
    </row>
    <row r="14" spans="1:11" x14ac:dyDescent="0.25">
      <c r="A14" s="16">
        <v>41332</v>
      </c>
      <c r="B14" s="12"/>
      <c r="C14" s="12" t="s">
        <v>4</v>
      </c>
      <c r="D14" s="12" t="s">
        <v>11</v>
      </c>
      <c r="E14" s="12" t="s">
        <v>19</v>
      </c>
      <c r="F14" s="12" t="s">
        <v>1</v>
      </c>
      <c r="G14" s="12"/>
      <c r="H14" s="12" t="s">
        <v>29</v>
      </c>
      <c r="I14" s="12" t="s">
        <v>81</v>
      </c>
      <c r="J14" s="12"/>
      <c r="K14" s="17">
        <v>18</v>
      </c>
    </row>
    <row r="15" spans="1:11" x14ac:dyDescent="0.25">
      <c r="A15" s="16">
        <v>41337</v>
      </c>
      <c r="B15" s="12"/>
      <c r="C15" s="12" t="s">
        <v>5</v>
      </c>
      <c r="D15" s="12" t="s">
        <v>11</v>
      </c>
      <c r="E15" s="12" t="s">
        <v>19</v>
      </c>
      <c r="F15" s="12" t="s">
        <v>1</v>
      </c>
      <c r="G15" s="12" t="s">
        <v>75</v>
      </c>
      <c r="H15" s="12" t="s">
        <v>44</v>
      </c>
      <c r="I15" s="12" t="s">
        <v>25</v>
      </c>
      <c r="J15" s="12"/>
      <c r="K15" s="17">
        <v>29.95</v>
      </c>
    </row>
    <row r="16" spans="1:11" x14ac:dyDescent="0.25">
      <c r="A16" s="16">
        <v>41337</v>
      </c>
      <c r="B16" s="16">
        <v>41338</v>
      </c>
      <c r="C16" s="12" t="s">
        <v>41</v>
      </c>
      <c r="D16" s="12" t="s">
        <v>11</v>
      </c>
      <c r="E16" s="12" t="s">
        <v>19</v>
      </c>
      <c r="F16" s="12" t="s">
        <v>1</v>
      </c>
      <c r="G16" s="12" t="s">
        <v>80</v>
      </c>
      <c r="H16" s="12" t="s">
        <v>31</v>
      </c>
      <c r="I16" s="12" t="s">
        <v>25</v>
      </c>
      <c r="J16" s="12"/>
      <c r="K16" s="17">
        <v>110.9</v>
      </c>
    </row>
    <row r="17" spans="1:11" x14ac:dyDescent="0.25">
      <c r="A17" s="16">
        <v>41337</v>
      </c>
      <c r="B17" s="12"/>
      <c r="C17" s="12" t="s">
        <v>4</v>
      </c>
      <c r="D17" s="12" t="s">
        <v>11</v>
      </c>
      <c r="E17" s="12" t="s">
        <v>19</v>
      </c>
      <c r="F17" s="12" t="s">
        <v>1</v>
      </c>
      <c r="G17" s="12"/>
      <c r="H17" s="12" t="s">
        <v>29</v>
      </c>
      <c r="I17" s="12" t="s">
        <v>81</v>
      </c>
      <c r="J17" s="12"/>
      <c r="K17" s="17">
        <v>18</v>
      </c>
    </row>
    <row r="18" spans="1:11" x14ac:dyDescent="0.25">
      <c r="A18" s="16">
        <v>41338</v>
      </c>
      <c r="B18" s="12"/>
      <c r="C18" s="12" t="s">
        <v>4</v>
      </c>
      <c r="D18" s="12" t="s">
        <v>11</v>
      </c>
      <c r="E18" s="12" t="s">
        <v>19</v>
      </c>
      <c r="F18" s="12" t="s">
        <v>8</v>
      </c>
      <c r="G18" s="12" t="s">
        <v>79</v>
      </c>
      <c r="H18" s="12" t="s">
        <v>26</v>
      </c>
      <c r="I18" s="12" t="s">
        <v>25</v>
      </c>
      <c r="J18" s="12">
        <v>34.4</v>
      </c>
      <c r="K18" s="17">
        <v>13.76</v>
      </c>
    </row>
    <row r="19" spans="1:11" x14ac:dyDescent="0.25">
      <c r="A19" s="16">
        <v>41351</v>
      </c>
      <c r="B19" s="12"/>
      <c r="C19" s="12" t="s">
        <v>5</v>
      </c>
      <c r="D19" s="12" t="s">
        <v>11</v>
      </c>
      <c r="E19" s="12" t="s">
        <v>19</v>
      </c>
      <c r="F19" s="12" t="s">
        <v>1</v>
      </c>
      <c r="G19" s="12" t="s">
        <v>75</v>
      </c>
      <c r="H19" s="12" t="s">
        <v>44</v>
      </c>
      <c r="I19" s="12" t="s">
        <v>25</v>
      </c>
      <c r="J19" s="12"/>
      <c r="K19" s="17">
        <v>29.95</v>
      </c>
    </row>
    <row r="20" spans="1:11" x14ac:dyDescent="0.25">
      <c r="A20" s="16">
        <v>41351</v>
      </c>
      <c r="B20" s="16">
        <v>41354</v>
      </c>
      <c r="C20" s="12" t="s">
        <v>41</v>
      </c>
      <c r="D20" s="12" t="s">
        <v>11</v>
      </c>
      <c r="E20" s="12" t="s">
        <v>19</v>
      </c>
      <c r="F20" s="12" t="s">
        <v>1</v>
      </c>
      <c r="G20" s="12" t="s">
        <v>78</v>
      </c>
      <c r="H20" s="12" t="s">
        <v>31</v>
      </c>
      <c r="I20" s="12" t="s">
        <v>25</v>
      </c>
      <c r="J20" s="12"/>
      <c r="K20" s="17">
        <v>130.35</v>
      </c>
    </row>
    <row r="21" spans="1:11" x14ac:dyDescent="0.25">
      <c r="A21" s="16">
        <v>41355</v>
      </c>
      <c r="B21" s="12"/>
      <c r="C21" s="12" t="s">
        <v>41</v>
      </c>
      <c r="D21" s="12" t="s">
        <v>11</v>
      </c>
      <c r="E21" s="12" t="s">
        <v>19</v>
      </c>
      <c r="F21" s="12" t="s">
        <v>8</v>
      </c>
      <c r="G21" s="12" t="s">
        <v>76</v>
      </c>
      <c r="H21" s="12" t="s">
        <v>55</v>
      </c>
      <c r="I21" s="12" t="s">
        <v>77</v>
      </c>
      <c r="J21" s="12">
        <v>64</v>
      </c>
      <c r="K21" s="17">
        <v>28.8</v>
      </c>
    </row>
    <row r="22" spans="1:11" x14ac:dyDescent="0.25">
      <c r="A22" s="16">
        <v>41360</v>
      </c>
      <c r="B22" s="12"/>
      <c r="C22" s="12" t="s">
        <v>5</v>
      </c>
      <c r="D22" s="12" t="s">
        <v>11</v>
      </c>
      <c r="E22" s="12" t="s">
        <v>19</v>
      </c>
      <c r="F22" s="12" t="s">
        <v>1</v>
      </c>
      <c r="G22" s="12" t="s">
        <v>75</v>
      </c>
      <c r="H22" s="12" t="s">
        <v>44</v>
      </c>
      <c r="I22" s="12" t="s">
        <v>25</v>
      </c>
      <c r="J22" s="12"/>
      <c r="K22" s="17">
        <v>29.95</v>
      </c>
    </row>
    <row r="23" spans="1:11" x14ac:dyDescent="0.25">
      <c r="A23" s="16">
        <v>41360</v>
      </c>
      <c r="B23" s="12"/>
      <c r="C23" s="12" t="s">
        <v>41</v>
      </c>
      <c r="D23" s="12" t="s">
        <v>11</v>
      </c>
      <c r="E23" s="12" t="s">
        <v>19</v>
      </c>
      <c r="F23" s="12" t="s">
        <v>1</v>
      </c>
      <c r="G23" s="12" t="s">
        <v>74</v>
      </c>
      <c r="H23" s="12" t="s">
        <v>31</v>
      </c>
      <c r="I23" s="12" t="s">
        <v>25</v>
      </c>
      <c r="J23" s="12"/>
      <c r="K23" s="17">
        <v>68.650000000000006</v>
      </c>
    </row>
    <row r="24" spans="1:11" x14ac:dyDescent="0.25">
      <c r="A24" s="16">
        <v>41361</v>
      </c>
      <c r="B24" s="12"/>
      <c r="C24" s="12" t="s">
        <v>41</v>
      </c>
      <c r="D24" s="12" t="s">
        <v>11</v>
      </c>
      <c r="E24" s="12" t="s">
        <v>19</v>
      </c>
      <c r="F24" s="12" t="s">
        <v>1</v>
      </c>
      <c r="G24" s="12" t="s">
        <v>74</v>
      </c>
      <c r="H24" s="12" t="s">
        <v>25</v>
      </c>
      <c r="I24" s="12" t="s">
        <v>31</v>
      </c>
      <c r="J24" s="12"/>
      <c r="K24" s="17">
        <v>42.25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7"/>
  <sheetViews>
    <sheetView workbookViewId="0">
      <selection activeCell="D63" sqref="D63"/>
    </sheetView>
  </sheetViews>
  <sheetFormatPr defaultColWidth="9.140625" defaultRowHeight="15" x14ac:dyDescent="0.25"/>
  <cols>
    <col min="1" max="1" width="11.140625" style="15" bestFit="1" customWidth="1"/>
    <col min="2" max="3" width="32.5703125" style="15" bestFit="1" customWidth="1"/>
    <col min="4" max="4" width="20.7109375" style="15" bestFit="1" customWidth="1"/>
    <col min="5" max="5" width="20.7109375" style="15" customWidth="1"/>
    <col min="6" max="6" width="51.140625" style="15" bestFit="1" customWidth="1"/>
    <col min="7" max="7" width="23.28515625" style="15" bestFit="1" customWidth="1"/>
    <col min="8" max="8" width="14.42578125" style="15" bestFit="1" customWidth="1"/>
    <col min="9" max="9" width="14.42578125" style="15" customWidth="1"/>
    <col min="10" max="10" width="9.85546875" style="18" bestFit="1" customWidth="1"/>
    <col min="11" max="16384" width="9.140625" style="15"/>
  </cols>
  <sheetData>
    <row r="1" spans="1:10" x14ac:dyDescent="0.25">
      <c r="A1" s="12" t="s">
        <v>27</v>
      </c>
      <c r="B1" s="13" t="s">
        <v>13</v>
      </c>
      <c r="C1" s="13" t="s">
        <v>14</v>
      </c>
      <c r="D1" s="13" t="s">
        <v>10</v>
      </c>
      <c r="E1" s="13" t="s">
        <v>148</v>
      </c>
      <c r="F1" s="13" t="s">
        <v>0</v>
      </c>
      <c r="G1" s="13" t="s">
        <v>15</v>
      </c>
      <c r="H1" s="13" t="s">
        <v>16</v>
      </c>
      <c r="I1" s="13" t="s">
        <v>8</v>
      </c>
      <c r="J1" s="14" t="s">
        <v>17</v>
      </c>
    </row>
    <row r="2" spans="1:10" x14ac:dyDescent="0.25">
      <c r="A2" s="16">
        <v>41471</v>
      </c>
      <c r="B2" s="12" t="s">
        <v>41</v>
      </c>
      <c r="C2" s="12" t="s">
        <v>18</v>
      </c>
      <c r="D2" s="12" t="s">
        <v>19</v>
      </c>
      <c r="E2" s="12" t="s">
        <v>1</v>
      </c>
      <c r="F2" s="12" t="s">
        <v>62</v>
      </c>
      <c r="G2" s="12" t="s">
        <v>55</v>
      </c>
      <c r="H2" s="12" t="s">
        <v>25</v>
      </c>
      <c r="I2" s="12"/>
      <c r="J2" s="17">
        <v>73</v>
      </c>
    </row>
    <row r="3" spans="1:10" x14ac:dyDescent="0.25">
      <c r="A3" s="16">
        <v>41472</v>
      </c>
      <c r="B3" s="12" t="s">
        <v>41</v>
      </c>
      <c r="C3" s="12" t="s">
        <v>18</v>
      </c>
      <c r="D3" s="12" t="s">
        <v>19</v>
      </c>
      <c r="E3" s="12" t="s">
        <v>1</v>
      </c>
      <c r="F3" s="12" t="s">
        <v>63</v>
      </c>
      <c r="G3" s="12" t="s">
        <v>25</v>
      </c>
      <c r="H3" s="12" t="s">
        <v>55</v>
      </c>
      <c r="I3" s="12"/>
      <c r="J3" s="17">
        <v>34.65</v>
      </c>
    </row>
    <row r="4" spans="1:10" x14ac:dyDescent="0.25">
      <c r="A4" s="16">
        <v>41479</v>
      </c>
      <c r="B4" s="12" t="s">
        <v>41</v>
      </c>
      <c r="C4" s="12" t="s">
        <v>18</v>
      </c>
      <c r="D4" s="12" t="s">
        <v>19</v>
      </c>
      <c r="E4" s="12" t="s">
        <v>1</v>
      </c>
      <c r="F4" s="12" t="s">
        <v>48</v>
      </c>
      <c r="G4" s="12" t="s">
        <v>55</v>
      </c>
      <c r="H4" s="12" t="s">
        <v>25</v>
      </c>
      <c r="I4" s="12"/>
      <c r="J4" s="17">
        <v>35</v>
      </c>
    </row>
    <row r="5" spans="1:10" x14ac:dyDescent="0.25">
      <c r="A5" s="16">
        <v>41480</v>
      </c>
      <c r="B5" s="12" t="s">
        <v>41</v>
      </c>
      <c r="C5" s="12" t="s">
        <v>18</v>
      </c>
      <c r="D5" s="12" t="s">
        <v>19</v>
      </c>
      <c r="E5" s="12" t="s">
        <v>1</v>
      </c>
      <c r="F5" s="12" t="s">
        <v>53</v>
      </c>
      <c r="G5" s="12" t="s">
        <v>25</v>
      </c>
      <c r="H5" s="12" t="s">
        <v>55</v>
      </c>
      <c r="I5" s="12"/>
      <c r="J5" s="17">
        <v>68.650000000000006</v>
      </c>
    </row>
    <row r="6" spans="1:10" x14ac:dyDescent="0.25">
      <c r="A6" s="16">
        <v>41506</v>
      </c>
      <c r="B6" s="12" t="s">
        <v>64</v>
      </c>
      <c r="C6" s="12" t="s">
        <v>64</v>
      </c>
      <c r="D6" s="12" t="s">
        <v>65</v>
      </c>
      <c r="E6" s="12"/>
      <c r="F6" s="12" t="s">
        <v>66</v>
      </c>
      <c r="G6" s="12"/>
      <c r="H6" s="12"/>
      <c r="I6" s="12"/>
      <c r="J6" s="17">
        <v>138</v>
      </c>
    </row>
    <row r="7" spans="1:10" x14ac:dyDescent="0.25">
      <c r="A7" s="16">
        <v>41518</v>
      </c>
      <c r="B7" s="12" t="s">
        <v>41</v>
      </c>
      <c r="C7" s="12" t="s">
        <v>18</v>
      </c>
      <c r="D7" s="12" t="s">
        <v>19</v>
      </c>
      <c r="E7" s="12" t="s">
        <v>8</v>
      </c>
      <c r="F7" s="12" t="s">
        <v>67</v>
      </c>
      <c r="G7" s="12" t="s">
        <v>40</v>
      </c>
      <c r="H7" s="12" t="s">
        <v>25</v>
      </c>
      <c r="I7" s="12">
        <v>197</v>
      </c>
      <c r="J7" s="17">
        <v>88.65</v>
      </c>
    </row>
    <row r="8" spans="1:10" x14ac:dyDescent="0.25">
      <c r="A8" s="16">
        <v>41519</v>
      </c>
      <c r="B8" s="12" t="s">
        <v>4</v>
      </c>
      <c r="C8" s="12" t="s">
        <v>18</v>
      </c>
      <c r="D8" s="12" t="s">
        <v>19</v>
      </c>
      <c r="E8" s="12" t="s">
        <v>1</v>
      </c>
      <c r="F8" s="12" t="s">
        <v>68</v>
      </c>
      <c r="G8" s="12" t="s">
        <v>29</v>
      </c>
      <c r="H8" s="12" t="s">
        <v>25</v>
      </c>
      <c r="I8" s="12"/>
      <c r="J8" s="17">
        <v>24.8</v>
      </c>
    </row>
    <row r="9" spans="1:10" x14ac:dyDescent="0.25">
      <c r="A9" s="16">
        <v>41522</v>
      </c>
      <c r="B9" s="12" t="s">
        <v>41</v>
      </c>
      <c r="C9" s="12" t="s">
        <v>18</v>
      </c>
      <c r="D9" s="12" t="s">
        <v>19</v>
      </c>
      <c r="E9" s="12" t="s">
        <v>8</v>
      </c>
      <c r="F9" s="12" t="s">
        <v>53</v>
      </c>
      <c r="G9" s="12" t="s">
        <v>25</v>
      </c>
      <c r="H9" s="12" t="s">
        <v>40</v>
      </c>
      <c r="I9" s="12">
        <v>197</v>
      </c>
      <c r="J9" s="17">
        <v>88.65</v>
      </c>
    </row>
    <row r="10" spans="1:10" x14ac:dyDescent="0.25">
      <c r="A10" s="16">
        <v>41528</v>
      </c>
      <c r="B10" s="12" t="s">
        <v>4</v>
      </c>
      <c r="C10" s="12" t="s">
        <v>18</v>
      </c>
      <c r="D10" s="12" t="s">
        <v>19</v>
      </c>
      <c r="E10" s="12" t="s">
        <v>1</v>
      </c>
      <c r="F10" s="12" t="s">
        <v>69</v>
      </c>
      <c r="G10" s="12" t="s">
        <v>29</v>
      </c>
      <c r="H10" s="12" t="s">
        <v>25</v>
      </c>
      <c r="I10" s="12"/>
      <c r="J10" s="17">
        <v>18</v>
      </c>
    </row>
    <row r="11" spans="1:10" x14ac:dyDescent="0.25">
      <c r="A11" s="16">
        <v>41539</v>
      </c>
      <c r="B11" s="12" t="s">
        <v>41</v>
      </c>
      <c r="C11" s="12" t="s">
        <v>18</v>
      </c>
      <c r="D11" s="12" t="s">
        <v>19</v>
      </c>
      <c r="E11" s="12" t="s">
        <v>1</v>
      </c>
      <c r="F11" s="12" t="s">
        <v>49</v>
      </c>
      <c r="G11" s="12" t="s">
        <v>31</v>
      </c>
      <c r="H11" s="12" t="s">
        <v>25</v>
      </c>
      <c r="I11" s="12"/>
      <c r="J11" s="17">
        <v>49.35</v>
      </c>
    </row>
    <row r="12" spans="1:10" x14ac:dyDescent="0.25">
      <c r="A12" s="16">
        <v>41540</v>
      </c>
      <c r="B12" s="12" t="s">
        <v>4</v>
      </c>
      <c r="C12" s="12" t="s">
        <v>18</v>
      </c>
      <c r="D12" s="12" t="s">
        <v>19</v>
      </c>
      <c r="E12" s="12" t="s">
        <v>8</v>
      </c>
      <c r="F12" s="12" t="s">
        <v>49</v>
      </c>
      <c r="G12" s="12" t="s">
        <v>26</v>
      </c>
      <c r="H12" s="12" t="s">
        <v>25</v>
      </c>
      <c r="I12" s="12">
        <v>36.5</v>
      </c>
      <c r="J12" s="17">
        <v>16.399999999999999</v>
      </c>
    </row>
    <row r="13" spans="1:10" x14ac:dyDescent="0.25">
      <c r="A13" s="16">
        <v>41540</v>
      </c>
      <c r="B13" s="12" t="s">
        <v>41</v>
      </c>
      <c r="C13" s="12" t="s">
        <v>18</v>
      </c>
      <c r="D13" s="12" t="s">
        <v>19</v>
      </c>
      <c r="E13" s="12" t="s">
        <v>1</v>
      </c>
      <c r="F13" s="12" t="s">
        <v>50</v>
      </c>
      <c r="G13" s="12" t="s">
        <v>25</v>
      </c>
      <c r="H13" s="12" t="s">
        <v>31</v>
      </c>
      <c r="I13" s="12"/>
      <c r="J13" s="17">
        <v>46.95</v>
      </c>
    </row>
    <row r="14" spans="1:10" x14ac:dyDescent="0.25">
      <c r="A14" s="16">
        <v>41540</v>
      </c>
      <c r="B14" s="12" t="s">
        <v>5</v>
      </c>
      <c r="C14" s="12" t="s">
        <v>18</v>
      </c>
      <c r="D14" s="12" t="s">
        <v>19</v>
      </c>
      <c r="E14" s="12" t="s">
        <v>1</v>
      </c>
      <c r="F14" s="12" t="s">
        <v>48</v>
      </c>
      <c r="G14" s="12" t="s">
        <v>44</v>
      </c>
      <c r="H14" s="12" t="s">
        <v>25</v>
      </c>
      <c r="I14" s="12"/>
      <c r="J14" s="17">
        <v>32.35</v>
      </c>
    </row>
    <row r="15" spans="1:10" x14ac:dyDescent="0.25">
      <c r="A15" s="16">
        <v>41543</v>
      </c>
      <c r="B15" s="12" t="s">
        <v>4</v>
      </c>
      <c r="C15" s="12" t="s">
        <v>18</v>
      </c>
      <c r="D15" s="12" t="s">
        <v>19</v>
      </c>
      <c r="E15" s="12" t="s">
        <v>1</v>
      </c>
      <c r="F15" s="12" t="s">
        <v>70</v>
      </c>
      <c r="G15" s="12" t="s">
        <v>29</v>
      </c>
      <c r="H15" s="12" t="s">
        <v>25</v>
      </c>
      <c r="I15" s="12"/>
      <c r="J15" s="17">
        <v>24.8</v>
      </c>
    </row>
    <row r="16" spans="1:10" x14ac:dyDescent="0.25">
      <c r="A16" s="16">
        <v>41543</v>
      </c>
      <c r="B16" s="12" t="s">
        <v>41</v>
      </c>
      <c r="C16" s="12" t="s">
        <v>18</v>
      </c>
      <c r="D16" s="12" t="s">
        <v>19</v>
      </c>
      <c r="E16" s="12" t="s">
        <v>1</v>
      </c>
      <c r="F16" s="12" t="s">
        <v>48</v>
      </c>
      <c r="G16" s="12" t="s">
        <v>31</v>
      </c>
      <c r="H16" s="12" t="s">
        <v>25</v>
      </c>
      <c r="I16" s="12"/>
      <c r="J16" s="17">
        <v>76.3</v>
      </c>
    </row>
    <row r="17" spans="1:10" x14ac:dyDescent="0.25">
      <c r="A17" s="16">
        <v>41543</v>
      </c>
      <c r="B17" s="12" t="s">
        <v>5</v>
      </c>
      <c r="C17" s="12" t="s">
        <v>18</v>
      </c>
      <c r="D17" s="12" t="s">
        <v>19</v>
      </c>
      <c r="E17" s="12" t="s">
        <v>1</v>
      </c>
      <c r="F17" s="12" t="s">
        <v>53</v>
      </c>
      <c r="G17" s="12" t="s">
        <v>25</v>
      </c>
      <c r="H17" s="12" t="s">
        <v>44</v>
      </c>
      <c r="I17" s="12"/>
      <c r="J17" s="17">
        <v>29.95</v>
      </c>
    </row>
    <row r="18" spans="1:10" x14ac:dyDescent="0.25">
      <c r="A18" s="16">
        <v>41544</v>
      </c>
      <c r="B18" s="12" t="s">
        <v>41</v>
      </c>
      <c r="C18" s="12" t="s">
        <v>18</v>
      </c>
      <c r="D18" s="12" t="s">
        <v>19</v>
      </c>
      <c r="E18" s="12" t="s">
        <v>1</v>
      </c>
      <c r="F18" s="12" t="s">
        <v>53</v>
      </c>
      <c r="G18" s="12" t="s">
        <v>25</v>
      </c>
      <c r="H18" s="12" t="s">
        <v>31</v>
      </c>
      <c r="I18" s="12"/>
      <c r="J18" s="17">
        <v>76.3</v>
      </c>
    </row>
    <row r="19" spans="1:10" x14ac:dyDescent="0.25">
      <c r="A19" s="16">
        <v>41550</v>
      </c>
      <c r="B19" s="12" t="s">
        <v>41</v>
      </c>
      <c r="C19" s="12" t="s">
        <v>18</v>
      </c>
      <c r="D19" s="12" t="s">
        <v>19</v>
      </c>
      <c r="E19" s="12" t="s">
        <v>1</v>
      </c>
      <c r="F19" s="12" t="s">
        <v>43</v>
      </c>
      <c r="G19" s="12" t="s">
        <v>25</v>
      </c>
      <c r="H19" s="12" t="s">
        <v>31</v>
      </c>
      <c r="I19" s="12"/>
      <c r="J19" s="17">
        <v>68.599999999999994</v>
      </c>
    </row>
    <row r="20" spans="1:10" x14ac:dyDescent="0.25">
      <c r="A20" s="16">
        <v>41550</v>
      </c>
      <c r="B20" s="12" t="s">
        <v>5</v>
      </c>
      <c r="C20" s="12" t="s">
        <v>18</v>
      </c>
      <c r="D20" s="12" t="s">
        <v>19</v>
      </c>
      <c r="E20" s="12" t="s">
        <v>1</v>
      </c>
      <c r="F20" s="12" t="s">
        <v>42</v>
      </c>
      <c r="G20" s="12" t="s">
        <v>44</v>
      </c>
      <c r="H20" s="12" t="s">
        <v>25</v>
      </c>
      <c r="I20" s="12"/>
      <c r="J20" s="17">
        <v>32.35</v>
      </c>
    </row>
    <row r="21" spans="1:10" x14ac:dyDescent="0.25">
      <c r="A21" s="16">
        <v>41550</v>
      </c>
      <c r="B21" s="12" t="s">
        <v>4</v>
      </c>
      <c r="C21" s="12" t="s">
        <v>18</v>
      </c>
      <c r="D21" s="12" t="s">
        <v>19</v>
      </c>
      <c r="E21" s="12" t="s">
        <v>1</v>
      </c>
      <c r="F21" s="12" t="s">
        <v>42</v>
      </c>
      <c r="G21" s="12" t="s">
        <v>45</v>
      </c>
      <c r="H21" s="12" t="s">
        <v>25</v>
      </c>
      <c r="I21" s="12"/>
      <c r="J21" s="17">
        <v>9.4</v>
      </c>
    </row>
    <row r="22" spans="1:10" x14ac:dyDescent="0.25">
      <c r="A22" s="16">
        <v>41550</v>
      </c>
      <c r="B22" s="12" t="s">
        <v>4</v>
      </c>
      <c r="C22" s="12" t="s">
        <v>18</v>
      </c>
      <c r="D22" s="12" t="s">
        <v>19</v>
      </c>
      <c r="E22" s="12" t="s">
        <v>1</v>
      </c>
      <c r="F22" s="12" t="s">
        <v>46</v>
      </c>
      <c r="G22" s="12" t="s">
        <v>25</v>
      </c>
      <c r="H22" s="12" t="s">
        <v>29</v>
      </c>
      <c r="I22" s="12"/>
      <c r="J22" s="17">
        <v>12.4</v>
      </c>
    </row>
    <row r="23" spans="1:10" x14ac:dyDescent="0.25">
      <c r="A23" s="16">
        <v>41556</v>
      </c>
      <c r="B23" s="12" t="s">
        <v>4</v>
      </c>
      <c r="C23" s="12" t="s">
        <v>18</v>
      </c>
      <c r="D23" s="12" t="s">
        <v>19</v>
      </c>
      <c r="E23" s="12" t="s">
        <v>8</v>
      </c>
      <c r="F23" s="12" t="s">
        <v>47</v>
      </c>
      <c r="G23" s="12" t="s">
        <v>26</v>
      </c>
      <c r="H23" s="12" t="s">
        <v>25</v>
      </c>
      <c r="I23" s="12">
        <v>36.5</v>
      </c>
      <c r="J23" s="17">
        <v>16.399999999999999</v>
      </c>
    </row>
    <row r="24" spans="1:10" x14ac:dyDescent="0.25">
      <c r="A24" s="16">
        <v>41564</v>
      </c>
      <c r="B24" s="12" t="s">
        <v>5</v>
      </c>
      <c r="C24" s="12" t="s">
        <v>18</v>
      </c>
      <c r="D24" s="12" t="s">
        <v>19</v>
      </c>
      <c r="E24" s="12" t="s">
        <v>1</v>
      </c>
      <c r="F24" s="12" t="s">
        <v>48</v>
      </c>
      <c r="G24" s="12" t="s">
        <v>44</v>
      </c>
      <c r="H24" s="12" t="s">
        <v>25</v>
      </c>
      <c r="I24" s="12"/>
      <c r="J24" s="17">
        <v>29.95</v>
      </c>
    </row>
    <row r="25" spans="1:10" x14ac:dyDescent="0.25">
      <c r="A25" s="16">
        <v>41564</v>
      </c>
      <c r="B25" s="12" t="s">
        <v>4</v>
      </c>
      <c r="C25" s="12" t="s">
        <v>18</v>
      </c>
      <c r="D25" s="12" t="s">
        <v>19</v>
      </c>
      <c r="E25" s="12" t="s">
        <v>1</v>
      </c>
      <c r="F25" s="12" t="s">
        <v>48</v>
      </c>
      <c r="G25" s="12" t="s">
        <v>29</v>
      </c>
      <c r="H25" s="12" t="s">
        <v>25</v>
      </c>
      <c r="I25" s="12"/>
      <c r="J25" s="17">
        <v>21.3</v>
      </c>
    </row>
    <row r="26" spans="1:10" x14ac:dyDescent="0.25">
      <c r="A26" s="16">
        <v>41570</v>
      </c>
      <c r="B26" s="12" t="s">
        <v>41</v>
      </c>
      <c r="C26" s="12" t="s">
        <v>18</v>
      </c>
      <c r="D26" s="12" t="s">
        <v>19</v>
      </c>
      <c r="E26" s="12" t="s">
        <v>1</v>
      </c>
      <c r="F26" s="12" t="s">
        <v>49</v>
      </c>
      <c r="G26" s="12" t="s">
        <v>31</v>
      </c>
      <c r="H26" s="12" t="s">
        <v>25</v>
      </c>
      <c r="I26" s="12"/>
      <c r="J26" s="17">
        <v>21.7</v>
      </c>
    </row>
    <row r="27" spans="1:10" x14ac:dyDescent="0.25">
      <c r="A27" s="16">
        <v>41571</v>
      </c>
      <c r="B27" s="12" t="s">
        <v>5</v>
      </c>
      <c r="C27" s="12" t="s">
        <v>18</v>
      </c>
      <c r="D27" s="12" t="s">
        <v>19</v>
      </c>
      <c r="E27" s="12" t="s">
        <v>1</v>
      </c>
      <c r="F27" s="12" t="s">
        <v>49</v>
      </c>
      <c r="G27" s="12" t="s">
        <v>44</v>
      </c>
      <c r="H27" s="12" t="s">
        <v>25</v>
      </c>
      <c r="I27" s="12"/>
      <c r="J27" s="17">
        <v>32.35</v>
      </c>
    </row>
    <row r="28" spans="1:10" x14ac:dyDescent="0.25">
      <c r="A28" s="16">
        <v>41571</v>
      </c>
      <c r="B28" s="12" t="s">
        <v>4</v>
      </c>
      <c r="C28" s="12" t="s">
        <v>18</v>
      </c>
      <c r="D28" s="12" t="s">
        <v>19</v>
      </c>
      <c r="E28" s="12" t="s">
        <v>1</v>
      </c>
      <c r="F28" s="12" t="s">
        <v>48</v>
      </c>
      <c r="G28" s="12" t="s">
        <v>29</v>
      </c>
      <c r="H28" s="12" t="s">
        <v>25</v>
      </c>
      <c r="I28" s="12"/>
      <c r="J28" s="17">
        <v>24.8</v>
      </c>
    </row>
    <row r="29" spans="1:10" x14ac:dyDescent="0.25">
      <c r="A29" s="16">
        <v>41573</v>
      </c>
      <c r="B29" s="12" t="s">
        <v>41</v>
      </c>
      <c r="C29" s="12" t="s">
        <v>18</v>
      </c>
      <c r="D29" s="12" t="s">
        <v>19</v>
      </c>
      <c r="E29" s="12" t="s">
        <v>1</v>
      </c>
      <c r="F29" s="12" t="s">
        <v>50</v>
      </c>
      <c r="G29" s="12" t="s">
        <v>25</v>
      </c>
      <c r="H29" s="12" t="s">
        <v>31</v>
      </c>
      <c r="I29" s="12"/>
      <c r="J29" s="17">
        <v>68.599999999999994</v>
      </c>
    </row>
    <row r="30" spans="1:10" x14ac:dyDescent="0.25">
      <c r="A30" s="16">
        <v>41582</v>
      </c>
      <c r="B30" s="12" t="s">
        <v>4</v>
      </c>
      <c r="C30" s="12" t="s">
        <v>18</v>
      </c>
      <c r="D30" s="12" t="s">
        <v>19</v>
      </c>
      <c r="E30" s="12" t="s">
        <v>1</v>
      </c>
      <c r="F30" s="12" t="s">
        <v>48</v>
      </c>
      <c r="G30" s="12" t="s">
        <v>29</v>
      </c>
      <c r="H30" s="12" t="s">
        <v>25</v>
      </c>
      <c r="I30" s="12"/>
      <c r="J30" s="17">
        <v>18</v>
      </c>
    </row>
    <row r="31" spans="1:10" x14ac:dyDescent="0.25">
      <c r="A31" s="16">
        <v>41582</v>
      </c>
      <c r="B31" s="12" t="s">
        <v>5</v>
      </c>
      <c r="C31" s="12" t="s">
        <v>18</v>
      </c>
      <c r="D31" s="12" t="s">
        <v>19</v>
      </c>
      <c r="E31" s="12" t="s">
        <v>1</v>
      </c>
      <c r="F31" s="12" t="s">
        <v>48</v>
      </c>
      <c r="G31" s="12" t="s">
        <v>44</v>
      </c>
      <c r="H31" s="12" t="s">
        <v>25</v>
      </c>
      <c r="I31" s="12"/>
      <c r="J31" s="17">
        <v>32.35</v>
      </c>
    </row>
    <row r="32" spans="1:10" x14ac:dyDescent="0.25">
      <c r="A32" s="16">
        <v>41582</v>
      </c>
      <c r="B32" s="12" t="s">
        <v>41</v>
      </c>
      <c r="C32" s="12" t="s">
        <v>18</v>
      </c>
      <c r="D32" s="12" t="s">
        <v>19</v>
      </c>
      <c r="E32" s="12" t="s">
        <v>1</v>
      </c>
      <c r="F32" s="12" t="s">
        <v>49</v>
      </c>
      <c r="G32" s="12" t="s">
        <v>51</v>
      </c>
      <c r="H32" s="12" t="s">
        <v>25</v>
      </c>
      <c r="I32" s="12"/>
      <c r="J32" s="17">
        <v>76.3</v>
      </c>
    </row>
    <row r="33" spans="1:10" x14ac:dyDescent="0.25">
      <c r="A33" s="16">
        <v>41583</v>
      </c>
      <c r="B33" s="12" t="s">
        <v>5</v>
      </c>
      <c r="C33" s="12" t="s">
        <v>18</v>
      </c>
      <c r="D33" s="12" t="s">
        <v>19</v>
      </c>
      <c r="E33" s="12" t="s">
        <v>1</v>
      </c>
      <c r="F33" s="12" t="s">
        <v>52</v>
      </c>
      <c r="G33" s="12" t="s">
        <v>44</v>
      </c>
      <c r="H33" s="12" t="s">
        <v>25</v>
      </c>
      <c r="I33" s="12"/>
      <c r="J33" s="17">
        <v>29.95</v>
      </c>
    </row>
    <row r="34" spans="1:10" x14ac:dyDescent="0.25">
      <c r="A34" s="16">
        <v>41583</v>
      </c>
      <c r="B34" s="12" t="s">
        <v>41</v>
      </c>
      <c r="C34" s="12" t="s">
        <v>18</v>
      </c>
      <c r="D34" s="12" t="s">
        <v>19</v>
      </c>
      <c r="E34" s="12" t="s">
        <v>1</v>
      </c>
      <c r="F34" s="12" t="s">
        <v>50</v>
      </c>
      <c r="G34" s="12" t="s">
        <v>25</v>
      </c>
      <c r="H34" s="12" t="s">
        <v>31</v>
      </c>
      <c r="I34" s="12"/>
      <c r="J34" s="17">
        <v>46.95</v>
      </c>
    </row>
    <row r="35" spans="1:10" x14ac:dyDescent="0.25">
      <c r="A35" s="16">
        <v>41585</v>
      </c>
      <c r="B35" s="12" t="s">
        <v>4</v>
      </c>
      <c r="C35" s="12" t="s">
        <v>18</v>
      </c>
      <c r="D35" s="12" t="s">
        <v>19</v>
      </c>
      <c r="E35" s="12" t="s">
        <v>1</v>
      </c>
      <c r="F35" s="12" t="s">
        <v>48</v>
      </c>
      <c r="G35" s="12" t="s">
        <v>29</v>
      </c>
      <c r="H35" s="12" t="s">
        <v>25</v>
      </c>
      <c r="I35" s="12"/>
      <c r="J35" s="17">
        <v>18</v>
      </c>
    </row>
    <row r="36" spans="1:10" x14ac:dyDescent="0.25">
      <c r="A36" s="16">
        <v>41589</v>
      </c>
      <c r="B36" s="12" t="s">
        <v>4</v>
      </c>
      <c r="C36" s="12" t="s">
        <v>18</v>
      </c>
      <c r="D36" s="12" t="s">
        <v>19</v>
      </c>
      <c r="E36" s="12" t="s">
        <v>1</v>
      </c>
      <c r="F36" s="12" t="s">
        <v>48</v>
      </c>
      <c r="G36" s="12" t="s">
        <v>29</v>
      </c>
      <c r="H36" s="12" t="s">
        <v>25</v>
      </c>
      <c r="I36" s="12"/>
      <c r="J36" s="17">
        <v>18</v>
      </c>
    </row>
    <row r="37" spans="1:10" x14ac:dyDescent="0.25">
      <c r="A37" s="16">
        <v>41589</v>
      </c>
      <c r="B37" s="12" t="s">
        <v>5</v>
      </c>
      <c r="C37" s="12" t="s">
        <v>18</v>
      </c>
      <c r="D37" s="12" t="s">
        <v>19</v>
      </c>
      <c r="E37" s="12" t="s">
        <v>1</v>
      </c>
      <c r="F37" s="12" t="s">
        <v>48</v>
      </c>
      <c r="G37" s="12" t="s">
        <v>44</v>
      </c>
      <c r="H37" s="12" t="s">
        <v>25</v>
      </c>
      <c r="I37" s="12"/>
      <c r="J37" s="17">
        <v>29.95</v>
      </c>
    </row>
    <row r="38" spans="1:10" x14ac:dyDescent="0.25">
      <c r="A38" s="16">
        <v>41589</v>
      </c>
      <c r="B38" s="12" t="s">
        <v>41</v>
      </c>
      <c r="C38" s="12" t="s">
        <v>18</v>
      </c>
      <c r="D38" s="12" t="s">
        <v>19</v>
      </c>
      <c r="E38" s="12" t="s">
        <v>1</v>
      </c>
      <c r="F38" s="12" t="s">
        <v>48</v>
      </c>
      <c r="G38" s="12" t="s">
        <v>31</v>
      </c>
      <c r="H38" s="12" t="s">
        <v>25</v>
      </c>
      <c r="I38" s="12"/>
      <c r="J38" s="17">
        <v>76.3</v>
      </c>
    </row>
    <row r="39" spans="1:10" x14ac:dyDescent="0.25">
      <c r="A39" s="16">
        <v>41590</v>
      </c>
      <c r="B39" s="12" t="s">
        <v>41</v>
      </c>
      <c r="C39" s="12" t="s">
        <v>18</v>
      </c>
      <c r="D39" s="12" t="s">
        <v>19</v>
      </c>
      <c r="E39" s="12" t="s">
        <v>1</v>
      </c>
      <c r="F39" s="12" t="s">
        <v>53</v>
      </c>
      <c r="G39" s="12" t="s">
        <v>25</v>
      </c>
      <c r="H39" s="12" t="s">
        <v>31</v>
      </c>
      <c r="I39" s="12"/>
      <c r="J39" s="17">
        <v>46.95</v>
      </c>
    </row>
    <row r="40" spans="1:10" x14ac:dyDescent="0.25">
      <c r="A40" s="16">
        <v>41596</v>
      </c>
      <c r="B40" s="12" t="s">
        <v>41</v>
      </c>
      <c r="C40" s="12" t="s">
        <v>18</v>
      </c>
      <c r="D40" s="12" t="s">
        <v>19</v>
      </c>
      <c r="E40" s="12" t="s">
        <v>1</v>
      </c>
      <c r="F40" s="12" t="s">
        <v>54</v>
      </c>
      <c r="G40" s="12" t="s">
        <v>31</v>
      </c>
      <c r="H40" s="12" t="s">
        <v>25</v>
      </c>
      <c r="I40" s="12"/>
      <c r="J40" s="17">
        <v>73</v>
      </c>
    </row>
    <row r="41" spans="1:10" x14ac:dyDescent="0.25">
      <c r="A41" s="16">
        <v>41599</v>
      </c>
      <c r="B41" s="12" t="s">
        <v>41</v>
      </c>
      <c r="C41" s="12" t="s">
        <v>18</v>
      </c>
      <c r="D41" s="12" t="s">
        <v>19</v>
      </c>
      <c r="E41" s="12" t="s">
        <v>1</v>
      </c>
      <c r="F41" s="12" t="s">
        <v>53</v>
      </c>
      <c r="G41" s="12" t="s">
        <v>25</v>
      </c>
      <c r="H41" s="12" t="s">
        <v>55</v>
      </c>
      <c r="I41" s="12"/>
      <c r="J41" s="17">
        <v>46.95</v>
      </c>
    </row>
    <row r="42" spans="1:10" x14ac:dyDescent="0.25">
      <c r="A42" s="16">
        <v>41612</v>
      </c>
      <c r="B42" s="12" t="s">
        <v>41</v>
      </c>
      <c r="C42" s="12" t="s">
        <v>18</v>
      </c>
      <c r="D42" s="12" t="s">
        <v>19</v>
      </c>
      <c r="E42" s="12" t="s">
        <v>1</v>
      </c>
      <c r="F42" s="12" t="s">
        <v>48</v>
      </c>
      <c r="G42" s="12" t="s">
        <v>31</v>
      </c>
      <c r="H42" s="12" t="s">
        <v>25</v>
      </c>
      <c r="I42" s="12"/>
      <c r="J42" s="17">
        <v>60.15</v>
      </c>
    </row>
    <row r="43" spans="1:10" x14ac:dyDescent="0.25">
      <c r="A43" s="16">
        <v>41613</v>
      </c>
      <c r="B43" s="12" t="s">
        <v>5</v>
      </c>
      <c r="C43" s="12" t="s">
        <v>18</v>
      </c>
      <c r="D43" s="12" t="s">
        <v>19</v>
      </c>
      <c r="E43" s="12" t="s">
        <v>1</v>
      </c>
      <c r="F43" s="12" t="s">
        <v>48</v>
      </c>
      <c r="G43" s="12" t="s">
        <v>44</v>
      </c>
      <c r="H43" s="12" t="s">
        <v>25</v>
      </c>
      <c r="I43" s="12"/>
      <c r="J43" s="17">
        <v>32.35</v>
      </c>
    </row>
    <row r="44" spans="1:10" x14ac:dyDescent="0.25">
      <c r="A44" s="16">
        <v>41613</v>
      </c>
      <c r="B44" s="12" t="s">
        <v>41</v>
      </c>
      <c r="C44" s="12" t="s">
        <v>18</v>
      </c>
      <c r="D44" s="12" t="s">
        <v>19</v>
      </c>
      <c r="E44" s="12" t="s">
        <v>1</v>
      </c>
      <c r="F44" s="12" t="s">
        <v>53</v>
      </c>
      <c r="G44" s="12" t="s">
        <v>25</v>
      </c>
      <c r="H44" s="12" t="s">
        <v>31</v>
      </c>
      <c r="I44" s="12"/>
      <c r="J44" s="17">
        <v>68.599999999999994</v>
      </c>
    </row>
    <row r="45" spans="1:10" x14ac:dyDescent="0.25">
      <c r="A45" s="16">
        <v>41617</v>
      </c>
      <c r="B45" s="12" t="s">
        <v>5</v>
      </c>
      <c r="C45" s="12" t="s">
        <v>18</v>
      </c>
      <c r="D45" s="12" t="s">
        <v>19</v>
      </c>
      <c r="E45" s="12" t="s">
        <v>1</v>
      </c>
      <c r="F45" s="12" t="s">
        <v>48</v>
      </c>
      <c r="G45" s="12" t="s">
        <v>44</v>
      </c>
      <c r="H45" s="12" t="s">
        <v>25</v>
      </c>
      <c r="I45" s="12"/>
      <c r="J45" s="17">
        <v>29.95</v>
      </c>
    </row>
    <row r="46" spans="1:10" x14ac:dyDescent="0.25">
      <c r="A46" s="16">
        <v>41624</v>
      </c>
      <c r="B46" s="12" t="s">
        <v>4</v>
      </c>
      <c r="C46" s="12" t="s">
        <v>18</v>
      </c>
      <c r="D46" s="12" t="s">
        <v>19</v>
      </c>
      <c r="E46" s="12" t="s">
        <v>1</v>
      </c>
      <c r="F46" s="12" t="s">
        <v>56</v>
      </c>
      <c r="G46" s="12" t="s">
        <v>29</v>
      </c>
      <c r="H46" s="12" t="s">
        <v>25</v>
      </c>
      <c r="I46" s="12"/>
      <c r="J46" s="17">
        <v>24.8</v>
      </c>
    </row>
    <row r="47" spans="1:10" x14ac:dyDescent="0.25">
      <c r="A47" s="16">
        <v>41625</v>
      </c>
      <c r="B47" s="12" t="s">
        <v>4</v>
      </c>
      <c r="C47" s="12" t="s">
        <v>18</v>
      </c>
      <c r="D47" s="12" t="s">
        <v>19</v>
      </c>
      <c r="E47" s="12" t="s">
        <v>1</v>
      </c>
      <c r="F47" s="12" t="s">
        <v>48</v>
      </c>
      <c r="G47" s="12" t="s">
        <v>29</v>
      </c>
      <c r="H47" s="12" t="s">
        <v>57</v>
      </c>
      <c r="I47" s="12"/>
      <c r="J47" s="17">
        <v>18</v>
      </c>
    </row>
    <row r="48" spans="1:10" x14ac:dyDescent="0.25">
      <c r="A48" s="16">
        <v>41625</v>
      </c>
      <c r="B48" s="12" t="s">
        <v>5</v>
      </c>
      <c r="C48" s="12" t="s">
        <v>18</v>
      </c>
      <c r="D48" s="12" t="s">
        <v>19</v>
      </c>
      <c r="E48" s="12" t="s">
        <v>1</v>
      </c>
      <c r="F48" s="12" t="s">
        <v>48</v>
      </c>
      <c r="G48" s="12" t="s">
        <v>44</v>
      </c>
      <c r="H48" s="12" t="s">
        <v>25</v>
      </c>
      <c r="I48" s="12"/>
      <c r="J48" s="17">
        <v>29.95</v>
      </c>
    </row>
    <row r="49" spans="1:10" x14ac:dyDescent="0.25">
      <c r="A49" s="16">
        <v>41628</v>
      </c>
      <c r="B49" s="12" t="s">
        <v>58</v>
      </c>
      <c r="C49" s="12" t="s">
        <v>58</v>
      </c>
      <c r="D49" s="12" t="s">
        <v>59</v>
      </c>
      <c r="E49" s="12"/>
      <c r="F49" s="12" t="s">
        <v>60</v>
      </c>
      <c r="G49" s="12"/>
      <c r="H49" s="12"/>
      <c r="I49" s="12"/>
      <c r="J49" s="17">
        <v>205</v>
      </c>
    </row>
    <row r="50" spans="1:10" x14ac:dyDescent="0.25">
      <c r="A50" s="16">
        <v>41661</v>
      </c>
      <c r="B50" s="12" t="s">
        <v>5</v>
      </c>
      <c r="C50" s="12" t="s">
        <v>18</v>
      </c>
      <c r="D50" s="12" t="s">
        <v>19</v>
      </c>
      <c r="E50" s="12" t="s">
        <v>1</v>
      </c>
      <c r="F50" s="12" t="s">
        <v>1</v>
      </c>
      <c r="G50" s="12" t="s">
        <v>20</v>
      </c>
      <c r="H50" s="12" t="s">
        <v>21</v>
      </c>
      <c r="I50" s="12"/>
      <c r="J50" s="17">
        <v>30.95</v>
      </c>
    </row>
    <row r="51" spans="1:10" x14ac:dyDescent="0.25">
      <c r="A51" s="16">
        <v>41661</v>
      </c>
      <c r="B51" s="12" t="s">
        <v>4</v>
      </c>
      <c r="C51" s="12" t="s">
        <v>2</v>
      </c>
      <c r="D51" s="12" t="s">
        <v>19</v>
      </c>
      <c r="E51" s="12" t="s">
        <v>1</v>
      </c>
      <c r="F51" s="12" t="s">
        <v>1</v>
      </c>
      <c r="G51" s="12" t="s">
        <v>29</v>
      </c>
      <c r="H51" s="12" t="s">
        <v>21</v>
      </c>
      <c r="I51" s="12"/>
      <c r="J51" s="17">
        <v>18.600000000000001</v>
      </c>
    </row>
    <row r="52" spans="1:10" x14ac:dyDescent="0.25">
      <c r="A52" s="16">
        <v>41668</v>
      </c>
      <c r="B52" s="12" t="s">
        <v>5</v>
      </c>
      <c r="C52" s="12" t="s">
        <v>18</v>
      </c>
      <c r="D52" s="12" t="s">
        <v>19</v>
      </c>
      <c r="E52" s="12" t="s">
        <v>1</v>
      </c>
      <c r="F52" s="12" t="s">
        <v>1</v>
      </c>
      <c r="G52" s="12" t="s">
        <v>20</v>
      </c>
      <c r="H52" s="12" t="s">
        <v>21</v>
      </c>
      <c r="I52" s="12"/>
      <c r="J52" s="17">
        <v>33.35</v>
      </c>
    </row>
    <row r="53" spans="1:10" x14ac:dyDescent="0.25">
      <c r="A53" s="16">
        <v>41668</v>
      </c>
      <c r="B53" s="12" t="s">
        <v>4</v>
      </c>
      <c r="C53" s="12" t="s">
        <v>2</v>
      </c>
      <c r="D53" s="12" t="s">
        <v>19</v>
      </c>
      <c r="E53" s="12" t="s">
        <v>1</v>
      </c>
      <c r="F53" s="12" t="s">
        <v>1</v>
      </c>
      <c r="G53" s="12" t="s">
        <v>29</v>
      </c>
      <c r="H53" s="12" t="s">
        <v>21</v>
      </c>
      <c r="I53" s="12"/>
      <c r="J53" s="17">
        <v>18.600000000000001</v>
      </c>
    </row>
    <row r="54" spans="1:10" x14ac:dyDescent="0.25">
      <c r="A54" s="16">
        <v>41668</v>
      </c>
      <c r="B54" s="12" t="s">
        <v>3</v>
      </c>
      <c r="C54" s="12" t="s">
        <v>2</v>
      </c>
      <c r="D54" s="12" t="s">
        <v>19</v>
      </c>
      <c r="E54" s="12" t="s">
        <v>1</v>
      </c>
      <c r="F54" s="12" t="s">
        <v>1</v>
      </c>
      <c r="G54" s="12" t="s">
        <v>22</v>
      </c>
      <c r="H54" s="12" t="s">
        <v>21</v>
      </c>
      <c r="I54" s="12"/>
      <c r="J54" s="17">
        <v>150.5</v>
      </c>
    </row>
    <row r="55" spans="1:10" x14ac:dyDescent="0.25">
      <c r="A55" s="16">
        <v>41675</v>
      </c>
      <c r="B55" s="12" t="s">
        <v>4</v>
      </c>
      <c r="C55" s="12" t="s">
        <v>33</v>
      </c>
      <c r="D55" s="12" t="s">
        <v>19</v>
      </c>
      <c r="E55" s="12" t="s">
        <v>8</v>
      </c>
      <c r="F55" s="12" t="s">
        <v>34</v>
      </c>
      <c r="G55" s="12" t="s">
        <v>35</v>
      </c>
      <c r="H55" s="12" t="s">
        <v>25</v>
      </c>
      <c r="I55" s="12"/>
      <c r="J55" s="17">
        <v>16.649999999999999</v>
      </c>
    </row>
    <row r="56" spans="1:10" x14ac:dyDescent="0.25">
      <c r="A56" s="16">
        <v>41675</v>
      </c>
      <c r="B56" s="12" t="s">
        <v>3</v>
      </c>
      <c r="C56" s="12" t="s">
        <v>2</v>
      </c>
      <c r="D56" s="12" t="s">
        <v>19</v>
      </c>
      <c r="E56" s="12" t="s">
        <v>1</v>
      </c>
      <c r="F56" s="12" t="s">
        <v>1</v>
      </c>
      <c r="G56" s="12" t="s">
        <v>37</v>
      </c>
      <c r="H56" s="12" t="s">
        <v>21</v>
      </c>
      <c r="I56" s="12"/>
      <c r="J56" s="17">
        <v>49.1</v>
      </c>
    </row>
    <row r="57" spans="1:10" x14ac:dyDescent="0.25">
      <c r="A57" s="16">
        <v>41676</v>
      </c>
      <c r="B57" s="12" t="s">
        <v>4</v>
      </c>
      <c r="C57" s="12" t="s">
        <v>2</v>
      </c>
      <c r="D57" s="12" t="s">
        <v>19</v>
      </c>
      <c r="E57" s="12" t="s">
        <v>1</v>
      </c>
      <c r="F57" s="12" t="s">
        <v>1</v>
      </c>
      <c r="G57" s="12" t="s">
        <v>29</v>
      </c>
      <c r="H57" s="12" t="s">
        <v>21</v>
      </c>
      <c r="I57" s="12"/>
      <c r="J57" s="17">
        <v>25.4</v>
      </c>
    </row>
    <row r="58" spans="1:10" x14ac:dyDescent="0.25">
      <c r="A58" s="16">
        <v>41677</v>
      </c>
      <c r="B58" s="12" t="s">
        <v>4</v>
      </c>
      <c r="C58" s="12" t="s">
        <v>36</v>
      </c>
      <c r="D58" s="12" t="s">
        <v>19</v>
      </c>
      <c r="E58" s="12" t="s">
        <v>1</v>
      </c>
      <c r="F58" s="12" t="s">
        <v>1</v>
      </c>
      <c r="G58" s="12" t="s">
        <v>29</v>
      </c>
      <c r="H58" s="12" t="s">
        <v>21</v>
      </c>
      <c r="I58" s="12"/>
      <c r="J58" s="17">
        <v>18.600000000000001</v>
      </c>
    </row>
    <row r="59" spans="1:10" x14ac:dyDescent="0.25">
      <c r="A59" s="16">
        <v>41689</v>
      </c>
      <c r="B59" s="12" t="s">
        <v>3</v>
      </c>
      <c r="C59" s="12" t="s">
        <v>2</v>
      </c>
      <c r="D59" s="12" t="s">
        <v>19</v>
      </c>
      <c r="E59" s="12" t="s">
        <v>8</v>
      </c>
      <c r="F59" s="12" t="s">
        <v>38</v>
      </c>
      <c r="G59" s="12" t="s">
        <v>39</v>
      </c>
      <c r="H59" s="12" t="s">
        <v>25</v>
      </c>
      <c r="I59" s="12"/>
      <c r="J59" s="17">
        <v>55.35</v>
      </c>
    </row>
    <row r="60" spans="1:10" x14ac:dyDescent="0.25">
      <c r="A60" s="16">
        <v>41690</v>
      </c>
      <c r="B60" s="12" t="s">
        <v>4</v>
      </c>
      <c r="C60" s="12" t="s">
        <v>2</v>
      </c>
      <c r="D60" s="12" t="s">
        <v>19</v>
      </c>
      <c r="E60" s="12" t="s">
        <v>1</v>
      </c>
      <c r="F60" s="12" t="s">
        <v>1</v>
      </c>
      <c r="G60" s="12" t="s">
        <v>29</v>
      </c>
      <c r="H60" s="12" t="s">
        <v>21</v>
      </c>
      <c r="I60" s="12"/>
      <c r="J60" s="17">
        <v>18.600000000000001</v>
      </c>
    </row>
    <row r="61" spans="1:10" x14ac:dyDescent="0.25">
      <c r="A61" s="16">
        <v>41691</v>
      </c>
      <c r="B61" s="12" t="s">
        <v>3</v>
      </c>
      <c r="C61" s="12" t="s">
        <v>2</v>
      </c>
      <c r="D61" s="12" t="s">
        <v>19</v>
      </c>
      <c r="E61" s="12" t="s">
        <v>8</v>
      </c>
      <c r="F61" s="12" t="s">
        <v>38</v>
      </c>
      <c r="G61" s="12" t="s">
        <v>25</v>
      </c>
      <c r="H61" s="12" t="s">
        <v>40</v>
      </c>
      <c r="I61" s="12"/>
      <c r="J61" s="17">
        <v>55.35</v>
      </c>
    </row>
    <row r="62" spans="1:10" x14ac:dyDescent="0.25">
      <c r="A62" s="16">
        <v>41696</v>
      </c>
      <c r="B62" s="12" t="s">
        <v>4</v>
      </c>
      <c r="C62" s="12" t="s">
        <v>2</v>
      </c>
      <c r="D62" s="12" t="s">
        <v>19</v>
      </c>
      <c r="E62" s="12" t="s">
        <v>1</v>
      </c>
      <c r="F62" s="12" t="s">
        <v>1</v>
      </c>
      <c r="G62" s="12" t="s">
        <v>29</v>
      </c>
      <c r="H62" s="12" t="s">
        <v>21</v>
      </c>
      <c r="I62" s="12"/>
      <c r="J62" s="17">
        <v>18.600000000000001</v>
      </c>
    </row>
    <row r="63" spans="1:10" x14ac:dyDescent="0.25">
      <c r="A63" s="16">
        <v>41701</v>
      </c>
      <c r="B63" s="12" t="s">
        <v>3</v>
      </c>
      <c r="C63" s="12" t="s">
        <v>2</v>
      </c>
      <c r="D63" s="12" t="s">
        <v>19</v>
      </c>
      <c r="E63" s="12" t="s">
        <v>1</v>
      </c>
      <c r="F63" s="12" t="s">
        <v>1</v>
      </c>
      <c r="G63" s="12" t="s">
        <v>22</v>
      </c>
      <c r="H63" s="12" t="s">
        <v>21</v>
      </c>
      <c r="I63" s="12"/>
      <c r="J63" s="17">
        <v>55.9</v>
      </c>
    </row>
    <row r="64" spans="1:10" x14ac:dyDescent="0.25">
      <c r="A64" s="16">
        <v>41702</v>
      </c>
      <c r="B64" s="12" t="s">
        <v>4</v>
      </c>
      <c r="C64" s="12" t="s">
        <v>2</v>
      </c>
      <c r="D64" s="12" t="s">
        <v>19</v>
      </c>
      <c r="E64" s="12" t="s">
        <v>1</v>
      </c>
      <c r="F64" s="12" t="s">
        <v>1</v>
      </c>
      <c r="G64" s="12" t="s">
        <v>29</v>
      </c>
      <c r="H64" s="12" t="s">
        <v>21</v>
      </c>
      <c r="I64" s="12"/>
      <c r="J64" s="17">
        <v>25.4</v>
      </c>
    </row>
    <row r="65" spans="1:10" x14ac:dyDescent="0.25">
      <c r="A65" s="16">
        <v>41725</v>
      </c>
      <c r="B65" s="12" t="s">
        <v>3</v>
      </c>
      <c r="C65" s="12" t="s">
        <v>2</v>
      </c>
      <c r="D65" s="12" t="s">
        <v>19</v>
      </c>
      <c r="E65" s="12" t="s">
        <v>1</v>
      </c>
      <c r="F65" s="12" t="s">
        <v>1</v>
      </c>
      <c r="G65" s="12" t="s">
        <v>22</v>
      </c>
      <c r="H65" s="12" t="s">
        <v>21</v>
      </c>
      <c r="I65" s="12"/>
      <c r="J65" s="17">
        <v>110.9</v>
      </c>
    </row>
    <row r="66" spans="1:10" x14ac:dyDescent="0.25">
      <c r="A66" s="12" t="s">
        <v>72</v>
      </c>
      <c r="B66" s="12" t="s">
        <v>4</v>
      </c>
      <c r="C66" s="12" t="s">
        <v>18</v>
      </c>
      <c r="D66" s="12" t="s">
        <v>19</v>
      </c>
      <c r="E66" s="12" t="s">
        <v>1</v>
      </c>
      <c r="F66" s="12" t="s">
        <v>61</v>
      </c>
      <c r="G66" s="12" t="s">
        <v>29</v>
      </c>
      <c r="H66" s="12" t="s">
        <v>25</v>
      </c>
      <c r="I66" s="12"/>
      <c r="J66" s="17">
        <v>24.8</v>
      </c>
    </row>
    <row r="67" spans="1:10" x14ac:dyDescent="0.25">
      <c r="A67" s="12" t="s">
        <v>71</v>
      </c>
      <c r="B67" s="12" t="s">
        <v>41</v>
      </c>
      <c r="C67" s="12" t="s">
        <v>18</v>
      </c>
      <c r="D67" s="12" t="s">
        <v>19</v>
      </c>
      <c r="E67" s="12" t="s">
        <v>1</v>
      </c>
      <c r="F67" s="12" t="s">
        <v>42</v>
      </c>
      <c r="G67" s="12" t="s">
        <v>31</v>
      </c>
      <c r="H67" s="12" t="s">
        <v>25</v>
      </c>
      <c r="I67" s="12"/>
      <c r="J67" s="17">
        <v>29.35</v>
      </c>
    </row>
  </sheetData>
  <autoFilter ref="A1:J67" xr:uid="{00000000-0009-0000-0000-000004000000}">
    <sortState xmlns:xlrd2="http://schemas.microsoft.com/office/spreadsheetml/2017/richdata2" ref="A2:H67">
      <sortCondition ref="A1:A6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6"/>
  <sheetViews>
    <sheetView workbookViewId="0">
      <selection activeCell="E1" sqref="E1:E1048576"/>
    </sheetView>
  </sheetViews>
  <sheetFormatPr defaultColWidth="13.85546875" defaultRowHeight="15" x14ac:dyDescent="0.25"/>
  <cols>
    <col min="1" max="1" width="11.140625" bestFit="1" customWidth="1"/>
    <col min="2" max="2" width="15.140625" bestFit="1" customWidth="1"/>
    <col min="3" max="3" width="14.28515625" bestFit="1" customWidth="1"/>
    <col min="4" max="4" width="15.5703125" bestFit="1" customWidth="1"/>
    <col min="5" max="5" width="17.42578125" bestFit="1" customWidth="1"/>
    <col min="6" max="6" width="15.28515625" bestFit="1" customWidth="1"/>
    <col min="7" max="7" width="11.5703125" bestFit="1" customWidth="1"/>
    <col min="8" max="8" width="11.5703125" style="2" customWidth="1"/>
    <col min="9" max="9" width="8.85546875" style="1" bestFit="1" customWidth="1"/>
  </cols>
  <sheetData>
    <row r="1" spans="1:9" ht="15.75" x14ac:dyDescent="0.25">
      <c r="A1" s="6" t="s">
        <v>27</v>
      </c>
      <c r="B1" s="7" t="s">
        <v>13</v>
      </c>
      <c r="C1" s="7" t="s">
        <v>14</v>
      </c>
      <c r="D1" s="7" t="s">
        <v>10</v>
      </c>
      <c r="E1" s="7" t="s">
        <v>148</v>
      </c>
      <c r="F1" s="7" t="s">
        <v>15</v>
      </c>
      <c r="G1" s="7" t="s">
        <v>16</v>
      </c>
      <c r="H1" s="7" t="s">
        <v>8</v>
      </c>
      <c r="I1" s="10" t="s">
        <v>17</v>
      </c>
    </row>
    <row r="2" spans="1:9" x14ac:dyDescent="0.25">
      <c r="A2" s="8">
        <v>41738</v>
      </c>
      <c r="B2" s="9" t="s">
        <v>5</v>
      </c>
      <c r="C2" s="9" t="s">
        <v>18</v>
      </c>
      <c r="D2" s="9" t="s">
        <v>19</v>
      </c>
      <c r="E2" s="9" t="s">
        <v>1</v>
      </c>
      <c r="F2" s="9" t="s">
        <v>20</v>
      </c>
      <c r="G2" s="9" t="s">
        <v>21</v>
      </c>
      <c r="H2" s="9"/>
      <c r="I2" s="11">
        <v>30.35</v>
      </c>
    </row>
    <row r="3" spans="1:9" x14ac:dyDescent="0.25">
      <c r="A3" s="8">
        <v>41758</v>
      </c>
      <c r="B3" s="9" t="s">
        <v>3</v>
      </c>
      <c r="C3" s="9" t="s">
        <v>18</v>
      </c>
      <c r="D3" s="9" t="s">
        <v>19</v>
      </c>
      <c r="E3" s="9" t="s">
        <v>1</v>
      </c>
      <c r="F3" s="9" t="s">
        <v>22</v>
      </c>
      <c r="G3" s="9" t="s">
        <v>21</v>
      </c>
      <c r="H3" s="9"/>
      <c r="I3" s="11">
        <v>101.1</v>
      </c>
    </row>
    <row r="4" spans="1:9" x14ac:dyDescent="0.25">
      <c r="A4" s="8">
        <v>41758</v>
      </c>
      <c r="B4" s="9" t="s">
        <v>3</v>
      </c>
      <c r="C4" s="9" t="s">
        <v>18</v>
      </c>
      <c r="D4" s="9" t="s">
        <v>19</v>
      </c>
      <c r="E4" s="9" t="s">
        <v>1</v>
      </c>
      <c r="F4" s="9" t="s">
        <v>22</v>
      </c>
      <c r="G4" s="9" t="s">
        <v>21</v>
      </c>
      <c r="H4" s="9"/>
      <c r="I4" s="11">
        <v>101.1</v>
      </c>
    </row>
    <row r="5" spans="1:9" x14ac:dyDescent="0.25">
      <c r="A5" s="8">
        <v>41759</v>
      </c>
      <c r="B5" s="9" t="s">
        <v>5</v>
      </c>
      <c r="C5" s="9" t="s">
        <v>18</v>
      </c>
      <c r="D5" s="9" t="s">
        <v>19</v>
      </c>
      <c r="E5" s="9" t="s">
        <v>1</v>
      </c>
      <c r="F5" s="9" t="s">
        <v>20</v>
      </c>
      <c r="G5" s="9" t="s">
        <v>21</v>
      </c>
      <c r="H5" s="9"/>
      <c r="I5" s="11">
        <v>30.35</v>
      </c>
    </row>
    <row r="6" spans="1:9" x14ac:dyDescent="0.25">
      <c r="A6" s="8">
        <v>41759</v>
      </c>
      <c r="B6" s="9" t="s">
        <v>5</v>
      </c>
      <c r="C6" s="9" t="s">
        <v>18</v>
      </c>
      <c r="D6" s="9" t="s">
        <v>19</v>
      </c>
      <c r="E6" s="9" t="s">
        <v>1</v>
      </c>
      <c r="F6" s="9" t="s">
        <v>20</v>
      </c>
      <c r="G6" s="9" t="s">
        <v>21</v>
      </c>
      <c r="H6" s="9"/>
      <c r="I6" s="11">
        <v>30.35</v>
      </c>
    </row>
    <row r="7" spans="1:9" x14ac:dyDescent="0.25">
      <c r="A7" s="8">
        <v>41773</v>
      </c>
      <c r="B7" s="9" t="s">
        <v>3</v>
      </c>
      <c r="C7" s="9" t="s">
        <v>18</v>
      </c>
      <c r="D7" s="9" t="s">
        <v>19</v>
      </c>
      <c r="E7" s="9" t="s">
        <v>1</v>
      </c>
      <c r="F7" s="9" t="s">
        <v>22</v>
      </c>
      <c r="G7" s="9" t="s">
        <v>21</v>
      </c>
      <c r="H7" s="9"/>
      <c r="I7" s="11">
        <v>141.5</v>
      </c>
    </row>
    <row r="8" spans="1:9" x14ac:dyDescent="0.25">
      <c r="A8" s="8">
        <v>41773</v>
      </c>
      <c r="B8" s="9" t="s">
        <v>3</v>
      </c>
      <c r="C8" s="9" t="s">
        <v>18</v>
      </c>
      <c r="D8" s="9" t="s">
        <v>19</v>
      </c>
      <c r="E8" s="9" t="s">
        <v>1</v>
      </c>
      <c r="F8" s="9" t="s">
        <v>22</v>
      </c>
      <c r="G8" s="9" t="s">
        <v>21</v>
      </c>
      <c r="H8" s="9"/>
      <c r="I8" s="11">
        <v>141.5</v>
      </c>
    </row>
    <row r="9" spans="1:9" x14ac:dyDescent="0.25">
      <c r="A9" s="8">
        <v>41774</v>
      </c>
      <c r="B9" s="9" t="s">
        <v>5</v>
      </c>
      <c r="C9" s="9" t="s">
        <v>18</v>
      </c>
      <c r="D9" s="9" t="s">
        <v>19</v>
      </c>
      <c r="E9" s="9" t="s">
        <v>1</v>
      </c>
      <c r="F9" s="9" t="s">
        <v>20</v>
      </c>
      <c r="G9" s="9" t="s">
        <v>21</v>
      </c>
      <c r="H9" s="9"/>
      <c r="I9" s="11">
        <v>30.35</v>
      </c>
    </row>
    <row r="10" spans="1:9" x14ac:dyDescent="0.25">
      <c r="A10" s="8">
        <v>41774</v>
      </c>
      <c r="B10" s="9" t="s">
        <v>4</v>
      </c>
      <c r="C10" s="9" t="s">
        <v>18</v>
      </c>
      <c r="D10" s="9" t="s">
        <v>19</v>
      </c>
      <c r="E10" s="9" t="s">
        <v>1</v>
      </c>
      <c r="F10" s="9" t="s">
        <v>23</v>
      </c>
      <c r="G10" s="9" t="s">
        <v>21</v>
      </c>
      <c r="H10" s="9"/>
      <c r="I10" s="11">
        <v>18.600000000000001</v>
      </c>
    </row>
    <row r="11" spans="1:9" x14ac:dyDescent="0.25">
      <c r="A11" s="8">
        <v>41774</v>
      </c>
      <c r="B11" s="9" t="s">
        <v>5</v>
      </c>
      <c r="C11" s="9" t="s">
        <v>18</v>
      </c>
      <c r="D11" s="9" t="s">
        <v>19</v>
      </c>
      <c r="E11" s="9" t="s">
        <v>1</v>
      </c>
      <c r="F11" s="9" t="s">
        <v>20</v>
      </c>
      <c r="G11" s="9" t="s">
        <v>21</v>
      </c>
      <c r="H11" s="9"/>
      <c r="I11" s="11">
        <v>30.35</v>
      </c>
    </row>
    <row r="12" spans="1:9" x14ac:dyDescent="0.25">
      <c r="A12" s="8">
        <v>41774</v>
      </c>
      <c r="B12" s="9" t="s">
        <v>4</v>
      </c>
      <c r="C12" s="9" t="s">
        <v>18</v>
      </c>
      <c r="D12" s="9" t="s">
        <v>19</v>
      </c>
      <c r="E12" s="9" t="s">
        <v>1</v>
      </c>
      <c r="F12" s="9" t="s">
        <v>23</v>
      </c>
      <c r="G12" s="9" t="s">
        <v>21</v>
      </c>
      <c r="H12" s="9"/>
      <c r="I12" s="11">
        <v>18.600000000000001</v>
      </c>
    </row>
    <row r="13" spans="1:9" x14ac:dyDescent="0.25">
      <c r="A13" s="8">
        <v>41786</v>
      </c>
      <c r="B13" s="9" t="s">
        <v>5</v>
      </c>
      <c r="C13" s="9" t="s">
        <v>18</v>
      </c>
      <c r="D13" s="9" t="s">
        <v>19</v>
      </c>
      <c r="E13" s="9" t="s">
        <v>1</v>
      </c>
      <c r="F13" s="9" t="s">
        <v>20</v>
      </c>
      <c r="G13" s="9" t="s">
        <v>21</v>
      </c>
      <c r="H13" s="9"/>
      <c r="I13" s="11">
        <v>30.35</v>
      </c>
    </row>
    <row r="14" spans="1:9" x14ac:dyDescent="0.25">
      <c r="A14" s="8">
        <v>41786</v>
      </c>
      <c r="B14" s="9" t="s">
        <v>4</v>
      </c>
      <c r="C14" s="9" t="s">
        <v>18</v>
      </c>
      <c r="D14" s="9" t="s">
        <v>19</v>
      </c>
      <c r="E14" s="9" t="s">
        <v>8</v>
      </c>
      <c r="F14" s="9" t="s">
        <v>24</v>
      </c>
      <c r="G14" s="9" t="s">
        <v>28</v>
      </c>
      <c r="H14" s="9">
        <v>52.2</v>
      </c>
      <c r="I14" s="11">
        <v>23.49</v>
      </c>
    </row>
    <row r="15" spans="1:9" x14ac:dyDescent="0.25">
      <c r="A15" s="8">
        <v>41786</v>
      </c>
      <c r="B15" s="9" t="s">
        <v>4</v>
      </c>
      <c r="C15" s="9" t="s">
        <v>18</v>
      </c>
      <c r="D15" s="9" t="s">
        <v>19</v>
      </c>
      <c r="E15" s="9" t="s">
        <v>8</v>
      </c>
      <c r="F15" s="9" t="s">
        <v>25</v>
      </c>
      <c r="G15" s="9" t="s">
        <v>26</v>
      </c>
      <c r="H15" s="9">
        <v>34.700000000000003</v>
      </c>
      <c r="I15" s="11">
        <v>15.62</v>
      </c>
    </row>
    <row r="16" spans="1:9" x14ac:dyDescent="0.25">
      <c r="A16" s="8">
        <v>41786</v>
      </c>
      <c r="B16" s="9" t="s">
        <v>5</v>
      </c>
      <c r="C16" s="9" t="s">
        <v>18</v>
      </c>
      <c r="D16" s="9" t="s">
        <v>19</v>
      </c>
      <c r="E16" s="9" t="s">
        <v>1</v>
      </c>
      <c r="F16" s="9" t="s">
        <v>20</v>
      </c>
      <c r="G16" s="9" t="s">
        <v>21</v>
      </c>
      <c r="H16" s="9"/>
      <c r="I16" s="11">
        <v>30.35</v>
      </c>
    </row>
    <row r="17" spans="1:9" x14ac:dyDescent="0.25">
      <c r="A17" s="8">
        <v>41786</v>
      </c>
      <c r="B17" s="9" t="s">
        <v>4</v>
      </c>
      <c r="C17" s="9" t="s">
        <v>18</v>
      </c>
      <c r="D17" s="9" t="s">
        <v>19</v>
      </c>
      <c r="E17" s="9" t="s">
        <v>8</v>
      </c>
      <c r="F17" s="9" t="s">
        <v>24</v>
      </c>
      <c r="G17" s="9" t="s">
        <v>28</v>
      </c>
      <c r="H17" s="9">
        <v>52.2</v>
      </c>
      <c r="I17" s="11">
        <v>23.49</v>
      </c>
    </row>
    <row r="18" spans="1:9" x14ac:dyDescent="0.25">
      <c r="A18" s="8">
        <v>41786</v>
      </c>
      <c r="B18" s="9" t="s">
        <v>4</v>
      </c>
      <c r="C18" s="9" t="s">
        <v>18</v>
      </c>
      <c r="D18" s="9" t="s">
        <v>19</v>
      </c>
      <c r="E18" s="9" t="s">
        <v>8</v>
      </c>
      <c r="F18" s="9" t="s">
        <v>25</v>
      </c>
      <c r="G18" s="9" t="s">
        <v>26</v>
      </c>
      <c r="H18" s="9">
        <v>34.700000000000003</v>
      </c>
      <c r="I18" s="11">
        <v>15.62</v>
      </c>
    </row>
    <row r="19" spans="1:9" ht="15" customHeight="1" x14ac:dyDescent="0.25">
      <c r="A19" s="8">
        <v>41788</v>
      </c>
      <c r="B19" s="9" t="s">
        <v>4</v>
      </c>
      <c r="C19" s="9" t="s">
        <v>18</v>
      </c>
      <c r="D19" s="9" t="s">
        <v>19</v>
      </c>
      <c r="E19" s="9" t="s">
        <v>8</v>
      </c>
      <c r="F19" s="9" t="s">
        <v>26</v>
      </c>
      <c r="G19" s="9" t="s">
        <v>25</v>
      </c>
      <c r="H19" s="9">
        <v>70.5</v>
      </c>
      <c r="I19" s="11">
        <v>31.73</v>
      </c>
    </row>
    <row r="20" spans="1:9" ht="15" customHeight="1" x14ac:dyDescent="0.25">
      <c r="A20" s="8">
        <v>41788</v>
      </c>
      <c r="B20" s="9" t="s">
        <v>4</v>
      </c>
      <c r="C20" s="9" t="s">
        <v>18</v>
      </c>
      <c r="D20" s="9" t="s">
        <v>19</v>
      </c>
      <c r="E20" s="9" t="s">
        <v>8</v>
      </c>
      <c r="F20" s="9" t="s">
        <v>26</v>
      </c>
      <c r="G20" s="9" t="s">
        <v>25</v>
      </c>
      <c r="H20" s="9">
        <v>70.5</v>
      </c>
      <c r="I20" s="11">
        <v>31.73</v>
      </c>
    </row>
    <row r="21" spans="1:9" ht="15" customHeight="1" x14ac:dyDescent="0.25">
      <c r="A21" s="8">
        <v>41789</v>
      </c>
      <c r="B21" s="9" t="s">
        <v>4</v>
      </c>
      <c r="C21" s="9" t="s">
        <v>18</v>
      </c>
      <c r="D21" s="9" t="s">
        <v>19</v>
      </c>
      <c r="E21" s="9" t="s">
        <v>1</v>
      </c>
      <c r="F21" s="9" t="s">
        <v>23</v>
      </c>
      <c r="G21" s="9" t="s">
        <v>21</v>
      </c>
      <c r="H21" s="9"/>
      <c r="I21" s="11">
        <v>18.600000000000001</v>
      </c>
    </row>
    <row r="22" spans="1:9" ht="15" customHeight="1" x14ac:dyDescent="0.25">
      <c r="A22" s="8">
        <v>41789</v>
      </c>
      <c r="B22" s="9" t="s">
        <v>4</v>
      </c>
      <c r="C22" s="9" t="s">
        <v>18</v>
      </c>
      <c r="D22" s="9" t="s">
        <v>19</v>
      </c>
      <c r="E22" s="9" t="s">
        <v>1</v>
      </c>
      <c r="F22" s="9" t="s">
        <v>23</v>
      </c>
      <c r="G22" s="9" t="s">
        <v>21</v>
      </c>
      <c r="H22" s="9"/>
      <c r="I22" s="11">
        <v>18.600000000000001</v>
      </c>
    </row>
    <row r="23" spans="1:9" ht="15" customHeight="1" x14ac:dyDescent="0.25">
      <c r="A23" s="8">
        <v>41806</v>
      </c>
      <c r="B23" s="9" t="s">
        <v>5</v>
      </c>
      <c r="C23" s="9" t="s">
        <v>18</v>
      </c>
      <c r="D23" s="9" t="s">
        <v>19</v>
      </c>
      <c r="E23" s="9" t="s">
        <v>1</v>
      </c>
      <c r="F23" s="9" t="s">
        <v>20</v>
      </c>
      <c r="G23" s="9" t="s">
        <v>21</v>
      </c>
      <c r="H23" s="9"/>
      <c r="I23" s="11">
        <v>132.80000000000001</v>
      </c>
    </row>
    <row r="24" spans="1:9" ht="15" customHeight="1" x14ac:dyDescent="0.25">
      <c r="A24" s="8">
        <v>41806</v>
      </c>
      <c r="B24" s="9" t="s">
        <v>5</v>
      </c>
      <c r="C24" s="9" t="s">
        <v>18</v>
      </c>
      <c r="D24" s="9" t="s">
        <v>19</v>
      </c>
      <c r="E24" s="9" t="s">
        <v>1</v>
      </c>
      <c r="F24" s="9" t="s">
        <v>20</v>
      </c>
      <c r="G24" s="9" t="s">
        <v>21</v>
      </c>
      <c r="H24" s="9"/>
      <c r="I24" s="11">
        <v>132.80000000000001</v>
      </c>
    </row>
    <row r="25" spans="1:9" ht="15" customHeight="1" x14ac:dyDescent="0.25">
      <c r="A25" s="8">
        <v>41807</v>
      </c>
      <c r="B25" s="9" t="s">
        <v>5</v>
      </c>
      <c r="C25" s="9" t="s">
        <v>18</v>
      </c>
      <c r="D25" s="9" t="s">
        <v>19</v>
      </c>
      <c r="E25" s="9" t="s">
        <v>1</v>
      </c>
      <c r="F25" s="9" t="s">
        <v>20</v>
      </c>
      <c r="G25" s="9" t="s">
        <v>21</v>
      </c>
      <c r="H25" s="9"/>
      <c r="I25" s="11">
        <v>30.95</v>
      </c>
    </row>
    <row r="26" spans="1:9" ht="15" customHeight="1" x14ac:dyDescent="0.25">
      <c r="A26" s="8">
        <v>41807</v>
      </c>
      <c r="B26" s="9" t="s">
        <v>3</v>
      </c>
      <c r="C26" s="9" t="s">
        <v>18</v>
      </c>
      <c r="D26" s="9" t="s">
        <v>19</v>
      </c>
      <c r="E26" s="9" t="s">
        <v>1</v>
      </c>
      <c r="F26" s="9" t="s">
        <v>22</v>
      </c>
      <c r="G26" s="9" t="s">
        <v>21</v>
      </c>
      <c r="H26" s="9"/>
      <c r="I26" s="11">
        <v>149.25</v>
      </c>
    </row>
    <row r="27" spans="1:9" ht="15" customHeight="1" x14ac:dyDescent="0.25">
      <c r="A27" s="8">
        <v>41807</v>
      </c>
      <c r="B27" s="9" t="s">
        <v>5</v>
      </c>
      <c r="C27" s="9" t="s">
        <v>18</v>
      </c>
      <c r="D27" s="9" t="s">
        <v>19</v>
      </c>
      <c r="E27" s="9" t="s">
        <v>1</v>
      </c>
      <c r="F27" s="9" t="s">
        <v>20</v>
      </c>
      <c r="G27" s="9" t="s">
        <v>21</v>
      </c>
      <c r="H27" s="9"/>
      <c r="I27" s="11">
        <v>30.95</v>
      </c>
    </row>
    <row r="28" spans="1:9" ht="15" customHeight="1" x14ac:dyDescent="0.25">
      <c r="A28" s="8">
        <v>41807</v>
      </c>
      <c r="B28" s="9" t="s">
        <v>3</v>
      </c>
      <c r="C28" s="9" t="s">
        <v>18</v>
      </c>
      <c r="D28" s="9" t="s">
        <v>19</v>
      </c>
      <c r="E28" s="9" t="s">
        <v>1</v>
      </c>
      <c r="F28" s="9" t="s">
        <v>22</v>
      </c>
      <c r="G28" s="9" t="s">
        <v>21</v>
      </c>
      <c r="H28" s="9"/>
      <c r="I28" s="11">
        <v>149.25</v>
      </c>
    </row>
    <row r="29" spans="1:9" ht="15" customHeight="1" x14ac:dyDescent="0.25">
      <c r="A29" s="8">
        <v>41814</v>
      </c>
      <c r="B29" s="9" t="s">
        <v>3</v>
      </c>
      <c r="C29" s="9" t="s">
        <v>18</v>
      </c>
      <c r="D29" s="9" t="s">
        <v>19</v>
      </c>
      <c r="E29" s="9" t="s">
        <v>1</v>
      </c>
      <c r="F29" s="9" t="s">
        <v>22</v>
      </c>
      <c r="G29" s="9" t="s">
        <v>21</v>
      </c>
      <c r="H29" s="9"/>
      <c r="I29" s="11">
        <v>92.45</v>
      </c>
    </row>
    <row r="30" spans="1:9" ht="15" customHeight="1" x14ac:dyDescent="0.25">
      <c r="A30" s="8">
        <v>41814</v>
      </c>
      <c r="B30" s="9" t="s">
        <v>3</v>
      </c>
      <c r="C30" s="9" t="s">
        <v>18</v>
      </c>
      <c r="D30" s="9" t="s">
        <v>19</v>
      </c>
      <c r="E30" s="9" t="s">
        <v>1</v>
      </c>
      <c r="F30" s="9" t="s">
        <v>22</v>
      </c>
      <c r="G30" s="9" t="s">
        <v>21</v>
      </c>
      <c r="H30" s="9"/>
      <c r="I30" s="11">
        <v>92.45</v>
      </c>
    </row>
    <row r="31" spans="1:9" x14ac:dyDescent="0.25">
      <c r="A31" s="8">
        <v>41815</v>
      </c>
      <c r="B31" s="9" t="s">
        <v>4</v>
      </c>
      <c r="C31" s="9" t="s">
        <v>18</v>
      </c>
      <c r="D31" s="9" t="s">
        <v>19</v>
      </c>
      <c r="E31" s="9" t="s">
        <v>1</v>
      </c>
      <c r="F31" s="9" t="s">
        <v>23</v>
      </c>
      <c r="G31" s="9" t="s">
        <v>21</v>
      </c>
      <c r="H31" s="9"/>
      <c r="I31" s="11">
        <v>18.600000000000001</v>
      </c>
    </row>
    <row r="32" spans="1:9" ht="15" customHeight="1" x14ac:dyDescent="0.25">
      <c r="A32" s="8">
        <v>41815</v>
      </c>
      <c r="B32" s="9" t="s">
        <v>4</v>
      </c>
      <c r="C32" s="9" t="s">
        <v>18</v>
      </c>
      <c r="D32" s="9" t="s">
        <v>19</v>
      </c>
      <c r="E32" s="9" t="s">
        <v>1</v>
      </c>
      <c r="F32" s="9" t="s">
        <v>23</v>
      </c>
      <c r="G32" s="9" t="s">
        <v>21</v>
      </c>
      <c r="H32" s="9"/>
      <c r="I32" s="11">
        <v>18.600000000000001</v>
      </c>
    </row>
    <row r="33" spans="1:9" ht="15" customHeight="1" x14ac:dyDescent="0.25">
      <c r="A33" s="8">
        <v>41830</v>
      </c>
      <c r="B33" s="9" t="s">
        <v>4</v>
      </c>
      <c r="C33" s="9" t="s">
        <v>18</v>
      </c>
      <c r="D33" s="9" t="s">
        <v>19</v>
      </c>
      <c r="E33" s="9" t="s">
        <v>1</v>
      </c>
      <c r="F33" s="9" t="s">
        <v>29</v>
      </c>
      <c r="G33" s="9" t="s">
        <v>21</v>
      </c>
      <c r="H33" s="9"/>
      <c r="I33" s="11">
        <v>25.4</v>
      </c>
    </row>
    <row r="34" spans="1:9" ht="15" customHeight="1" x14ac:dyDescent="0.25">
      <c r="A34" s="8">
        <v>41830</v>
      </c>
      <c r="B34" s="9" t="s">
        <v>3</v>
      </c>
      <c r="C34" s="9" t="s">
        <v>18</v>
      </c>
      <c r="D34" s="9" t="s">
        <v>19</v>
      </c>
      <c r="E34" s="9" t="s">
        <v>8</v>
      </c>
      <c r="F34" s="9" t="s">
        <v>22</v>
      </c>
      <c r="G34" s="9" t="s">
        <v>25</v>
      </c>
      <c r="H34" s="9">
        <v>396</v>
      </c>
      <c r="I34" s="11">
        <v>178.2</v>
      </c>
    </row>
    <row r="35" spans="1:9" ht="15" customHeight="1" x14ac:dyDescent="0.25">
      <c r="A35" s="8">
        <v>41842</v>
      </c>
      <c r="B35" s="9" t="s">
        <v>3</v>
      </c>
      <c r="C35" s="9" t="s">
        <v>18</v>
      </c>
      <c r="D35" s="9" t="s">
        <v>19</v>
      </c>
      <c r="E35" s="9" t="s">
        <v>1</v>
      </c>
      <c r="F35" s="9" t="s">
        <v>22</v>
      </c>
      <c r="G35" s="9" t="s">
        <v>21</v>
      </c>
      <c r="H35" s="9"/>
      <c r="I35" s="11">
        <v>21.7</v>
      </c>
    </row>
    <row r="36" spans="1:9" ht="15" customHeight="1" x14ac:dyDescent="0.25">
      <c r="A36" s="8">
        <v>41843</v>
      </c>
      <c r="B36" s="9" t="s">
        <v>5</v>
      </c>
      <c r="C36" s="9" t="s">
        <v>18</v>
      </c>
      <c r="D36" s="9" t="s">
        <v>19</v>
      </c>
      <c r="E36" s="9" t="s">
        <v>1</v>
      </c>
      <c r="F36" s="9" t="s">
        <v>20</v>
      </c>
      <c r="G36" s="9" t="s">
        <v>21</v>
      </c>
      <c r="H36" s="9"/>
      <c r="I36" s="11">
        <v>33.35</v>
      </c>
    </row>
    <row r="37" spans="1:9" ht="15" customHeight="1" x14ac:dyDescent="0.25">
      <c r="A37" s="8">
        <v>41843</v>
      </c>
      <c r="B37" s="9" t="s">
        <v>4</v>
      </c>
      <c r="C37" s="9" t="s">
        <v>18</v>
      </c>
      <c r="D37" s="9" t="s">
        <v>19</v>
      </c>
      <c r="E37" s="9" t="s">
        <v>1</v>
      </c>
      <c r="F37" s="9" t="s">
        <v>29</v>
      </c>
      <c r="G37" s="9" t="s">
        <v>21</v>
      </c>
      <c r="H37" s="9"/>
      <c r="I37" s="11">
        <v>25.4</v>
      </c>
    </row>
    <row r="38" spans="1:9" ht="15" customHeight="1" x14ac:dyDescent="0.25">
      <c r="A38" s="8">
        <v>41843</v>
      </c>
      <c r="B38" s="9" t="s">
        <v>3</v>
      </c>
      <c r="C38" s="9" t="s">
        <v>18</v>
      </c>
      <c r="D38" s="9" t="s">
        <v>19</v>
      </c>
      <c r="E38" s="9" t="s">
        <v>1</v>
      </c>
      <c r="F38" s="9" t="s">
        <v>25</v>
      </c>
      <c r="G38" s="9" t="s">
        <v>31</v>
      </c>
      <c r="H38" s="9"/>
      <c r="I38" s="11">
        <v>70.75</v>
      </c>
    </row>
    <row r="39" spans="1:9" ht="15" customHeight="1" x14ac:dyDescent="0.25">
      <c r="A39" s="8">
        <v>41885</v>
      </c>
      <c r="B39" s="9" t="s">
        <v>3</v>
      </c>
      <c r="C39" s="9" t="s">
        <v>18</v>
      </c>
      <c r="D39" s="9" t="s">
        <v>19</v>
      </c>
      <c r="E39" s="9" t="s">
        <v>1</v>
      </c>
      <c r="F39" s="9" t="s">
        <v>22</v>
      </c>
      <c r="G39" s="9" t="s">
        <v>21</v>
      </c>
      <c r="H39" s="9"/>
      <c r="I39" s="11">
        <v>124</v>
      </c>
    </row>
    <row r="40" spans="1:9" ht="15" customHeight="1" x14ac:dyDescent="0.25">
      <c r="A40" s="8">
        <v>41886</v>
      </c>
      <c r="B40" s="9" t="s">
        <v>4</v>
      </c>
      <c r="C40" s="9" t="s">
        <v>18</v>
      </c>
      <c r="D40" s="9" t="s">
        <v>19</v>
      </c>
      <c r="E40" s="9" t="s">
        <v>1</v>
      </c>
      <c r="F40" s="9" t="s">
        <v>29</v>
      </c>
      <c r="G40" s="9" t="s">
        <v>21</v>
      </c>
      <c r="H40" s="9"/>
      <c r="I40" s="11">
        <v>22</v>
      </c>
    </row>
    <row r="41" spans="1:9" ht="15" customHeight="1" x14ac:dyDescent="0.25">
      <c r="A41" s="8">
        <v>41892</v>
      </c>
      <c r="B41" s="9" t="s">
        <v>4</v>
      </c>
      <c r="C41" s="9" t="s">
        <v>18</v>
      </c>
      <c r="D41" s="9" t="s">
        <v>19</v>
      </c>
      <c r="E41" s="9" t="s">
        <v>1</v>
      </c>
      <c r="F41" s="9" t="s">
        <v>29</v>
      </c>
      <c r="G41" s="9" t="s">
        <v>21</v>
      </c>
      <c r="H41" s="9"/>
      <c r="I41" s="11">
        <v>22</v>
      </c>
    </row>
    <row r="42" spans="1:9" ht="15" customHeight="1" x14ac:dyDescent="0.25">
      <c r="A42" s="8">
        <v>41893</v>
      </c>
      <c r="B42" s="9" t="s">
        <v>5</v>
      </c>
      <c r="C42" s="9" t="s">
        <v>18</v>
      </c>
      <c r="D42" s="9" t="s">
        <v>19</v>
      </c>
      <c r="E42" s="9" t="s">
        <v>1</v>
      </c>
      <c r="F42" s="9" t="s">
        <v>20</v>
      </c>
      <c r="G42" s="9" t="s">
        <v>21</v>
      </c>
      <c r="H42" s="9"/>
      <c r="I42" s="11">
        <v>33.35</v>
      </c>
    </row>
    <row r="43" spans="1:9" ht="15" customHeight="1" x14ac:dyDescent="0.25">
      <c r="A43" s="8">
        <v>41893</v>
      </c>
      <c r="B43" s="9" t="s">
        <v>3</v>
      </c>
      <c r="C43" s="9" t="s">
        <v>18</v>
      </c>
      <c r="D43" s="9" t="s">
        <v>19</v>
      </c>
      <c r="E43" s="9" t="s">
        <v>1</v>
      </c>
      <c r="F43" s="9" t="s">
        <v>22</v>
      </c>
      <c r="G43" s="9" t="s">
        <v>21</v>
      </c>
      <c r="H43" s="9"/>
      <c r="I43" s="11">
        <v>132.75</v>
      </c>
    </row>
    <row r="44" spans="1:9" ht="15" customHeight="1" x14ac:dyDescent="0.25">
      <c r="A44" s="8">
        <v>41904</v>
      </c>
      <c r="B44" s="9" t="s">
        <v>5</v>
      </c>
      <c r="C44" s="9" t="s">
        <v>18</v>
      </c>
      <c r="D44" s="9" t="s">
        <v>19</v>
      </c>
      <c r="E44" s="9" t="s">
        <v>1</v>
      </c>
      <c r="F44" s="9" t="s">
        <v>20</v>
      </c>
      <c r="G44" s="9" t="s">
        <v>21</v>
      </c>
      <c r="H44" s="9"/>
      <c r="I44" s="11">
        <v>30.95</v>
      </c>
    </row>
    <row r="45" spans="1:9" x14ac:dyDescent="0.25">
      <c r="A45" s="8">
        <v>41904</v>
      </c>
      <c r="B45" s="9" t="s">
        <v>4</v>
      </c>
      <c r="C45" s="9" t="s">
        <v>18</v>
      </c>
      <c r="D45" s="9" t="s">
        <v>19</v>
      </c>
      <c r="E45" s="9" t="s">
        <v>1</v>
      </c>
      <c r="F45" s="9" t="s">
        <v>29</v>
      </c>
      <c r="G45" s="9" t="s">
        <v>21</v>
      </c>
      <c r="H45" s="9"/>
      <c r="I45" s="11">
        <v>18.600000000000001</v>
      </c>
    </row>
    <row r="46" spans="1:9" ht="15" customHeight="1" x14ac:dyDescent="0.25">
      <c r="A46" s="8">
        <v>41920</v>
      </c>
      <c r="B46" s="9" t="s">
        <v>5</v>
      </c>
      <c r="C46" s="9" t="s">
        <v>18</v>
      </c>
      <c r="D46" s="9" t="s">
        <v>19</v>
      </c>
      <c r="E46" s="9" t="s">
        <v>1</v>
      </c>
      <c r="F46" s="9" t="s">
        <v>20</v>
      </c>
      <c r="G46" s="9" t="s">
        <v>21</v>
      </c>
      <c r="H46" s="9"/>
      <c r="I46" s="11">
        <v>30.95</v>
      </c>
    </row>
    <row r="47" spans="1:9" ht="15" customHeight="1" x14ac:dyDescent="0.25">
      <c r="A47" s="8">
        <v>41920</v>
      </c>
      <c r="B47" s="9" t="s">
        <v>4</v>
      </c>
      <c r="C47" s="9" t="s">
        <v>18</v>
      </c>
      <c r="D47" s="9" t="s">
        <v>19</v>
      </c>
      <c r="E47" s="9" t="s">
        <v>1</v>
      </c>
      <c r="F47" s="9" t="s">
        <v>29</v>
      </c>
      <c r="G47" s="9" t="s">
        <v>21</v>
      </c>
      <c r="H47" s="9"/>
      <c r="I47" s="11">
        <v>25.4</v>
      </c>
    </row>
    <row r="48" spans="1:9" ht="15" customHeight="1" x14ac:dyDescent="0.25">
      <c r="A48" s="8">
        <v>41927</v>
      </c>
      <c r="B48" s="9" t="s">
        <v>5</v>
      </c>
      <c r="C48" s="9" t="s">
        <v>18</v>
      </c>
      <c r="D48" s="9" t="s">
        <v>19</v>
      </c>
      <c r="E48" s="9" t="s">
        <v>1</v>
      </c>
      <c r="F48" s="9" t="s">
        <v>20</v>
      </c>
      <c r="G48" s="9" t="s">
        <v>21</v>
      </c>
      <c r="H48" s="9"/>
      <c r="I48" s="11">
        <v>30.95</v>
      </c>
    </row>
    <row r="49" spans="1:9" ht="15" customHeight="1" x14ac:dyDescent="0.25">
      <c r="A49" s="8">
        <v>41927</v>
      </c>
      <c r="B49" s="9" t="s">
        <v>4</v>
      </c>
      <c r="C49" s="9" t="s">
        <v>18</v>
      </c>
      <c r="D49" s="9" t="s">
        <v>19</v>
      </c>
      <c r="E49" s="9" t="s">
        <v>1</v>
      </c>
      <c r="F49" s="9" t="s">
        <v>29</v>
      </c>
      <c r="G49" s="9" t="s">
        <v>21</v>
      </c>
      <c r="H49" s="9"/>
      <c r="I49" s="11">
        <v>18.600000000000001</v>
      </c>
    </row>
    <row r="50" spans="1:9" ht="15" customHeight="1" x14ac:dyDescent="0.25">
      <c r="A50" s="8">
        <v>41927</v>
      </c>
      <c r="B50" s="9" t="s">
        <v>3</v>
      </c>
      <c r="C50" s="9" t="s">
        <v>18</v>
      </c>
      <c r="D50" s="9" t="s">
        <v>19</v>
      </c>
      <c r="E50" s="9" t="s">
        <v>1</v>
      </c>
      <c r="F50" s="9" t="s">
        <v>22</v>
      </c>
      <c r="G50" s="9" t="s">
        <v>21</v>
      </c>
      <c r="H50" s="9"/>
      <c r="I50" s="11">
        <v>132</v>
      </c>
    </row>
    <row r="51" spans="1:9" ht="15" customHeight="1" x14ac:dyDescent="0.25">
      <c r="A51" s="8">
        <v>41948</v>
      </c>
      <c r="B51" s="9" t="s">
        <v>4</v>
      </c>
      <c r="C51" s="9" t="s">
        <v>18</v>
      </c>
      <c r="D51" s="9" t="s">
        <v>19</v>
      </c>
      <c r="E51" s="9" t="s">
        <v>1</v>
      </c>
      <c r="F51" s="9" t="s">
        <v>29</v>
      </c>
      <c r="G51" s="9" t="s">
        <v>21</v>
      </c>
      <c r="H51" s="9"/>
      <c r="I51" s="11">
        <v>25.4</v>
      </c>
    </row>
    <row r="52" spans="1:9" ht="15" customHeight="1" x14ac:dyDescent="0.25">
      <c r="A52" s="8">
        <v>41960</v>
      </c>
      <c r="B52" s="9" t="s">
        <v>4</v>
      </c>
      <c r="C52" s="9" t="s">
        <v>18</v>
      </c>
      <c r="D52" s="9" t="s">
        <v>19</v>
      </c>
      <c r="E52" s="9" t="s">
        <v>1</v>
      </c>
      <c r="F52" s="9" t="s">
        <v>29</v>
      </c>
      <c r="G52" s="9" t="s">
        <v>21</v>
      </c>
      <c r="H52" s="9"/>
      <c r="I52" s="11">
        <v>25.4</v>
      </c>
    </row>
    <row r="53" spans="1:9" ht="15" customHeight="1" x14ac:dyDescent="0.25">
      <c r="A53" s="8">
        <v>41969</v>
      </c>
      <c r="B53" s="9" t="s">
        <v>5</v>
      </c>
      <c r="C53" s="9" t="s">
        <v>18</v>
      </c>
      <c r="D53" s="9" t="s">
        <v>19</v>
      </c>
      <c r="E53" s="9" t="s">
        <v>1</v>
      </c>
      <c r="F53" s="9" t="s">
        <v>20</v>
      </c>
      <c r="G53" s="9" t="s">
        <v>21</v>
      </c>
      <c r="H53" s="9"/>
      <c r="I53" s="11">
        <v>30.95</v>
      </c>
    </row>
    <row r="54" spans="1:9" ht="15" customHeight="1" x14ac:dyDescent="0.25">
      <c r="A54" s="8">
        <v>41969</v>
      </c>
      <c r="B54" s="9" t="s">
        <v>4</v>
      </c>
      <c r="C54" s="9" t="s">
        <v>18</v>
      </c>
      <c r="D54" s="9" t="s">
        <v>19</v>
      </c>
      <c r="E54" s="9" t="s">
        <v>1</v>
      </c>
      <c r="F54" s="9" t="s">
        <v>29</v>
      </c>
      <c r="G54" s="9" t="s">
        <v>21</v>
      </c>
      <c r="H54" s="9"/>
      <c r="I54" s="11">
        <v>22</v>
      </c>
    </row>
    <row r="55" spans="1:9" ht="15" customHeight="1" x14ac:dyDescent="0.25">
      <c r="A55" s="8">
        <v>41982</v>
      </c>
      <c r="B55" s="9" t="s">
        <v>3</v>
      </c>
      <c r="C55" s="9" t="s">
        <v>18</v>
      </c>
      <c r="D55" s="9" t="s">
        <v>19</v>
      </c>
      <c r="E55" s="9" t="s">
        <v>1</v>
      </c>
      <c r="F55" s="9" t="s">
        <v>22</v>
      </c>
      <c r="G55" s="9" t="s">
        <v>21</v>
      </c>
      <c r="H55" s="9"/>
      <c r="I55" s="11">
        <v>132</v>
      </c>
    </row>
    <row r="56" spans="1:9" ht="15" customHeight="1" x14ac:dyDescent="0.25">
      <c r="A56" s="8">
        <v>41983</v>
      </c>
      <c r="B56" s="9" t="s">
        <v>5</v>
      </c>
      <c r="C56" s="9" t="s">
        <v>18</v>
      </c>
      <c r="D56" s="9" t="s">
        <v>19</v>
      </c>
      <c r="E56" s="9" t="s">
        <v>1</v>
      </c>
      <c r="F56" s="9" t="s">
        <v>20</v>
      </c>
      <c r="G56" s="9" t="s">
        <v>21</v>
      </c>
      <c r="H56" s="9"/>
      <c r="I56" s="11">
        <v>30.95</v>
      </c>
    </row>
    <row r="57" spans="1:9" ht="15" customHeight="1" x14ac:dyDescent="0.25">
      <c r="A57" s="8">
        <v>41983</v>
      </c>
      <c r="B57" s="9" t="s">
        <v>4</v>
      </c>
      <c r="C57" s="9" t="s">
        <v>18</v>
      </c>
      <c r="D57" s="9" t="s">
        <v>19</v>
      </c>
      <c r="E57" s="9" t="s">
        <v>1</v>
      </c>
      <c r="F57" s="9" t="s">
        <v>29</v>
      </c>
      <c r="G57" s="9" t="s">
        <v>21</v>
      </c>
      <c r="H57" s="9"/>
      <c r="I57" s="11">
        <v>22</v>
      </c>
    </row>
    <row r="58" spans="1:9" ht="15" customHeight="1" x14ac:dyDescent="0.25">
      <c r="A58" s="8">
        <v>42143</v>
      </c>
      <c r="B58" s="9" t="s">
        <v>3</v>
      </c>
      <c r="C58" s="9" t="s">
        <v>18</v>
      </c>
      <c r="D58" s="9" t="s">
        <v>19</v>
      </c>
      <c r="E58" s="9" t="s">
        <v>1</v>
      </c>
      <c r="F58" s="9" t="s">
        <v>22</v>
      </c>
      <c r="G58" s="9" t="s">
        <v>21</v>
      </c>
      <c r="H58" s="9"/>
      <c r="I58" s="11">
        <v>41.6</v>
      </c>
    </row>
    <row r="59" spans="1:9" ht="15" customHeight="1" x14ac:dyDescent="0.25">
      <c r="A59" s="8">
        <v>42143</v>
      </c>
      <c r="B59" s="9" t="s">
        <v>3</v>
      </c>
      <c r="C59" s="9" t="s">
        <v>18</v>
      </c>
      <c r="D59" s="9" t="s">
        <v>19</v>
      </c>
      <c r="E59" s="9" t="s">
        <v>1</v>
      </c>
      <c r="F59" s="9" t="s">
        <v>22</v>
      </c>
      <c r="G59" s="9" t="s">
        <v>21</v>
      </c>
      <c r="H59" s="9"/>
      <c r="I59" s="11">
        <v>41.6</v>
      </c>
    </row>
    <row r="60" spans="1:9" ht="15" customHeight="1" x14ac:dyDescent="0.25">
      <c r="A60" s="6" t="s">
        <v>32</v>
      </c>
      <c r="B60" s="9" t="s">
        <v>5</v>
      </c>
      <c r="C60" s="9" t="s">
        <v>18</v>
      </c>
      <c r="D60" s="9" t="s">
        <v>19</v>
      </c>
      <c r="E60" s="9" t="s">
        <v>1</v>
      </c>
      <c r="F60" s="9" t="s">
        <v>20</v>
      </c>
      <c r="G60" s="9" t="s">
        <v>21</v>
      </c>
      <c r="H60" s="9"/>
      <c r="I60" s="11">
        <v>30.35</v>
      </c>
    </row>
    <row r="61" spans="1:9" ht="15" customHeight="1" x14ac:dyDescent="0.25">
      <c r="A61" s="6" t="s">
        <v>30</v>
      </c>
      <c r="B61" s="9" t="s">
        <v>5</v>
      </c>
      <c r="C61" s="9" t="s">
        <v>18</v>
      </c>
      <c r="D61" s="9" t="s">
        <v>19</v>
      </c>
      <c r="E61" s="9" t="s">
        <v>1</v>
      </c>
      <c r="F61" s="9" t="s">
        <v>20</v>
      </c>
      <c r="G61" s="9" t="s">
        <v>21</v>
      </c>
      <c r="H61" s="9"/>
      <c r="I61" s="11">
        <v>33.35</v>
      </c>
    </row>
    <row r="62" spans="1:9" x14ac:dyDescent="0.25">
      <c r="F62" s="2"/>
      <c r="G62" s="2"/>
    </row>
    <row r="63" spans="1:9" x14ac:dyDescent="0.25">
      <c r="F63" s="2"/>
      <c r="G63" s="2"/>
    </row>
    <row r="64" spans="1:9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</sheetData>
  <autoFilter ref="A1:I61" xr:uid="{00000000-0009-0000-0000-000005000000}">
    <sortState xmlns:xlrd2="http://schemas.microsoft.com/office/spreadsheetml/2017/richdata2" ref="A2:H61">
      <sortCondition ref="A1:A6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workbookViewId="0">
      <selection activeCell="E1" sqref="E1:E1048576"/>
    </sheetView>
  </sheetViews>
  <sheetFormatPr defaultRowHeight="15" x14ac:dyDescent="0.25"/>
  <cols>
    <col min="1" max="1" width="10.7109375" bestFit="1" customWidth="1"/>
    <col min="2" max="2" width="16" style="1" bestFit="1" customWidth="1"/>
    <col min="3" max="3" width="14.28515625" bestFit="1" customWidth="1"/>
    <col min="4" max="4" width="15.5703125" bestFit="1" customWidth="1"/>
    <col min="5" max="5" width="13.42578125" bestFit="1" customWidth="1"/>
    <col min="6" max="6" width="9" bestFit="1" customWidth="1"/>
    <col min="8" max="8" width="13.28515625" bestFit="1" customWidth="1"/>
    <col min="9" max="9" width="10" bestFit="1" customWidth="1"/>
    <col min="10" max="10" width="15.85546875" bestFit="1" customWidth="1"/>
    <col min="11" max="12" width="27.5703125" bestFit="1" customWidth="1"/>
    <col min="13" max="13" width="14.28515625" bestFit="1" customWidth="1"/>
  </cols>
  <sheetData>
    <row r="1" spans="1:13" s="2" customFormat="1" ht="15.75" x14ac:dyDescent="0.25">
      <c r="A1" s="6" t="s">
        <v>27</v>
      </c>
      <c r="B1" s="7" t="s">
        <v>13</v>
      </c>
      <c r="C1" s="7" t="s">
        <v>14</v>
      </c>
      <c r="D1" s="7" t="s">
        <v>10</v>
      </c>
      <c r="E1" s="7" t="s">
        <v>148</v>
      </c>
      <c r="F1" s="7" t="s">
        <v>17</v>
      </c>
      <c r="H1" s="4"/>
      <c r="I1" s="5"/>
      <c r="J1" s="4"/>
      <c r="K1" s="4"/>
      <c r="L1" s="4"/>
      <c r="M1" s="4"/>
    </row>
    <row r="2" spans="1:13" x14ac:dyDescent="0.25">
      <c r="A2" s="3">
        <v>42153</v>
      </c>
      <c r="B2" s="2" t="s">
        <v>3</v>
      </c>
      <c r="C2" s="9" t="s">
        <v>18</v>
      </c>
      <c r="D2" s="9" t="s">
        <v>19</v>
      </c>
      <c r="E2" s="2" t="s">
        <v>1</v>
      </c>
      <c r="F2" s="1">
        <v>101.45</v>
      </c>
      <c r="H2" s="2"/>
      <c r="I2" s="1"/>
      <c r="K2" s="2"/>
      <c r="L2" s="2"/>
    </row>
    <row r="3" spans="1:13" x14ac:dyDescent="0.25">
      <c r="A3" s="3">
        <v>42195</v>
      </c>
      <c r="B3" s="2" t="s">
        <v>3</v>
      </c>
      <c r="C3" s="9" t="s">
        <v>18</v>
      </c>
      <c r="D3" s="9" t="s">
        <v>19</v>
      </c>
      <c r="E3" s="2" t="s">
        <v>1</v>
      </c>
      <c r="F3" s="1">
        <v>72.5</v>
      </c>
      <c r="H3" s="2"/>
      <c r="I3" s="1"/>
      <c r="K3" s="2"/>
      <c r="L3" s="2"/>
    </row>
    <row r="4" spans="1:13" x14ac:dyDescent="0.25">
      <c r="A4" s="3">
        <v>42195</v>
      </c>
      <c r="B4" s="2" t="s">
        <v>4</v>
      </c>
      <c r="C4" s="9" t="s">
        <v>18</v>
      </c>
      <c r="D4" s="9" t="s">
        <v>19</v>
      </c>
      <c r="E4" s="2" t="s">
        <v>1</v>
      </c>
      <c r="F4" s="1">
        <v>14.85</v>
      </c>
      <c r="H4" s="2"/>
      <c r="I4" s="1"/>
      <c r="K4" s="2"/>
      <c r="L4" s="2"/>
    </row>
    <row r="5" spans="1:13" x14ac:dyDescent="0.25">
      <c r="A5" s="3">
        <v>42213</v>
      </c>
      <c r="B5" s="2" t="s">
        <v>5</v>
      </c>
      <c r="C5" s="9" t="s">
        <v>18</v>
      </c>
      <c r="D5" s="9" t="s">
        <v>19</v>
      </c>
      <c r="E5" s="2" t="s">
        <v>1</v>
      </c>
      <c r="F5" s="1">
        <v>200</v>
      </c>
      <c r="H5" s="2"/>
      <c r="I5" s="1"/>
      <c r="K5" s="2"/>
      <c r="L5" s="2"/>
    </row>
    <row r="6" spans="1:13" x14ac:dyDescent="0.25">
      <c r="A6" s="3">
        <v>42213</v>
      </c>
      <c r="B6" s="2" t="s">
        <v>3</v>
      </c>
      <c r="C6" s="9" t="s">
        <v>18</v>
      </c>
      <c r="D6" s="9" t="s">
        <v>19</v>
      </c>
      <c r="E6" s="2" t="s">
        <v>1</v>
      </c>
      <c r="F6" s="1">
        <v>193.7</v>
      </c>
      <c r="H6" s="2"/>
      <c r="I6" s="1"/>
      <c r="K6" s="2"/>
      <c r="L6" s="2"/>
    </row>
    <row r="7" spans="1:13" x14ac:dyDescent="0.25">
      <c r="A7" s="3">
        <v>42276</v>
      </c>
      <c r="B7" s="2" t="s">
        <v>4</v>
      </c>
      <c r="C7" s="9" t="s">
        <v>18</v>
      </c>
      <c r="D7" s="9" t="s">
        <v>19</v>
      </c>
      <c r="E7" s="2" t="s">
        <v>1</v>
      </c>
      <c r="F7" s="1">
        <v>14.85</v>
      </c>
      <c r="H7" s="2"/>
      <c r="I7" s="1"/>
      <c r="K7" s="2"/>
      <c r="L7" s="2"/>
    </row>
    <row r="8" spans="1:13" x14ac:dyDescent="0.25">
      <c r="A8" s="3">
        <v>42276</v>
      </c>
      <c r="B8" s="2" t="s">
        <v>4</v>
      </c>
      <c r="C8" s="9" t="s">
        <v>18</v>
      </c>
      <c r="D8" s="9" t="s">
        <v>19</v>
      </c>
      <c r="E8" s="2" t="s">
        <v>1</v>
      </c>
      <c r="F8" s="1">
        <v>32.1</v>
      </c>
      <c r="H8" s="2"/>
      <c r="I8" s="1"/>
      <c r="K8" s="2"/>
      <c r="L8" s="2"/>
    </row>
    <row r="9" spans="1:13" x14ac:dyDescent="0.25">
      <c r="A9" s="3">
        <v>42276</v>
      </c>
      <c r="B9" s="2" t="s">
        <v>4</v>
      </c>
      <c r="C9" s="9" t="s">
        <v>18</v>
      </c>
      <c r="D9" s="9" t="s">
        <v>19</v>
      </c>
      <c r="E9" s="2" t="s">
        <v>1</v>
      </c>
      <c r="F9" s="1">
        <v>21.75</v>
      </c>
      <c r="H9" s="2"/>
      <c r="I9" s="1"/>
      <c r="K9" s="2"/>
      <c r="L9" s="2"/>
    </row>
    <row r="10" spans="1:13" x14ac:dyDescent="0.25">
      <c r="A10" s="3">
        <v>42276</v>
      </c>
      <c r="B10" s="2" t="s">
        <v>4</v>
      </c>
      <c r="C10" s="9" t="s">
        <v>18</v>
      </c>
      <c r="D10" s="9" t="s">
        <v>19</v>
      </c>
      <c r="E10" s="2" t="s">
        <v>1</v>
      </c>
      <c r="F10" s="1">
        <v>26</v>
      </c>
      <c r="H10" s="2"/>
      <c r="I10" s="1"/>
      <c r="K10" s="2"/>
      <c r="L10" s="2"/>
    </row>
    <row r="11" spans="1:13" x14ac:dyDescent="0.25">
      <c r="A11" s="3">
        <v>42300</v>
      </c>
      <c r="B11" s="2" t="s">
        <v>3</v>
      </c>
      <c r="C11" s="9" t="s">
        <v>18</v>
      </c>
      <c r="D11" s="9" t="s">
        <v>19</v>
      </c>
      <c r="E11" s="2" t="s">
        <v>1</v>
      </c>
      <c r="F11" s="1">
        <v>105.75</v>
      </c>
      <c r="H11" s="2"/>
      <c r="I11" s="1"/>
      <c r="K11" s="2"/>
      <c r="L11" s="2"/>
    </row>
    <row r="12" spans="1:13" x14ac:dyDescent="0.25">
      <c r="A12" s="3">
        <v>42326</v>
      </c>
      <c r="B12" s="2" t="s">
        <v>5</v>
      </c>
      <c r="C12" s="9" t="s">
        <v>18</v>
      </c>
      <c r="D12" s="9" t="s">
        <v>19</v>
      </c>
      <c r="E12" s="2" t="s">
        <v>1</v>
      </c>
      <c r="F12" s="1">
        <v>233.7</v>
      </c>
      <c r="H12" s="2"/>
      <c r="I12" s="1"/>
      <c r="K12" s="2"/>
      <c r="L12" s="2"/>
    </row>
    <row r="13" spans="1:13" x14ac:dyDescent="0.25">
      <c r="A13" s="3">
        <v>42334</v>
      </c>
      <c r="B13" s="2" t="s">
        <v>3</v>
      </c>
      <c r="C13" s="9" t="s">
        <v>18</v>
      </c>
      <c r="D13" s="9" t="s">
        <v>19</v>
      </c>
      <c r="E13" s="2" t="s">
        <v>1</v>
      </c>
      <c r="F13" s="1">
        <v>284.05</v>
      </c>
      <c r="H13" s="2"/>
      <c r="I13" s="1"/>
      <c r="K13" s="2"/>
      <c r="L13" s="2"/>
    </row>
    <row r="14" spans="1:13" x14ac:dyDescent="0.25">
      <c r="A14" s="3">
        <v>42347</v>
      </c>
      <c r="B14" s="2" t="s">
        <v>4</v>
      </c>
      <c r="C14" s="9" t="s">
        <v>18</v>
      </c>
      <c r="D14" s="9" t="s">
        <v>19</v>
      </c>
      <c r="E14" s="2" t="s">
        <v>1</v>
      </c>
      <c r="F14" s="1">
        <v>61.8</v>
      </c>
      <c r="H14" s="2"/>
      <c r="I14" s="1"/>
      <c r="K14" s="2"/>
      <c r="L14" s="2"/>
    </row>
    <row r="15" spans="1:13" x14ac:dyDescent="0.25">
      <c r="A15" s="3">
        <v>42369</v>
      </c>
      <c r="B15" s="2" t="s">
        <v>5</v>
      </c>
      <c r="C15" s="9" t="s">
        <v>18</v>
      </c>
      <c r="D15" s="9" t="s">
        <v>19</v>
      </c>
      <c r="E15" s="2" t="s">
        <v>1</v>
      </c>
      <c r="F15" s="1">
        <v>234.3</v>
      </c>
      <c r="H15" s="2"/>
      <c r="I15" s="1"/>
      <c r="K15" s="2"/>
      <c r="L15" s="2"/>
    </row>
    <row r="16" spans="1:13" x14ac:dyDescent="0.25">
      <c r="A16" s="3">
        <v>42369</v>
      </c>
      <c r="B16" s="2" t="s">
        <v>4</v>
      </c>
      <c r="C16" s="9" t="s">
        <v>18</v>
      </c>
      <c r="D16" s="9" t="s">
        <v>19</v>
      </c>
      <c r="E16" s="2" t="s">
        <v>1</v>
      </c>
      <c r="F16" s="1">
        <v>46.95</v>
      </c>
      <c r="H16" s="2"/>
      <c r="I16" s="1"/>
      <c r="K16" s="2"/>
      <c r="L16" s="2"/>
    </row>
    <row r="17" spans="1:12" x14ac:dyDescent="0.25">
      <c r="A17" s="3">
        <v>42369</v>
      </c>
      <c r="B17" s="2" t="s">
        <v>3</v>
      </c>
      <c r="C17" s="9" t="s">
        <v>18</v>
      </c>
      <c r="D17" s="9" t="s">
        <v>19</v>
      </c>
      <c r="E17" s="2" t="s">
        <v>1</v>
      </c>
      <c r="F17" s="1">
        <v>75.7</v>
      </c>
      <c r="H17" s="2"/>
      <c r="I17" s="1"/>
      <c r="K17" s="2"/>
      <c r="L17" s="2"/>
    </row>
    <row r="18" spans="1:12" x14ac:dyDescent="0.25">
      <c r="A18" s="3">
        <v>42374</v>
      </c>
      <c r="B18" s="2" t="s">
        <v>3</v>
      </c>
      <c r="C18" s="9" t="s">
        <v>18</v>
      </c>
      <c r="D18" s="9" t="s">
        <v>19</v>
      </c>
      <c r="E18" s="2" t="s">
        <v>1</v>
      </c>
      <c r="F18" s="1">
        <v>186</v>
      </c>
      <c r="H18" s="2"/>
      <c r="I18" s="1"/>
      <c r="K18" s="2"/>
      <c r="L18" s="2"/>
    </row>
    <row r="19" spans="1:12" x14ac:dyDescent="0.25">
      <c r="A19" s="3">
        <v>42391</v>
      </c>
      <c r="B19" s="2" t="s">
        <v>4</v>
      </c>
      <c r="C19" s="9" t="s">
        <v>18</v>
      </c>
      <c r="D19" s="9" t="s">
        <v>19</v>
      </c>
      <c r="E19" s="2" t="s">
        <v>1</v>
      </c>
      <c r="F19" s="1">
        <v>46.95</v>
      </c>
      <c r="H19" s="2"/>
      <c r="I19" s="1"/>
      <c r="K19" s="2"/>
      <c r="L19" s="2"/>
    </row>
    <row r="20" spans="1:12" x14ac:dyDescent="0.25">
      <c r="A20" s="3">
        <v>42401</v>
      </c>
      <c r="B20" s="2" t="s">
        <v>7</v>
      </c>
      <c r="C20" s="9" t="s">
        <v>18</v>
      </c>
      <c r="D20" s="9" t="s">
        <v>19</v>
      </c>
      <c r="E20" s="2" t="s">
        <v>6</v>
      </c>
      <c r="F20" s="1">
        <v>333.04</v>
      </c>
      <c r="H20" s="2"/>
      <c r="I20" s="1"/>
      <c r="K20" s="2"/>
      <c r="L20" s="2"/>
    </row>
    <row r="21" spans="1:12" x14ac:dyDescent="0.25">
      <c r="A21" s="3">
        <v>42401</v>
      </c>
      <c r="B21" s="2" t="s">
        <v>7</v>
      </c>
      <c r="C21" s="9" t="s">
        <v>18</v>
      </c>
      <c r="D21" s="9" t="s">
        <v>19</v>
      </c>
      <c r="E21" s="2" t="s">
        <v>8</v>
      </c>
      <c r="F21" s="1">
        <v>130.5</v>
      </c>
      <c r="H21" s="2"/>
      <c r="I21" s="1"/>
      <c r="K21" s="2"/>
      <c r="L21" s="2"/>
    </row>
    <row r="22" spans="1:12" x14ac:dyDescent="0.25">
      <c r="A22" s="3">
        <v>42401</v>
      </c>
      <c r="B22" s="2" t="s">
        <v>7</v>
      </c>
      <c r="C22" s="9" t="s">
        <v>18</v>
      </c>
      <c r="D22" s="9" t="s">
        <v>19</v>
      </c>
      <c r="E22" s="2" t="s">
        <v>1</v>
      </c>
      <c r="F22" s="1">
        <v>36</v>
      </c>
      <c r="H22" s="2"/>
      <c r="I22" s="1"/>
      <c r="K22" s="2"/>
      <c r="L22" s="2"/>
    </row>
    <row r="23" spans="1:12" x14ac:dyDescent="0.25">
      <c r="A23" s="3">
        <v>42430</v>
      </c>
      <c r="B23" s="2" t="s">
        <v>7</v>
      </c>
      <c r="C23" s="9" t="s">
        <v>18</v>
      </c>
      <c r="D23" s="9" t="s">
        <v>19</v>
      </c>
      <c r="E23" s="2" t="s">
        <v>6</v>
      </c>
      <c r="F23" s="1">
        <v>711.57</v>
      </c>
      <c r="H23" s="2"/>
      <c r="I23" s="1"/>
      <c r="K23" s="2"/>
      <c r="L23" s="2"/>
    </row>
    <row r="24" spans="1:12" x14ac:dyDescent="0.25">
      <c r="A24" s="3">
        <v>42430</v>
      </c>
      <c r="B24" s="2" t="s">
        <v>7</v>
      </c>
      <c r="C24" s="9" t="s">
        <v>18</v>
      </c>
      <c r="D24" s="9" t="s">
        <v>19</v>
      </c>
      <c r="E24" s="2" t="s">
        <v>1</v>
      </c>
      <c r="F24" s="1">
        <v>41</v>
      </c>
      <c r="H24" s="2"/>
      <c r="I24" s="1"/>
      <c r="K24" s="2"/>
      <c r="L24" s="2"/>
    </row>
    <row r="25" spans="1:12" x14ac:dyDescent="0.25">
      <c r="A25" s="3">
        <v>42458</v>
      </c>
      <c r="B25" s="2" t="s">
        <v>7</v>
      </c>
      <c r="C25" s="9" t="s">
        <v>18</v>
      </c>
      <c r="D25" s="9" t="s">
        <v>19</v>
      </c>
      <c r="E25" s="2" t="s">
        <v>6</v>
      </c>
      <c r="F25" s="1">
        <v>711.57</v>
      </c>
      <c r="H25" s="2"/>
      <c r="I25" s="1"/>
      <c r="K25" s="2"/>
      <c r="L25" s="2"/>
    </row>
    <row r="26" spans="1:12" x14ac:dyDescent="0.25">
      <c r="A26" s="3">
        <v>42458</v>
      </c>
      <c r="B26" s="2" t="s">
        <v>4</v>
      </c>
      <c r="C26" s="9" t="s">
        <v>18</v>
      </c>
      <c r="D26" s="9" t="s">
        <v>19</v>
      </c>
      <c r="E26" s="2" t="s">
        <v>1</v>
      </c>
      <c r="F26" s="1">
        <v>15</v>
      </c>
      <c r="H26" s="2"/>
      <c r="I26" s="1"/>
      <c r="K26" s="2"/>
      <c r="L26" s="2"/>
    </row>
    <row r="27" spans="1:12" x14ac:dyDescent="0.25">
      <c r="A27" s="3">
        <v>42458</v>
      </c>
      <c r="B27" s="2" t="s">
        <v>4</v>
      </c>
      <c r="C27" s="9" t="s">
        <v>18</v>
      </c>
      <c r="D27" s="9" t="s">
        <v>19</v>
      </c>
      <c r="E27" s="2" t="s">
        <v>1</v>
      </c>
      <c r="F27" s="1">
        <v>15</v>
      </c>
      <c r="H27" s="2"/>
      <c r="I27" s="1"/>
      <c r="K27" s="2"/>
      <c r="L27" s="2"/>
    </row>
    <row r="28" spans="1:12" x14ac:dyDescent="0.25">
      <c r="A28" s="3">
        <v>42458</v>
      </c>
      <c r="B28" s="2" t="s">
        <v>4</v>
      </c>
      <c r="C28" s="9" t="s">
        <v>18</v>
      </c>
      <c r="D28" s="9" t="s">
        <v>19</v>
      </c>
      <c r="E28" s="2" t="s">
        <v>1</v>
      </c>
      <c r="F28" s="1">
        <v>15</v>
      </c>
      <c r="H28" s="2"/>
      <c r="I28" s="1"/>
      <c r="K28" s="2"/>
      <c r="L28" s="2"/>
    </row>
    <row r="29" spans="1:12" x14ac:dyDescent="0.25">
      <c r="A29" s="3">
        <v>42458</v>
      </c>
      <c r="B29" s="2" t="s">
        <v>4</v>
      </c>
      <c r="C29" s="9" t="s">
        <v>18</v>
      </c>
      <c r="D29" s="9" t="s">
        <v>19</v>
      </c>
      <c r="E29" s="2" t="s">
        <v>1</v>
      </c>
      <c r="F29" s="1">
        <v>16.100000000000001</v>
      </c>
      <c r="H29" s="2"/>
      <c r="I29" s="1"/>
      <c r="K29" s="2"/>
      <c r="L29" s="2"/>
    </row>
    <row r="30" spans="1:12" x14ac:dyDescent="0.25">
      <c r="A30" s="3">
        <v>42458</v>
      </c>
      <c r="B30" s="2" t="s">
        <v>7</v>
      </c>
      <c r="C30" s="9" t="s">
        <v>18</v>
      </c>
      <c r="D30" s="9" t="s">
        <v>19</v>
      </c>
      <c r="E30" s="2" t="s">
        <v>1</v>
      </c>
      <c r="F30" s="1">
        <v>41</v>
      </c>
      <c r="H30" s="2"/>
      <c r="I30" s="1"/>
      <c r="K30" s="2"/>
      <c r="L30" s="2"/>
    </row>
    <row r="31" spans="1:12" x14ac:dyDescent="0.25">
      <c r="A31" s="3">
        <v>42458</v>
      </c>
      <c r="B31" s="2" t="s">
        <v>5</v>
      </c>
      <c r="C31" s="9" t="s">
        <v>18</v>
      </c>
      <c r="D31" s="9" t="s">
        <v>19</v>
      </c>
      <c r="E31" s="2" t="s">
        <v>1</v>
      </c>
      <c r="F31" s="1">
        <v>233.5</v>
      </c>
      <c r="H31" s="2"/>
      <c r="I31" s="1"/>
      <c r="K31" s="2"/>
      <c r="L31" s="2"/>
    </row>
    <row r="32" spans="1:12" x14ac:dyDescent="0.25">
      <c r="A32" s="3">
        <v>42468</v>
      </c>
      <c r="B32" s="2" t="s">
        <v>9</v>
      </c>
      <c r="C32" s="9" t="s">
        <v>18</v>
      </c>
      <c r="D32" s="9" t="s">
        <v>19</v>
      </c>
      <c r="E32" s="2" t="s">
        <v>1</v>
      </c>
      <c r="F32" s="1">
        <v>140.69999999999999</v>
      </c>
      <c r="H32" s="2"/>
      <c r="I32" s="1"/>
      <c r="K32" s="2"/>
      <c r="L32" s="2"/>
    </row>
    <row r="33" spans="3:4" x14ac:dyDescent="0.25">
      <c r="C33" s="9"/>
      <c r="D33" s="9"/>
    </row>
    <row r="34" spans="3:4" x14ac:dyDescent="0.25">
      <c r="C34" s="9"/>
      <c r="D34" s="9"/>
    </row>
    <row r="35" spans="3:4" x14ac:dyDescent="0.25">
      <c r="C35" s="9"/>
      <c r="D35" s="9"/>
    </row>
  </sheetData>
  <autoFilter ref="A1:F32" xr:uid="{00000000-0009-0000-0000-000006000000}">
    <sortState xmlns:xlrd2="http://schemas.microsoft.com/office/spreadsheetml/2017/richdata2" ref="A2:F32">
      <sortCondition ref="A1:A32"/>
    </sortState>
  </autoFilter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1"/>
  <sheetViews>
    <sheetView workbookViewId="0">
      <selection activeCell="F1" sqref="A1:F1"/>
    </sheetView>
  </sheetViews>
  <sheetFormatPr defaultRowHeight="15" x14ac:dyDescent="0.25"/>
  <cols>
    <col min="1" max="1" width="10.7109375" bestFit="1" customWidth="1"/>
    <col min="2" max="2" width="16" bestFit="1" customWidth="1"/>
    <col min="3" max="3" width="14.28515625" bestFit="1" customWidth="1"/>
    <col min="4" max="4" width="19.5703125" bestFit="1" customWidth="1"/>
    <col min="5" max="5" width="26.42578125" bestFit="1" customWidth="1"/>
    <col min="6" max="6" width="8.42578125" bestFit="1" customWidth="1"/>
  </cols>
  <sheetData>
    <row r="1" spans="1:6" x14ac:dyDescent="0.25">
      <c r="A1" t="s">
        <v>12</v>
      </c>
      <c r="B1" t="s">
        <v>13</v>
      </c>
      <c r="C1" t="s">
        <v>14</v>
      </c>
      <c r="D1" t="s">
        <v>10</v>
      </c>
      <c r="E1" t="s">
        <v>148</v>
      </c>
      <c r="F1" t="s">
        <v>17</v>
      </c>
    </row>
    <row r="2" spans="1:6" x14ac:dyDescent="0.25">
      <c r="A2" s="3">
        <v>42468</v>
      </c>
      <c r="B2" s="2" t="s">
        <v>9</v>
      </c>
      <c r="C2" s="2" t="s">
        <v>18</v>
      </c>
      <c r="D2" s="2" t="s">
        <v>19</v>
      </c>
      <c r="E2" s="2" t="s">
        <v>1</v>
      </c>
      <c r="F2" s="24">
        <v>140.69999999999999</v>
      </c>
    </row>
    <row r="3" spans="1:6" x14ac:dyDescent="0.25">
      <c r="A3" s="3">
        <v>42517</v>
      </c>
      <c r="B3" s="2" t="s">
        <v>9</v>
      </c>
      <c r="C3" s="2" t="s">
        <v>18</v>
      </c>
      <c r="D3" s="2" t="s">
        <v>19</v>
      </c>
      <c r="E3" s="2" t="s">
        <v>1</v>
      </c>
      <c r="F3" s="24">
        <v>166.5</v>
      </c>
    </row>
    <row r="4" spans="1:6" x14ac:dyDescent="0.25">
      <c r="A4" s="3">
        <v>42542</v>
      </c>
      <c r="B4" s="2" t="s">
        <v>7</v>
      </c>
      <c r="C4" s="2" t="s">
        <v>18</v>
      </c>
      <c r="D4" s="2" t="s">
        <v>19</v>
      </c>
      <c r="E4" s="2" t="s">
        <v>6</v>
      </c>
      <c r="F4" s="24">
        <v>622</v>
      </c>
    </row>
    <row r="5" spans="1:6" x14ac:dyDescent="0.25">
      <c r="A5" s="3">
        <v>42542</v>
      </c>
      <c r="B5" s="2" t="s">
        <v>7</v>
      </c>
      <c r="C5" s="2" t="s">
        <v>18</v>
      </c>
      <c r="D5" s="2" t="s">
        <v>19</v>
      </c>
      <c r="E5" s="2" t="s">
        <v>1</v>
      </c>
      <c r="F5" s="24">
        <v>36</v>
      </c>
    </row>
    <row r="6" spans="1:6" x14ac:dyDescent="0.25">
      <c r="A6" s="3">
        <v>42549</v>
      </c>
      <c r="B6" s="2" t="s">
        <v>149</v>
      </c>
      <c r="C6" s="2" t="s">
        <v>18</v>
      </c>
      <c r="D6" s="2" t="s">
        <v>19</v>
      </c>
      <c r="E6" s="2" t="s">
        <v>152</v>
      </c>
      <c r="F6" s="24">
        <v>2.4</v>
      </c>
    </row>
    <row r="7" spans="1:6" x14ac:dyDescent="0.25">
      <c r="A7" s="3">
        <v>42549</v>
      </c>
      <c r="B7" s="2" t="s">
        <v>149</v>
      </c>
      <c r="C7" s="2" t="s">
        <v>18</v>
      </c>
      <c r="D7" s="2" t="s">
        <v>19</v>
      </c>
      <c r="E7" s="2" t="s">
        <v>152</v>
      </c>
      <c r="F7" s="24">
        <v>2.4</v>
      </c>
    </row>
    <row r="8" spans="1:6" x14ac:dyDescent="0.25">
      <c r="A8" s="3">
        <v>42549</v>
      </c>
      <c r="B8" s="2" t="s">
        <v>149</v>
      </c>
      <c r="C8" s="2" t="s">
        <v>18</v>
      </c>
      <c r="D8" s="2" t="s">
        <v>19</v>
      </c>
      <c r="E8" s="2" t="s">
        <v>152</v>
      </c>
      <c r="F8" s="24">
        <v>2.4</v>
      </c>
    </row>
    <row r="9" spans="1:6" x14ac:dyDescent="0.25">
      <c r="A9" s="3">
        <v>42549</v>
      </c>
      <c r="B9" s="2" t="s">
        <v>149</v>
      </c>
      <c r="C9" s="2" t="s">
        <v>18</v>
      </c>
      <c r="D9" s="2" t="s">
        <v>19</v>
      </c>
      <c r="E9" s="2" t="s">
        <v>152</v>
      </c>
      <c r="F9" s="24">
        <v>2.9</v>
      </c>
    </row>
    <row r="10" spans="1:6" x14ac:dyDescent="0.25">
      <c r="A10" s="3">
        <v>42549</v>
      </c>
      <c r="B10" s="2" t="s">
        <v>149</v>
      </c>
      <c r="C10" s="2" t="s">
        <v>18</v>
      </c>
      <c r="D10" s="2" t="s">
        <v>19</v>
      </c>
      <c r="E10" s="2" t="s">
        <v>152</v>
      </c>
      <c r="F10" s="24">
        <v>2.9</v>
      </c>
    </row>
    <row r="11" spans="1:6" x14ac:dyDescent="0.25">
      <c r="A11" s="3">
        <v>42549</v>
      </c>
      <c r="B11" s="2" t="s">
        <v>149</v>
      </c>
      <c r="C11" s="2" t="s">
        <v>18</v>
      </c>
      <c r="D11" s="2" t="s">
        <v>19</v>
      </c>
      <c r="E11" s="2" t="s">
        <v>8</v>
      </c>
      <c r="F11" s="24">
        <v>2.5</v>
      </c>
    </row>
    <row r="12" spans="1:6" x14ac:dyDescent="0.25">
      <c r="A12" s="3">
        <v>42549</v>
      </c>
      <c r="B12" s="2" t="s">
        <v>149</v>
      </c>
      <c r="C12" s="2" t="s">
        <v>18</v>
      </c>
      <c r="D12" s="2" t="s">
        <v>19</v>
      </c>
      <c r="E12" s="2" t="s">
        <v>109</v>
      </c>
      <c r="F12" s="24">
        <v>7</v>
      </c>
    </row>
    <row r="13" spans="1:6" x14ac:dyDescent="0.25">
      <c r="A13" s="3">
        <v>42550</v>
      </c>
      <c r="B13" s="2" t="s">
        <v>149</v>
      </c>
      <c r="C13" s="2" t="s">
        <v>18</v>
      </c>
      <c r="D13" s="2" t="s">
        <v>19</v>
      </c>
      <c r="E13" s="2" t="s">
        <v>152</v>
      </c>
      <c r="F13" s="24">
        <v>2.4</v>
      </c>
    </row>
    <row r="14" spans="1:6" x14ac:dyDescent="0.25">
      <c r="A14" s="3">
        <v>42551</v>
      </c>
      <c r="B14" s="2" t="s">
        <v>149</v>
      </c>
      <c r="C14" s="2" t="s">
        <v>18</v>
      </c>
      <c r="D14" s="2" t="s">
        <v>19</v>
      </c>
      <c r="E14" s="2" t="s">
        <v>152</v>
      </c>
      <c r="F14" s="24">
        <v>2.4</v>
      </c>
    </row>
    <row r="15" spans="1:6" x14ac:dyDescent="0.25">
      <c r="A15" s="3">
        <v>42552</v>
      </c>
      <c r="B15" s="2" t="s">
        <v>149</v>
      </c>
      <c r="C15" s="2" t="s">
        <v>18</v>
      </c>
      <c r="D15" s="2" t="s">
        <v>19</v>
      </c>
      <c r="E15" s="2" t="s">
        <v>109</v>
      </c>
      <c r="F15" s="24">
        <v>11</v>
      </c>
    </row>
    <row r="16" spans="1:6" x14ac:dyDescent="0.25">
      <c r="A16" s="3">
        <v>42553</v>
      </c>
      <c r="B16" s="2" t="s">
        <v>149</v>
      </c>
      <c r="C16" s="2" t="s">
        <v>18</v>
      </c>
      <c r="D16" s="2" t="s">
        <v>19</v>
      </c>
      <c r="E16" s="2" t="s">
        <v>152</v>
      </c>
      <c r="F16" s="24">
        <v>1.9</v>
      </c>
    </row>
    <row r="17" spans="1:6" x14ac:dyDescent="0.25">
      <c r="A17" s="3">
        <v>42587</v>
      </c>
      <c r="B17" s="2" t="s">
        <v>4</v>
      </c>
      <c r="C17" s="2" t="s">
        <v>18</v>
      </c>
      <c r="D17" s="2" t="s">
        <v>19</v>
      </c>
      <c r="E17" s="2" t="s">
        <v>1</v>
      </c>
      <c r="F17" s="24">
        <v>30.3</v>
      </c>
    </row>
    <row r="18" spans="1:6" x14ac:dyDescent="0.25">
      <c r="A18" s="3">
        <v>42587</v>
      </c>
      <c r="B18" s="2" t="s">
        <v>4</v>
      </c>
      <c r="C18" s="2" t="s">
        <v>18</v>
      </c>
      <c r="D18" s="2" t="s">
        <v>19</v>
      </c>
      <c r="E18" s="2" t="s">
        <v>1</v>
      </c>
      <c r="F18" s="24">
        <v>15</v>
      </c>
    </row>
    <row r="19" spans="1:6" x14ac:dyDescent="0.25">
      <c r="A19" s="3">
        <v>42587</v>
      </c>
      <c r="B19" s="2" t="s">
        <v>4</v>
      </c>
      <c r="C19" s="2" t="s">
        <v>18</v>
      </c>
      <c r="D19" s="2" t="s">
        <v>19</v>
      </c>
      <c r="E19" s="2" t="s">
        <v>1</v>
      </c>
      <c r="F19" s="24">
        <v>32.5</v>
      </c>
    </row>
    <row r="20" spans="1:6" x14ac:dyDescent="0.25">
      <c r="A20" s="3">
        <v>42587</v>
      </c>
      <c r="B20" s="2" t="s">
        <v>7</v>
      </c>
      <c r="C20" s="2" t="s">
        <v>18</v>
      </c>
      <c r="D20" s="2" t="s">
        <v>19</v>
      </c>
      <c r="E20" s="2" t="s">
        <v>6</v>
      </c>
      <c r="F20" s="24">
        <v>689.08</v>
      </c>
    </row>
    <row r="21" spans="1:6" x14ac:dyDescent="0.25">
      <c r="A21" s="3">
        <v>42587</v>
      </c>
      <c r="B21" s="2" t="s">
        <v>7</v>
      </c>
      <c r="C21" s="2" t="s">
        <v>18</v>
      </c>
      <c r="D21" s="2" t="s">
        <v>19</v>
      </c>
      <c r="E21" s="2" t="s">
        <v>6</v>
      </c>
      <c r="F21" s="24">
        <v>115</v>
      </c>
    </row>
    <row r="22" spans="1:6" x14ac:dyDescent="0.25">
      <c r="A22" s="3">
        <v>42587</v>
      </c>
      <c r="B22" s="2" t="s">
        <v>7</v>
      </c>
      <c r="C22" s="2" t="s">
        <v>18</v>
      </c>
      <c r="D22" s="2" t="s">
        <v>19</v>
      </c>
      <c r="E22" s="2" t="s">
        <v>6</v>
      </c>
      <c r="F22" s="24">
        <v>202.93</v>
      </c>
    </row>
    <row r="23" spans="1:6" x14ac:dyDescent="0.25">
      <c r="A23" s="3">
        <v>42587</v>
      </c>
      <c r="B23" s="2" t="s">
        <v>7</v>
      </c>
      <c r="C23" s="2" t="s">
        <v>18</v>
      </c>
      <c r="D23" s="2" t="s">
        <v>19</v>
      </c>
      <c r="E23" s="2" t="s">
        <v>6</v>
      </c>
      <c r="F23" s="24">
        <v>371.15</v>
      </c>
    </row>
    <row r="24" spans="1:6" x14ac:dyDescent="0.25">
      <c r="A24" s="3">
        <v>42587</v>
      </c>
      <c r="B24" s="2" t="s">
        <v>7</v>
      </c>
      <c r="C24" s="2" t="s">
        <v>18</v>
      </c>
      <c r="D24" s="2" t="s">
        <v>19</v>
      </c>
      <c r="E24" s="2" t="s">
        <v>1</v>
      </c>
      <c r="F24" s="24">
        <v>22</v>
      </c>
    </row>
    <row r="25" spans="1:6" x14ac:dyDescent="0.25">
      <c r="A25" s="3">
        <v>42587</v>
      </c>
      <c r="B25" s="2" t="s">
        <v>9</v>
      </c>
      <c r="C25" s="2" t="s">
        <v>18</v>
      </c>
      <c r="D25" s="2" t="s">
        <v>19</v>
      </c>
      <c r="E25" s="2" t="s">
        <v>1</v>
      </c>
      <c r="F25" s="24">
        <v>39.6</v>
      </c>
    </row>
    <row r="26" spans="1:6" x14ac:dyDescent="0.25">
      <c r="A26" s="3">
        <v>42587</v>
      </c>
      <c r="B26" s="2" t="s">
        <v>9</v>
      </c>
      <c r="C26" s="2" t="s">
        <v>18</v>
      </c>
      <c r="D26" s="2" t="s">
        <v>19</v>
      </c>
      <c r="E26" s="2" t="s">
        <v>1</v>
      </c>
      <c r="F26" s="24">
        <v>51.95</v>
      </c>
    </row>
    <row r="27" spans="1:6" x14ac:dyDescent="0.25">
      <c r="A27" s="3">
        <v>42587</v>
      </c>
      <c r="B27" s="2" t="s">
        <v>149</v>
      </c>
      <c r="C27" s="2" t="s">
        <v>18</v>
      </c>
      <c r="D27" s="2" t="s">
        <v>19</v>
      </c>
      <c r="E27" s="2" t="s">
        <v>109</v>
      </c>
      <c r="F27" s="24">
        <v>9</v>
      </c>
    </row>
    <row r="28" spans="1:6" x14ac:dyDescent="0.25">
      <c r="A28" s="3">
        <v>42587</v>
      </c>
      <c r="B28" s="2" t="s">
        <v>149</v>
      </c>
      <c r="C28" s="2" t="s">
        <v>18</v>
      </c>
      <c r="D28" s="2" t="s">
        <v>19</v>
      </c>
      <c r="E28" s="2" t="s">
        <v>109</v>
      </c>
      <c r="F28" s="24">
        <v>7</v>
      </c>
    </row>
    <row r="29" spans="1:6" x14ac:dyDescent="0.25">
      <c r="A29" s="3">
        <v>42587</v>
      </c>
      <c r="B29" s="2" t="s">
        <v>149</v>
      </c>
      <c r="C29" s="2" t="s">
        <v>18</v>
      </c>
      <c r="D29" s="2" t="s">
        <v>19</v>
      </c>
      <c r="E29" s="2" t="s">
        <v>152</v>
      </c>
      <c r="F29" s="24">
        <v>2.4</v>
      </c>
    </row>
    <row r="30" spans="1:6" x14ac:dyDescent="0.25">
      <c r="A30" s="3">
        <v>42587</v>
      </c>
      <c r="B30" s="2" t="s">
        <v>149</v>
      </c>
      <c r="C30" s="2" t="s">
        <v>18</v>
      </c>
      <c r="D30" s="2" t="s">
        <v>19</v>
      </c>
      <c r="E30" s="2" t="s">
        <v>152</v>
      </c>
      <c r="F30" s="24">
        <v>2.9</v>
      </c>
    </row>
    <row r="31" spans="1:6" x14ac:dyDescent="0.25">
      <c r="A31" s="3">
        <v>42587</v>
      </c>
      <c r="B31" s="2" t="s">
        <v>149</v>
      </c>
      <c r="C31" s="2" t="s">
        <v>18</v>
      </c>
      <c r="D31" s="2" t="s">
        <v>19</v>
      </c>
      <c r="E31" s="2" t="s">
        <v>152</v>
      </c>
      <c r="F31" s="24">
        <v>2.9</v>
      </c>
    </row>
    <row r="32" spans="1:6" x14ac:dyDescent="0.25">
      <c r="A32" s="3">
        <v>42587</v>
      </c>
      <c r="B32" s="2" t="s">
        <v>149</v>
      </c>
      <c r="C32" s="2" t="s">
        <v>18</v>
      </c>
      <c r="D32" s="2" t="s">
        <v>19</v>
      </c>
      <c r="E32" s="2" t="s">
        <v>152</v>
      </c>
      <c r="F32" s="24">
        <v>2.9</v>
      </c>
    </row>
    <row r="33" spans="1:6" x14ac:dyDescent="0.25">
      <c r="A33" s="3">
        <v>42587</v>
      </c>
      <c r="B33" s="2" t="s">
        <v>149</v>
      </c>
      <c r="C33" s="2" t="s">
        <v>18</v>
      </c>
      <c r="D33" s="2" t="s">
        <v>19</v>
      </c>
      <c r="E33" s="2" t="s">
        <v>152</v>
      </c>
      <c r="F33" s="24">
        <v>2.4</v>
      </c>
    </row>
    <row r="34" spans="1:6" x14ac:dyDescent="0.25">
      <c r="A34" s="3">
        <v>42587</v>
      </c>
      <c r="B34" s="2" t="s">
        <v>149</v>
      </c>
      <c r="C34" s="2" t="s">
        <v>18</v>
      </c>
      <c r="D34" s="2" t="s">
        <v>19</v>
      </c>
      <c r="E34" s="2" t="s">
        <v>152</v>
      </c>
      <c r="F34" s="24">
        <v>2.4</v>
      </c>
    </row>
    <row r="35" spans="1:6" x14ac:dyDescent="0.25">
      <c r="A35" s="3">
        <v>42587</v>
      </c>
      <c r="B35" s="2" t="s">
        <v>149</v>
      </c>
      <c r="C35" s="2" t="s">
        <v>18</v>
      </c>
      <c r="D35" s="2" t="s">
        <v>19</v>
      </c>
      <c r="E35" s="2" t="s">
        <v>152</v>
      </c>
      <c r="F35" s="24">
        <v>2.4</v>
      </c>
    </row>
    <row r="36" spans="1:6" x14ac:dyDescent="0.25">
      <c r="A36" s="3">
        <v>42587</v>
      </c>
      <c r="B36" s="2" t="s">
        <v>149</v>
      </c>
      <c r="C36" s="2" t="s">
        <v>18</v>
      </c>
      <c r="D36" s="2" t="s">
        <v>19</v>
      </c>
      <c r="E36" s="2" t="s">
        <v>152</v>
      </c>
      <c r="F36" s="24">
        <v>2.4</v>
      </c>
    </row>
    <row r="37" spans="1:6" x14ac:dyDescent="0.25">
      <c r="A37" s="3">
        <v>42587</v>
      </c>
      <c r="B37" s="2" t="s">
        <v>149</v>
      </c>
      <c r="C37" s="2" t="s">
        <v>18</v>
      </c>
      <c r="D37" s="2" t="s">
        <v>19</v>
      </c>
      <c r="E37" s="2" t="s">
        <v>152</v>
      </c>
      <c r="F37" s="24">
        <v>2.9</v>
      </c>
    </row>
    <row r="38" spans="1:6" x14ac:dyDescent="0.25">
      <c r="A38" s="3">
        <v>42636</v>
      </c>
      <c r="B38" s="2" t="s">
        <v>4</v>
      </c>
      <c r="C38" s="2" t="s">
        <v>18</v>
      </c>
      <c r="D38" s="2" t="s">
        <v>19</v>
      </c>
      <c r="E38" s="2" t="s">
        <v>1</v>
      </c>
      <c r="F38" s="24">
        <v>32.5</v>
      </c>
    </row>
    <row r="39" spans="1:6" x14ac:dyDescent="0.25">
      <c r="A39" s="3">
        <v>42636</v>
      </c>
      <c r="B39" s="2" t="s">
        <v>4</v>
      </c>
      <c r="C39" s="2" t="s">
        <v>18</v>
      </c>
      <c r="D39" s="2" t="s">
        <v>19</v>
      </c>
      <c r="E39" s="2" t="s">
        <v>1</v>
      </c>
      <c r="F39" s="24">
        <v>15</v>
      </c>
    </row>
    <row r="40" spans="1:6" x14ac:dyDescent="0.25">
      <c r="A40" s="3">
        <v>42636</v>
      </c>
      <c r="B40" s="2" t="s">
        <v>4</v>
      </c>
      <c r="C40" s="2" t="s">
        <v>18</v>
      </c>
      <c r="D40" s="2" t="s">
        <v>19</v>
      </c>
      <c r="E40" s="2" t="s">
        <v>1</v>
      </c>
      <c r="F40" s="24">
        <v>15</v>
      </c>
    </row>
    <row r="41" spans="1:6" x14ac:dyDescent="0.25">
      <c r="A41" s="3">
        <v>42662</v>
      </c>
      <c r="B41" s="2" t="s">
        <v>9</v>
      </c>
      <c r="C41" s="2" t="s">
        <v>18</v>
      </c>
      <c r="D41" s="2" t="s">
        <v>19</v>
      </c>
      <c r="E41" s="2" t="s">
        <v>1</v>
      </c>
      <c r="F41" s="24">
        <v>32.08</v>
      </c>
    </row>
    <row r="42" spans="1:6" x14ac:dyDescent="0.25">
      <c r="A42" s="3">
        <v>42699</v>
      </c>
      <c r="B42" s="2" t="s">
        <v>4</v>
      </c>
      <c r="C42" s="2" t="s">
        <v>18</v>
      </c>
      <c r="D42" s="2" t="s">
        <v>19</v>
      </c>
      <c r="E42" s="2" t="s">
        <v>1</v>
      </c>
      <c r="F42" s="24">
        <v>32.5</v>
      </c>
    </row>
    <row r="43" spans="1:6" x14ac:dyDescent="0.25">
      <c r="A43" s="3">
        <v>42699</v>
      </c>
      <c r="B43" s="2" t="s">
        <v>4</v>
      </c>
      <c r="C43" s="2" t="s">
        <v>18</v>
      </c>
      <c r="D43" s="2" t="s">
        <v>19</v>
      </c>
      <c r="E43" s="2" t="s">
        <v>1</v>
      </c>
      <c r="F43" s="24">
        <v>15</v>
      </c>
    </row>
    <row r="44" spans="1:6" x14ac:dyDescent="0.25">
      <c r="A44" s="3">
        <v>42699</v>
      </c>
      <c r="B44" s="2" t="s">
        <v>4</v>
      </c>
      <c r="C44" s="2" t="s">
        <v>18</v>
      </c>
      <c r="D44" s="2" t="s">
        <v>19</v>
      </c>
      <c r="E44" s="2" t="s">
        <v>1</v>
      </c>
      <c r="F44" s="24">
        <v>32.5</v>
      </c>
    </row>
    <row r="45" spans="1:6" x14ac:dyDescent="0.25">
      <c r="A45" s="3">
        <v>42699</v>
      </c>
      <c r="B45" s="2" t="s">
        <v>9</v>
      </c>
      <c r="C45" s="2" t="s">
        <v>18</v>
      </c>
      <c r="D45" s="2" t="s">
        <v>19</v>
      </c>
      <c r="E45" s="2" t="s">
        <v>1</v>
      </c>
      <c r="F45" s="24">
        <v>51.8</v>
      </c>
    </row>
    <row r="46" spans="1:6" x14ac:dyDescent="0.25">
      <c r="A46" s="3">
        <v>42699</v>
      </c>
      <c r="B46" s="2" t="s">
        <v>9</v>
      </c>
      <c r="C46" s="2" t="s">
        <v>18</v>
      </c>
      <c r="D46" s="2" t="s">
        <v>19</v>
      </c>
      <c r="E46" s="2" t="s">
        <v>1</v>
      </c>
      <c r="F46" s="24">
        <v>75.900000000000006</v>
      </c>
    </row>
    <row r="47" spans="1:6" x14ac:dyDescent="0.25">
      <c r="A47" s="3">
        <v>42699</v>
      </c>
      <c r="B47" s="2" t="s">
        <v>149</v>
      </c>
      <c r="C47" s="2" t="s">
        <v>18</v>
      </c>
      <c r="D47" s="2" t="s">
        <v>19</v>
      </c>
      <c r="E47" s="2" t="s">
        <v>152</v>
      </c>
      <c r="F47" s="24">
        <v>2.4</v>
      </c>
    </row>
    <row r="48" spans="1:6" x14ac:dyDescent="0.25">
      <c r="A48" s="3">
        <v>42699</v>
      </c>
      <c r="B48" s="2" t="s">
        <v>149</v>
      </c>
      <c r="C48" s="2" t="s">
        <v>18</v>
      </c>
      <c r="D48" s="2" t="s">
        <v>19</v>
      </c>
      <c r="E48" s="2" t="s">
        <v>152</v>
      </c>
      <c r="F48" s="24">
        <v>1.7</v>
      </c>
    </row>
    <row r="49" spans="1:6" x14ac:dyDescent="0.25">
      <c r="A49" s="3">
        <v>42699</v>
      </c>
      <c r="B49" s="2" t="s">
        <v>149</v>
      </c>
      <c r="C49" s="2" t="s">
        <v>18</v>
      </c>
      <c r="D49" s="2" t="s">
        <v>19</v>
      </c>
      <c r="E49" s="2" t="s">
        <v>152</v>
      </c>
      <c r="F49" s="24">
        <v>2.9</v>
      </c>
    </row>
    <row r="50" spans="1:6" x14ac:dyDescent="0.25">
      <c r="A50" s="3">
        <v>42699</v>
      </c>
      <c r="B50" s="2" t="s">
        <v>149</v>
      </c>
      <c r="C50" s="2" t="s">
        <v>18</v>
      </c>
      <c r="D50" s="2" t="s">
        <v>19</v>
      </c>
      <c r="E50" s="2" t="s">
        <v>152</v>
      </c>
      <c r="F50" s="24">
        <v>2.9</v>
      </c>
    </row>
    <row r="51" spans="1:6" x14ac:dyDescent="0.25">
      <c r="A51" s="3">
        <v>42699</v>
      </c>
      <c r="B51" s="2" t="s">
        <v>149</v>
      </c>
      <c r="C51" s="2" t="s">
        <v>18</v>
      </c>
      <c r="D51" s="2" t="s">
        <v>19</v>
      </c>
      <c r="E51" s="2" t="s">
        <v>152</v>
      </c>
      <c r="F51" s="24">
        <v>2.9</v>
      </c>
    </row>
    <row r="52" spans="1:6" x14ac:dyDescent="0.25">
      <c r="A52" s="3">
        <v>42699</v>
      </c>
      <c r="B52" s="2" t="s">
        <v>149</v>
      </c>
      <c r="C52" s="2" t="s">
        <v>18</v>
      </c>
      <c r="D52" s="2" t="s">
        <v>19</v>
      </c>
      <c r="E52" s="2" t="s">
        <v>152</v>
      </c>
      <c r="F52" s="24">
        <v>2.4</v>
      </c>
    </row>
    <row r="53" spans="1:6" x14ac:dyDescent="0.25">
      <c r="A53" s="3">
        <v>42699</v>
      </c>
      <c r="B53" s="2" t="s">
        <v>149</v>
      </c>
      <c r="C53" s="2" t="s">
        <v>18</v>
      </c>
      <c r="D53" s="2" t="s">
        <v>19</v>
      </c>
      <c r="E53" s="2" t="s">
        <v>152</v>
      </c>
      <c r="F53" s="24">
        <v>2.4</v>
      </c>
    </row>
    <row r="54" spans="1:6" x14ac:dyDescent="0.25">
      <c r="A54" s="3">
        <v>42699</v>
      </c>
      <c r="B54" s="2" t="s">
        <v>149</v>
      </c>
      <c r="C54" s="2" t="s">
        <v>18</v>
      </c>
      <c r="D54" s="2" t="s">
        <v>19</v>
      </c>
      <c r="E54" s="2" t="s">
        <v>152</v>
      </c>
      <c r="F54" s="24">
        <v>2.4</v>
      </c>
    </row>
    <row r="55" spans="1:6" x14ac:dyDescent="0.25">
      <c r="A55" s="3">
        <v>42699</v>
      </c>
      <c r="B55" s="2" t="s">
        <v>149</v>
      </c>
      <c r="C55" s="2" t="s">
        <v>18</v>
      </c>
      <c r="D55" s="2" t="s">
        <v>19</v>
      </c>
      <c r="E55" s="2" t="s">
        <v>152</v>
      </c>
      <c r="F55" s="24">
        <v>2.9</v>
      </c>
    </row>
    <row r="56" spans="1:6" x14ac:dyDescent="0.25">
      <c r="A56" s="3">
        <v>42699</v>
      </c>
      <c r="B56" s="2" t="s">
        <v>149</v>
      </c>
      <c r="C56" s="2" t="s">
        <v>18</v>
      </c>
      <c r="D56" s="2" t="s">
        <v>19</v>
      </c>
      <c r="E56" s="2" t="s">
        <v>152</v>
      </c>
      <c r="F56" s="24">
        <v>3.3</v>
      </c>
    </row>
    <row r="57" spans="1:6" x14ac:dyDescent="0.25">
      <c r="A57" s="3">
        <v>42699</v>
      </c>
      <c r="B57" s="2" t="s">
        <v>149</v>
      </c>
      <c r="C57" s="2" t="s">
        <v>18</v>
      </c>
      <c r="D57" s="2" t="s">
        <v>19</v>
      </c>
      <c r="E57" s="2" t="s">
        <v>152</v>
      </c>
      <c r="F57" s="24">
        <v>2.8</v>
      </c>
    </row>
    <row r="58" spans="1:6" x14ac:dyDescent="0.25">
      <c r="A58" s="3">
        <v>42699</v>
      </c>
      <c r="B58" s="2" t="s">
        <v>149</v>
      </c>
      <c r="C58" s="2" t="s">
        <v>18</v>
      </c>
      <c r="D58" s="2" t="s">
        <v>19</v>
      </c>
      <c r="E58" s="2" t="s">
        <v>152</v>
      </c>
      <c r="F58" s="24">
        <v>2.9</v>
      </c>
    </row>
    <row r="59" spans="1:6" x14ac:dyDescent="0.25">
      <c r="A59" s="3">
        <v>42699</v>
      </c>
      <c r="B59" s="2" t="s">
        <v>149</v>
      </c>
      <c r="C59" s="2" t="s">
        <v>18</v>
      </c>
      <c r="D59" s="2" t="s">
        <v>19</v>
      </c>
      <c r="E59" s="2" t="s">
        <v>152</v>
      </c>
      <c r="F59" s="24">
        <v>2.4</v>
      </c>
    </row>
    <row r="60" spans="1:6" x14ac:dyDescent="0.25">
      <c r="A60" s="3">
        <v>42699</v>
      </c>
      <c r="B60" s="2" t="s">
        <v>149</v>
      </c>
      <c r="C60" s="2" t="s">
        <v>18</v>
      </c>
      <c r="D60" s="2" t="s">
        <v>19</v>
      </c>
      <c r="E60" s="2" t="s">
        <v>152</v>
      </c>
      <c r="F60" s="24">
        <v>2.4</v>
      </c>
    </row>
    <row r="61" spans="1:6" x14ac:dyDescent="0.25">
      <c r="A61" s="3">
        <v>42699</v>
      </c>
      <c r="B61" s="2" t="s">
        <v>149</v>
      </c>
      <c r="C61" s="2" t="s">
        <v>18</v>
      </c>
      <c r="D61" s="2" t="s">
        <v>19</v>
      </c>
      <c r="E61" s="2" t="s">
        <v>152</v>
      </c>
      <c r="F61" s="24">
        <v>1.2</v>
      </c>
    </row>
    <row r="62" spans="1:6" x14ac:dyDescent="0.25">
      <c r="A62" s="3">
        <v>42699</v>
      </c>
      <c r="B62" s="2" t="s">
        <v>149</v>
      </c>
      <c r="C62" s="2" t="s">
        <v>18</v>
      </c>
      <c r="D62" s="2" t="s">
        <v>19</v>
      </c>
      <c r="E62" s="2" t="s">
        <v>152</v>
      </c>
      <c r="F62" s="24">
        <v>2.4</v>
      </c>
    </row>
    <row r="63" spans="1:6" x14ac:dyDescent="0.25">
      <c r="A63" s="3">
        <v>42699</v>
      </c>
      <c r="B63" s="2" t="s">
        <v>149</v>
      </c>
      <c r="C63" s="2" t="s">
        <v>18</v>
      </c>
      <c r="D63" s="2" t="s">
        <v>19</v>
      </c>
      <c r="E63" s="2" t="s">
        <v>152</v>
      </c>
      <c r="F63" s="24">
        <v>2.4</v>
      </c>
    </row>
    <row r="64" spans="1:6" x14ac:dyDescent="0.25">
      <c r="A64" s="3">
        <v>42699</v>
      </c>
      <c r="B64" s="2" t="s">
        <v>149</v>
      </c>
      <c r="C64" s="2" t="s">
        <v>18</v>
      </c>
      <c r="D64" s="2" t="s">
        <v>19</v>
      </c>
      <c r="E64" s="2" t="s">
        <v>152</v>
      </c>
      <c r="F64" s="24">
        <v>2.9</v>
      </c>
    </row>
    <row r="65" spans="1:6" x14ac:dyDescent="0.25">
      <c r="A65" s="3">
        <v>42699</v>
      </c>
      <c r="B65" s="2" t="s">
        <v>149</v>
      </c>
      <c r="C65" s="2" t="s">
        <v>18</v>
      </c>
      <c r="D65" s="2" t="s">
        <v>19</v>
      </c>
      <c r="E65" s="2" t="s">
        <v>152</v>
      </c>
      <c r="F65" s="24">
        <v>2.9</v>
      </c>
    </row>
    <row r="66" spans="1:6" x14ac:dyDescent="0.25">
      <c r="A66" s="3">
        <v>42699</v>
      </c>
      <c r="B66" s="2" t="s">
        <v>149</v>
      </c>
      <c r="C66" s="2" t="s">
        <v>18</v>
      </c>
      <c r="D66" s="2" t="s">
        <v>19</v>
      </c>
      <c r="E66" s="2" t="s">
        <v>152</v>
      </c>
      <c r="F66" s="24">
        <v>2.4</v>
      </c>
    </row>
    <row r="67" spans="1:6" x14ac:dyDescent="0.25">
      <c r="A67" s="3">
        <v>42699</v>
      </c>
      <c r="B67" s="2" t="s">
        <v>149</v>
      </c>
      <c r="C67" s="2" t="s">
        <v>18</v>
      </c>
      <c r="D67" s="2" t="s">
        <v>19</v>
      </c>
      <c r="E67" s="2" t="s">
        <v>152</v>
      </c>
      <c r="F67" s="24">
        <v>1.7</v>
      </c>
    </row>
    <row r="68" spans="1:6" x14ac:dyDescent="0.25">
      <c r="A68" s="3">
        <v>42699</v>
      </c>
      <c r="B68" s="2" t="s">
        <v>149</v>
      </c>
      <c r="C68" s="2" t="s">
        <v>18</v>
      </c>
      <c r="D68" s="2" t="s">
        <v>19</v>
      </c>
      <c r="E68" s="2" t="s">
        <v>109</v>
      </c>
      <c r="F68" s="24">
        <v>11.4</v>
      </c>
    </row>
    <row r="69" spans="1:6" x14ac:dyDescent="0.25">
      <c r="A69" s="3">
        <v>42699</v>
      </c>
      <c r="B69" s="2" t="s">
        <v>149</v>
      </c>
      <c r="C69" s="2" t="s">
        <v>18</v>
      </c>
      <c r="D69" s="2" t="s">
        <v>19</v>
      </c>
      <c r="E69" s="2" t="s">
        <v>109</v>
      </c>
      <c r="F69" s="24">
        <v>7</v>
      </c>
    </row>
    <row r="70" spans="1:6" x14ac:dyDescent="0.25">
      <c r="A70" s="3">
        <v>42700</v>
      </c>
      <c r="B70" s="2" t="s">
        <v>4</v>
      </c>
      <c r="C70" s="2" t="s">
        <v>18</v>
      </c>
      <c r="D70" s="2" t="s">
        <v>19</v>
      </c>
      <c r="E70" s="2" t="s">
        <v>1</v>
      </c>
      <c r="F70" s="24">
        <v>70.900000000000006</v>
      </c>
    </row>
    <row r="71" spans="1:6" x14ac:dyDescent="0.25">
      <c r="A71" s="3">
        <v>42725</v>
      </c>
      <c r="B71" s="2" t="s">
        <v>149</v>
      </c>
      <c r="C71" s="2" t="s">
        <v>18</v>
      </c>
      <c r="D71" s="2" t="s">
        <v>151</v>
      </c>
      <c r="E71" s="2" t="s">
        <v>150</v>
      </c>
      <c r="F71" s="24">
        <v>48.99</v>
      </c>
    </row>
    <row r="72" spans="1:6" x14ac:dyDescent="0.25">
      <c r="A72" s="3">
        <v>42725</v>
      </c>
      <c r="B72" s="2" t="s">
        <v>149</v>
      </c>
      <c r="C72" s="2" t="s">
        <v>18</v>
      </c>
      <c r="D72" s="2" t="s">
        <v>19</v>
      </c>
      <c r="E72" s="2" t="s">
        <v>152</v>
      </c>
      <c r="F72" s="24">
        <v>36.799999999999997</v>
      </c>
    </row>
    <row r="73" spans="1:6" x14ac:dyDescent="0.25">
      <c r="A73" s="25">
        <f>DATE(2016,12,21)</f>
        <v>42725</v>
      </c>
      <c r="B73" s="23" t="s">
        <v>149</v>
      </c>
      <c r="C73" s="23" t="s">
        <v>2</v>
      </c>
      <c r="D73" s="23" t="s">
        <v>153</v>
      </c>
      <c r="E73" s="23" t="s">
        <v>154</v>
      </c>
      <c r="F73" s="26">
        <v>36.799999999999997</v>
      </c>
    </row>
    <row r="74" spans="1:6" x14ac:dyDescent="0.25">
      <c r="A74" s="3">
        <v>42741</v>
      </c>
      <c r="B74" s="2" t="s">
        <v>9</v>
      </c>
      <c r="C74" s="2" t="s">
        <v>18</v>
      </c>
      <c r="D74" s="2" t="s">
        <v>19</v>
      </c>
      <c r="E74" s="2" t="s">
        <v>6</v>
      </c>
      <c r="F74" s="24">
        <v>91.49</v>
      </c>
    </row>
    <row r="75" spans="1:6" x14ac:dyDescent="0.25">
      <c r="A75" s="3">
        <v>42741</v>
      </c>
      <c r="B75" s="2" t="s">
        <v>9</v>
      </c>
      <c r="C75" s="2" t="s">
        <v>18</v>
      </c>
      <c r="D75" s="2" t="s">
        <v>19</v>
      </c>
      <c r="E75" s="2" t="s">
        <v>1</v>
      </c>
      <c r="F75" s="24">
        <v>40</v>
      </c>
    </row>
    <row r="76" spans="1:6" x14ac:dyDescent="0.25">
      <c r="A76" s="25">
        <f>DATE(2017,1,6)</f>
        <v>42741</v>
      </c>
      <c r="B76" s="23" t="s">
        <v>9</v>
      </c>
      <c r="C76" s="23" t="s">
        <v>2</v>
      </c>
      <c r="D76" s="23" t="s">
        <v>153</v>
      </c>
      <c r="E76" s="23" t="s">
        <v>155</v>
      </c>
      <c r="F76" s="26">
        <v>40</v>
      </c>
    </row>
    <row r="77" spans="1:6" x14ac:dyDescent="0.25">
      <c r="A77" s="25">
        <f>DATE(2017,1,6)</f>
        <v>42741</v>
      </c>
      <c r="B77" s="23" t="s">
        <v>9</v>
      </c>
      <c r="C77" s="23" t="s">
        <v>2</v>
      </c>
      <c r="D77" s="23" t="s">
        <v>153</v>
      </c>
      <c r="E77" s="23" t="s">
        <v>156</v>
      </c>
      <c r="F77" s="26">
        <v>91.49</v>
      </c>
    </row>
    <row r="78" spans="1:6" x14ac:dyDescent="0.25">
      <c r="A78" s="25">
        <f>DATE(2017,3,3)</f>
        <v>42797</v>
      </c>
      <c r="B78" s="23" t="s">
        <v>4</v>
      </c>
      <c r="C78" s="23" t="s">
        <v>2</v>
      </c>
      <c r="D78" s="23" t="s">
        <v>153</v>
      </c>
      <c r="E78" s="23" t="s">
        <v>151</v>
      </c>
      <c r="F78" s="26">
        <v>15.45</v>
      </c>
    </row>
    <row r="79" spans="1:6" x14ac:dyDescent="0.25">
      <c r="A79" s="25">
        <f>DATE(2017,3,3)</f>
        <v>42797</v>
      </c>
      <c r="B79" s="23" t="s">
        <v>9</v>
      </c>
      <c r="C79" s="23" t="s">
        <v>2</v>
      </c>
      <c r="D79" s="23" t="s">
        <v>153</v>
      </c>
      <c r="E79" s="23" t="s">
        <v>151</v>
      </c>
      <c r="F79" s="26">
        <v>190.33</v>
      </c>
    </row>
    <row r="80" spans="1:6" x14ac:dyDescent="0.25">
      <c r="A80" s="25">
        <f>DATE(2017,3,9)</f>
        <v>42803</v>
      </c>
      <c r="B80" s="23" t="s">
        <v>4</v>
      </c>
      <c r="C80" s="23" t="s">
        <v>2</v>
      </c>
      <c r="D80" s="23" t="s">
        <v>153</v>
      </c>
      <c r="E80" s="23" t="s">
        <v>151</v>
      </c>
      <c r="F80" s="26">
        <v>75.45</v>
      </c>
    </row>
    <row r="81" spans="1:6" x14ac:dyDescent="0.25">
      <c r="A81" s="25">
        <f>DATE(2017,3,21)</f>
        <v>42815</v>
      </c>
      <c r="B81" s="23" t="s">
        <v>149</v>
      </c>
      <c r="C81" s="23" t="s">
        <v>2</v>
      </c>
      <c r="D81" s="23" t="s">
        <v>153</v>
      </c>
      <c r="E81" s="23" t="s">
        <v>151</v>
      </c>
      <c r="F81" s="26">
        <v>68.5</v>
      </c>
    </row>
  </sheetData>
  <autoFilter ref="A1:F74" xr:uid="{00000000-0009-0000-0000-000007000000}">
    <sortState xmlns:xlrd2="http://schemas.microsoft.com/office/spreadsheetml/2017/richdata2" ref="A30:F72">
      <sortCondition ref="A1:A74"/>
    </sortState>
  </autoFilter>
  <sortState xmlns:xlrd2="http://schemas.microsoft.com/office/spreadsheetml/2017/richdata2" ref="A2:F74">
    <sortCondition ref="B2:B7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"/>
  <sheetViews>
    <sheetView topLeftCell="A79" workbookViewId="0">
      <selection sqref="A1:F1"/>
    </sheetView>
  </sheetViews>
  <sheetFormatPr defaultRowHeight="15" x14ac:dyDescent="0.25"/>
  <cols>
    <col min="1" max="1" width="10.7109375" bestFit="1" customWidth="1"/>
    <col min="2" max="2" width="12.7109375" bestFit="1" customWidth="1"/>
    <col min="3" max="3" width="7.28515625" bestFit="1" customWidth="1"/>
    <col min="4" max="4" width="19.5703125" bestFit="1" customWidth="1"/>
    <col min="5" max="5" width="14.7109375" bestFit="1" customWidth="1"/>
    <col min="6" max="6" width="8.42578125" bestFit="1" customWidth="1"/>
  </cols>
  <sheetData>
    <row r="1" spans="1:6" x14ac:dyDescent="0.25">
      <c r="A1" s="2" t="s">
        <v>12</v>
      </c>
      <c r="B1" s="2" t="s">
        <v>13</v>
      </c>
      <c r="C1" s="2" t="s">
        <v>14</v>
      </c>
      <c r="D1" s="2" t="s">
        <v>10</v>
      </c>
      <c r="E1" s="2" t="s">
        <v>148</v>
      </c>
      <c r="F1" s="2" t="s">
        <v>17</v>
      </c>
    </row>
    <row r="2" spans="1:6" x14ac:dyDescent="0.25">
      <c r="A2" s="25">
        <f t="shared" ref="A2:A25" si="0">DATE(2017,4,7)</f>
        <v>42832</v>
      </c>
      <c r="B2" s="23" t="s">
        <v>4</v>
      </c>
      <c r="C2" s="23" t="s">
        <v>2</v>
      </c>
      <c r="D2" s="23" t="s">
        <v>153</v>
      </c>
      <c r="E2" s="23" t="s">
        <v>155</v>
      </c>
      <c r="F2" s="26">
        <v>15.45</v>
      </c>
    </row>
    <row r="3" spans="1:6" x14ac:dyDescent="0.25">
      <c r="A3" s="25">
        <f t="shared" si="0"/>
        <v>42832</v>
      </c>
      <c r="B3" s="23" t="s">
        <v>4</v>
      </c>
      <c r="C3" s="23" t="s">
        <v>2</v>
      </c>
      <c r="D3" s="23" t="s">
        <v>153</v>
      </c>
      <c r="E3" s="23" t="s">
        <v>155</v>
      </c>
      <c r="F3" s="26">
        <v>15.45</v>
      </c>
    </row>
    <row r="4" spans="1:6" x14ac:dyDescent="0.25">
      <c r="A4" s="25">
        <f t="shared" si="0"/>
        <v>42832</v>
      </c>
      <c r="B4" s="23" t="s">
        <v>4</v>
      </c>
      <c r="C4" s="23" t="s">
        <v>2</v>
      </c>
      <c r="D4" s="23" t="s">
        <v>153</v>
      </c>
      <c r="E4" s="23" t="s">
        <v>155</v>
      </c>
      <c r="F4" s="26">
        <v>27.25</v>
      </c>
    </row>
    <row r="5" spans="1:6" x14ac:dyDescent="0.25">
      <c r="A5" s="25">
        <f t="shared" si="0"/>
        <v>42832</v>
      </c>
      <c r="B5" s="23" t="s">
        <v>4</v>
      </c>
      <c r="C5" s="23" t="s">
        <v>2</v>
      </c>
      <c r="D5" s="23" t="s">
        <v>153</v>
      </c>
      <c r="E5" s="23" t="s">
        <v>155</v>
      </c>
      <c r="F5" s="26">
        <v>33.1</v>
      </c>
    </row>
    <row r="6" spans="1:6" x14ac:dyDescent="0.25">
      <c r="A6" s="25">
        <f t="shared" si="0"/>
        <v>42832</v>
      </c>
      <c r="B6" s="23" t="s">
        <v>9</v>
      </c>
      <c r="C6" s="23" t="s">
        <v>2</v>
      </c>
      <c r="D6" s="23" t="s">
        <v>153</v>
      </c>
      <c r="E6" s="23" t="s">
        <v>155</v>
      </c>
      <c r="F6" s="26">
        <v>40.35</v>
      </c>
    </row>
    <row r="7" spans="1:6" x14ac:dyDescent="0.25">
      <c r="A7" s="25">
        <f t="shared" si="0"/>
        <v>42832</v>
      </c>
      <c r="B7" s="23" t="s">
        <v>9</v>
      </c>
      <c r="C7" s="23" t="s">
        <v>2</v>
      </c>
      <c r="D7" s="23" t="s">
        <v>153</v>
      </c>
      <c r="E7" s="23" t="s">
        <v>155</v>
      </c>
      <c r="F7" s="26">
        <v>40.35</v>
      </c>
    </row>
    <row r="8" spans="1:6" x14ac:dyDescent="0.25">
      <c r="A8" s="25">
        <f t="shared" si="0"/>
        <v>42832</v>
      </c>
      <c r="B8" s="23" t="s">
        <v>149</v>
      </c>
      <c r="C8" s="23" t="s">
        <v>2</v>
      </c>
      <c r="D8" s="23" t="s">
        <v>153</v>
      </c>
      <c r="E8" s="23" t="s">
        <v>154</v>
      </c>
      <c r="F8" s="26">
        <v>2.4</v>
      </c>
    </row>
    <row r="9" spans="1:6" x14ac:dyDescent="0.25">
      <c r="A9" s="25">
        <f t="shared" si="0"/>
        <v>42832</v>
      </c>
      <c r="B9" s="23" t="s">
        <v>149</v>
      </c>
      <c r="C9" s="23" t="s">
        <v>2</v>
      </c>
      <c r="D9" s="23" t="s">
        <v>153</v>
      </c>
      <c r="E9" s="23" t="s">
        <v>154</v>
      </c>
      <c r="F9" s="26">
        <v>2.9</v>
      </c>
    </row>
    <row r="10" spans="1:6" x14ac:dyDescent="0.25">
      <c r="A10" s="25">
        <f t="shared" si="0"/>
        <v>42832</v>
      </c>
      <c r="B10" s="23" t="s">
        <v>149</v>
      </c>
      <c r="C10" s="23" t="s">
        <v>2</v>
      </c>
      <c r="D10" s="23" t="s">
        <v>153</v>
      </c>
      <c r="E10" s="23" t="s">
        <v>154</v>
      </c>
      <c r="F10" s="26">
        <v>2.9</v>
      </c>
    </row>
    <row r="11" spans="1:6" x14ac:dyDescent="0.25">
      <c r="A11" s="25">
        <f t="shared" si="0"/>
        <v>42832</v>
      </c>
      <c r="B11" s="23" t="s">
        <v>149</v>
      </c>
      <c r="C11" s="23" t="s">
        <v>2</v>
      </c>
      <c r="D11" s="23" t="s">
        <v>153</v>
      </c>
      <c r="E11" s="23" t="s">
        <v>154</v>
      </c>
      <c r="F11" s="26">
        <v>2.4</v>
      </c>
    </row>
    <row r="12" spans="1:6" x14ac:dyDescent="0.25">
      <c r="A12" s="25">
        <f t="shared" si="0"/>
        <v>42832</v>
      </c>
      <c r="B12" s="23" t="s">
        <v>149</v>
      </c>
      <c r="C12" s="23" t="s">
        <v>2</v>
      </c>
      <c r="D12" s="23" t="s">
        <v>153</v>
      </c>
      <c r="E12" s="23" t="s">
        <v>154</v>
      </c>
      <c r="F12" s="26">
        <v>2.4</v>
      </c>
    </row>
    <row r="13" spans="1:6" x14ac:dyDescent="0.25">
      <c r="A13" s="25">
        <f t="shared" si="0"/>
        <v>42832</v>
      </c>
      <c r="B13" s="23" t="s">
        <v>149</v>
      </c>
      <c r="C13" s="23" t="s">
        <v>2</v>
      </c>
      <c r="D13" s="23" t="s">
        <v>153</v>
      </c>
      <c r="E13" s="23" t="s">
        <v>154</v>
      </c>
      <c r="F13" s="26">
        <v>2.4</v>
      </c>
    </row>
    <row r="14" spans="1:6" x14ac:dyDescent="0.25">
      <c r="A14" s="25">
        <f t="shared" si="0"/>
        <v>42832</v>
      </c>
      <c r="B14" s="23" t="s">
        <v>149</v>
      </c>
      <c r="C14" s="23" t="s">
        <v>2</v>
      </c>
      <c r="D14" s="23" t="s">
        <v>153</v>
      </c>
      <c r="E14" s="23" t="s">
        <v>154</v>
      </c>
      <c r="F14" s="26">
        <v>2.9</v>
      </c>
    </row>
    <row r="15" spans="1:6" x14ac:dyDescent="0.25">
      <c r="A15" s="25">
        <f t="shared" si="0"/>
        <v>42832</v>
      </c>
      <c r="B15" s="23" t="s">
        <v>149</v>
      </c>
      <c r="C15" s="23" t="s">
        <v>2</v>
      </c>
      <c r="D15" s="23" t="s">
        <v>153</v>
      </c>
      <c r="E15" s="23" t="s">
        <v>154</v>
      </c>
      <c r="F15" s="26">
        <v>2.4</v>
      </c>
    </row>
    <row r="16" spans="1:6" x14ac:dyDescent="0.25">
      <c r="A16" s="25">
        <f t="shared" si="0"/>
        <v>42832</v>
      </c>
      <c r="B16" s="23" t="s">
        <v>149</v>
      </c>
      <c r="C16" s="23" t="s">
        <v>2</v>
      </c>
      <c r="D16" s="23" t="s">
        <v>153</v>
      </c>
      <c r="E16" s="23" t="s">
        <v>154</v>
      </c>
      <c r="F16" s="26">
        <v>2.4</v>
      </c>
    </row>
    <row r="17" spans="1:6" x14ac:dyDescent="0.25">
      <c r="A17" s="25">
        <f t="shared" si="0"/>
        <v>42832</v>
      </c>
      <c r="B17" s="23" t="s">
        <v>149</v>
      </c>
      <c r="C17" s="23" t="s">
        <v>2</v>
      </c>
      <c r="D17" s="23" t="s">
        <v>153</v>
      </c>
      <c r="E17" s="23" t="s">
        <v>154</v>
      </c>
      <c r="F17" s="26">
        <v>2.4</v>
      </c>
    </row>
    <row r="18" spans="1:6" x14ac:dyDescent="0.25">
      <c r="A18" s="25">
        <f t="shared" si="0"/>
        <v>42832</v>
      </c>
      <c r="B18" s="23" t="s">
        <v>149</v>
      </c>
      <c r="C18" s="23" t="s">
        <v>2</v>
      </c>
      <c r="D18" s="23" t="s">
        <v>153</v>
      </c>
      <c r="E18" s="23" t="s">
        <v>154</v>
      </c>
      <c r="F18" s="26">
        <v>2.4</v>
      </c>
    </row>
    <row r="19" spans="1:6" x14ac:dyDescent="0.25">
      <c r="A19" s="25">
        <f t="shared" si="0"/>
        <v>42832</v>
      </c>
      <c r="B19" s="23" t="s">
        <v>149</v>
      </c>
      <c r="C19" s="23" t="s">
        <v>2</v>
      </c>
      <c r="D19" s="23" t="s">
        <v>153</v>
      </c>
      <c r="E19" s="23" t="s">
        <v>154</v>
      </c>
      <c r="F19" s="26">
        <v>2.4</v>
      </c>
    </row>
    <row r="20" spans="1:6" x14ac:dyDescent="0.25">
      <c r="A20" s="25">
        <f t="shared" si="0"/>
        <v>42832</v>
      </c>
      <c r="B20" s="23" t="s">
        <v>149</v>
      </c>
      <c r="C20" s="23" t="s">
        <v>2</v>
      </c>
      <c r="D20" s="23" t="s">
        <v>153</v>
      </c>
      <c r="E20" s="23" t="s">
        <v>154</v>
      </c>
      <c r="F20" s="26">
        <v>2.4</v>
      </c>
    </row>
    <row r="21" spans="1:6" x14ac:dyDescent="0.25">
      <c r="A21" s="25">
        <f t="shared" si="0"/>
        <v>42832</v>
      </c>
      <c r="B21" s="23" t="s">
        <v>149</v>
      </c>
      <c r="C21" s="23" t="s">
        <v>2</v>
      </c>
      <c r="D21" s="23" t="s">
        <v>153</v>
      </c>
      <c r="E21" s="23" t="s">
        <v>154</v>
      </c>
      <c r="F21" s="26">
        <v>2.9</v>
      </c>
    </row>
    <row r="22" spans="1:6" x14ac:dyDescent="0.25">
      <c r="A22" s="25">
        <f t="shared" si="0"/>
        <v>42832</v>
      </c>
      <c r="B22" s="23" t="s">
        <v>149</v>
      </c>
      <c r="C22" s="23" t="s">
        <v>2</v>
      </c>
      <c r="D22" s="23" t="s">
        <v>153</v>
      </c>
      <c r="E22" s="23" t="s">
        <v>154</v>
      </c>
      <c r="F22" s="26">
        <v>2.4</v>
      </c>
    </row>
    <row r="23" spans="1:6" x14ac:dyDescent="0.25">
      <c r="A23" s="25">
        <f t="shared" si="0"/>
        <v>42832</v>
      </c>
      <c r="B23" s="23" t="s">
        <v>149</v>
      </c>
      <c r="C23" s="23" t="s">
        <v>2</v>
      </c>
      <c r="D23" s="23" t="s">
        <v>153</v>
      </c>
      <c r="E23" s="23" t="s">
        <v>154</v>
      </c>
      <c r="F23" s="26">
        <v>2.9</v>
      </c>
    </row>
    <row r="24" spans="1:6" x14ac:dyDescent="0.25">
      <c r="A24" s="25">
        <f t="shared" si="0"/>
        <v>42832</v>
      </c>
      <c r="B24" s="23" t="s">
        <v>149</v>
      </c>
      <c r="C24" s="23" t="s">
        <v>2</v>
      </c>
      <c r="D24" s="23" t="s">
        <v>153</v>
      </c>
      <c r="E24" s="23" t="s">
        <v>154</v>
      </c>
      <c r="F24" s="26">
        <v>2.4</v>
      </c>
    </row>
    <row r="25" spans="1:6" x14ac:dyDescent="0.25">
      <c r="A25" s="25">
        <f t="shared" si="0"/>
        <v>42832</v>
      </c>
      <c r="B25" s="23" t="s">
        <v>149</v>
      </c>
      <c r="C25" s="23" t="s">
        <v>2</v>
      </c>
      <c r="D25" s="23" t="s">
        <v>153</v>
      </c>
      <c r="E25" s="23" t="s">
        <v>154</v>
      </c>
      <c r="F25" s="26">
        <v>2.9</v>
      </c>
    </row>
    <row r="26" spans="1:6" x14ac:dyDescent="0.25">
      <c r="A26" s="25">
        <f>DATE(2017,5,19)</f>
        <v>42874</v>
      </c>
      <c r="B26" s="23" t="s">
        <v>9</v>
      </c>
      <c r="C26" s="23" t="s">
        <v>2</v>
      </c>
      <c r="D26" s="23" t="s">
        <v>153</v>
      </c>
      <c r="E26" s="23" t="s">
        <v>8</v>
      </c>
      <c r="F26" s="26">
        <v>249.3</v>
      </c>
    </row>
    <row r="27" spans="1:6" x14ac:dyDescent="0.25">
      <c r="A27" s="25">
        <f>DATE(2017,5,26)</f>
        <v>42881</v>
      </c>
      <c r="B27" s="23" t="s">
        <v>4</v>
      </c>
      <c r="C27" s="23" t="s">
        <v>2</v>
      </c>
      <c r="D27" s="23" t="s">
        <v>153</v>
      </c>
      <c r="E27" s="23" t="s">
        <v>155</v>
      </c>
      <c r="F27" s="26">
        <v>19.2</v>
      </c>
    </row>
    <row r="28" spans="1:6" x14ac:dyDescent="0.25">
      <c r="A28" s="25">
        <f>DATE(2017,5,26)</f>
        <v>42881</v>
      </c>
      <c r="B28" s="23" t="s">
        <v>4</v>
      </c>
      <c r="C28" s="23" t="s">
        <v>2</v>
      </c>
      <c r="D28" s="23" t="s">
        <v>153</v>
      </c>
      <c r="E28" s="23" t="s">
        <v>154</v>
      </c>
      <c r="F28" s="26">
        <v>15.45</v>
      </c>
    </row>
    <row r="29" spans="1:6" x14ac:dyDescent="0.25">
      <c r="A29" s="25">
        <f>DATE(2017,5,26)</f>
        <v>42881</v>
      </c>
      <c r="B29" s="23" t="s">
        <v>9</v>
      </c>
      <c r="C29" s="23" t="s">
        <v>2</v>
      </c>
      <c r="D29" s="23" t="s">
        <v>153</v>
      </c>
      <c r="E29" s="23" t="s">
        <v>155</v>
      </c>
      <c r="F29" s="26">
        <v>61.4</v>
      </c>
    </row>
    <row r="30" spans="1:6" x14ac:dyDescent="0.25">
      <c r="A30" s="25">
        <f>DATE(2017,5,26)</f>
        <v>42881</v>
      </c>
      <c r="B30" s="23" t="s">
        <v>9</v>
      </c>
      <c r="C30" s="23" t="s">
        <v>2</v>
      </c>
      <c r="D30" s="23" t="s">
        <v>153</v>
      </c>
      <c r="E30" s="23" t="s">
        <v>155</v>
      </c>
      <c r="F30" s="26">
        <v>61.4</v>
      </c>
    </row>
    <row r="31" spans="1:6" x14ac:dyDescent="0.25">
      <c r="A31" s="25">
        <f>DATE(2017,5,26)</f>
        <v>42881</v>
      </c>
      <c r="B31" s="23" t="s">
        <v>9</v>
      </c>
      <c r="C31" s="23" t="s">
        <v>2</v>
      </c>
      <c r="D31" s="23" t="s">
        <v>153</v>
      </c>
      <c r="E31" s="23" t="s">
        <v>156</v>
      </c>
      <c r="F31" s="26">
        <v>75.989999999999995</v>
      </c>
    </row>
    <row r="32" spans="1:6" x14ac:dyDescent="0.25">
      <c r="A32" s="25">
        <f t="shared" ref="A32:A50" si="1">DATE(2017,6,16)</f>
        <v>42902</v>
      </c>
      <c r="B32" s="23" t="s">
        <v>149</v>
      </c>
      <c r="C32" s="23" t="s">
        <v>2</v>
      </c>
      <c r="D32" s="23" t="s">
        <v>153</v>
      </c>
      <c r="E32" s="23" t="s">
        <v>154</v>
      </c>
      <c r="F32" s="26">
        <v>2.4</v>
      </c>
    </row>
    <row r="33" spans="1:6" x14ac:dyDescent="0.25">
      <c r="A33" s="25">
        <f t="shared" si="1"/>
        <v>42902</v>
      </c>
      <c r="B33" s="23" t="s">
        <v>149</v>
      </c>
      <c r="C33" s="23" t="s">
        <v>2</v>
      </c>
      <c r="D33" s="23" t="s">
        <v>153</v>
      </c>
      <c r="E33" s="23" t="s">
        <v>154</v>
      </c>
      <c r="F33" s="26">
        <v>1.3</v>
      </c>
    </row>
    <row r="34" spans="1:6" x14ac:dyDescent="0.25">
      <c r="A34" s="25">
        <f t="shared" si="1"/>
        <v>42902</v>
      </c>
      <c r="B34" s="23" t="s">
        <v>149</v>
      </c>
      <c r="C34" s="23" t="s">
        <v>2</v>
      </c>
      <c r="D34" s="23" t="s">
        <v>153</v>
      </c>
      <c r="E34" s="23" t="s">
        <v>154</v>
      </c>
      <c r="F34" s="26">
        <v>2.9</v>
      </c>
    </row>
    <row r="35" spans="1:6" x14ac:dyDescent="0.25">
      <c r="A35" s="25">
        <f t="shared" si="1"/>
        <v>42902</v>
      </c>
      <c r="B35" s="23" t="s">
        <v>149</v>
      </c>
      <c r="C35" s="23" t="s">
        <v>2</v>
      </c>
      <c r="D35" s="23" t="s">
        <v>153</v>
      </c>
      <c r="E35" s="23" t="s">
        <v>154</v>
      </c>
      <c r="F35" s="26">
        <v>2.9</v>
      </c>
    </row>
    <row r="36" spans="1:6" x14ac:dyDescent="0.25">
      <c r="A36" s="25">
        <f t="shared" si="1"/>
        <v>42902</v>
      </c>
      <c r="B36" s="23" t="s">
        <v>149</v>
      </c>
      <c r="C36" s="23" t="s">
        <v>2</v>
      </c>
      <c r="D36" s="23" t="s">
        <v>153</v>
      </c>
      <c r="E36" s="23" t="s">
        <v>154</v>
      </c>
      <c r="F36" s="26">
        <v>2.4</v>
      </c>
    </row>
    <row r="37" spans="1:6" x14ac:dyDescent="0.25">
      <c r="A37" s="25">
        <f t="shared" si="1"/>
        <v>42902</v>
      </c>
      <c r="B37" s="23" t="s">
        <v>149</v>
      </c>
      <c r="C37" s="23" t="s">
        <v>2</v>
      </c>
      <c r="D37" s="23" t="s">
        <v>153</v>
      </c>
      <c r="E37" s="23" t="s">
        <v>154</v>
      </c>
      <c r="F37" s="26">
        <v>2.4</v>
      </c>
    </row>
    <row r="38" spans="1:6" x14ac:dyDescent="0.25">
      <c r="A38" s="25">
        <f t="shared" si="1"/>
        <v>42902</v>
      </c>
      <c r="B38" s="23" t="s">
        <v>149</v>
      </c>
      <c r="C38" s="23" t="s">
        <v>2</v>
      </c>
      <c r="D38" s="23" t="s">
        <v>153</v>
      </c>
      <c r="E38" s="23" t="s">
        <v>154</v>
      </c>
      <c r="F38" s="26">
        <v>2.9</v>
      </c>
    </row>
    <row r="39" spans="1:6" x14ac:dyDescent="0.25">
      <c r="A39" s="25">
        <f t="shared" si="1"/>
        <v>42902</v>
      </c>
      <c r="B39" s="23" t="s">
        <v>149</v>
      </c>
      <c r="C39" s="23" t="s">
        <v>2</v>
      </c>
      <c r="D39" s="23" t="s">
        <v>153</v>
      </c>
      <c r="E39" s="23" t="s">
        <v>154</v>
      </c>
      <c r="F39" s="26">
        <v>2.4</v>
      </c>
    </row>
    <row r="40" spans="1:6" x14ac:dyDescent="0.25">
      <c r="A40" s="25">
        <f t="shared" si="1"/>
        <v>42902</v>
      </c>
      <c r="B40" s="23" t="s">
        <v>149</v>
      </c>
      <c r="C40" s="23" t="s">
        <v>2</v>
      </c>
      <c r="D40" s="23" t="s">
        <v>153</v>
      </c>
      <c r="E40" s="23" t="s">
        <v>154</v>
      </c>
      <c r="F40" s="26">
        <v>2.4</v>
      </c>
    </row>
    <row r="41" spans="1:6" x14ac:dyDescent="0.25">
      <c r="A41" s="25">
        <f t="shared" si="1"/>
        <v>42902</v>
      </c>
      <c r="B41" s="23" t="s">
        <v>149</v>
      </c>
      <c r="C41" s="23" t="s">
        <v>2</v>
      </c>
      <c r="D41" s="23" t="s">
        <v>153</v>
      </c>
      <c r="E41" s="23" t="s">
        <v>154</v>
      </c>
      <c r="F41" s="26">
        <v>2.4</v>
      </c>
    </row>
    <row r="42" spans="1:6" x14ac:dyDescent="0.25">
      <c r="A42" s="25">
        <f t="shared" si="1"/>
        <v>42902</v>
      </c>
      <c r="B42" s="23" t="s">
        <v>149</v>
      </c>
      <c r="C42" s="23" t="s">
        <v>2</v>
      </c>
      <c r="D42" s="23" t="s">
        <v>153</v>
      </c>
      <c r="E42" s="23" t="s">
        <v>154</v>
      </c>
      <c r="F42" s="26">
        <v>1.8</v>
      </c>
    </row>
    <row r="43" spans="1:6" x14ac:dyDescent="0.25">
      <c r="A43" s="25">
        <f t="shared" si="1"/>
        <v>42902</v>
      </c>
      <c r="B43" s="23" t="s">
        <v>149</v>
      </c>
      <c r="C43" s="23" t="s">
        <v>2</v>
      </c>
      <c r="D43" s="23" t="s">
        <v>153</v>
      </c>
      <c r="E43" s="23" t="s">
        <v>154</v>
      </c>
      <c r="F43" s="26">
        <v>2.4</v>
      </c>
    </row>
    <row r="44" spans="1:6" x14ac:dyDescent="0.25">
      <c r="A44" s="25">
        <f t="shared" si="1"/>
        <v>42902</v>
      </c>
      <c r="B44" s="23" t="s">
        <v>149</v>
      </c>
      <c r="C44" s="23" t="s">
        <v>2</v>
      </c>
      <c r="D44" s="23" t="s">
        <v>153</v>
      </c>
      <c r="E44" s="23" t="s">
        <v>154</v>
      </c>
      <c r="F44" s="26">
        <v>2.4</v>
      </c>
    </row>
    <row r="45" spans="1:6" x14ac:dyDescent="0.25">
      <c r="A45" s="25">
        <f t="shared" si="1"/>
        <v>42902</v>
      </c>
      <c r="B45" s="23" t="s">
        <v>149</v>
      </c>
      <c r="C45" s="23" t="s">
        <v>2</v>
      </c>
      <c r="D45" s="23" t="s">
        <v>153</v>
      </c>
      <c r="E45" s="23" t="s">
        <v>154</v>
      </c>
      <c r="F45" s="26">
        <v>1.3</v>
      </c>
    </row>
    <row r="46" spans="1:6" x14ac:dyDescent="0.25">
      <c r="A46" s="25">
        <f t="shared" si="1"/>
        <v>42902</v>
      </c>
      <c r="B46" s="23" t="s">
        <v>149</v>
      </c>
      <c r="C46" s="23" t="s">
        <v>2</v>
      </c>
      <c r="D46" s="23" t="s">
        <v>153</v>
      </c>
      <c r="E46" s="23" t="s">
        <v>154</v>
      </c>
      <c r="F46" s="26">
        <v>2.4</v>
      </c>
    </row>
    <row r="47" spans="1:6" x14ac:dyDescent="0.25">
      <c r="A47" s="25">
        <f t="shared" si="1"/>
        <v>42902</v>
      </c>
      <c r="B47" s="23" t="s">
        <v>149</v>
      </c>
      <c r="C47" s="23" t="s">
        <v>2</v>
      </c>
      <c r="D47" s="23" t="s">
        <v>153</v>
      </c>
      <c r="E47" s="23" t="s">
        <v>154</v>
      </c>
      <c r="F47" s="26">
        <v>2.4</v>
      </c>
    </row>
    <row r="48" spans="1:6" x14ac:dyDescent="0.25">
      <c r="A48" s="25">
        <f t="shared" si="1"/>
        <v>42902</v>
      </c>
      <c r="B48" s="23" t="s">
        <v>149</v>
      </c>
      <c r="C48" s="23" t="s">
        <v>2</v>
      </c>
      <c r="D48" s="23" t="s">
        <v>153</v>
      </c>
      <c r="E48" s="23" t="s">
        <v>154</v>
      </c>
      <c r="F48" s="26">
        <v>2.9</v>
      </c>
    </row>
    <row r="49" spans="1:6" x14ac:dyDescent="0.25">
      <c r="A49" s="25">
        <f t="shared" si="1"/>
        <v>42902</v>
      </c>
      <c r="B49" s="23" t="s">
        <v>149</v>
      </c>
      <c r="C49" s="23" t="s">
        <v>2</v>
      </c>
      <c r="D49" s="23" t="s">
        <v>153</v>
      </c>
      <c r="E49" s="23" t="s">
        <v>154</v>
      </c>
      <c r="F49" s="26">
        <v>2.9</v>
      </c>
    </row>
    <row r="50" spans="1:6" x14ac:dyDescent="0.25">
      <c r="A50" s="25">
        <f t="shared" si="1"/>
        <v>42902</v>
      </c>
      <c r="B50" s="23" t="s">
        <v>149</v>
      </c>
      <c r="C50" s="23" t="s">
        <v>2</v>
      </c>
      <c r="D50" s="23" t="s">
        <v>153</v>
      </c>
      <c r="E50" s="23" t="s">
        <v>154</v>
      </c>
      <c r="F50" s="26">
        <v>2.4</v>
      </c>
    </row>
    <row r="51" spans="1:6" x14ac:dyDescent="0.25">
      <c r="A51" s="25">
        <f t="shared" ref="A51:A70" si="2">DATE(2017,7,20)</f>
        <v>42936</v>
      </c>
      <c r="B51" s="23" t="s">
        <v>4</v>
      </c>
      <c r="C51" s="23" t="s">
        <v>2</v>
      </c>
      <c r="D51" s="23" t="s">
        <v>153</v>
      </c>
      <c r="E51" s="23" t="s">
        <v>155</v>
      </c>
      <c r="F51" s="26">
        <v>15.45</v>
      </c>
    </row>
    <row r="52" spans="1:6" x14ac:dyDescent="0.25">
      <c r="A52" s="25">
        <f t="shared" si="2"/>
        <v>42936</v>
      </c>
      <c r="B52" s="23" t="s">
        <v>4</v>
      </c>
      <c r="C52" s="23" t="s">
        <v>2</v>
      </c>
      <c r="D52" s="23" t="s">
        <v>153</v>
      </c>
      <c r="E52" s="23" t="s">
        <v>155</v>
      </c>
      <c r="F52" s="26">
        <v>15.45</v>
      </c>
    </row>
    <row r="53" spans="1:6" x14ac:dyDescent="0.25">
      <c r="A53" s="25">
        <f t="shared" si="2"/>
        <v>42936</v>
      </c>
      <c r="B53" s="23" t="s">
        <v>4</v>
      </c>
      <c r="C53" s="23" t="s">
        <v>2</v>
      </c>
      <c r="D53" s="23" t="s">
        <v>153</v>
      </c>
      <c r="E53" s="23" t="s">
        <v>155</v>
      </c>
      <c r="F53" s="26">
        <v>15.45</v>
      </c>
    </row>
    <row r="54" spans="1:6" x14ac:dyDescent="0.25">
      <c r="A54" s="25">
        <f t="shared" si="2"/>
        <v>42936</v>
      </c>
      <c r="B54" s="23" t="s">
        <v>149</v>
      </c>
      <c r="C54" s="23" t="s">
        <v>2</v>
      </c>
      <c r="D54" s="23" t="s">
        <v>153</v>
      </c>
      <c r="E54" s="23" t="s">
        <v>154</v>
      </c>
      <c r="F54" s="26">
        <v>2.4</v>
      </c>
    </row>
    <row r="55" spans="1:6" x14ac:dyDescent="0.25">
      <c r="A55" s="25">
        <f t="shared" si="2"/>
        <v>42936</v>
      </c>
      <c r="B55" s="23" t="s">
        <v>149</v>
      </c>
      <c r="C55" s="23" t="s">
        <v>2</v>
      </c>
      <c r="D55" s="23" t="s">
        <v>153</v>
      </c>
      <c r="E55" s="23" t="s">
        <v>154</v>
      </c>
      <c r="F55" s="26">
        <v>2.4</v>
      </c>
    </row>
    <row r="56" spans="1:6" x14ac:dyDescent="0.25">
      <c r="A56" s="25">
        <f t="shared" si="2"/>
        <v>42936</v>
      </c>
      <c r="B56" s="23" t="s">
        <v>149</v>
      </c>
      <c r="C56" s="23" t="s">
        <v>2</v>
      </c>
      <c r="D56" s="23" t="s">
        <v>153</v>
      </c>
      <c r="E56" s="23" t="s">
        <v>154</v>
      </c>
      <c r="F56" s="26">
        <v>2.4</v>
      </c>
    </row>
    <row r="57" spans="1:6" x14ac:dyDescent="0.25">
      <c r="A57" s="25">
        <f t="shared" si="2"/>
        <v>42936</v>
      </c>
      <c r="B57" s="23" t="s">
        <v>149</v>
      </c>
      <c r="C57" s="23" t="s">
        <v>2</v>
      </c>
      <c r="D57" s="23" t="s">
        <v>153</v>
      </c>
      <c r="E57" s="23" t="s">
        <v>154</v>
      </c>
      <c r="F57" s="26">
        <v>2.4</v>
      </c>
    </row>
    <row r="58" spans="1:6" x14ac:dyDescent="0.25">
      <c r="A58" s="25">
        <f t="shared" si="2"/>
        <v>42936</v>
      </c>
      <c r="B58" s="23" t="s">
        <v>149</v>
      </c>
      <c r="C58" s="23" t="s">
        <v>2</v>
      </c>
      <c r="D58" s="23" t="s">
        <v>153</v>
      </c>
      <c r="E58" s="23" t="s">
        <v>154</v>
      </c>
      <c r="F58" s="26">
        <v>2.4</v>
      </c>
    </row>
    <row r="59" spans="1:6" x14ac:dyDescent="0.25">
      <c r="A59" s="25">
        <f t="shared" si="2"/>
        <v>42936</v>
      </c>
      <c r="B59" s="23" t="s">
        <v>149</v>
      </c>
      <c r="C59" s="23" t="s">
        <v>2</v>
      </c>
      <c r="D59" s="23" t="s">
        <v>153</v>
      </c>
      <c r="E59" s="23" t="s">
        <v>154</v>
      </c>
      <c r="F59" s="26">
        <v>2.4</v>
      </c>
    </row>
    <row r="60" spans="1:6" x14ac:dyDescent="0.25">
      <c r="A60" s="25">
        <f t="shared" si="2"/>
        <v>42936</v>
      </c>
      <c r="B60" s="23" t="s">
        <v>149</v>
      </c>
      <c r="C60" s="23" t="s">
        <v>2</v>
      </c>
      <c r="D60" s="23" t="s">
        <v>153</v>
      </c>
      <c r="E60" s="23" t="s">
        <v>154</v>
      </c>
      <c r="F60" s="26">
        <v>2.9</v>
      </c>
    </row>
    <row r="61" spans="1:6" x14ac:dyDescent="0.25">
      <c r="A61" s="25">
        <f t="shared" si="2"/>
        <v>42936</v>
      </c>
      <c r="B61" s="23" t="s">
        <v>149</v>
      </c>
      <c r="C61" s="23" t="s">
        <v>2</v>
      </c>
      <c r="D61" s="23" t="s">
        <v>153</v>
      </c>
      <c r="E61" s="23" t="s">
        <v>154</v>
      </c>
      <c r="F61" s="26">
        <v>2.4</v>
      </c>
    </row>
    <row r="62" spans="1:6" x14ac:dyDescent="0.25">
      <c r="A62" s="25">
        <f t="shared" si="2"/>
        <v>42936</v>
      </c>
      <c r="B62" s="23" t="s">
        <v>149</v>
      </c>
      <c r="C62" s="23" t="s">
        <v>2</v>
      </c>
      <c r="D62" s="23" t="s">
        <v>153</v>
      </c>
      <c r="E62" s="23" t="s">
        <v>154</v>
      </c>
      <c r="F62" s="26">
        <v>2.4</v>
      </c>
    </row>
    <row r="63" spans="1:6" x14ac:dyDescent="0.25">
      <c r="A63" s="25">
        <f t="shared" si="2"/>
        <v>42936</v>
      </c>
      <c r="B63" s="23" t="s">
        <v>149</v>
      </c>
      <c r="C63" s="23" t="s">
        <v>2</v>
      </c>
      <c r="D63" s="23" t="s">
        <v>153</v>
      </c>
      <c r="E63" s="23" t="s">
        <v>154</v>
      </c>
      <c r="F63" s="26">
        <v>2.9</v>
      </c>
    </row>
    <row r="64" spans="1:6" x14ac:dyDescent="0.25">
      <c r="A64" s="25">
        <f t="shared" si="2"/>
        <v>42936</v>
      </c>
      <c r="B64" s="23" t="s">
        <v>149</v>
      </c>
      <c r="C64" s="23" t="s">
        <v>2</v>
      </c>
      <c r="D64" s="23" t="s">
        <v>153</v>
      </c>
      <c r="E64" s="23" t="s">
        <v>154</v>
      </c>
      <c r="F64" s="26">
        <v>2.4</v>
      </c>
    </row>
    <row r="65" spans="1:6" x14ac:dyDescent="0.25">
      <c r="A65" s="25">
        <f t="shared" si="2"/>
        <v>42936</v>
      </c>
      <c r="B65" s="23" t="s">
        <v>149</v>
      </c>
      <c r="C65" s="23" t="s">
        <v>2</v>
      </c>
      <c r="D65" s="23" t="s">
        <v>153</v>
      </c>
      <c r="E65" s="23" t="s">
        <v>154</v>
      </c>
      <c r="F65" s="26">
        <v>2.9</v>
      </c>
    </row>
    <row r="66" spans="1:6" x14ac:dyDescent="0.25">
      <c r="A66" s="25">
        <f t="shared" si="2"/>
        <v>42936</v>
      </c>
      <c r="B66" s="23" t="s">
        <v>149</v>
      </c>
      <c r="C66" s="23" t="s">
        <v>2</v>
      </c>
      <c r="D66" s="23" t="s">
        <v>153</v>
      </c>
      <c r="E66" s="23" t="s">
        <v>154</v>
      </c>
      <c r="F66" s="26">
        <v>2.4</v>
      </c>
    </row>
    <row r="67" spans="1:6" x14ac:dyDescent="0.25">
      <c r="A67" s="25">
        <f t="shared" si="2"/>
        <v>42936</v>
      </c>
      <c r="B67" s="23" t="s">
        <v>149</v>
      </c>
      <c r="C67" s="23" t="s">
        <v>2</v>
      </c>
      <c r="D67" s="23" t="s">
        <v>153</v>
      </c>
      <c r="E67" s="23" t="s">
        <v>154</v>
      </c>
      <c r="F67" s="26">
        <v>2.9</v>
      </c>
    </row>
    <row r="68" spans="1:6" x14ac:dyDescent="0.25">
      <c r="A68" s="25">
        <f t="shared" si="2"/>
        <v>42936</v>
      </c>
      <c r="B68" s="23" t="s">
        <v>149</v>
      </c>
      <c r="C68" s="23" t="s">
        <v>2</v>
      </c>
      <c r="D68" s="23" t="s">
        <v>153</v>
      </c>
      <c r="E68" s="23" t="s">
        <v>154</v>
      </c>
      <c r="F68" s="26">
        <v>2.9</v>
      </c>
    </row>
    <row r="69" spans="1:6" x14ac:dyDescent="0.25">
      <c r="A69" s="25">
        <f t="shared" si="2"/>
        <v>42936</v>
      </c>
      <c r="B69" s="23" t="s">
        <v>149</v>
      </c>
      <c r="C69" s="23" t="s">
        <v>2</v>
      </c>
      <c r="D69" s="23" t="s">
        <v>153</v>
      </c>
      <c r="E69" s="23" t="s">
        <v>154</v>
      </c>
      <c r="F69" s="26">
        <v>2.9</v>
      </c>
    </row>
    <row r="70" spans="1:6" x14ac:dyDescent="0.25">
      <c r="A70" s="25">
        <f t="shared" si="2"/>
        <v>42936</v>
      </c>
      <c r="B70" s="23" t="s">
        <v>149</v>
      </c>
      <c r="C70" s="23" t="s">
        <v>2</v>
      </c>
      <c r="D70" s="23" t="s">
        <v>153</v>
      </c>
      <c r="E70" s="23" t="s">
        <v>154</v>
      </c>
      <c r="F70" s="26">
        <v>0.8</v>
      </c>
    </row>
    <row r="71" spans="1:6" x14ac:dyDescent="0.25">
      <c r="A71" s="25">
        <f>DATE(2017,8,31)</f>
        <v>42978</v>
      </c>
      <c r="B71" s="23" t="s">
        <v>9</v>
      </c>
      <c r="C71" s="23" t="s">
        <v>2</v>
      </c>
      <c r="D71" s="23" t="s">
        <v>153</v>
      </c>
      <c r="E71" s="23" t="s">
        <v>155</v>
      </c>
      <c r="F71" s="26">
        <v>120.67</v>
      </c>
    </row>
    <row r="72" spans="1:6" x14ac:dyDescent="0.25">
      <c r="A72" s="25">
        <f t="shared" ref="A72:A78" si="3">DATE(2017,10,6)</f>
        <v>43014</v>
      </c>
      <c r="B72" s="23" t="s">
        <v>4</v>
      </c>
      <c r="C72" s="23" t="s">
        <v>2</v>
      </c>
      <c r="D72" s="23" t="s">
        <v>153</v>
      </c>
      <c r="E72" s="23" t="s">
        <v>155</v>
      </c>
      <c r="F72" s="26">
        <v>15.45</v>
      </c>
    </row>
    <row r="73" spans="1:6" x14ac:dyDescent="0.25">
      <c r="A73" s="25">
        <f t="shared" si="3"/>
        <v>43014</v>
      </c>
      <c r="B73" s="23" t="s">
        <v>4</v>
      </c>
      <c r="C73" s="23" t="s">
        <v>2</v>
      </c>
      <c r="D73" s="23" t="s">
        <v>153</v>
      </c>
      <c r="E73" s="23" t="s">
        <v>155</v>
      </c>
      <c r="F73" s="26">
        <v>15.25</v>
      </c>
    </row>
    <row r="74" spans="1:6" x14ac:dyDescent="0.25">
      <c r="A74" s="25">
        <f t="shared" si="3"/>
        <v>43014</v>
      </c>
      <c r="B74" s="23" t="s">
        <v>4</v>
      </c>
      <c r="C74" s="23" t="s">
        <v>2</v>
      </c>
      <c r="D74" s="23" t="s">
        <v>153</v>
      </c>
      <c r="E74" s="23" t="s">
        <v>157</v>
      </c>
      <c r="F74" s="26">
        <v>9</v>
      </c>
    </row>
    <row r="75" spans="1:6" x14ac:dyDescent="0.25">
      <c r="A75" s="25">
        <f t="shared" si="3"/>
        <v>43014</v>
      </c>
      <c r="B75" s="23" t="s">
        <v>4</v>
      </c>
      <c r="C75" s="23" t="s">
        <v>2</v>
      </c>
      <c r="D75" s="23" t="s">
        <v>153</v>
      </c>
      <c r="E75" s="23" t="s">
        <v>157</v>
      </c>
      <c r="F75" s="26">
        <v>22.4</v>
      </c>
    </row>
    <row r="76" spans="1:6" x14ac:dyDescent="0.25">
      <c r="A76" s="25">
        <f t="shared" si="3"/>
        <v>43014</v>
      </c>
      <c r="B76" s="23" t="s">
        <v>4</v>
      </c>
      <c r="C76" s="23" t="s">
        <v>2</v>
      </c>
      <c r="D76" s="23" t="s">
        <v>153</v>
      </c>
      <c r="E76" s="23" t="s">
        <v>157</v>
      </c>
      <c r="F76" s="26">
        <v>10.119999999999999</v>
      </c>
    </row>
    <row r="77" spans="1:6" x14ac:dyDescent="0.25">
      <c r="A77" s="25">
        <f t="shared" si="3"/>
        <v>43014</v>
      </c>
      <c r="B77" s="23" t="s">
        <v>4</v>
      </c>
      <c r="C77" s="23" t="s">
        <v>2</v>
      </c>
      <c r="D77" s="23" t="s">
        <v>153</v>
      </c>
      <c r="E77" s="23" t="s">
        <v>157</v>
      </c>
      <c r="F77" s="26">
        <v>17.05</v>
      </c>
    </row>
    <row r="78" spans="1:6" x14ac:dyDescent="0.25">
      <c r="A78" s="25">
        <f t="shared" si="3"/>
        <v>43014</v>
      </c>
      <c r="B78" s="23" t="s">
        <v>9</v>
      </c>
      <c r="C78" s="23" t="s">
        <v>2</v>
      </c>
      <c r="D78" s="23" t="s">
        <v>153</v>
      </c>
      <c r="E78" s="23" t="s">
        <v>155</v>
      </c>
      <c r="F78" s="26">
        <v>143.55000000000001</v>
      </c>
    </row>
    <row r="79" spans="1:6" x14ac:dyDescent="0.25">
      <c r="A79" s="25">
        <f>DATE(2017,11,20)</f>
        <v>43059</v>
      </c>
      <c r="B79" s="23" t="s">
        <v>4</v>
      </c>
      <c r="C79" s="23" t="s">
        <v>2</v>
      </c>
      <c r="D79" s="23" t="s">
        <v>153</v>
      </c>
      <c r="E79" s="23" t="s">
        <v>158</v>
      </c>
      <c r="F79" s="26">
        <v>77</v>
      </c>
    </row>
    <row r="80" spans="1:6" x14ac:dyDescent="0.25">
      <c r="A80" s="25">
        <f>DATE(2017,11,20)</f>
        <v>43059</v>
      </c>
      <c r="B80" s="23" t="s">
        <v>4</v>
      </c>
      <c r="C80" s="23" t="s">
        <v>2</v>
      </c>
      <c r="D80" s="23" t="s">
        <v>153</v>
      </c>
      <c r="E80" s="23" t="s">
        <v>158</v>
      </c>
      <c r="F80" s="26">
        <v>39.25</v>
      </c>
    </row>
    <row r="81" spans="1:6" x14ac:dyDescent="0.25">
      <c r="A81" s="25">
        <f>DATE(2017,11,20)</f>
        <v>43059</v>
      </c>
      <c r="B81" s="23" t="s">
        <v>9</v>
      </c>
      <c r="C81" s="23" t="s">
        <v>2</v>
      </c>
      <c r="D81" s="23" t="s">
        <v>153</v>
      </c>
      <c r="E81" s="23" t="s">
        <v>155</v>
      </c>
      <c r="F81" s="26">
        <v>165.7</v>
      </c>
    </row>
    <row r="82" spans="1:6" x14ac:dyDescent="0.25">
      <c r="A82" s="25">
        <f>DATE(2017,11,20)</f>
        <v>43059</v>
      </c>
      <c r="B82" s="23" t="s">
        <v>149</v>
      </c>
      <c r="C82" s="23" t="s">
        <v>2</v>
      </c>
      <c r="D82" s="23" t="s">
        <v>153</v>
      </c>
      <c r="E82" s="23" t="s">
        <v>155</v>
      </c>
      <c r="F82" s="26">
        <v>22.6</v>
      </c>
    </row>
    <row r="83" spans="1:6" x14ac:dyDescent="0.25">
      <c r="A83" s="25">
        <f t="shared" ref="A83:A89" si="4">DATE(2017,11,27)</f>
        <v>43066</v>
      </c>
      <c r="B83" s="23" t="s">
        <v>159</v>
      </c>
      <c r="C83" s="23" t="s">
        <v>2</v>
      </c>
      <c r="D83" s="23" t="s">
        <v>153</v>
      </c>
      <c r="E83" s="23" t="s">
        <v>155</v>
      </c>
      <c r="F83" s="26">
        <v>76</v>
      </c>
    </row>
    <row r="84" spans="1:6" x14ac:dyDescent="0.25">
      <c r="A84" s="25">
        <f t="shared" si="4"/>
        <v>43066</v>
      </c>
      <c r="B84" s="23" t="s">
        <v>159</v>
      </c>
      <c r="C84" s="23" t="s">
        <v>2</v>
      </c>
      <c r="D84" s="23" t="s">
        <v>153</v>
      </c>
      <c r="E84" s="23" t="s">
        <v>155</v>
      </c>
      <c r="F84" s="26">
        <v>52.15</v>
      </c>
    </row>
    <row r="85" spans="1:6" x14ac:dyDescent="0.25">
      <c r="A85" s="25">
        <f t="shared" si="4"/>
        <v>43066</v>
      </c>
      <c r="B85" s="23" t="s">
        <v>159</v>
      </c>
      <c r="C85" s="23" t="s">
        <v>2</v>
      </c>
      <c r="D85" s="23" t="s">
        <v>153</v>
      </c>
      <c r="E85" s="23" t="s">
        <v>155</v>
      </c>
      <c r="F85" s="26">
        <v>70.099999999999994</v>
      </c>
    </row>
    <row r="86" spans="1:6" x14ac:dyDescent="0.25">
      <c r="A86" s="25">
        <f t="shared" si="4"/>
        <v>43066</v>
      </c>
      <c r="B86" s="23" t="s">
        <v>159</v>
      </c>
      <c r="C86" s="23" t="s">
        <v>2</v>
      </c>
      <c r="D86" s="23" t="s">
        <v>153</v>
      </c>
      <c r="E86" s="23" t="s">
        <v>8</v>
      </c>
      <c r="F86" s="26">
        <v>47.25</v>
      </c>
    </row>
    <row r="87" spans="1:6" x14ac:dyDescent="0.25">
      <c r="A87" s="25">
        <f t="shared" si="4"/>
        <v>43066</v>
      </c>
      <c r="B87" s="23" t="s">
        <v>159</v>
      </c>
      <c r="C87" s="23" t="s">
        <v>2</v>
      </c>
      <c r="D87" s="23" t="s">
        <v>153</v>
      </c>
      <c r="E87" s="23" t="s">
        <v>160</v>
      </c>
      <c r="F87" s="26">
        <v>7.5</v>
      </c>
    </row>
    <row r="88" spans="1:6" x14ac:dyDescent="0.25">
      <c r="A88" s="25">
        <f t="shared" si="4"/>
        <v>43066</v>
      </c>
      <c r="B88" s="23" t="s">
        <v>159</v>
      </c>
      <c r="C88" s="23" t="s">
        <v>2</v>
      </c>
      <c r="D88" s="23" t="s">
        <v>153</v>
      </c>
      <c r="E88" s="23" t="s">
        <v>160</v>
      </c>
      <c r="F88" s="26">
        <v>16</v>
      </c>
    </row>
    <row r="89" spans="1:6" x14ac:dyDescent="0.25">
      <c r="A89" s="25">
        <f t="shared" si="4"/>
        <v>43066</v>
      </c>
      <c r="B89" s="23" t="s">
        <v>159</v>
      </c>
      <c r="C89" s="23" t="s">
        <v>2</v>
      </c>
      <c r="D89" s="23" t="s">
        <v>153</v>
      </c>
      <c r="E89" s="23" t="s">
        <v>160</v>
      </c>
      <c r="F89" s="26">
        <v>7.5</v>
      </c>
    </row>
    <row r="90" spans="1:6" x14ac:dyDescent="0.25">
      <c r="A90" s="25">
        <f>DATE(2017,12,1)</f>
        <v>43070</v>
      </c>
      <c r="B90" s="23" t="s">
        <v>4</v>
      </c>
      <c r="C90" s="23" t="s">
        <v>2</v>
      </c>
      <c r="D90" s="23" t="s">
        <v>153</v>
      </c>
      <c r="E90" s="23" t="s">
        <v>155</v>
      </c>
      <c r="F90" s="26">
        <v>26.6</v>
      </c>
    </row>
    <row r="91" spans="1:6" x14ac:dyDescent="0.25">
      <c r="A91" s="25">
        <f>DATE(2017,12,1)</f>
        <v>43070</v>
      </c>
      <c r="B91" s="23" t="s">
        <v>4</v>
      </c>
      <c r="C91" s="23" t="s">
        <v>2</v>
      </c>
      <c r="D91" s="23" t="s">
        <v>153</v>
      </c>
      <c r="E91" s="23" t="s">
        <v>155</v>
      </c>
      <c r="F91" s="26">
        <v>22.8</v>
      </c>
    </row>
    <row r="92" spans="1:6" x14ac:dyDescent="0.25">
      <c r="A92" s="25">
        <f>DATE(2018,1,5)</f>
        <v>43105</v>
      </c>
      <c r="B92" s="23" t="s">
        <v>9</v>
      </c>
      <c r="C92" s="23" t="s">
        <v>2</v>
      </c>
      <c r="D92" s="23" t="s">
        <v>153</v>
      </c>
      <c r="E92" s="23" t="s">
        <v>155</v>
      </c>
      <c r="F92" s="26">
        <v>139.28</v>
      </c>
    </row>
    <row r="93" spans="1:6" x14ac:dyDescent="0.25">
      <c r="A93" s="25">
        <f>DATE(2018,1,5)</f>
        <v>43105</v>
      </c>
      <c r="B93" s="23" t="s">
        <v>9</v>
      </c>
      <c r="C93" s="23" t="s">
        <v>2</v>
      </c>
      <c r="D93" s="23" t="s">
        <v>153</v>
      </c>
      <c r="E93" s="23" t="s">
        <v>155</v>
      </c>
      <c r="F93" s="26">
        <v>74.56</v>
      </c>
    </row>
    <row r="94" spans="1:6" x14ac:dyDescent="0.25">
      <c r="A94" s="25">
        <f>DATE(2018,1,22)</f>
        <v>43122</v>
      </c>
      <c r="B94" s="23" t="s">
        <v>4</v>
      </c>
      <c r="C94" s="23" t="s">
        <v>2</v>
      </c>
      <c r="D94" s="23" t="s">
        <v>153</v>
      </c>
      <c r="E94" s="23" t="s">
        <v>155</v>
      </c>
      <c r="F94" s="26">
        <v>15.95</v>
      </c>
    </row>
    <row r="95" spans="1:6" x14ac:dyDescent="0.25">
      <c r="A95" s="25">
        <f>DATE(2018,1,22)</f>
        <v>43122</v>
      </c>
      <c r="B95" s="23" t="s">
        <v>4</v>
      </c>
      <c r="C95" s="23" t="s">
        <v>2</v>
      </c>
      <c r="D95" s="23" t="s">
        <v>153</v>
      </c>
      <c r="E95" s="23" t="s">
        <v>155</v>
      </c>
      <c r="F95" s="26">
        <v>15.25</v>
      </c>
    </row>
    <row r="96" spans="1:6" x14ac:dyDescent="0.25">
      <c r="A96" s="25">
        <f>DATE(2018,2,23)</f>
        <v>43154</v>
      </c>
      <c r="B96" s="23" t="s">
        <v>159</v>
      </c>
      <c r="C96" s="23" t="s">
        <v>2</v>
      </c>
      <c r="D96" s="23" t="s">
        <v>153</v>
      </c>
      <c r="E96" s="23" t="s">
        <v>155</v>
      </c>
      <c r="F96" s="26">
        <v>150.19999999999999</v>
      </c>
    </row>
    <row r="97" spans="1:6" x14ac:dyDescent="0.25">
      <c r="A97" s="25">
        <f>DATE(2018,2,23)</f>
        <v>43154</v>
      </c>
      <c r="B97" s="23" t="s">
        <v>159</v>
      </c>
      <c r="C97" s="23" t="s">
        <v>2</v>
      </c>
      <c r="D97" s="23" t="s">
        <v>153</v>
      </c>
      <c r="E97" s="23" t="s">
        <v>155</v>
      </c>
      <c r="F97" s="26">
        <v>79.400000000000006</v>
      </c>
    </row>
    <row r="98" spans="1:6" x14ac:dyDescent="0.25">
      <c r="A98" s="25">
        <f>DATE(2018,2,23)</f>
        <v>43154</v>
      </c>
      <c r="B98" s="23" t="s">
        <v>159</v>
      </c>
      <c r="C98" s="23" t="s">
        <v>2</v>
      </c>
      <c r="D98" s="23" t="s">
        <v>153</v>
      </c>
      <c r="E98" s="23" t="s">
        <v>155</v>
      </c>
      <c r="F98" s="26">
        <v>145.4</v>
      </c>
    </row>
  </sheetData>
  <autoFilter ref="A1:F1" xr:uid="{00000000-0009-0000-0000-000008000000}">
    <sortState xmlns:xlrd2="http://schemas.microsoft.com/office/spreadsheetml/2017/richdata2" ref="A2:F98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091D3F2EF52C4FA33F23B9FA92E39B" ma:contentTypeVersion="10" ma:contentTypeDescription="Create a new document." ma:contentTypeScope="" ma:versionID="b1cd51c8575360f969d129a52446f7b6">
  <xsd:schema xmlns:xsd="http://www.w3.org/2001/XMLSchema" xmlns:xs="http://www.w3.org/2001/XMLSchema" xmlns:p="http://schemas.microsoft.com/office/2006/metadata/properties" xmlns:ns3="a4f6f946-778d-4854-be3c-d672856db590" targetNamespace="http://schemas.microsoft.com/office/2006/metadata/properties" ma:root="true" ma:fieldsID="142e22ed32ad67fdcd6088aa74805fcd" ns3:_="">
    <xsd:import namespace="a4f6f946-778d-4854-be3c-d672856db5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6f946-778d-4854-be3c-d672856db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B47FA9-65EF-4A3C-B69A-292FE27E7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6f946-778d-4854-be3c-d672856db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D5A957-2433-495F-A5F5-A56F1B9AEB0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4f6f946-778d-4854-be3c-d672856db59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DC10085-DE3A-4A8A-B025-4EC091FDB8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2009-10</vt:lpstr>
      <vt:lpstr>2010-11</vt:lpstr>
      <vt:lpstr>2011-12</vt:lpstr>
      <vt:lpstr>2012-13</vt:lpstr>
      <vt:lpstr>2013-14</vt:lpstr>
      <vt:lpstr>2014-15</vt:lpstr>
      <vt:lpstr>2015-16</vt:lpstr>
      <vt:lpstr>2016-17</vt:lpstr>
      <vt:lpstr>2017-18</vt:lpstr>
      <vt:lpstr>2018-19</vt:lpstr>
      <vt:lpstr>2019-20</vt:lpstr>
      <vt:lpstr>20-21</vt:lpstr>
    </vt:vector>
  </TitlesOfParts>
  <Company>IPSA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Finance@theipsa.org.uk</dc:creator>
  <cp:lastModifiedBy>Mark Robson</cp:lastModifiedBy>
  <dcterms:created xsi:type="dcterms:W3CDTF">2016-06-01T15:06:42Z</dcterms:created>
  <dcterms:modified xsi:type="dcterms:W3CDTF">2021-05-20T09:59:40Z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0x010100EA091D3F2EF52C4FA33F23B9FA92E39B</vt:lpwstr>
  </property>
  <property fmtid="{D5CDD505-2E9C-101B-9397-08002B2CF9AE}" pid="3" name="_AdHocReviewCycleID">
    <vt:i4>730962794</vt:i4>
  </property>
  <property fmtid="{D5CDD505-2E9C-101B-9397-08002B2CF9AE}" pid="4" name="_NewReviewCycle">
    <vt:lpwstr/>
  </property>
  <property fmtid="{D5CDD505-2E9C-101B-9397-08002B2CF9AE}" pid="5" name="_EmailSubject">
    <vt:lpwstr/>
  </property>
  <property fmtid="{D5CDD505-2E9C-101B-9397-08002B2CF9AE}" pid="6" name="_AuthorEmail">
    <vt:lpwstr>William.Spencer@theipsa.org.uk</vt:lpwstr>
  </property>
  <property fmtid="{D5CDD505-2E9C-101B-9397-08002B2CF9AE}" pid="7" name="_AuthorEmailDisplayName">
    <vt:lpwstr>William Spencer</vt:lpwstr>
  </property>
  <property fmtid="{D5CDD505-2E9C-101B-9397-08002B2CF9AE}" pid="8" name="_ReviewingToolsShownOnce">
    <vt:lpwstr/>
  </property>
</Properties>
</file>