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Table Games Acct\24FY\"/>
    </mc:Choice>
  </mc:AlternateContent>
  <bookViews>
    <workbookView xWindow="0" yWindow="0" windowWidth="10110" windowHeight="7395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Town'!$A$1:$I$158</definedName>
    <definedName name="_xlnm.Print_Area" localSheetId="4">Greenbrier!$A$1:$I$67</definedName>
    <definedName name="_xlnm.Print_Area" localSheetId="2">'Mardi Gras'!$A$1:$I$67</definedName>
    <definedName name="_xlnm.Print_Area" localSheetId="1">Mountaineer!$A$1:$I$158</definedName>
    <definedName name="_xlnm.Print_Area" localSheetId="0">Total!$A$1:$I$67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4" l="1"/>
  <c r="C61" i="2"/>
  <c r="B61" i="2"/>
  <c r="D61" i="5"/>
  <c r="E61" i="5" s="1"/>
  <c r="D61" i="7"/>
  <c r="E61" i="7" s="1"/>
  <c r="D61" i="1"/>
  <c r="E61" i="1" s="1"/>
  <c r="D61" i="4"/>
  <c r="D61" i="2" l="1"/>
  <c r="E61" i="2"/>
  <c r="F61" i="5"/>
  <c r="G61" i="5" s="1"/>
  <c r="F61" i="7"/>
  <c r="G61" i="7" s="1"/>
  <c r="F61" i="1"/>
  <c r="G61" i="1" s="1"/>
  <c r="F61" i="4"/>
  <c r="C60" i="2"/>
  <c r="B60" i="2"/>
  <c r="D60" i="5"/>
  <c r="E60" i="5" s="1"/>
  <c r="D60" i="7"/>
  <c r="E60" i="7" s="1"/>
  <c r="D60" i="1"/>
  <c r="E60" i="1" s="1"/>
  <c r="D60" i="4"/>
  <c r="E60" i="4" s="1"/>
  <c r="G61" i="4" l="1"/>
  <c r="G61" i="2" s="1"/>
  <c r="F61" i="2"/>
  <c r="H61" i="5"/>
  <c r="I61" i="5" s="1"/>
  <c r="H61" i="7"/>
  <c r="I61" i="7" s="1"/>
  <c r="H61" i="1"/>
  <c r="I61" i="1" s="1"/>
  <c r="H61" i="4"/>
  <c r="D60" i="2"/>
  <c r="E60" i="2"/>
  <c r="F60" i="5"/>
  <c r="G60" i="5" s="1"/>
  <c r="F60" i="7"/>
  <c r="G60" i="7" s="1"/>
  <c r="F60" i="1"/>
  <c r="G60" i="1" s="1"/>
  <c r="F60" i="4"/>
  <c r="I61" i="4" l="1"/>
  <c r="I61" i="2" s="1"/>
  <c r="H61" i="2"/>
  <c r="G60" i="4"/>
  <c r="G60" i="2" s="1"/>
  <c r="F60" i="2"/>
  <c r="H60" i="5"/>
  <c r="I60" i="5" s="1"/>
  <c r="H60" i="7"/>
  <c r="I60" i="7" s="1"/>
  <c r="H60" i="1"/>
  <c r="I60" i="1" s="1"/>
  <c r="H60" i="4"/>
  <c r="C59" i="2"/>
  <c r="B59" i="2"/>
  <c r="D59" i="5"/>
  <c r="E59" i="5" s="1"/>
  <c r="D59" i="7"/>
  <c r="E59" i="7" s="1"/>
  <c r="D59" i="1"/>
  <c r="E59" i="1" s="1"/>
  <c r="E59" i="4"/>
  <c r="D59" i="4"/>
  <c r="I60" i="4" l="1"/>
  <c r="I60" i="2" s="1"/>
  <c r="H60" i="2"/>
  <c r="D59" i="2"/>
  <c r="E59" i="2"/>
  <c r="F59" i="5"/>
  <c r="G59" i="5" s="1"/>
  <c r="F59" i="7"/>
  <c r="G59" i="7" s="1"/>
  <c r="F59" i="1"/>
  <c r="G59" i="1" s="1"/>
  <c r="F59" i="4"/>
  <c r="G59" i="4" l="1"/>
  <c r="G59" i="2" s="1"/>
  <c r="F59" i="2"/>
  <c r="H59" i="5"/>
  <c r="I59" i="5" s="1"/>
  <c r="H59" i="7"/>
  <c r="I59" i="7" s="1"/>
  <c r="H59" i="1"/>
  <c r="I59" i="1" s="1"/>
  <c r="H59" i="4"/>
  <c r="C58" i="2"/>
  <c r="B58" i="2"/>
  <c r="D58" i="5"/>
  <c r="E58" i="5" s="1"/>
  <c r="D58" i="7"/>
  <c r="E58" i="7" s="1"/>
  <c r="D58" i="1"/>
  <c r="E58" i="1" s="1"/>
  <c r="D58" i="4"/>
  <c r="E58" i="4" s="1"/>
  <c r="I59" i="4" l="1"/>
  <c r="I59" i="2" s="1"/>
  <c r="H59" i="2"/>
  <c r="E58" i="2"/>
  <c r="D58" i="2"/>
  <c r="F58" i="5"/>
  <c r="G58" i="5" s="1"/>
  <c r="F58" i="7"/>
  <c r="G58" i="7" s="1"/>
  <c r="F58" i="1"/>
  <c r="G58" i="1" s="1"/>
  <c r="F58" i="4"/>
  <c r="E57" i="4"/>
  <c r="E57" i="1"/>
  <c r="C57" i="2"/>
  <c r="B57" i="2"/>
  <c r="D57" i="5"/>
  <c r="E57" i="5" s="1"/>
  <c r="D57" i="7"/>
  <c r="E57" i="7" s="1"/>
  <c r="D57" i="1"/>
  <c r="D57" i="4"/>
  <c r="G58" i="4" l="1"/>
  <c r="G58" i="2" s="1"/>
  <c r="F58" i="2"/>
  <c r="H58" i="5"/>
  <c r="I58" i="5" s="1"/>
  <c r="H58" i="7"/>
  <c r="I58" i="7" s="1"/>
  <c r="H58" i="1"/>
  <c r="I58" i="1" s="1"/>
  <c r="E57" i="2"/>
  <c r="D57" i="2"/>
  <c r="F57" i="5"/>
  <c r="F57" i="7"/>
  <c r="G57" i="7" s="1"/>
  <c r="F57" i="1"/>
  <c r="G57" i="1" s="1"/>
  <c r="F57" i="4"/>
  <c r="G57" i="4" s="1"/>
  <c r="H58" i="4" l="1"/>
  <c r="I58" i="4" s="1"/>
  <c r="I58" i="2" s="1"/>
  <c r="G57" i="5"/>
  <c r="G57" i="2" s="1"/>
  <c r="F57" i="2"/>
  <c r="H57" i="7"/>
  <c r="I57" i="7" s="1"/>
  <c r="H57" i="1"/>
  <c r="I57" i="1" s="1"/>
  <c r="H57" i="4"/>
  <c r="I57" i="4" s="1"/>
  <c r="C56" i="2"/>
  <c r="B56" i="2"/>
  <c r="D56" i="5"/>
  <c r="E56" i="5" s="1"/>
  <c r="D56" i="7"/>
  <c r="E56" i="7" s="1"/>
  <c r="D56" i="1"/>
  <c r="E56" i="1" s="1"/>
  <c r="D56" i="4"/>
  <c r="E56" i="4" s="1"/>
  <c r="H58" i="2" l="1"/>
  <c r="H57" i="5"/>
  <c r="E56" i="2"/>
  <c r="D56" i="2"/>
  <c r="F56" i="5"/>
  <c r="G56" i="5" s="1"/>
  <c r="F56" i="7"/>
  <c r="G56" i="7" s="1"/>
  <c r="F56" i="1"/>
  <c r="G56" i="1" s="1"/>
  <c r="F56" i="4"/>
  <c r="I57" i="5" l="1"/>
  <c r="I57" i="2" s="1"/>
  <c r="H57" i="2"/>
  <c r="G56" i="4"/>
  <c r="G56" i="2" s="1"/>
  <c r="F56" i="2"/>
  <c r="H56" i="5"/>
  <c r="I56" i="5" s="1"/>
  <c r="H56" i="7"/>
  <c r="I56" i="7" s="1"/>
  <c r="H56" i="1"/>
  <c r="I56" i="1" s="1"/>
  <c r="H56" i="4"/>
  <c r="C55" i="2"/>
  <c r="B55" i="2"/>
  <c r="D55" i="5"/>
  <c r="E55" i="5" s="1"/>
  <c r="D55" i="7"/>
  <c r="E55" i="7" s="1"/>
  <c r="D55" i="1"/>
  <c r="E55" i="1" s="1"/>
  <c r="D55" i="4"/>
  <c r="E55" i="4" s="1"/>
  <c r="I56" i="4" l="1"/>
  <c r="I56" i="2" s="1"/>
  <c r="H56" i="2"/>
  <c r="E55" i="2"/>
  <c r="D55" i="2"/>
  <c r="F55" i="5"/>
  <c r="G55" i="5" s="1"/>
  <c r="F55" i="7"/>
  <c r="G55" i="7" s="1"/>
  <c r="F55" i="1"/>
  <c r="G55" i="1" s="1"/>
  <c r="F55" i="4"/>
  <c r="D54" i="2"/>
  <c r="C54" i="2"/>
  <c r="B54" i="2"/>
  <c r="E54" i="5"/>
  <c r="E54" i="7"/>
  <c r="E54" i="1"/>
  <c r="F54" i="1" s="1"/>
  <c r="G54" i="1" s="1"/>
  <c r="E54" i="4"/>
  <c r="G55" i="4" l="1"/>
  <c r="G55" i="2" s="1"/>
  <c r="F55" i="2"/>
  <c r="H55" i="5"/>
  <c r="I55" i="5" s="1"/>
  <c r="H55" i="7"/>
  <c r="I55" i="7" s="1"/>
  <c r="H55" i="1"/>
  <c r="I55" i="1" s="1"/>
  <c r="H55" i="4"/>
  <c r="E54" i="2"/>
  <c r="F54" i="5"/>
  <c r="G54" i="5" s="1"/>
  <c r="F54" i="7"/>
  <c r="G54" i="7" s="1"/>
  <c r="H54" i="1"/>
  <c r="I54" i="1" s="1"/>
  <c r="F54" i="4"/>
  <c r="E53" i="5"/>
  <c r="E53" i="1"/>
  <c r="E53" i="4"/>
  <c r="I55" i="4" l="1"/>
  <c r="I55" i="2" s="1"/>
  <c r="H55" i="2"/>
  <c r="G54" i="4"/>
  <c r="G54" i="2" s="1"/>
  <c r="F54" i="2"/>
  <c r="H54" i="5"/>
  <c r="I54" i="5" s="1"/>
  <c r="H54" i="7"/>
  <c r="I54" i="7" s="1"/>
  <c r="H54" i="4"/>
  <c r="D53" i="2"/>
  <c r="C53" i="2"/>
  <c r="B53" i="2"/>
  <c r="F53" i="5"/>
  <c r="E53" i="7"/>
  <c r="E53" i="2" s="1"/>
  <c r="I54" i="4" l="1"/>
  <c r="I54" i="2" s="1"/>
  <c r="H54" i="2"/>
  <c r="G53" i="5"/>
  <c r="F53" i="7"/>
  <c r="G53" i="7" s="1"/>
  <c r="F53" i="1"/>
  <c r="G53" i="1" s="1"/>
  <c r="F53" i="4"/>
  <c r="E52" i="5"/>
  <c r="E52" i="1"/>
  <c r="E52" i="4"/>
  <c r="D52" i="2"/>
  <c r="C52" i="2"/>
  <c r="B52" i="2"/>
  <c r="E52" i="7"/>
  <c r="G53" i="4" l="1"/>
  <c r="G53" i="2" s="1"/>
  <c r="F53" i="2"/>
  <c r="H53" i="5"/>
  <c r="I53" i="5" s="1"/>
  <c r="H53" i="7"/>
  <c r="I53" i="7" s="1"/>
  <c r="H53" i="1"/>
  <c r="I53" i="1" s="1"/>
  <c r="H53" i="4"/>
  <c r="E52" i="2"/>
  <c r="F52" i="5"/>
  <c r="G52" i="5" s="1"/>
  <c r="F52" i="7"/>
  <c r="G52" i="7" s="1"/>
  <c r="F52" i="1"/>
  <c r="G52" i="1" s="1"/>
  <c r="F52" i="4"/>
  <c r="E51" i="5"/>
  <c r="I53" i="4" l="1"/>
  <c r="I53" i="2" s="1"/>
  <c r="H53" i="2"/>
  <c r="G52" i="4"/>
  <c r="G52" i="2" s="1"/>
  <c r="F52" i="2"/>
  <c r="H52" i="5"/>
  <c r="I52" i="5" s="1"/>
  <c r="H52" i="7"/>
  <c r="I52" i="7" s="1"/>
  <c r="H52" i="1"/>
  <c r="I52" i="1" s="1"/>
  <c r="H52" i="4"/>
  <c r="D51" i="2"/>
  <c r="C51" i="2"/>
  <c r="B51" i="2"/>
  <c r="E51" i="7"/>
  <c r="E51" i="1"/>
  <c r="E51" i="4"/>
  <c r="F51" i="4" s="1"/>
  <c r="I52" i="4" l="1"/>
  <c r="I52" i="2" s="1"/>
  <c r="H52" i="2"/>
  <c r="E51" i="2"/>
  <c r="F51" i="5"/>
  <c r="F51" i="7"/>
  <c r="G51" i="7" s="1"/>
  <c r="F51" i="1"/>
  <c r="G51" i="1" s="1"/>
  <c r="G51" i="4"/>
  <c r="E50" i="1"/>
  <c r="E50" i="4"/>
  <c r="G51" i="5" l="1"/>
  <c r="G51" i="2" s="1"/>
  <c r="F51" i="2"/>
  <c r="H51" i="5"/>
  <c r="H51" i="7"/>
  <c r="I51" i="7" s="1"/>
  <c r="H51" i="1"/>
  <c r="I51" i="1" s="1"/>
  <c r="H51" i="4"/>
  <c r="I51" i="4" s="1"/>
  <c r="B50" i="2"/>
  <c r="D50" i="2"/>
  <c r="C50" i="2"/>
  <c r="E50" i="5"/>
  <c r="E50" i="7"/>
  <c r="I51" i="5" l="1"/>
  <c r="I51" i="2" s="1"/>
  <c r="H51" i="2"/>
  <c r="E50" i="2"/>
  <c r="F50" i="5"/>
  <c r="G50" i="5" s="1"/>
  <c r="F50" i="7"/>
  <c r="G50" i="7" s="1"/>
  <c r="F50" i="1"/>
  <c r="G50" i="1" s="1"/>
  <c r="F50" i="4"/>
  <c r="E49" i="4"/>
  <c r="G50" i="4" l="1"/>
  <c r="G50" i="2" s="1"/>
  <c r="F50" i="2"/>
  <c r="H50" i="5"/>
  <c r="I50" i="5" s="1"/>
  <c r="H50" i="7"/>
  <c r="I50" i="7" s="1"/>
  <c r="H50" i="1"/>
  <c r="I50" i="1" s="1"/>
  <c r="C49" i="2"/>
  <c r="B49" i="2"/>
  <c r="D49" i="5"/>
  <c r="E49" i="5" s="1"/>
  <c r="D49" i="7"/>
  <c r="E49" i="7" s="1"/>
  <c r="D49" i="1"/>
  <c r="E49" i="1" s="1"/>
  <c r="D49" i="4"/>
  <c r="D49" i="2" s="1"/>
  <c r="H50" i="4" l="1"/>
  <c r="H50" i="2" s="1"/>
  <c r="E49" i="2"/>
  <c r="F49" i="5"/>
  <c r="G49" i="5" s="1"/>
  <c r="F49" i="7"/>
  <c r="G49" i="7" s="1"/>
  <c r="F49" i="1"/>
  <c r="G49" i="1" s="1"/>
  <c r="E48" i="4"/>
  <c r="C48" i="2"/>
  <c r="B48" i="2"/>
  <c r="D48" i="5"/>
  <c r="E48" i="5" s="1"/>
  <c r="D48" i="7"/>
  <c r="E48" i="7" s="1"/>
  <c r="D48" i="1"/>
  <c r="E48" i="1" s="1"/>
  <c r="D48" i="4"/>
  <c r="I50" i="4" l="1"/>
  <c r="I50" i="2" s="1"/>
  <c r="F49" i="4"/>
  <c r="H49" i="5"/>
  <c r="I49" i="5" s="1"/>
  <c r="H49" i="7"/>
  <c r="I49" i="7" s="1"/>
  <c r="H49" i="1"/>
  <c r="I49" i="1" s="1"/>
  <c r="E48" i="2"/>
  <c r="D48" i="2"/>
  <c r="F48" i="5"/>
  <c r="G48" i="5" s="1"/>
  <c r="F48" i="7"/>
  <c r="G48" i="7" s="1"/>
  <c r="F48" i="1"/>
  <c r="G48" i="1" s="1"/>
  <c r="F48" i="4"/>
  <c r="C47" i="2"/>
  <c r="B47" i="2"/>
  <c r="D47" i="5"/>
  <c r="E47" i="5" s="1"/>
  <c r="D47" i="7"/>
  <c r="E47" i="7" s="1"/>
  <c r="D47" i="1"/>
  <c r="E47" i="1" s="1"/>
  <c r="D47" i="4"/>
  <c r="E47" i="4" s="1"/>
  <c r="G49" i="4" l="1"/>
  <c r="F49" i="2"/>
  <c r="G48" i="4"/>
  <c r="G48" i="2" s="1"/>
  <c r="F48" i="2"/>
  <c r="H48" i="5"/>
  <c r="I48" i="5" s="1"/>
  <c r="H48" i="7"/>
  <c r="I48" i="7" s="1"/>
  <c r="H48" i="1"/>
  <c r="I48" i="1" s="1"/>
  <c r="E47" i="2"/>
  <c r="D47" i="2"/>
  <c r="F47" i="5"/>
  <c r="G47" i="5" s="1"/>
  <c r="F47" i="7"/>
  <c r="G47" i="7" s="1"/>
  <c r="F47" i="1"/>
  <c r="G47" i="1" s="1"/>
  <c r="F47" i="4"/>
  <c r="E46" i="1"/>
  <c r="G49" i="2" l="1"/>
  <c r="H49" i="4"/>
  <c r="H48" i="4"/>
  <c r="G47" i="4"/>
  <c r="G47" i="2" s="1"/>
  <c r="F47" i="2"/>
  <c r="H47" i="5"/>
  <c r="I47" i="5" s="1"/>
  <c r="H47" i="7"/>
  <c r="I47" i="7" s="1"/>
  <c r="H47" i="1"/>
  <c r="I47" i="1" s="1"/>
  <c r="C46" i="2"/>
  <c r="B46" i="2"/>
  <c r="D46" i="5"/>
  <c r="E46" i="5" s="1"/>
  <c r="D46" i="7"/>
  <c r="E46" i="7" s="1"/>
  <c r="D46" i="1"/>
  <c r="D46" i="4"/>
  <c r="E46" i="4" s="1"/>
  <c r="I49" i="4" l="1"/>
  <c r="I49" i="2" s="1"/>
  <c r="H49" i="2"/>
  <c r="I48" i="4"/>
  <c r="I48" i="2" s="1"/>
  <c r="H48" i="2"/>
  <c r="H47" i="4"/>
  <c r="E46" i="2"/>
  <c r="D46" i="2"/>
  <c r="F46" i="5"/>
  <c r="F46" i="7"/>
  <c r="G46" i="7" s="1"/>
  <c r="F46" i="1"/>
  <c r="G46" i="1" s="1"/>
  <c r="F46" i="4"/>
  <c r="G46" i="4" s="1"/>
  <c r="E45" i="1"/>
  <c r="E45" i="4"/>
  <c r="C45" i="2"/>
  <c r="B45" i="2"/>
  <c r="D45" i="5"/>
  <c r="E45" i="5" s="1"/>
  <c r="D45" i="7"/>
  <c r="E45" i="7" s="1"/>
  <c r="D45" i="1"/>
  <c r="D45" i="4"/>
  <c r="I47" i="4" l="1"/>
  <c r="I47" i="2" s="1"/>
  <c r="H47" i="2"/>
  <c r="G46" i="5"/>
  <c r="G46" i="2" s="1"/>
  <c r="F46" i="2"/>
  <c r="H46" i="7"/>
  <c r="I46" i="7" s="1"/>
  <c r="H46" i="1"/>
  <c r="I46" i="1" s="1"/>
  <c r="H46" i="4"/>
  <c r="I46" i="4"/>
  <c r="D45" i="2"/>
  <c r="E45" i="2"/>
  <c r="F45" i="5"/>
  <c r="G45" i="5" s="1"/>
  <c r="F45" i="7"/>
  <c r="G45" i="7" s="1"/>
  <c r="F45" i="1"/>
  <c r="G45" i="1" s="1"/>
  <c r="F45" i="4"/>
  <c r="E44" i="4"/>
  <c r="E44" i="1"/>
  <c r="H46" i="5" l="1"/>
  <c r="G45" i="4"/>
  <c r="G45" i="2" s="1"/>
  <c r="F45" i="2"/>
  <c r="H45" i="5"/>
  <c r="I45" i="5" s="1"/>
  <c r="H45" i="7"/>
  <c r="I45" i="7" s="1"/>
  <c r="H45" i="1"/>
  <c r="I45" i="1" s="1"/>
  <c r="H45" i="4"/>
  <c r="C44" i="2"/>
  <c r="B44" i="2"/>
  <c r="D44" i="5"/>
  <c r="E44" i="5" s="1"/>
  <c r="D44" i="7"/>
  <c r="E44" i="7" s="1"/>
  <c r="D44" i="1"/>
  <c r="D44" i="4"/>
  <c r="I46" i="5" l="1"/>
  <c r="I46" i="2" s="1"/>
  <c r="H46" i="2"/>
  <c r="I45" i="4"/>
  <c r="I45" i="2" s="1"/>
  <c r="H45" i="2"/>
  <c r="E44" i="2"/>
  <c r="D44" i="2"/>
  <c r="F44" i="5"/>
  <c r="F44" i="7"/>
  <c r="G44" i="7" s="1"/>
  <c r="F44" i="1"/>
  <c r="G44" i="1" s="1"/>
  <c r="F44" i="4"/>
  <c r="G44" i="4" s="1"/>
  <c r="C43" i="2"/>
  <c r="B43" i="2"/>
  <c r="D43" i="5"/>
  <c r="E43" i="5" s="1"/>
  <c r="D43" i="7"/>
  <c r="E43" i="7" s="1"/>
  <c r="D43" i="1"/>
  <c r="E43" i="1" s="1"/>
  <c r="D43" i="4"/>
  <c r="E43" i="4" s="1"/>
  <c r="G44" i="5" l="1"/>
  <c r="G44" i="2" s="1"/>
  <c r="F44" i="2"/>
  <c r="H44" i="7"/>
  <c r="I44" i="7" s="1"/>
  <c r="H44" i="1"/>
  <c r="I44" i="1" s="1"/>
  <c r="H44" i="4"/>
  <c r="I44" i="4" s="1"/>
  <c r="D43" i="2"/>
  <c r="E43" i="2"/>
  <c r="F43" i="5"/>
  <c r="G43" i="5" s="1"/>
  <c r="F43" i="7"/>
  <c r="G43" i="7" s="1"/>
  <c r="F43" i="1"/>
  <c r="G43" i="1" s="1"/>
  <c r="F43" i="4"/>
  <c r="E42" i="4"/>
  <c r="C42" i="2"/>
  <c r="B42" i="2"/>
  <c r="D42" i="5"/>
  <c r="E42" i="5" s="1"/>
  <c r="D42" i="7"/>
  <c r="E42" i="7" s="1"/>
  <c r="D42" i="1"/>
  <c r="E42" i="1" s="1"/>
  <c r="D42" i="4"/>
  <c r="H44" i="5" l="1"/>
  <c r="I44" i="5" s="1"/>
  <c r="I44" i="2" s="1"/>
  <c r="G43" i="4"/>
  <c r="G43" i="2" s="1"/>
  <c r="F43" i="2"/>
  <c r="H43" i="5"/>
  <c r="I43" i="5" s="1"/>
  <c r="H43" i="7"/>
  <c r="I43" i="7" s="1"/>
  <c r="H43" i="1"/>
  <c r="I43" i="1" s="1"/>
  <c r="E42" i="2"/>
  <c r="D42" i="2"/>
  <c r="F42" i="5"/>
  <c r="G42" i="5" s="1"/>
  <c r="F42" i="7"/>
  <c r="G42" i="7" s="1"/>
  <c r="F42" i="1"/>
  <c r="G42" i="1" s="1"/>
  <c r="F42" i="4"/>
  <c r="E41" i="5"/>
  <c r="D41" i="2"/>
  <c r="C41" i="2"/>
  <c r="B41" i="2"/>
  <c r="D41" i="4"/>
  <c r="E41" i="4" s="1"/>
  <c r="D41" i="1"/>
  <c r="E41" i="1" s="1"/>
  <c r="D41" i="7"/>
  <c r="E41" i="7" s="1"/>
  <c r="D41" i="5"/>
  <c r="H44" i="2" l="1"/>
  <c r="E41" i="2"/>
  <c r="H43" i="4"/>
  <c r="G42" i="4"/>
  <c r="G42" i="2" s="1"/>
  <c r="F42" i="2"/>
  <c r="H42" i="5"/>
  <c r="I42" i="5" s="1"/>
  <c r="H42" i="7"/>
  <c r="I42" i="7" s="1"/>
  <c r="H42" i="1"/>
  <c r="I42" i="1" s="1"/>
  <c r="F41" i="4"/>
  <c r="G41" i="4" s="1"/>
  <c r="F41" i="1"/>
  <c r="G41" i="1" s="1"/>
  <c r="F41" i="7"/>
  <c r="G41" i="7" s="1"/>
  <c r="F41" i="5"/>
  <c r="E40" i="5"/>
  <c r="C40" i="2"/>
  <c r="B40" i="2"/>
  <c r="D40" i="5"/>
  <c r="D40" i="7"/>
  <c r="E40" i="7" s="1"/>
  <c r="D40" i="1"/>
  <c r="E40" i="1" s="1"/>
  <c r="D40" i="4"/>
  <c r="E40" i="4" s="1"/>
  <c r="I43" i="4" l="1"/>
  <c r="I43" i="2" s="1"/>
  <c r="H43" i="2"/>
  <c r="H42" i="4"/>
  <c r="I42" i="4" s="1"/>
  <c r="I42" i="2" s="1"/>
  <c r="G41" i="5"/>
  <c r="G41" i="2" s="1"/>
  <c r="F41" i="2"/>
  <c r="H41" i="4"/>
  <c r="I41" i="4" s="1"/>
  <c r="H41" i="1"/>
  <c r="I41" i="1" s="1"/>
  <c r="H41" i="7"/>
  <c r="I41" i="7" s="1"/>
  <c r="E40" i="2"/>
  <c r="D40" i="2"/>
  <c r="F40" i="5"/>
  <c r="G40" i="5" s="1"/>
  <c r="F40" i="7"/>
  <c r="G40" i="7" s="1"/>
  <c r="F40" i="1"/>
  <c r="G40" i="1" s="1"/>
  <c r="F40" i="4"/>
  <c r="H42" i="2" l="1"/>
  <c r="H41" i="5"/>
  <c r="G40" i="4"/>
  <c r="G40" i="2" s="1"/>
  <c r="F40" i="2"/>
  <c r="H40" i="5"/>
  <c r="I40" i="5" s="1"/>
  <c r="H40" i="7"/>
  <c r="I40" i="7" s="1"/>
  <c r="H40" i="1"/>
  <c r="I40" i="1" s="1"/>
  <c r="H40" i="4"/>
  <c r="I41" i="5" l="1"/>
  <c r="I41" i="2" s="1"/>
  <c r="H41" i="2"/>
  <c r="I40" i="4"/>
  <c r="I40" i="2" s="1"/>
  <c r="H40" i="2"/>
  <c r="D39" i="2" l="1"/>
  <c r="C39" i="2"/>
  <c r="B39" i="2"/>
  <c r="D39" i="5"/>
  <c r="E39" i="5" s="1"/>
  <c r="D39" i="7"/>
  <c r="E39" i="7" s="1"/>
  <c r="D39" i="1"/>
  <c r="E39" i="1" s="1"/>
  <c r="E39" i="4"/>
  <c r="D39" i="4"/>
  <c r="E39" i="2" l="1"/>
  <c r="F39" i="5"/>
  <c r="G39" i="5" s="1"/>
  <c r="F39" i="7"/>
  <c r="G39" i="7"/>
  <c r="F39" i="1"/>
  <c r="G39" i="1" s="1"/>
  <c r="F39" i="4"/>
  <c r="E38" i="4"/>
  <c r="C38" i="2"/>
  <c r="B38" i="2"/>
  <c r="D38" i="5"/>
  <c r="E38" i="5" s="1"/>
  <c r="D38" i="7"/>
  <c r="E38" i="7" s="1"/>
  <c r="D38" i="1"/>
  <c r="E38" i="1" s="1"/>
  <c r="G39" i="4" l="1"/>
  <c r="G39" i="2" s="1"/>
  <c r="F39" i="2"/>
  <c r="H39" i="5"/>
  <c r="I39" i="5" s="1"/>
  <c r="H39" i="7"/>
  <c r="I39" i="7" s="1"/>
  <c r="H39" i="1"/>
  <c r="I39" i="1" s="1"/>
  <c r="H39" i="4"/>
  <c r="F38" i="5"/>
  <c r="G38" i="5" s="1"/>
  <c r="F38" i="7"/>
  <c r="G38" i="7" s="1"/>
  <c r="F38" i="1"/>
  <c r="G38" i="1" s="1"/>
  <c r="D38" i="4"/>
  <c r="I39" i="4" l="1"/>
  <c r="I39" i="2" s="1"/>
  <c r="H39" i="2"/>
  <c r="E38" i="2"/>
  <c r="D38" i="2"/>
  <c r="H38" i="5"/>
  <c r="I38" i="5" s="1"/>
  <c r="H38" i="7"/>
  <c r="I38" i="7" s="1"/>
  <c r="H38" i="1"/>
  <c r="I38" i="1" s="1"/>
  <c r="E37" i="1"/>
  <c r="C37" i="2"/>
  <c r="B37" i="2"/>
  <c r="D37" i="5"/>
  <c r="E37" i="5" s="1"/>
  <c r="D37" i="7"/>
  <c r="E37" i="7" s="1"/>
  <c r="D37" i="1"/>
  <c r="D37" i="4"/>
  <c r="E37" i="4" s="1"/>
  <c r="F38" i="4" l="1"/>
  <c r="E37" i="2"/>
  <c r="D37" i="2"/>
  <c r="F37" i="5"/>
  <c r="G37" i="5" s="1"/>
  <c r="F37" i="7"/>
  <c r="G37" i="7" s="1"/>
  <c r="F37" i="1"/>
  <c r="G37" i="1" s="1"/>
  <c r="F37" i="4"/>
  <c r="G38" i="4" l="1"/>
  <c r="F38" i="2"/>
  <c r="G37" i="4"/>
  <c r="G37" i="2" s="1"/>
  <c r="F37" i="2"/>
  <c r="H37" i="5"/>
  <c r="I37" i="5" s="1"/>
  <c r="H37" i="7"/>
  <c r="I37" i="7" s="1"/>
  <c r="H37" i="1"/>
  <c r="I37" i="1" s="1"/>
  <c r="H37" i="4"/>
  <c r="I37" i="4"/>
  <c r="G38" i="2" l="1"/>
  <c r="H38" i="4"/>
  <c r="I37" i="2"/>
  <c r="H37" i="2"/>
  <c r="I38" i="4" l="1"/>
  <c r="I38" i="2" s="1"/>
  <c r="H38" i="2"/>
  <c r="E32" i="4"/>
  <c r="C36" i="2" l="1"/>
  <c r="B36" i="2"/>
  <c r="D36" i="4"/>
  <c r="E36" i="4" s="1"/>
  <c r="D36" i="1"/>
  <c r="E36" i="1" s="1"/>
  <c r="D36" i="7"/>
  <c r="E36" i="7" s="1"/>
  <c r="D36" i="5"/>
  <c r="E36" i="5" s="1"/>
  <c r="E36" i="2" l="1"/>
  <c r="D36" i="2"/>
  <c r="F36" i="4"/>
  <c r="G36" i="4" s="1"/>
  <c r="F36" i="1"/>
  <c r="G36" i="1" s="1"/>
  <c r="F36" i="7"/>
  <c r="G36" i="7" s="1"/>
  <c r="F36" i="5"/>
  <c r="E35" i="5"/>
  <c r="G36" i="5" l="1"/>
  <c r="G36" i="2" s="1"/>
  <c r="F36" i="2"/>
  <c r="H36" i="4"/>
  <c r="I36" i="4" s="1"/>
  <c r="H36" i="1"/>
  <c r="I36" i="1" s="1"/>
  <c r="H36" i="7"/>
  <c r="I36" i="7" s="1"/>
  <c r="H36" i="5"/>
  <c r="C35" i="2"/>
  <c r="B35" i="2"/>
  <c r="E35" i="4"/>
  <c r="E35" i="1"/>
  <c r="I36" i="5" l="1"/>
  <c r="I36" i="2" s="1"/>
  <c r="H36" i="2"/>
  <c r="D35" i="5"/>
  <c r="D35" i="7"/>
  <c r="E35" i="7" s="1"/>
  <c r="D35" i="1"/>
  <c r="D35" i="4"/>
  <c r="E35" i="2" l="1"/>
  <c r="D35" i="2"/>
  <c r="F35" i="7"/>
  <c r="G35" i="7"/>
  <c r="F35" i="1"/>
  <c r="G35" i="1" s="1"/>
  <c r="F35" i="4"/>
  <c r="G35" i="4" s="1"/>
  <c r="I34" i="2"/>
  <c r="H34" i="2"/>
  <c r="G34" i="2"/>
  <c r="F34" i="2"/>
  <c r="E34" i="2"/>
  <c r="D34" i="2"/>
  <c r="C34" i="2"/>
  <c r="B34" i="2"/>
  <c r="D34" i="5"/>
  <c r="E34" i="5" s="1"/>
  <c r="D34" i="4"/>
  <c r="E34" i="4" s="1"/>
  <c r="D34" i="1"/>
  <c r="E34" i="1" s="1"/>
  <c r="D34" i="7"/>
  <c r="E34" i="7" s="1"/>
  <c r="F35" i="5" l="1"/>
  <c r="H35" i="7"/>
  <c r="I35" i="7" s="1"/>
  <c r="H35" i="1"/>
  <c r="I35" i="1" s="1"/>
  <c r="H35" i="4"/>
  <c r="I35" i="4" s="1"/>
  <c r="F34" i="5"/>
  <c r="G34" i="5" s="1"/>
  <c r="F34" i="4"/>
  <c r="G34" i="4" s="1"/>
  <c r="F34" i="1"/>
  <c r="G34" i="1" s="1"/>
  <c r="F34" i="7"/>
  <c r="G34" i="7" s="1"/>
  <c r="I33" i="2"/>
  <c r="H33" i="2"/>
  <c r="G33" i="2"/>
  <c r="F33" i="2"/>
  <c r="E33" i="2"/>
  <c r="D33" i="2"/>
  <c r="C33" i="2"/>
  <c r="B33" i="2"/>
  <c r="E33" i="4"/>
  <c r="E33" i="5"/>
  <c r="D33" i="4"/>
  <c r="D33" i="1"/>
  <c r="E33" i="1" s="1"/>
  <c r="D33" i="7"/>
  <c r="E33" i="7" s="1"/>
  <c r="D33" i="5"/>
  <c r="G35" i="5" l="1"/>
  <c r="F35" i="2"/>
  <c r="H34" i="4"/>
  <c r="I34" i="4" s="1"/>
  <c r="H34" i="1"/>
  <c r="I34" i="1" s="1"/>
  <c r="H34" i="7"/>
  <c r="I34" i="7" s="1"/>
  <c r="H34" i="5"/>
  <c r="I34" i="5" s="1"/>
  <c r="F33" i="4"/>
  <c r="G33" i="4" s="1"/>
  <c r="F33" i="1"/>
  <c r="G33" i="1" s="1"/>
  <c r="F33" i="7"/>
  <c r="G33" i="7" s="1"/>
  <c r="F33" i="5"/>
  <c r="G33" i="5" s="1"/>
  <c r="D32" i="2"/>
  <c r="C32" i="2"/>
  <c r="B32" i="2"/>
  <c r="E32" i="5"/>
  <c r="D32" i="4"/>
  <c r="D32" i="1"/>
  <c r="E32" i="1" s="1"/>
  <c r="D32" i="7"/>
  <c r="E32" i="7" s="1"/>
  <c r="D32" i="5"/>
  <c r="E32" i="2" l="1"/>
  <c r="G35" i="2"/>
  <c r="H35" i="5"/>
  <c r="H33" i="4"/>
  <c r="I33" i="4" s="1"/>
  <c r="H33" i="1"/>
  <c r="I33" i="1" s="1"/>
  <c r="H33" i="7"/>
  <c r="I33" i="7" s="1"/>
  <c r="H33" i="5"/>
  <c r="I33" i="5" s="1"/>
  <c r="F32" i="4"/>
  <c r="G32" i="4" s="1"/>
  <c r="F32" i="1"/>
  <c r="F32" i="7"/>
  <c r="G32" i="7" s="1"/>
  <c r="F32" i="5"/>
  <c r="G32" i="5" s="1"/>
  <c r="D31" i="2"/>
  <c r="C31" i="2"/>
  <c r="B31" i="2"/>
  <c r="D31" i="4"/>
  <c r="E31" i="4" s="1"/>
  <c r="D31" i="1"/>
  <c r="E31" i="1" s="1"/>
  <c r="E31" i="2" s="1"/>
  <c r="D31" i="7"/>
  <c r="E31" i="7" s="1"/>
  <c r="D31" i="5"/>
  <c r="E31" i="5" s="1"/>
  <c r="I35" i="5" l="1"/>
  <c r="I35" i="2" s="1"/>
  <c r="H35" i="2"/>
  <c r="G32" i="1"/>
  <c r="G32" i="2" s="1"/>
  <c r="F32" i="2"/>
  <c r="H32" i="4"/>
  <c r="I32" i="4" s="1"/>
  <c r="H32" i="7"/>
  <c r="I32" i="7" s="1"/>
  <c r="H32" i="5"/>
  <c r="I32" i="5" s="1"/>
  <c r="F31" i="4"/>
  <c r="G31" i="4" s="1"/>
  <c r="F31" i="1"/>
  <c r="F31" i="7"/>
  <c r="G31" i="7" s="1"/>
  <c r="F31" i="5"/>
  <c r="G31" i="5" s="1"/>
  <c r="D30" i="2"/>
  <c r="C30" i="2"/>
  <c r="B30" i="2"/>
  <c r="E30" i="4"/>
  <c r="D30" i="4"/>
  <c r="D30" i="1"/>
  <c r="E30" i="1" s="1"/>
  <c r="E30" i="2" s="1"/>
  <c r="D30" i="7"/>
  <c r="E30" i="7" s="1"/>
  <c r="D30" i="5"/>
  <c r="E30" i="5" s="1"/>
  <c r="H32" i="1" l="1"/>
  <c r="H32" i="2" s="1"/>
  <c r="G31" i="1"/>
  <c r="G31" i="2" s="1"/>
  <c r="F31" i="2"/>
  <c r="H31" i="4"/>
  <c r="I31" i="4" s="1"/>
  <c r="H31" i="7"/>
  <c r="I31" i="7" s="1"/>
  <c r="H31" i="5"/>
  <c r="I31" i="5" s="1"/>
  <c r="F30" i="4"/>
  <c r="G30" i="4" s="1"/>
  <c r="F30" i="1"/>
  <c r="F30" i="7"/>
  <c r="G30" i="7" s="1"/>
  <c r="F30" i="5"/>
  <c r="G30" i="5" s="1"/>
  <c r="D29" i="2"/>
  <c r="C29" i="2"/>
  <c r="B29" i="2"/>
  <c r="E29" i="5"/>
  <c r="E29" i="4"/>
  <c r="D29" i="4"/>
  <c r="D29" i="1"/>
  <c r="E29" i="1" s="1"/>
  <c r="E29" i="2" s="1"/>
  <c r="D29" i="7"/>
  <c r="E29" i="7" s="1"/>
  <c r="D29" i="5"/>
  <c r="I32" i="1" l="1"/>
  <c r="I32" i="2" s="1"/>
  <c r="H31" i="1"/>
  <c r="I31" i="1" s="1"/>
  <c r="I31" i="2" s="1"/>
  <c r="G30" i="1"/>
  <c r="G30" i="2" s="1"/>
  <c r="F30" i="2"/>
  <c r="H30" i="4"/>
  <c r="I30" i="4" s="1"/>
  <c r="H30" i="7"/>
  <c r="I30" i="7" s="1"/>
  <c r="H30" i="5"/>
  <c r="I30" i="5" s="1"/>
  <c r="F29" i="4"/>
  <c r="G29" i="4" s="1"/>
  <c r="F29" i="1"/>
  <c r="F29" i="7"/>
  <c r="G29" i="7" s="1"/>
  <c r="F29" i="5"/>
  <c r="G29" i="5" s="1"/>
  <c r="C28" i="2"/>
  <c r="B28" i="2"/>
  <c r="D28" i="4"/>
  <c r="E28" i="4" s="1"/>
  <c r="D28" i="1"/>
  <c r="E28" i="1" s="1"/>
  <c r="D28" i="7"/>
  <c r="E28" i="7" s="1"/>
  <c r="D28" i="5"/>
  <c r="E28" i="5" s="1"/>
  <c r="H31" i="2" l="1"/>
  <c r="H30" i="1"/>
  <c r="I30" i="1" s="1"/>
  <c r="I30" i="2" s="1"/>
  <c r="G29" i="1"/>
  <c r="G29" i="2" s="1"/>
  <c r="F29" i="2"/>
  <c r="H29" i="4"/>
  <c r="I29" i="4" s="1"/>
  <c r="H29" i="7"/>
  <c r="I29" i="7" s="1"/>
  <c r="H29" i="5"/>
  <c r="I29" i="5" s="1"/>
  <c r="E28" i="2"/>
  <c r="D28" i="2"/>
  <c r="F28" i="4"/>
  <c r="G28" i="4" s="1"/>
  <c r="F28" i="1"/>
  <c r="G28" i="1" s="1"/>
  <c r="F28" i="7"/>
  <c r="G28" i="7" s="1"/>
  <c r="F28" i="5"/>
  <c r="D27" i="2"/>
  <c r="C27" i="2"/>
  <c r="B27" i="2"/>
  <c r="E27" i="4"/>
  <c r="D27" i="4"/>
  <c r="D27" i="1"/>
  <c r="E27" i="1" s="1"/>
  <c r="E27" i="2" s="1"/>
  <c r="D27" i="7"/>
  <c r="E27" i="7" s="1"/>
  <c r="D27" i="5"/>
  <c r="E27" i="5" s="1"/>
  <c r="H30" i="2" l="1"/>
  <c r="H29" i="1"/>
  <c r="G28" i="5"/>
  <c r="G28" i="2" s="1"/>
  <c r="F28" i="2"/>
  <c r="H28" i="4"/>
  <c r="I28" i="4" s="1"/>
  <c r="H28" i="1"/>
  <c r="I28" i="1" s="1"/>
  <c r="H28" i="7"/>
  <c r="I28" i="7" s="1"/>
  <c r="H28" i="5"/>
  <c r="F27" i="4"/>
  <c r="G27" i="4" s="1"/>
  <c r="F27" i="1"/>
  <c r="F27" i="7"/>
  <c r="G27" i="7" s="1"/>
  <c r="F27" i="5"/>
  <c r="G27" i="5" s="1"/>
  <c r="D26" i="2"/>
  <c r="C26" i="2"/>
  <c r="B26" i="2"/>
  <c r="E26" i="4"/>
  <c r="D26" i="4"/>
  <c r="D26" i="1"/>
  <c r="E26" i="1" s="1"/>
  <c r="E26" i="2" s="1"/>
  <c r="D26" i="7"/>
  <c r="E26" i="7" s="1"/>
  <c r="D26" i="5"/>
  <c r="E26" i="5" s="1"/>
  <c r="G27" i="1" l="1"/>
  <c r="G27" i="2" s="1"/>
  <c r="F27" i="2"/>
  <c r="I29" i="1"/>
  <c r="I29" i="2" s="1"/>
  <c r="H29" i="2"/>
  <c r="I28" i="5"/>
  <c r="I28" i="2" s="1"/>
  <c r="H28" i="2"/>
  <c r="H27" i="4"/>
  <c r="I27" i="4" s="1"/>
  <c r="H27" i="7"/>
  <c r="I27" i="7" s="1"/>
  <c r="H27" i="5"/>
  <c r="I27" i="5" s="1"/>
  <c r="F26" i="4"/>
  <c r="G26" i="4" s="1"/>
  <c r="F26" i="1"/>
  <c r="F26" i="7"/>
  <c r="G26" i="7" s="1"/>
  <c r="F26" i="5"/>
  <c r="G26" i="5" s="1"/>
  <c r="I25" i="2"/>
  <c r="H25" i="2"/>
  <c r="G25" i="2"/>
  <c r="F25" i="2"/>
  <c r="E25" i="2"/>
  <c r="D25" i="2"/>
  <c r="C25" i="2"/>
  <c r="B25" i="2"/>
  <c r="E25" i="4"/>
  <c r="E25" i="1"/>
  <c r="E25" i="5"/>
  <c r="D25" i="4"/>
  <c r="D25" i="1"/>
  <c r="D25" i="7"/>
  <c r="E25" i="7" s="1"/>
  <c r="D25" i="5"/>
  <c r="H27" i="1" l="1"/>
  <c r="I27" i="1" s="1"/>
  <c r="I27" i="2" s="1"/>
  <c r="G26" i="1"/>
  <c r="G26" i="2" s="1"/>
  <c r="F26" i="2"/>
  <c r="H26" i="4"/>
  <c r="I26" i="4" s="1"/>
  <c r="H26" i="7"/>
  <c r="I26" i="7" s="1"/>
  <c r="H26" i="5"/>
  <c r="I26" i="5" s="1"/>
  <c r="F25" i="4"/>
  <c r="G25" i="4" s="1"/>
  <c r="F25" i="1"/>
  <c r="G25" i="1" s="1"/>
  <c r="F25" i="7"/>
  <c r="G25" i="7" s="1"/>
  <c r="F25" i="5"/>
  <c r="G25" i="5" s="1"/>
  <c r="I24" i="2"/>
  <c r="H24" i="2"/>
  <c r="G24" i="2"/>
  <c r="F24" i="2"/>
  <c r="E24" i="2"/>
  <c r="D24" i="2"/>
  <c r="C24" i="2"/>
  <c r="B24" i="2"/>
  <c r="E24" i="1"/>
  <c r="E24" i="4"/>
  <c r="D24" i="4"/>
  <c r="D24" i="1"/>
  <c r="D24" i="7"/>
  <c r="E24" i="7" s="1"/>
  <c r="D24" i="5"/>
  <c r="E24" i="5" s="1"/>
  <c r="H26" i="1" l="1"/>
  <c r="H26" i="2" s="1"/>
  <c r="H27" i="2"/>
  <c r="H25" i="4"/>
  <c r="I25" i="4" s="1"/>
  <c r="H25" i="1"/>
  <c r="I25" i="1" s="1"/>
  <c r="H25" i="7"/>
  <c r="I25" i="7" s="1"/>
  <c r="H25" i="5"/>
  <c r="I25" i="5" s="1"/>
  <c r="F24" i="4"/>
  <c r="G24" i="4" s="1"/>
  <c r="F24" i="1"/>
  <c r="G24" i="1" s="1"/>
  <c r="F24" i="7"/>
  <c r="G24" i="7" s="1"/>
  <c r="F24" i="5"/>
  <c r="G24" i="5" s="1"/>
  <c r="I23" i="2"/>
  <c r="H23" i="2"/>
  <c r="G23" i="2"/>
  <c r="F23" i="2"/>
  <c r="E23" i="2"/>
  <c r="D23" i="2"/>
  <c r="C23" i="2"/>
  <c r="B23" i="2"/>
  <c r="E23" i="1"/>
  <c r="E23" i="4"/>
  <c r="D23" i="4"/>
  <c r="D23" i="1"/>
  <c r="D23" i="7"/>
  <c r="E23" i="7" s="1"/>
  <c r="D23" i="5"/>
  <c r="E23" i="5" s="1"/>
  <c r="I26" i="1" l="1"/>
  <c r="I26" i="2" s="1"/>
  <c r="H24" i="4"/>
  <c r="I24" i="4" s="1"/>
  <c r="H24" i="1"/>
  <c r="I24" i="1" s="1"/>
  <c r="H24" i="7"/>
  <c r="I24" i="7" s="1"/>
  <c r="H24" i="5"/>
  <c r="I24" i="5" s="1"/>
  <c r="F23" i="4"/>
  <c r="G23" i="4" s="1"/>
  <c r="F23" i="1"/>
  <c r="G23" i="1" s="1"/>
  <c r="F23" i="7"/>
  <c r="G23" i="7" s="1"/>
  <c r="F23" i="5"/>
  <c r="G23" i="5" s="1"/>
  <c r="D22" i="2"/>
  <c r="C22" i="2"/>
  <c r="B22" i="2"/>
  <c r="D22" i="4"/>
  <c r="E22" i="4" s="1"/>
  <c r="D22" i="1"/>
  <c r="E22" i="1" s="1"/>
  <c r="D22" i="7"/>
  <c r="E22" i="7" s="1"/>
  <c r="D22" i="5"/>
  <c r="E22" i="5" s="1"/>
  <c r="E22" i="2" l="1"/>
  <c r="H23" i="4"/>
  <c r="I23" i="4" s="1"/>
  <c r="H23" i="1"/>
  <c r="I23" i="1" s="1"/>
  <c r="H23" i="7"/>
  <c r="I23" i="7" s="1"/>
  <c r="H23" i="5"/>
  <c r="I23" i="5" s="1"/>
  <c r="F22" i="4"/>
  <c r="G22" i="4" s="1"/>
  <c r="F22" i="1"/>
  <c r="F22" i="7"/>
  <c r="G22" i="7" s="1"/>
  <c r="F22" i="5"/>
  <c r="G22" i="5" s="1"/>
  <c r="D21" i="2"/>
  <c r="C21" i="2"/>
  <c r="B21" i="2"/>
  <c r="D21" i="4"/>
  <c r="E21" i="4" s="1"/>
  <c r="D21" i="1"/>
  <c r="E21" i="1" s="1"/>
  <c r="D21" i="7"/>
  <c r="E21" i="7" s="1"/>
  <c r="D21" i="5"/>
  <c r="E21" i="5" s="1"/>
  <c r="G22" i="1" l="1"/>
  <c r="G22" i="2" s="1"/>
  <c r="F22" i="2"/>
  <c r="E21" i="2"/>
  <c r="H22" i="4"/>
  <c r="I22" i="4" s="1"/>
  <c r="H22" i="7"/>
  <c r="I22" i="7" s="1"/>
  <c r="H22" i="5"/>
  <c r="I22" i="5" s="1"/>
  <c r="F21" i="4"/>
  <c r="F21" i="1"/>
  <c r="G21" i="1" s="1"/>
  <c r="F21" i="7"/>
  <c r="G21" i="7" s="1"/>
  <c r="F21" i="5"/>
  <c r="G21" i="5" s="1"/>
  <c r="E20" i="5"/>
  <c r="D20" i="2"/>
  <c r="C20" i="2"/>
  <c r="B20" i="2"/>
  <c r="D20" i="4"/>
  <c r="E20" i="4" s="1"/>
  <c r="D20" i="1"/>
  <c r="E20" i="1" s="1"/>
  <c r="D20" i="7"/>
  <c r="E20" i="7" s="1"/>
  <c r="D20" i="5"/>
  <c r="H22" i="1" l="1"/>
  <c r="G21" i="4"/>
  <c r="G21" i="2" s="1"/>
  <c r="F21" i="2"/>
  <c r="E20" i="2"/>
  <c r="H21" i="1"/>
  <c r="I21" i="1" s="1"/>
  <c r="H21" i="7"/>
  <c r="I21" i="7" s="1"/>
  <c r="H21" i="5"/>
  <c r="I21" i="5" s="1"/>
  <c r="F20" i="4"/>
  <c r="G20" i="4" s="1"/>
  <c r="F20" i="1"/>
  <c r="G20" i="1" s="1"/>
  <c r="F20" i="7"/>
  <c r="G20" i="7" s="1"/>
  <c r="F20" i="5"/>
  <c r="D19" i="2"/>
  <c r="C19" i="2"/>
  <c r="B19" i="2"/>
  <c r="E19" i="5"/>
  <c r="D19" i="4"/>
  <c r="E19" i="4" s="1"/>
  <c r="D19" i="1"/>
  <c r="E19" i="1" s="1"/>
  <c r="D19" i="7"/>
  <c r="E19" i="7" s="1"/>
  <c r="D19" i="5"/>
  <c r="E19" i="2" l="1"/>
  <c r="I22" i="1"/>
  <c r="I22" i="2" s="1"/>
  <c r="H22" i="2"/>
  <c r="H21" i="4"/>
  <c r="G20" i="5"/>
  <c r="G20" i="2" s="1"/>
  <c r="F20" i="2"/>
  <c r="H20" i="4"/>
  <c r="I20" i="4" s="1"/>
  <c r="H20" i="1"/>
  <c r="I20" i="1" s="1"/>
  <c r="H20" i="7"/>
  <c r="I20" i="7" s="1"/>
  <c r="F19" i="4"/>
  <c r="G19" i="4" s="1"/>
  <c r="F19" i="1"/>
  <c r="G19" i="1" s="1"/>
  <c r="F19" i="7"/>
  <c r="F19" i="5"/>
  <c r="G19" i="5" s="1"/>
  <c r="D18" i="2"/>
  <c r="C18" i="2"/>
  <c r="B18" i="2"/>
  <c r="D18" i="4"/>
  <c r="E18" i="4" s="1"/>
  <c r="D18" i="1"/>
  <c r="E18" i="1" s="1"/>
  <c r="D18" i="7"/>
  <c r="E18" i="7" s="1"/>
  <c r="D18" i="5"/>
  <c r="E18" i="5" s="1"/>
  <c r="E18" i="2" l="1"/>
  <c r="I21" i="4"/>
  <c r="I21" i="2" s="1"/>
  <c r="H21" i="2"/>
  <c r="H20" i="5"/>
  <c r="G19" i="7"/>
  <c r="G19" i="2" s="1"/>
  <c r="F19" i="2"/>
  <c r="H19" i="4"/>
  <c r="I19" i="4" s="1"/>
  <c r="H19" i="1"/>
  <c r="I19" i="1" s="1"/>
  <c r="H19" i="5"/>
  <c r="I19" i="5" s="1"/>
  <c r="F18" i="4"/>
  <c r="G18" i="4" s="1"/>
  <c r="F18" i="1"/>
  <c r="G18" i="1" s="1"/>
  <c r="F18" i="7"/>
  <c r="F18" i="5"/>
  <c r="G18" i="5" s="1"/>
  <c r="D17" i="2"/>
  <c r="C17" i="2"/>
  <c r="B17" i="2"/>
  <c r="D17" i="4"/>
  <c r="E17" i="4" s="1"/>
  <c r="D17" i="1"/>
  <c r="E17" i="1" s="1"/>
  <c r="D17" i="7"/>
  <c r="E17" i="7" s="1"/>
  <c r="D17" i="5"/>
  <c r="E17" i="5" s="1"/>
  <c r="E17" i="2" l="1"/>
  <c r="H19" i="7"/>
  <c r="I19" i="7" s="1"/>
  <c r="I19" i="2" s="1"/>
  <c r="I20" i="5"/>
  <c r="I20" i="2" s="1"/>
  <c r="H20" i="2"/>
  <c r="G18" i="7"/>
  <c r="G18" i="2" s="1"/>
  <c r="F18" i="2"/>
  <c r="H18" i="4"/>
  <c r="I18" i="4" s="1"/>
  <c r="H18" i="1"/>
  <c r="I18" i="1" s="1"/>
  <c r="H18" i="5"/>
  <c r="I18" i="5" s="1"/>
  <c r="F17" i="4"/>
  <c r="G17" i="4" s="1"/>
  <c r="F17" i="1"/>
  <c r="G17" i="1" s="1"/>
  <c r="F17" i="7"/>
  <c r="F17" i="5"/>
  <c r="G17" i="5" s="1"/>
  <c r="E16" i="1"/>
  <c r="D16" i="2"/>
  <c r="C16" i="2"/>
  <c r="B16" i="2"/>
  <c r="E16" i="5"/>
  <c r="D16" i="4"/>
  <c r="E16" i="4" s="1"/>
  <c r="D16" i="1"/>
  <c r="D16" i="7"/>
  <c r="E16" i="7" s="1"/>
  <c r="D16" i="5"/>
  <c r="H18" i="7" l="1"/>
  <c r="I18" i="7" s="1"/>
  <c r="I18" i="2" s="1"/>
  <c r="H19" i="2"/>
  <c r="E16" i="2"/>
  <c r="G17" i="7"/>
  <c r="G17" i="2" s="1"/>
  <c r="F17" i="2"/>
  <c r="H17" i="4"/>
  <c r="I17" i="4" s="1"/>
  <c r="H17" i="1"/>
  <c r="I17" i="1" s="1"/>
  <c r="H17" i="5"/>
  <c r="I17" i="5" s="1"/>
  <c r="F16" i="4"/>
  <c r="G16" i="4" s="1"/>
  <c r="F16" i="1"/>
  <c r="F16" i="7"/>
  <c r="G16" i="7" s="1"/>
  <c r="F16" i="5"/>
  <c r="G16" i="5" s="1"/>
  <c r="D15" i="2"/>
  <c r="C15" i="2"/>
  <c r="B15" i="2"/>
  <c r="E15" i="4"/>
  <c r="E15" i="1"/>
  <c r="D15" i="4"/>
  <c r="D15" i="1"/>
  <c r="D15" i="7"/>
  <c r="E15" i="7" s="1"/>
  <c r="E15" i="2" s="1"/>
  <c r="D15" i="5"/>
  <c r="E15" i="5" s="1"/>
  <c r="H18" i="2" l="1"/>
  <c r="H17" i="7"/>
  <c r="I17" i="7" s="1"/>
  <c r="I17" i="2" s="1"/>
  <c r="G16" i="1"/>
  <c r="G16" i="2" s="1"/>
  <c r="F16" i="2"/>
  <c r="H16" i="4"/>
  <c r="I16" i="4" s="1"/>
  <c r="H16" i="7"/>
  <c r="I16" i="7" s="1"/>
  <c r="H16" i="5"/>
  <c r="I16" i="5" s="1"/>
  <c r="F15" i="4"/>
  <c r="G15" i="4" s="1"/>
  <c r="F15" i="1"/>
  <c r="G15" i="1" s="1"/>
  <c r="F15" i="7"/>
  <c r="F15" i="5"/>
  <c r="G15" i="5" s="1"/>
  <c r="D14" i="2"/>
  <c r="C14" i="2"/>
  <c r="B14" i="2"/>
  <c r="E14" i="5"/>
  <c r="D14" i="4"/>
  <c r="E14" i="4" s="1"/>
  <c r="D14" i="1"/>
  <c r="E14" i="1" s="1"/>
  <c r="D14" i="7"/>
  <c r="E14" i="7" s="1"/>
  <c r="E14" i="2" s="1"/>
  <c r="D14" i="5"/>
  <c r="H17" i="2" l="1"/>
  <c r="G15" i="7"/>
  <c r="G15" i="2" s="1"/>
  <c r="F15" i="2"/>
  <c r="H16" i="1"/>
  <c r="H15" i="4"/>
  <c r="I15" i="4" s="1"/>
  <c r="H15" i="1"/>
  <c r="I15" i="1" s="1"/>
  <c r="H15" i="5"/>
  <c r="I15" i="5" s="1"/>
  <c r="F14" i="4"/>
  <c r="G14" i="4" s="1"/>
  <c r="F14" i="1"/>
  <c r="G14" i="1" s="1"/>
  <c r="F14" i="7"/>
  <c r="F14" i="5"/>
  <c r="G14" i="5" s="1"/>
  <c r="I13" i="2"/>
  <c r="H13" i="2"/>
  <c r="G13" i="2"/>
  <c r="F13" i="2"/>
  <c r="E13" i="2"/>
  <c r="D13" i="2"/>
  <c r="C13" i="2"/>
  <c r="B13" i="2"/>
  <c r="E13" i="1"/>
  <c r="E13" i="7"/>
  <c r="D13" i="4"/>
  <c r="E13" i="4" s="1"/>
  <c r="D13" i="1"/>
  <c r="D13" i="7"/>
  <c r="D13" i="5"/>
  <c r="E13" i="5" s="1"/>
  <c r="H15" i="7" l="1"/>
  <c r="G14" i="7"/>
  <c r="G14" i="2" s="1"/>
  <c r="F14" i="2"/>
  <c r="I16" i="1"/>
  <c r="I16" i="2" s="1"/>
  <c r="H16" i="2"/>
  <c r="H14" i="4"/>
  <c r="I14" i="4" s="1"/>
  <c r="H14" i="1"/>
  <c r="I14" i="1" s="1"/>
  <c r="H14" i="5"/>
  <c r="I14" i="5" s="1"/>
  <c r="F13" i="4"/>
  <c r="G13" i="4" s="1"/>
  <c r="F13" i="1"/>
  <c r="G13" i="1" s="1"/>
  <c r="F13" i="7"/>
  <c r="G13" i="7" s="1"/>
  <c r="F13" i="5"/>
  <c r="G13" i="5" s="1"/>
  <c r="I12" i="2"/>
  <c r="H12" i="2"/>
  <c r="G12" i="2"/>
  <c r="F12" i="2"/>
  <c r="E12" i="2"/>
  <c r="D12" i="2"/>
  <c r="C12" i="2"/>
  <c r="B12" i="2"/>
  <c r="E12" i="1"/>
  <c r="E12" i="4"/>
  <c r="D12" i="4"/>
  <c r="D12" i="1"/>
  <c r="D12" i="7"/>
  <c r="E12" i="7" s="1"/>
  <c r="D12" i="5"/>
  <c r="E12" i="5" s="1"/>
  <c r="H14" i="7" l="1"/>
  <c r="H14" i="2" s="1"/>
  <c r="I15" i="7"/>
  <c r="I15" i="2" s="1"/>
  <c r="H15" i="2"/>
  <c r="H13" i="4"/>
  <c r="I13" i="4" s="1"/>
  <c r="H13" i="1"/>
  <c r="I13" i="1" s="1"/>
  <c r="H13" i="7"/>
  <c r="I13" i="7" s="1"/>
  <c r="H13" i="5"/>
  <c r="I13" i="5" s="1"/>
  <c r="F12" i="4"/>
  <c r="G12" i="4" s="1"/>
  <c r="F12" i="1"/>
  <c r="G12" i="1" s="1"/>
  <c r="F12" i="7"/>
  <c r="G12" i="7" s="1"/>
  <c r="F12" i="5"/>
  <c r="G12" i="5" s="1"/>
  <c r="E11" i="7"/>
  <c r="I14" i="7" l="1"/>
  <c r="I14" i="2" s="1"/>
  <c r="H12" i="4"/>
  <c r="I12" i="4" s="1"/>
  <c r="H12" i="1"/>
  <c r="I12" i="1" s="1"/>
  <c r="H12" i="7"/>
  <c r="I12" i="7" s="1"/>
  <c r="H12" i="5"/>
  <c r="I12" i="5" s="1"/>
  <c r="C11" i="2"/>
  <c r="B11" i="2"/>
  <c r="E11" i="1"/>
  <c r="D11" i="4"/>
  <c r="E11" i="4" s="1"/>
  <c r="D11" i="1"/>
  <c r="D11" i="7"/>
  <c r="D11" i="5"/>
  <c r="E11" i="5" s="1"/>
  <c r="E11" i="2" l="1"/>
  <c r="D11" i="2"/>
  <c r="F11" i="4"/>
  <c r="G11" i="4" s="1"/>
  <c r="F11" i="1"/>
  <c r="G11" i="1" s="1"/>
  <c r="F11" i="7"/>
  <c r="F11" i="5"/>
  <c r="G11" i="5" s="1"/>
  <c r="E10" i="1"/>
  <c r="G11" i="7" l="1"/>
  <c r="G11" i="2" s="1"/>
  <c r="F11" i="2"/>
  <c r="H11" i="4"/>
  <c r="I11" i="4" s="1"/>
  <c r="H11" i="1"/>
  <c r="I11" i="1" s="1"/>
  <c r="H11" i="5"/>
  <c r="I11" i="5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D10" i="2"/>
  <c r="C10" i="2"/>
  <c r="B10" i="2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D10" i="4"/>
  <c r="E10" i="4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D10" i="1"/>
  <c r="E10" i="2" s="1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D10" i="7"/>
  <c r="E10" i="7" s="1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D10" i="5"/>
  <c r="E10" i="5" s="1"/>
  <c r="H11" i="7" l="1"/>
  <c r="F10" i="4"/>
  <c r="G10" i="4" s="1"/>
  <c r="F10" i="1"/>
  <c r="F10" i="7"/>
  <c r="G10" i="7" s="1"/>
  <c r="F10" i="5"/>
  <c r="G10" i="5" s="1"/>
  <c r="I9" i="2"/>
  <c r="H9" i="2"/>
  <c r="G9" i="2"/>
  <c r="F9" i="2"/>
  <c r="E9" i="2"/>
  <c r="D9" i="2"/>
  <c r="C9" i="2"/>
  <c r="B9" i="2"/>
  <c r="E9" i="5"/>
  <c r="E9" i="1"/>
  <c r="E9" i="4"/>
  <c r="D9" i="7"/>
  <c r="E9" i="7" s="1"/>
  <c r="D9" i="4"/>
  <c r="D9" i="1"/>
  <c r="D9" i="5"/>
  <c r="I11" i="7" l="1"/>
  <c r="I11" i="2" s="1"/>
  <c r="H11" i="2"/>
  <c r="G10" i="1"/>
  <c r="G10" i="2" s="1"/>
  <c r="F10" i="2"/>
  <c r="H10" i="4"/>
  <c r="I10" i="4" s="1"/>
  <c r="H10" i="7"/>
  <c r="I10" i="7" s="1"/>
  <c r="H10" i="5"/>
  <c r="I10" i="5" s="1"/>
  <c r="F9" i="7"/>
  <c r="G9" i="7" s="1"/>
  <c r="F9" i="4"/>
  <c r="G9" i="4" s="1"/>
  <c r="F9" i="1"/>
  <c r="G9" i="1" s="1"/>
  <c r="F9" i="5"/>
  <c r="G9" i="5" s="1"/>
  <c r="E8" i="4"/>
  <c r="C8" i="2"/>
  <c r="B8" i="2"/>
  <c r="C63" i="7"/>
  <c r="B63" i="7"/>
  <c r="D8" i="7"/>
  <c r="E8" i="7" s="1"/>
  <c r="E8" i="5"/>
  <c r="H10" i="1" l="1"/>
  <c r="H9" i="7"/>
  <c r="I9" i="7" s="1"/>
  <c r="H9" i="4"/>
  <c r="I9" i="4" s="1"/>
  <c r="H9" i="1"/>
  <c r="I9" i="1" s="1"/>
  <c r="H9" i="5"/>
  <c r="I9" i="5" s="1"/>
  <c r="F8" i="7"/>
  <c r="F63" i="7" s="1"/>
  <c r="E63" i="7"/>
  <c r="D63" i="7"/>
  <c r="C63" i="5"/>
  <c r="B63" i="5"/>
  <c r="D8" i="5"/>
  <c r="D63" i="5" s="1"/>
  <c r="C63" i="1"/>
  <c r="B63" i="1"/>
  <c r="D8" i="1"/>
  <c r="I10" i="1" l="1"/>
  <c r="I10" i="2" s="1"/>
  <c r="H10" i="2"/>
  <c r="E8" i="1"/>
  <c r="G8" i="7"/>
  <c r="E63" i="5"/>
  <c r="D63" i="1"/>
  <c r="E63" i="1" l="1"/>
  <c r="F8" i="1"/>
  <c r="H8" i="7"/>
  <c r="H63" i="7" s="1"/>
  <c r="G63" i="7"/>
  <c r="F8" i="5"/>
  <c r="F63" i="5" s="1"/>
  <c r="F63" i="1" l="1"/>
  <c r="G8" i="1"/>
  <c r="I8" i="7"/>
  <c r="I63" i="7" s="1"/>
  <c r="G8" i="5"/>
  <c r="H8" i="5" s="1"/>
  <c r="H63" i="5" s="1"/>
  <c r="G63" i="1" l="1"/>
  <c r="H8" i="1"/>
  <c r="I8" i="5"/>
  <c r="I63" i="5" s="1"/>
  <c r="G63" i="5"/>
  <c r="D8" i="4"/>
  <c r="E8" i="2" l="1"/>
  <c r="D8" i="2"/>
  <c r="H63" i="1"/>
  <c r="I8" i="1"/>
  <c r="D63" i="4"/>
  <c r="C63" i="4"/>
  <c r="B63" i="4"/>
  <c r="F8" i="4" l="1"/>
  <c r="F8" i="2" s="1"/>
  <c r="I63" i="1"/>
  <c r="E63" i="4"/>
  <c r="G8" i="4" l="1"/>
  <c r="G8" i="2" s="1"/>
  <c r="F63" i="4"/>
  <c r="G63" i="4" l="1"/>
  <c r="H8" i="4"/>
  <c r="H8" i="2" s="1"/>
  <c r="I8" i="4" l="1"/>
  <c r="I8" i="2" s="1"/>
  <c r="H63" i="4"/>
  <c r="D63" i="2"/>
  <c r="C63" i="2"/>
  <c r="B63" i="2"/>
  <c r="I63" i="4" l="1"/>
  <c r="E63" i="2"/>
  <c r="F63" i="2" l="1"/>
  <c r="G63" i="2" l="1"/>
  <c r="I63" i="2" l="1"/>
  <c r="H63" i="2"/>
</calcChain>
</file>

<file path=xl/sharedStrings.xml><?xml version="1.0" encoding="utf-8"?>
<sst xmlns="http://schemas.openxmlformats.org/spreadsheetml/2006/main" count="80" uniqueCount="23">
  <si>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</si>
  <si>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</si>
  <si>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</si>
  <si>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</si>
  <si>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</si>
  <si>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</si>
  <si>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</si>
  <si>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</si>
  <si>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</si>
  <si>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</si>
  <si>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</si>
  <si>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</si>
  <si>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</si>
  <si>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</si>
  <si>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</si>
  <si>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</si>
  <si>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*  Represents 1 day to start the fiscal year.</t>
  </si>
  <si>
    <t>FY2023</t>
  </si>
  <si>
    <t>FISCAL YEAR 2024</t>
  </si>
  <si>
    <t>7/1/2023 *</t>
  </si>
  <si>
    <t>*  Represents 1 days to start the fiscal year.</t>
  </si>
  <si>
    <t>MARDI GRAS IGAMING</t>
  </si>
  <si>
    <t>FISCAL YEAR TO DATE AS OF JUNE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</si>
</sst>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Font="1"/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Alignment="1">
      <alignment horizontal="left"/>
    </xf>
    <xf numFmtId="44" fontId="1" fillId="0" borderId="0" xfId="1" applyFont="1" applyFill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tabSelected="1" zoomScaleNormal="100" workbookViewId="0">
      <pane ySplit="7" topLeftCell="A36" activePane="bottomLeft" state="frozen"/>
      <selection pane="bottomLeft" activeCell="N3" sqref="N3"/>
    </sheetView>
  </sheetViews>
  <sheetFormatPr defaultColWidth="10.7109375" defaultRowHeight="15" customHeight="1" x14ac:dyDescent="0.25"/>
  <cols>
    <col min="1" max="1" width="10.85546875" style="4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36" t="s">
        <v>4</v>
      </c>
      <c r="B1" s="36"/>
      <c r="C1" s="36"/>
      <c r="D1" s="36"/>
      <c r="E1" s="36"/>
      <c r="F1" s="36"/>
      <c r="G1" s="36"/>
      <c r="H1" s="36"/>
      <c r="I1" s="36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11" customFormat="1" ht="15" customHeight="1" x14ac:dyDescent="0.25">
      <c r="A2" s="37" t="s">
        <v>5</v>
      </c>
      <c r="B2" s="37"/>
      <c r="C2" s="37"/>
      <c r="D2" s="37"/>
      <c r="E2" s="37"/>
      <c r="F2" s="37"/>
      <c r="G2" s="37"/>
      <c r="H2" s="37"/>
      <c r="I2" s="37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 s="11" customFormat="1" ht="15" customHeight="1" x14ac:dyDescent="0.25">
      <c r="A3" s="37" t="s">
        <v>22</v>
      </c>
      <c r="B3" s="37"/>
      <c r="C3" s="37"/>
      <c r="D3" s="37"/>
      <c r="E3" s="37"/>
      <c r="F3" s="37"/>
      <c r="G3" s="37"/>
      <c r="H3" s="37"/>
      <c r="I3" s="37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</row>
    <row r="4" spans="1:31" s="11" customFormat="1" ht="15" customHeight="1" x14ac:dyDescent="0.25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</row>
    <row r="5" spans="1:31" s="11" customFormat="1" ht="1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s="3" customFormat="1" ht="30" x14ac:dyDescent="0.25">
      <c r="A7" s="28"/>
      <c r="B7" s="20" t="s">
        <v>0</v>
      </c>
      <c r="C7" s="21" t="s">
        <v>1</v>
      </c>
      <c r="D7" s="29" t="s">
        <v>10</v>
      </c>
      <c r="E7" s="29" t="s">
        <v>11</v>
      </c>
      <c r="F7" s="20" t="s">
        <v>3</v>
      </c>
      <c r="G7" s="20" t="s">
        <v>2</v>
      </c>
      <c r="H7" s="30" t="s">
        <v>12</v>
      </c>
      <c r="I7" s="29" t="s">
        <v>13</v>
      </c>
    </row>
    <row r="8" spans="1:31" ht="15" customHeight="1" x14ac:dyDescent="0.25">
      <c r="A8" s="34" t="s">
        <v>19</v>
      </c>
      <c r="B8" s="5">
        <f>Mountaineer!B8+'Charles Town'!B8+Greenbrier!B8+'Mardi Gras'!B8</f>
        <v>11006779.199999997</v>
      </c>
      <c r="C8" s="5">
        <f>Mountaineer!C8+'Charles Town'!C8+Greenbrier!C8+'Mardi Gras'!C8</f>
        <v>10669068.229999999</v>
      </c>
      <c r="D8" s="5">
        <f>Mountaineer!D8+'Charles Town'!D8+Greenbrier!D8+'Mardi Gras'!D8</f>
        <v>337710.97000000195</v>
      </c>
      <c r="E8" s="5">
        <f>Mountaineer!E8+'Charles Town'!E8+Greenbrier!E8+'Mardi Gras'!E8</f>
        <v>50656.659999999996</v>
      </c>
      <c r="F8" s="5">
        <f>Mountaineer!F8+'Charles Town'!F8+Greenbrier!F8+'Mardi Gras'!F8</f>
        <v>7598.5</v>
      </c>
      <c r="G8" s="5">
        <f>Mountaineer!G8+'Charles Town'!G8+Greenbrier!G8+'Mardi Gras'!G8</f>
        <v>43058.159999999996</v>
      </c>
      <c r="H8" s="5">
        <f>Mountaineer!H8+'Charles Town'!H8+Greenbrier!H8+'Mardi Gras'!H8</f>
        <v>430.56999999999994</v>
      </c>
      <c r="I8" s="5">
        <f>Mountaineer!I8+'Charles Town'!I8+Greenbrier!I8+'Mardi Gras'!I8</f>
        <v>42627.59</v>
      </c>
    </row>
    <row r="9" spans="1:31" ht="15" customHeight="1" x14ac:dyDescent="0.25">
      <c r="A9" s="34">
        <v>45115</v>
      </c>
      <c r="B9" s="5">
        <f>Mountaineer!B9+'Charles Town'!B9+Greenbrier!B9+'Mardi Gras'!B9</f>
        <v>89094292.789999992</v>
      </c>
      <c r="C9" s="5">
        <f>Mountaineer!C9+'Charles Town'!C9+Greenbrier!C9+'Mardi Gras'!C9</f>
        <v>86142345.149999991</v>
      </c>
      <c r="D9" s="5">
        <f>Mountaineer!D9+'Charles Town'!D9+Greenbrier!D9+'Mardi Gras'!D9</f>
        <v>2951947.6400000034</v>
      </c>
      <c r="E9" s="5">
        <f>Mountaineer!E9+'Charles Town'!E9+Greenbrier!E9+'Mardi Gras'!E9</f>
        <v>442792.16000000003</v>
      </c>
      <c r="F9" s="5">
        <f>Mountaineer!F9+'Charles Town'!F9+Greenbrier!F9+'Mardi Gras'!F9</f>
        <v>66418.83</v>
      </c>
      <c r="G9" s="5">
        <f>Mountaineer!G9+'Charles Town'!G9+Greenbrier!G9+'Mardi Gras'!G9</f>
        <v>376373.33</v>
      </c>
      <c r="H9" s="5">
        <f>Mountaineer!H9+'Charles Town'!H9+Greenbrier!H9+'Mardi Gras'!H9</f>
        <v>3763.74</v>
      </c>
      <c r="I9" s="5">
        <f>Mountaineer!I9+'Charles Town'!I9+Greenbrier!I9+'Mardi Gras'!I9</f>
        <v>372609.59</v>
      </c>
    </row>
    <row r="10" spans="1:31" ht="15" customHeight="1" x14ac:dyDescent="0.25">
      <c r="A10" s="34">
        <f t="shared" ref="A10:A61" si="0">A9+7</f>
        <v>45122</v>
      </c>
      <c r="B10" s="5">
        <f>Mountaineer!B10+'Charles Town'!B10+Greenbrier!B10+'Mardi Gras'!B10</f>
        <v>71200694.299999997</v>
      </c>
      <c r="C10" s="5">
        <f>Mountaineer!C10+'Charles Town'!C10+Greenbrier!C10+'Mardi Gras'!C10</f>
        <v>68517837.790000007</v>
      </c>
      <c r="D10" s="5">
        <f>Mountaineer!D10+'Charles Town'!D10+Greenbrier!D10+'Mardi Gras'!D10</f>
        <v>2682856.5099999928</v>
      </c>
      <c r="E10" s="5">
        <f>Mountaineer!E10+'Charles Town'!E10+Greenbrier!E10+'Mardi Gras'!E10</f>
        <v>402428.44999999995</v>
      </c>
      <c r="F10" s="5">
        <f>Mountaineer!F10+'Charles Town'!F10+Greenbrier!F10+'Mardi Gras'!F10</f>
        <v>60364.270000000004</v>
      </c>
      <c r="G10" s="5">
        <f>Mountaineer!G10+'Charles Town'!G10+Greenbrier!G10+'Mardi Gras'!G10</f>
        <v>342064.18</v>
      </c>
      <c r="H10" s="5">
        <f>Mountaineer!H10+'Charles Town'!H10+Greenbrier!H10+'Mardi Gras'!H10</f>
        <v>3420.64</v>
      </c>
      <c r="I10" s="5">
        <f>Mountaineer!I10+'Charles Town'!I10+Greenbrier!I10+'Mardi Gras'!I10</f>
        <v>338643.54</v>
      </c>
    </row>
    <row r="11" spans="1:31" ht="15" customHeight="1" x14ac:dyDescent="0.25">
      <c r="A11" s="34">
        <f t="shared" si="0"/>
        <v>45129</v>
      </c>
      <c r="B11" s="5">
        <f>Mountaineer!B11+'Charles Town'!B11+Greenbrier!B11+'Mardi Gras'!B11</f>
        <v>73880082.649999991</v>
      </c>
      <c r="C11" s="5">
        <f>Mountaineer!C11+'Charles Town'!C11+Greenbrier!C11+'Mardi Gras'!C11</f>
        <v>70949715.129999995</v>
      </c>
      <c r="D11" s="5">
        <f>Mountaineer!D11+'Charles Town'!D11+Greenbrier!D11+'Mardi Gras'!D11</f>
        <v>2930367.5199999926</v>
      </c>
      <c r="E11" s="5">
        <f>Mountaineer!E11+'Charles Town'!E11+Greenbrier!E11+'Mardi Gras'!E11</f>
        <v>439555.14</v>
      </c>
      <c r="F11" s="5">
        <f>Mountaineer!F11+'Charles Town'!F11+Greenbrier!F11+'Mardi Gras'!F11</f>
        <v>65933.27</v>
      </c>
      <c r="G11" s="5">
        <f>Mountaineer!G11+'Charles Town'!G11+Greenbrier!G11+'Mardi Gras'!G11</f>
        <v>373621.87</v>
      </c>
      <c r="H11" s="5">
        <f>Mountaineer!H11+'Charles Town'!H11+Greenbrier!H11+'Mardi Gras'!H11</f>
        <v>3736.21</v>
      </c>
      <c r="I11" s="5">
        <f>Mountaineer!I11+'Charles Town'!I11+Greenbrier!I11+'Mardi Gras'!I11</f>
        <v>369885.66000000003</v>
      </c>
    </row>
    <row r="12" spans="1:31" ht="15" customHeight="1" x14ac:dyDescent="0.25">
      <c r="A12" s="34">
        <f t="shared" si="0"/>
        <v>45136</v>
      </c>
      <c r="B12" s="5">
        <f>Mountaineer!B12+'Charles Town'!B12+Greenbrier!B12+'Mardi Gras'!B12</f>
        <v>75819096.330000013</v>
      </c>
      <c r="C12" s="5">
        <f>Mountaineer!C12+'Charles Town'!C12+Greenbrier!C12+'Mardi Gras'!C12</f>
        <v>74236942.940000013</v>
      </c>
      <c r="D12" s="5">
        <f>Mountaineer!D12+'Charles Town'!D12+Greenbrier!D12+'Mardi Gras'!D12</f>
        <v>1582153.3899999959</v>
      </c>
      <c r="E12" s="5">
        <f>Mountaineer!E12+'Charles Town'!E12+Greenbrier!E12+'Mardi Gras'!E12</f>
        <v>237322.97999999998</v>
      </c>
      <c r="F12" s="5">
        <f>Mountaineer!F12+'Charles Town'!F12+Greenbrier!F12+'Mardi Gras'!F12</f>
        <v>35598.449999999997</v>
      </c>
      <c r="G12" s="5">
        <f>Mountaineer!G12+'Charles Town'!G12+Greenbrier!G12+'Mardi Gras'!G12</f>
        <v>201724.53</v>
      </c>
      <c r="H12" s="5">
        <f>Mountaineer!H12+'Charles Town'!H12+Greenbrier!H12+'Mardi Gras'!H12</f>
        <v>2017.25</v>
      </c>
      <c r="I12" s="5">
        <f>Mountaineer!I12+'Charles Town'!I12+Greenbrier!I12+'Mardi Gras'!I12</f>
        <v>199707.27999999997</v>
      </c>
    </row>
    <row r="13" spans="1:31" ht="15" customHeight="1" x14ac:dyDescent="0.25">
      <c r="A13" s="34">
        <f t="shared" si="0"/>
        <v>45143</v>
      </c>
      <c r="B13" s="5">
        <f>Mountaineer!B13+'Charles Town'!B13+Greenbrier!B13+'Mardi Gras'!B13</f>
        <v>75880807.029999986</v>
      </c>
      <c r="C13" s="5">
        <f>Mountaineer!C13+'Charles Town'!C13+Greenbrier!C13+'Mardi Gras'!C13</f>
        <v>72602769.239999995</v>
      </c>
      <c r="D13" s="5">
        <f>Mountaineer!D13+'Charles Town'!D13+Greenbrier!D13+'Mardi Gras'!D13</f>
        <v>3278037.7899999944</v>
      </c>
      <c r="E13" s="5">
        <f>Mountaineer!E13+'Charles Town'!E13+Greenbrier!E13+'Mardi Gras'!E13</f>
        <v>491705.67000000004</v>
      </c>
      <c r="F13" s="5">
        <f>Mountaineer!F13+'Charles Town'!F13+Greenbrier!F13+'Mardi Gras'!F13</f>
        <v>73755.849999999991</v>
      </c>
      <c r="G13" s="5">
        <f>Mountaineer!G13+'Charles Town'!G13+Greenbrier!G13+'Mardi Gras'!G13</f>
        <v>417949.82</v>
      </c>
      <c r="H13" s="5">
        <f>Mountaineer!H13+'Charles Town'!H13+Greenbrier!H13+'Mardi Gras'!H13</f>
        <v>4179.5</v>
      </c>
      <c r="I13" s="5">
        <f>Mountaineer!I13+'Charles Town'!I13+Greenbrier!I13+'Mardi Gras'!I13</f>
        <v>413770.32</v>
      </c>
    </row>
    <row r="14" spans="1:31" ht="15" customHeight="1" x14ac:dyDescent="0.25">
      <c r="A14" s="34">
        <f t="shared" si="0"/>
        <v>45150</v>
      </c>
      <c r="B14" s="5">
        <f>Mountaineer!B14+'Charles Town'!B14+Greenbrier!B14+'Mardi Gras'!B14</f>
        <v>71632740.049999997</v>
      </c>
      <c r="C14" s="5">
        <f>Mountaineer!C14+'Charles Town'!C14+Greenbrier!C14+'Mardi Gras'!C14</f>
        <v>68585925.079999998</v>
      </c>
      <c r="D14" s="5">
        <f>Mountaineer!D14+'Charles Town'!D14+Greenbrier!D14+'Mardi Gras'!D14</f>
        <v>3046814.9700000049</v>
      </c>
      <c r="E14" s="5">
        <f>Mountaineer!E14+'Charles Town'!E14+Greenbrier!E14+'Mardi Gras'!E14</f>
        <v>457022.24000000005</v>
      </c>
      <c r="F14" s="5">
        <f>Mountaineer!F14+'Charles Town'!F14+Greenbrier!F14+'Mardi Gras'!F14</f>
        <v>68553.339999999982</v>
      </c>
      <c r="G14" s="5">
        <f>Mountaineer!G14+'Charles Town'!G14+Greenbrier!G14+'Mardi Gras'!G14</f>
        <v>388468.89999999997</v>
      </c>
      <c r="H14" s="5">
        <f>Mountaineer!H14+'Charles Town'!H14+Greenbrier!H14+'Mardi Gras'!H14</f>
        <v>3884.7000000000003</v>
      </c>
      <c r="I14" s="5">
        <f>Mountaineer!I14+'Charles Town'!I14+Greenbrier!I14+'Mardi Gras'!I14</f>
        <v>384584.19999999995</v>
      </c>
    </row>
    <row r="15" spans="1:31" ht="15" customHeight="1" x14ac:dyDescent="0.25">
      <c r="A15" s="34">
        <f t="shared" si="0"/>
        <v>45157</v>
      </c>
      <c r="B15" s="5">
        <f>Mountaineer!B15+'Charles Town'!B15+Greenbrier!B15+'Mardi Gras'!B15</f>
        <v>67223064.489999995</v>
      </c>
      <c r="C15" s="5">
        <f>Mountaineer!C15+'Charles Town'!C15+Greenbrier!C15+'Mardi Gras'!C15</f>
        <v>64743318.040000014</v>
      </c>
      <c r="D15" s="5">
        <f>Mountaineer!D15+'Charles Town'!D15+Greenbrier!D15+'Mardi Gras'!D15</f>
        <v>2479746.4499999983</v>
      </c>
      <c r="E15" s="5">
        <f>Mountaineer!E15+'Charles Town'!E15+Greenbrier!E15+'Mardi Gras'!E15</f>
        <v>371961.96</v>
      </c>
      <c r="F15" s="5">
        <f>Mountaineer!F15+'Charles Town'!F15+Greenbrier!F15+'Mardi Gras'!F15</f>
        <v>55794.29</v>
      </c>
      <c r="G15" s="5">
        <f>Mountaineer!G15+'Charles Town'!G15+Greenbrier!G15+'Mardi Gras'!G15</f>
        <v>316167.67</v>
      </c>
      <c r="H15" s="5">
        <f>Mountaineer!H15+'Charles Town'!H15+Greenbrier!H15+'Mardi Gras'!H15</f>
        <v>3161.68</v>
      </c>
      <c r="I15" s="5">
        <f>Mountaineer!I15+'Charles Town'!I15+Greenbrier!I15+'Mardi Gras'!I15</f>
        <v>313005.99</v>
      </c>
    </row>
    <row r="16" spans="1:31" ht="15" customHeight="1" x14ac:dyDescent="0.25">
      <c r="A16" s="34">
        <f t="shared" si="0"/>
        <v>45164</v>
      </c>
      <c r="B16" s="5">
        <f>Mountaineer!B16+'Charles Town'!B16+Greenbrier!B16+'Mardi Gras'!B16</f>
        <v>75215065.030000001</v>
      </c>
      <c r="C16" s="5">
        <f>Mountaineer!C16+'Charles Town'!C16+Greenbrier!C16+'Mardi Gras'!C16</f>
        <v>73066948.919999987</v>
      </c>
      <c r="D16" s="5">
        <f>Mountaineer!D16+'Charles Town'!D16+Greenbrier!D16+'Mardi Gras'!D16</f>
        <v>2148116.1099999929</v>
      </c>
      <c r="E16" s="5">
        <f>Mountaineer!E16+'Charles Town'!E16+Greenbrier!E16+'Mardi Gras'!E16</f>
        <v>322217.39999999997</v>
      </c>
      <c r="F16" s="5">
        <f>Mountaineer!F16+'Charles Town'!F16+Greenbrier!F16+'Mardi Gras'!F16</f>
        <v>48332.61</v>
      </c>
      <c r="G16" s="5">
        <f>Mountaineer!G16+'Charles Town'!G16+Greenbrier!G16+'Mardi Gras'!G16</f>
        <v>273884.78999999998</v>
      </c>
      <c r="H16" s="5">
        <f>Mountaineer!H16+'Charles Town'!H16+Greenbrier!H16+'Mardi Gras'!H16</f>
        <v>2738.8500000000004</v>
      </c>
      <c r="I16" s="5">
        <f>Mountaineer!I16+'Charles Town'!I16+Greenbrier!I16+'Mardi Gras'!I16</f>
        <v>271145.93999999994</v>
      </c>
    </row>
    <row r="17" spans="1:9" ht="15" customHeight="1" x14ac:dyDescent="0.25">
      <c r="A17" s="34">
        <f t="shared" si="0"/>
        <v>45171</v>
      </c>
      <c r="B17" s="5">
        <f>Mountaineer!B17+'Charles Town'!B17+Greenbrier!B17+'Mardi Gras'!B17</f>
        <v>79816284.819999993</v>
      </c>
      <c r="C17" s="5">
        <f>Mountaineer!C17+'Charles Town'!C17+Greenbrier!C17+'Mardi Gras'!C17</f>
        <v>77624365</v>
      </c>
      <c r="D17" s="5">
        <f>Mountaineer!D17+'Charles Town'!D17+Greenbrier!D17+'Mardi Gras'!D17</f>
        <v>2191919.8200000012</v>
      </c>
      <c r="E17" s="5">
        <f>Mountaineer!E17+'Charles Town'!E17+Greenbrier!E17+'Mardi Gras'!E17</f>
        <v>328787.97000000003</v>
      </c>
      <c r="F17" s="5">
        <f>Mountaineer!F17+'Charles Town'!F17+Greenbrier!F17+'Mardi Gras'!F17</f>
        <v>49318.2</v>
      </c>
      <c r="G17" s="5">
        <f>Mountaineer!G17+'Charles Town'!G17+Greenbrier!G17+'Mardi Gras'!G17</f>
        <v>279469.77</v>
      </c>
      <c r="H17" s="5">
        <f>Mountaineer!H17+'Charles Town'!H17+Greenbrier!H17+'Mardi Gras'!H17</f>
        <v>2794.7000000000003</v>
      </c>
      <c r="I17" s="5">
        <f>Mountaineer!I17+'Charles Town'!I17+Greenbrier!I17+'Mardi Gras'!I17</f>
        <v>276675.07000000007</v>
      </c>
    </row>
    <row r="18" spans="1:9" ht="15" customHeight="1" x14ac:dyDescent="0.25">
      <c r="A18" s="34">
        <f t="shared" si="0"/>
        <v>45178</v>
      </c>
      <c r="B18" s="5">
        <f>Mountaineer!B18+'Charles Town'!B18+Greenbrier!B18+'Mardi Gras'!B18</f>
        <v>88296027.189999998</v>
      </c>
      <c r="C18" s="5">
        <f>Mountaineer!C18+'Charles Town'!C18+Greenbrier!C18+'Mardi Gras'!C18</f>
        <v>85579090.519999996</v>
      </c>
      <c r="D18" s="5">
        <f>Mountaineer!D18+'Charles Town'!D18+Greenbrier!D18+'Mardi Gras'!D18</f>
        <v>2716936.6699999953</v>
      </c>
      <c r="E18" s="5">
        <f>Mountaineer!E18+'Charles Town'!E18+Greenbrier!E18+'Mardi Gras'!E18</f>
        <v>407540.5</v>
      </c>
      <c r="F18" s="5">
        <f>Mountaineer!F18+'Charles Town'!F18+Greenbrier!F18+'Mardi Gras'!F18</f>
        <v>61131.079999999994</v>
      </c>
      <c r="G18" s="5">
        <f>Mountaineer!G18+'Charles Town'!G18+Greenbrier!G18+'Mardi Gras'!G18</f>
        <v>346409.42000000004</v>
      </c>
      <c r="H18" s="5">
        <f>Mountaineer!H18+'Charles Town'!H18+Greenbrier!H18+'Mardi Gras'!H18</f>
        <v>3464.09</v>
      </c>
      <c r="I18" s="5">
        <f>Mountaineer!I18+'Charles Town'!I18+Greenbrier!I18+'Mardi Gras'!I18</f>
        <v>342945.32999999996</v>
      </c>
    </row>
    <row r="19" spans="1:9" ht="15" customHeight="1" x14ac:dyDescent="0.25">
      <c r="A19" s="34">
        <f t="shared" si="0"/>
        <v>45185</v>
      </c>
      <c r="B19" s="5">
        <f>Mountaineer!B19+'Charles Town'!B19+Greenbrier!B19+'Mardi Gras'!B19</f>
        <v>94545997.189999998</v>
      </c>
      <c r="C19" s="5">
        <f>Mountaineer!C19+'Charles Town'!C19+Greenbrier!C19+'Mardi Gras'!C19</f>
        <v>92105427.539999977</v>
      </c>
      <c r="D19" s="5">
        <f>Mountaineer!D19+'Charles Town'!D19+Greenbrier!D19+'Mardi Gras'!D19</f>
        <v>2440569.6500000171</v>
      </c>
      <c r="E19" s="5">
        <f>Mountaineer!E19+'Charles Town'!E19+Greenbrier!E19+'Mardi Gras'!E19</f>
        <v>366085.45999999996</v>
      </c>
      <c r="F19" s="5">
        <f>Mountaineer!F19+'Charles Town'!F19+Greenbrier!F19+'Mardi Gras'!F19</f>
        <v>54912.819999999992</v>
      </c>
      <c r="G19" s="5">
        <f>Mountaineer!G19+'Charles Town'!G19+Greenbrier!G19+'Mardi Gras'!G19</f>
        <v>311172.64</v>
      </c>
      <c r="H19" s="5">
        <f>Mountaineer!H19+'Charles Town'!H19+Greenbrier!H19+'Mardi Gras'!H19</f>
        <v>3111.73</v>
      </c>
      <c r="I19" s="5">
        <f>Mountaineer!I19+'Charles Town'!I19+Greenbrier!I19+'Mardi Gras'!I19</f>
        <v>308060.91000000003</v>
      </c>
    </row>
    <row r="20" spans="1:9" ht="15" customHeight="1" x14ac:dyDescent="0.25">
      <c r="A20" s="34">
        <f t="shared" si="0"/>
        <v>45192</v>
      </c>
      <c r="B20" s="5">
        <f>Mountaineer!B20+'Charles Town'!B20+Greenbrier!B20+'Mardi Gras'!B20</f>
        <v>94027675.00999999</v>
      </c>
      <c r="C20" s="5">
        <f>Mountaineer!C20+'Charles Town'!C20+Greenbrier!C20+'Mardi Gras'!C20</f>
        <v>90431714.11999999</v>
      </c>
      <c r="D20" s="5">
        <f>Mountaineer!D20+'Charles Town'!D20+Greenbrier!D20+'Mardi Gras'!D20</f>
        <v>3595960.8900000029</v>
      </c>
      <c r="E20" s="5">
        <f>Mountaineer!E20+'Charles Town'!E20+Greenbrier!E20+'Mardi Gras'!E20</f>
        <v>539394.13</v>
      </c>
      <c r="F20" s="5">
        <f>Mountaineer!F20+'Charles Town'!F20+Greenbrier!F20+'Mardi Gras'!F20</f>
        <v>80909.119999999995</v>
      </c>
      <c r="G20" s="5">
        <f>Mountaineer!G20+'Charles Town'!G20+Greenbrier!G20+'Mardi Gras'!G20</f>
        <v>458485.01</v>
      </c>
      <c r="H20" s="5">
        <f>Mountaineer!H20+'Charles Town'!H20+Greenbrier!H20+'Mardi Gras'!H20</f>
        <v>4584.8500000000004</v>
      </c>
      <c r="I20" s="5">
        <f>Mountaineer!I20+'Charles Town'!I20+Greenbrier!I20+'Mardi Gras'!I20</f>
        <v>453900.16</v>
      </c>
    </row>
    <row r="21" spans="1:9" ht="15" customHeight="1" x14ac:dyDescent="0.25">
      <c r="A21" s="34">
        <f t="shared" si="0"/>
        <v>45199</v>
      </c>
      <c r="B21" s="5">
        <f>Mountaineer!B21+'Charles Town'!B21+Greenbrier!B21+'Mardi Gras'!B21</f>
        <v>105367254.93000001</v>
      </c>
      <c r="C21" s="5">
        <f>Mountaineer!C21+'Charles Town'!C21+Greenbrier!C21+'Mardi Gras'!C21</f>
        <v>102033129.36</v>
      </c>
      <c r="D21" s="5">
        <f>Mountaineer!D21+'Charles Town'!D21+Greenbrier!D21+'Mardi Gras'!D21</f>
        <v>3334125.5699999989</v>
      </c>
      <c r="E21" s="5">
        <f>Mountaineer!E21+'Charles Town'!E21+Greenbrier!E21+'Mardi Gras'!E21</f>
        <v>500118.82999999996</v>
      </c>
      <c r="F21" s="5">
        <f>Mountaineer!F21+'Charles Town'!F21+Greenbrier!F21+'Mardi Gras'!F21</f>
        <v>75017.819999999992</v>
      </c>
      <c r="G21" s="5">
        <f>Mountaineer!G21+'Charles Town'!G21+Greenbrier!G21+'Mardi Gras'!G21</f>
        <v>425101.01</v>
      </c>
      <c r="H21" s="5">
        <f>Mountaineer!H21+'Charles Town'!H21+Greenbrier!H21+'Mardi Gras'!H21</f>
        <v>4251.01</v>
      </c>
      <c r="I21" s="5">
        <f>Mountaineer!I21+'Charles Town'!I21+Greenbrier!I21+'Mardi Gras'!I21</f>
        <v>420850</v>
      </c>
    </row>
    <row r="22" spans="1:9" ht="15" customHeight="1" x14ac:dyDescent="0.25">
      <c r="A22" s="34">
        <f t="shared" si="0"/>
        <v>45206</v>
      </c>
      <c r="B22" s="5">
        <f>Mountaineer!B22+'Charles Town'!B22+Greenbrier!B22+'Mardi Gras'!B22</f>
        <v>100502726.94999999</v>
      </c>
      <c r="C22" s="5">
        <f>Mountaineer!C22+'Charles Town'!C22+Greenbrier!C22+'Mardi Gras'!C22</f>
        <v>96773844.299999997</v>
      </c>
      <c r="D22" s="5">
        <f>Mountaineer!D22+'Charles Town'!D22+Greenbrier!D22+'Mardi Gras'!D22</f>
        <v>3728882.6499999929</v>
      </c>
      <c r="E22" s="5">
        <f>Mountaineer!E22+'Charles Town'!E22+Greenbrier!E22+'Mardi Gras'!E22</f>
        <v>559332.40000000014</v>
      </c>
      <c r="F22" s="5">
        <f>Mountaineer!F22+'Charles Town'!F22+Greenbrier!F22+'Mardi Gras'!F22</f>
        <v>83899.86</v>
      </c>
      <c r="G22" s="5">
        <f>Mountaineer!G22+'Charles Town'!G22+Greenbrier!G22+'Mardi Gras'!G22</f>
        <v>475432.54</v>
      </c>
      <c r="H22" s="5">
        <f>Mountaineer!H22+'Charles Town'!H22+Greenbrier!H22+'Mardi Gras'!H22</f>
        <v>4754.33</v>
      </c>
      <c r="I22" s="5">
        <f>Mountaineer!I22+'Charles Town'!I22+Greenbrier!I22+'Mardi Gras'!I22</f>
        <v>470678.20999999996</v>
      </c>
    </row>
    <row r="23" spans="1:9" ht="15" customHeight="1" x14ac:dyDescent="0.25">
      <c r="A23" s="34">
        <f t="shared" si="0"/>
        <v>45213</v>
      </c>
      <c r="B23" s="5">
        <f>Mountaineer!B23+'Charles Town'!B23+Greenbrier!B23+'Mardi Gras'!B23</f>
        <v>103531822.96000002</v>
      </c>
      <c r="C23" s="5">
        <f>Mountaineer!C23+'Charles Town'!C23+Greenbrier!C23+'Mardi Gras'!C23</f>
        <v>99436239.930000007</v>
      </c>
      <c r="D23" s="5">
        <f>Mountaineer!D23+'Charles Town'!D23+Greenbrier!D23+'Mardi Gras'!D23</f>
        <v>4095583.0300000035</v>
      </c>
      <c r="E23" s="5">
        <f>Mountaineer!E23+'Charles Town'!E23+Greenbrier!E23+'Mardi Gras'!E23</f>
        <v>614337.47000000009</v>
      </c>
      <c r="F23" s="5">
        <f>Mountaineer!F23+'Charles Town'!F23+Greenbrier!F23+'Mardi Gras'!F23</f>
        <v>92150.62000000001</v>
      </c>
      <c r="G23" s="5">
        <f>Mountaineer!G23+'Charles Town'!G23+Greenbrier!G23+'Mardi Gras'!G23</f>
        <v>522186.85000000003</v>
      </c>
      <c r="H23" s="5">
        <f>Mountaineer!H23+'Charles Town'!H23+Greenbrier!H23+'Mardi Gras'!H23</f>
        <v>5221.87</v>
      </c>
      <c r="I23" s="5">
        <f>Mountaineer!I23+'Charles Town'!I23+Greenbrier!I23+'Mardi Gras'!I23</f>
        <v>516964.98</v>
      </c>
    </row>
    <row r="24" spans="1:9" ht="15" customHeight="1" x14ac:dyDescent="0.25">
      <c r="A24" s="34">
        <f t="shared" si="0"/>
        <v>45220</v>
      </c>
      <c r="B24" s="5">
        <f>Mountaineer!B24+'Charles Town'!B24+Greenbrier!B24+'Mardi Gras'!B24</f>
        <v>131491037.55</v>
      </c>
      <c r="C24" s="5">
        <f>Mountaineer!C24+'Charles Town'!C24+Greenbrier!C24+'Mardi Gras'!C24</f>
        <v>128262762.43999998</v>
      </c>
      <c r="D24" s="5">
        <f>Mountaineer!D24+'Charles Town'!D24+Greenbrier!D24+'Mardi Gras'!D24</f>
        <v>3228275.1100000078</v>
      </c>
      <c r="E24" s="5">
        <f>Mountaineer!E24+'Charles Town'!E24+Greenbrier!E24+'Mardi Gras'!E24</f>
        <v>484241.26</v>
      </c>
      <c r="F24" s="5">
        <f>Mountaineer!F24+'Charles Town'!F24+Greenbrier!F24+'Mardi Gras'!F24</f>
        <v>72636.19</v>
      </c>
      <c r="G24" s="5">
        <f>Mountaineer!G24+'Charles Town'!G24+Greenbrier!G24+'Mardi Gras'!G24</f>
        <v>411605.07</v>
      </c>
      <c r="H24" s="5">
        <f>Mountaineer!H24+'Charles Town'!H24+Greenbrier!H24+'Mardi Gras'!H24</f>
        <v>4116.05</v>
      </c>
      <c r="I24" s="5">
        <f>Mountaineer!I24+'Charles Town'!I24+Greenbrier!I24+'Mardi Gras'!I24</f>
        <v>407489.02</v>
      </c>
    </row>
    <row r="25" spans="1:9" ht="15" customHeight="1" x14ac:dyDescent="0.25">
      <c r="A25" s="34">
        <f t="shared" si="0"/>
        <v>45227</v>
      </c>
      <c r="B25" s="5">
        <f>Mountaineer!B25+'Charles Town'!B25+Greenbrier!B25+'Mardi Gras'!B25</f>
        <v>82539473.070000008</v>
      </c>
      <c r="C25" s="5">
        <f>Mountaineer!C25+'Charles Town'!C25+Greenbrier!C25+'Mardi Gras'!C25</f>
        <v>79287822.480000004</v>
      </c>
      <c r="D25" s="5">
        <f>Mountaineer!D25+'Charles Town'!D25+Greenbrier!D25+'Mardi Gras'!D25</f>
        <v>3251650.5900000073</v>
      </c>
      <c r="E25" s="5">
        <f>Mountaineer!E25+'Charles Town'!E25+Greenbrier!E25+'Mardi Gras'!E25</f>
        <v>487747.62</v>
      </c>
      <c r="F25" s="5">
        <f>Mountaineer!F25+'Charles Town'!F25+Greenbrier!F25+'Mardi Gras'!F25</f>
        <v>73162.14</v>
      </c>
      <c r="G25" s="5">
        <f>Mountaineer!G25+'Charles Town'!G25+Greenbrier!G25+'Mardi Gras'!G25</f>
        <v>414585.48</v>
      </c>
      <c r="H25" s="5">
        <f>Mountaineer!H25+'Charles Town'!H25+Greenbrier!H25+'Mardi Gras'!H25</f>
        <v>4145.8500000000004</v>
      </c>
      <c r="I25" s="5">
        <f>Mountaineer!I25+'Charles Town'!I25+Greenbrier!I25+'Mardi Gras'!I25</f>
        <v>410439.62999999995</v>
      </c>
    </row>
    <row r="26" spans="1:9" ht="15" customHeight="1" x14ac:dyDescent="0.25">
      <c r="A26" s="34">
        <f t="shared" si="0"/>
        <v>45234</v>
      </c>
      <c r="B26" s="5">
        <f>Mountaineer!B26+'Charles Town'!B26+Greenbrier!B26+'Mardi Gras'!B26</f>
        <v>98769766.230000019</v>
      </c>
      <c r="C26" s="5">
        <f>Mountaineer!C26+'Charles Town'!C26+Greenbrier!C26+'Mardi Gras'!C26</f>
        <v>96001587.730000004</v>
      </c>
      <c r="D26" s="5">
        <f>Mountaineer!D26+'Charles Town'!D26+Greenbrier!D26+'Mardi Gras'!D26</f>
        <v>2768178.5000000102</v>
      </c>
      <c r="E26" s="5">
        <f>Mountaineer!E26+'Charles Town'!E26+Greenbrier!E26+'Mardi Gras'!E26</f>
        <v>415226.79000000004</v>
      </c>
      <c r="F26" s="5">
        <f>Mountaineer!F26+'Charles Town'!F26+Greenbrier!F26+'Mardi Gras'!F26</f>
        <v>62284.03</v>
      </c>
      <c r="G26" s="5">
        <f>Mountaineer!G26+'Charles Town'!G26+Greenbrier!G26+'Mardi Gras'!G26</f>
        <v>352942.75999999995</v>
      </c>
      <c r="H26" s="5">
        <f>Mountaineer!H26+'Charles Town'!H26+Greenbrier!H26+'Mardi Gras'!H26</f>
        <v>3529.4300000000003</v>
      </c>
      <c r="I26" s="5">
        <f>Mountaineer!I26+'Charles Town'!I26+Greenbrier!I26+'Mardi Gras'!I26</f>
        <v>349413.33</v>
      </c>
    </row>
    <row r="27" spans="1:9" ht="15" customHeight="1" x14ac:dyDescent="0.25">
      <c r="A27" s="34">
        <f t="shared" si="0"/>
        <v>45241</v>
      </c>
      <c r="B27" s="5">
        <f>Mountaineer!B27+'Charles Town'!B27+Greenbrier!B27+'Mardi Gras'!B27</f>
        <v>95807793.140000001</v>
      </c>
      <c r="C27" s="5">
        <f>Mountaineer!C27+'Charles Town'!C27+Greenbrier!C27+'Mardi Gras'!C27</f>
        <v>92310557.700000003</v>
      </c>
      <c r="D27" s="5">
        <f>Mountaineer!D27+'Charles Town'!D27+Greenbrier!D27+'Mardi Gras'!D27</f>
        <v>3497235.4399999995</v>
      </c>
      <c r="E27" s="5">
        <f>Mountaineer!E27+'Charles Town'!E27+Greenbrier!E27+'Mardi Gras'!E27</f>
        <v>524585.31999999995</v>
      </c>
      <c r="F27" s="5">
        <f>Mountaineer!F27+'Charles Town'!F27+Greenbrier!F27+'Mardi Gras'!F27</f>
        <v>78687.8</v>
      </c>
      <c r="G27" s="5">
        <f>Mountaineer!G27+'Charles Town'!G27+Greenbrier!G27+'Mardi Gras'!G27</f>
        <v>445897.5199999999</v>
      </c>
      <c r="H27" s="5">
        <f>Mountaineer!H27+'Charles Town'!H27+Greenbrier!H27+'Mardi Gras'!H27</f>
        <v>4458.97</v>
      </c>
      <c r="I27" s="5">
        <f>Mountaineer!I27+'Charles Town'!I27+Greenbrier!I27+'Mardi Gras'!I27</f>
        <v>441438.54999999987</v>
      </c>
    </row>
    <row r="28" spans="1:9" ht="15" customHeight="1" x14ac:dyDescent="0.25">
      <c r="A28" s="34">
        <f t="shared" si="0"/>
        <v>45248</v>
      </c>
      <c r="B28" s="5">
        <f>Mountaineer!B28+'Charles Town'!B28+Greenbrier!B28+'Mardi Gras'!B28</f>
        <v>87186689.770000011</v>
      </c>
      <c r="C28" s="5">
        <f>Mountaineer!C28+'Charles Town'!C28+Greenbrier!C28+'Mardi Gras'!C28</f>
        <v>83837491.390000001</v>
      </c>
      <c r="D28" s="5">
        <f>Mountaineer!D28+'Charles Town'!D28+Greenbrier!D28+'Mardi Gras'!D28</f>
        <v>3349198.38</v>
      </c>
      <c r="E28" s="5">
        <f>Mountaineer!E28+'Charles Town'!E28+Greenbrier!E28+'Mardi Gras'!E28</f>
        <v>502379.75999999995</v>
      </c>
      <c r="F28" s="5">
        <f>Mountaineer!F28+'Charles Town'!F28+Greenbrier!F28+'Mardi Gras'!F28</f>
        <v>75356.97</v>
      </c>
      <c r="G28" s="5">
        <f>Mountaineer!G28+'Charles Town'!G28+Greenbrier!G28+'Mardi Gras'!G28</f>
        <v>427022.79000000004</v>
      </c>
      <c r="H28" s="5">
        <f>Mountaineer!H28+'Charles Town'!H28+Greenbrier!H28+'Mardi Gras'!H28</f>
        <v>4270.22</v>
      </c>
      <c r="I28" s="5">
        <f>Mountaineer!I28+'Charles Town'!I28+Greenbrier!I28+'Mardi Gras'!I28</f>
        <v>422752.57</v>
      </c>
    </row>
    <row r="29" spans="1:9" ht="15" customHeight="1" x14ac:dyDescent="0.25">
      <c r="A29" s="34">
        <f t="shared" si="0"/>
        <v>45255</v>
      </c>
      <c r="B29" s="5">
        <f>Mountaineer!B29+'Charles Town'!B29+Greenbrier!B29+'Mardi Gras'!B29</f>
        <v>97396068.280000001</v>
      </c>
      <c r="C29" s="5">
        <f>Mountaineer!C29+'Charles Town'!C29+Greenbrier!C29+'Mardi Gras'!C29</f>
        <v>94301511.779999986</v>
      </c>
      <c r="D29" s="5">
        <f>Mountaineer!D29+'Charles Town'!D29+Greenbrier!D29+'Mardi Gras'!D29</f>
        <v>3094556.5000000182</v>
      </c>
      <c r="E29" s="5">
        <f>Mountaineer!E29+'Charles Town'!E29+Greenbrier!E29+'Mardi Gras'!E29</f>
        <v>464183.48</v>
      </c>
      <c r="F29" s="5">
        <f>Mountaineer!F29+'Charles Town'!F29+Greenbrier!F29+'Mardi Gras'!F29</f>
        <v>69627.530000000013</v>
      </c>
      <c r="G29" s="5">
        <f>Mountaineer!G29+'Charles Town'!G29+Greenbrier!G29+'Mardi Gras'!G29</f>
        <v>394555.94999999995</v>
      </c>
      <c r="H29" s="5">
        <f>Mountaineer!H29+'Charles Town'!H29+Greenbrier!H29+'Mardi Gras'!H29</f>
        <v>3945.55</v>
      </c>
      <c r="I29" s="5">
        <f>Mountaineer!I29+'Charles Town'!I29+Greenbrier!I29+'Mardi Gras'!I29</f>
        <v>390610.4</v>
      </c>
    </row>
    <row r="30" spans="1:9" ht="15" customHeight="1" x14ac:dyDescent="0.25">
      <c r="A30" s="34">
        <f t="shared" si="0"/>
        <v>45262</v>
      </c>
      <c r="B30" s="5">
        <f>Mountaineer!B30+'Charles Town'!B30+Greenbrier!B30+'Mardi Gras'!B30</f>
        <v>99879302.180000022</v>
      </c>
      <c r="C30" s="5">
        <f>Mountaineer!C30+'Charles Town'!C30+Greenbrier!C30+'Mardi Gras'!C30</f>
        <v>95788563.530000001</v>
      </c>
      <c r="D30" s="5">
        <f>Mountaineer!D30+'Charles Town'!D30+Greenbrier!D30+'Mardi Gras'!D30</f>
        <v>4090738.6500000134</v>
      </c>
      <c r="E30" s="5">
        <f>Mountaineer!E30+'Charles Town'!E30+Greenbrier!E30+'Mardi Gras'!E30</f>
        <v>613610.79</v>
      </c>
      <c r="F30" s="5">
        <f>Mountaineer!F30+'Charles Town'!F30+Greenbrier!F30+'Mardi Gras'!F30</f>
        <v>92041.62000000001</v>
      </c>
      <c r="G30" s="5">
        <f>Mountaineer!G30+'Charles Town'!G30+Greenbrier!G30+'Mardi Gras'!G30</f>
        <v>521569.16999999993</v>
      </c>
      <c r="H30" s="5">
        <f>Mountaineer!H30+'Charles Town'!H30+Greenbrier!H30+'Mardi Gras'!H30</f>
        <v>5215.6899999999996</v>
      </c>
      <c r="I30" s="5">
        <f>Mountaineer!I30+'Charles Town'!I30+Greenbrier!I30+'Mardi Gras'!I30</f>
        <v>516353.48</v>
      </c>
    </row>
    <row r="31" spans="1:9" ht="15" customHeight="1" x14ac:dyDescent="0.25">
      <c r="A31" s="34">
        <f t="shared" si="0"/>
        <v>45269</v>
      </c>
      <c r="B31" s="5">
        <f>Mountaineer!B31+'Charles Town'!B31+Greenbrier!B31+'Mardi Gras'!B31</f>
        <v>98435854.359999999</v>
      </c>
      <c r="C31" s="5">
        <f>Mountaineer!C31+'Charles Town'!C31+Greenbrier!C31+'Mardi Gras'!C31</f>
        <v>94616021.680000007</v>
      </c>
      <c r="D31" s="5">
        <f>Mountaineer!D31+'Charles Town'!D31+Greenbrier!D31+'Mardi Gras'!D31</f>
        <v>3819832.6800000034</v>
      </c>
      <c r="E31" s="5">
        <f>Mountaineer!E31+'Charles Town'!E31+Greenbrier!E31+'Mardi Gras'!E31</f>
        <v>572974.91</v>
      </c>
      <c r="F31" s="5">
        <f>Mountaineer!F31+'Charles Town'!F31+Greenbrier!F31+'Mardi Gras'!F31</f>
        <v>85946.23</v>
      </c>
      <c r="G31" s="5">
        <f>Mountaineer!G31+'Charles Town'!G31+Greenbrier!G31+'Mardi Gras'!G31</f>
        <v>487028.68000000005</v>
      </c>
      <c r="H31" s="5">
        <f>Mountaineer!H31+'Charles Town'!H31+Greenbrier!H31+'Mardi Gras'!H31</f>
        <v>4870.2900000000009</v>
      </c>
      <c r="I31" s="5">
        <f>Mountaineer!I31+'Charles Town'!I31+Greenbrier!I31+'Mardi Gras'!I31</f>
        <v>482158.39</v>
      </c>
    </row>
    <row r="32" spans="1:9" ht="15" customHeight="1" x14ac:dyDescent="0.25">
      <c r="A32" s="34">
        <f t="shared" si="0"/>
        <v>45276</v>
      </c>
      <c r="B32" s="5">
        <f>Mountaineer!B32+'Charles Town'!B32+Greenbrier!B32+'Mardi Gras'!B32</f>
        <v>100638225.89</v>
      </c>
      <c r="C32" s="5">
        <f>Mountaineer!C32+'Charles Town'!C32+Greenbrier!C32+'Mardi Gras'!C32</f>
        <v>98526967.610000014</v>
      </c>
      <c r="D32" s="5">
        <f>Mountaineer!D32+'Charles Town'!D32+Greenbrier!D32+'Mardi Gras'!D32</f>
        <v>2111258.2800000049</v>
      </c>
      <c r="E32" s="5">
        <f>Mountaineer!E32+'Charles Town'!E32+Greenbrier!E32+'Mardi Gras'!E32</f>
        <v>316688.77</v>
      </c>
      <c r="F32" s="5">
        <f>Mountaineer!F32+'Charles Town'!F32+Greenbrier!F32+'Mardi Gras'!F32</f>
        <v>47503.32</v>
      </c>
      <c r="G32" s="5">
        <f>Mountaineer!G32+'Charles Town'!G32+Greenbrier!G32+'Mardi Gras'!G32</f>
        <v>269185.44999999995</v>
      </c>
      <c r="H32" s="5">
        <f>Mountaineer!H32+'Charles Town'!H32+Greenbrier!H32+'Mardi Gras'!H32</f>
        <v>2691.85</v>
      </c>
      <c r="I32" s="5">
        <f>Mountaineer!I32+'Charles Town'!I32+Greenbrier!I32+'Mardi Gras'!I32</f>
        <v>266493.59999999992</v>
      </c>
    </row>
    <row r="33" spans="1:9" ht="15" customHeight="1" x14ac:dyDescent="0.25">
      <c r="A33" s="34">
        <f t="shared" si="0"/>
        <v>45283</v>
      </c>
      <c r="B33" s="5">
        <f>Mountaineer!B33+'Charles Town'!B33+Greenbrier!B33+'Mardi Gras'!B33</f>
        <v>96959853.879999995</v>
      </c>
      <c r="C33" s="5">
        <f>Mountaineer!C33+'Charles Town'!C33+Greenbrier!C33+'Mardi Gras'!C33</f>
        <v>92816474.729999989</v>
      </c>
      <c r="D33" s="5">
        <f>Mountaineer!D33+'Charles Town'!D33+Greenbrier!D33+'Mardi Gras'!D33</f>
        <v>4143379.1500000097</v>
      </c>
      <c r="E33" s="5">
        <f>Mountaineer!E33+'Charles Town'!E33+Greenbrier!E33+'Mardi Gras'!E33</f>
        <v>621506.86</v>
      </c>
      <c r="F33" s="5">
        <f>Mountaineer!F33+'Charles Town'!F33+Greenbrier!F33+'Mardi Gras'!F33</f>
        <v>93226.029999999984</v>
      </c>
      <c r="G33" s="5">
        <f>Mountaineer!G33+'Charles Town'!G33+Greenbrier!G33+'Mardi Gras'!G33</f>
        <v>528280.82999999996</v>
      </c>
      <c r="H33" s="5">
        <f>Mountaineer!H33+'Charles Town'!H33+Greenbrier!H33+'Mardi Gras'!H33</f>
        <v>5282.81</v>
      </c>
      <c r="I33" s="5">
        <f>Mountaineer!I33+'Charles Town'!I33+Greenbrier!I33+'Mardi Gras'!I33</f>
        <v>522998.02</v>
      </c>
    </row>
    <row r="34" spans="1:9" ht="15" customHeight="1" x14ac:dyDescent="0.25">
      <c r="A34" s="34">
        <f t="shared" si="0"/>
        <v>45290</v>
      </c>
      <c r="B34" s="5">
        <f>Mountaineer!B34+'Charles Town'!B34+Greenbrier!B34+'Mardi Gras'!B34</f>
        <v>105244197.12</v>
      </c>
      <c r="C34" s="5">
        <f>Mountaineer!C34+'Charles Town'!C34+Greenbrier!C34+'Mardi Gras'!C34</f>
        <v>101239609.89</v>
      </c>
      <c r="D34" s="5">
        <f>Mountaineer!D34+'Charles Town'!D34+Greenbrier!D34+'Mardi Gras'!D34</f>
        <v>4004587.2299999958</v>
      </c>
      <c r="E34" s="5">
        <f>Mountaineer!E34+'Charles Town'!E34+Greenbrier!E34+'Mardi Gras'!E34</f>
        <v>600688.08000000007</v>
      </c>
      <c r="F34" s="5">
        <f>Mountaineer!F34+'Charles Town'!F34+Greenbrier!F34+'Mardi Gras'!F34</f>
        <v>90103.22</v>
      </c>
      <c r="G34" s="5">
        <f>Mountaineer!G34+'Charles Town'!G34+Greenbrier!G34+'Mardi Gras'!G34</f>
        <v>510584.86000000004</v>
      </c>
      <c r="H34" s="5">
        <f>Mountaineer!H34+'Charles Town'!H34+Greenbrier!H34+'Mardi Gras'!H34</f>
        <v>5105.8399999999992</v>
      </c>
      <c r="I34" s="5">
        <f>Mountaineer!I34+'Charles Town'!I34+Greenbrier!I34+'Mardi Gras'!I34</f>
        <v>505479.02</v>
      </c>
    </row>
    <row r="35" spans="1:9" ht="15" customHeight="1" x14ac:dyDescent="0.25">
      <c r="A35" s="34">
        <f t="shared" si="0"/>
        <v>45297</v>
      </c>
      <c r="B35" s="5">
        <f>Mountaineer!B35+'Charles Town'!B35+Greenbrier!B35+'Mardi Gras'!B35</f>
        <v>107368702.86</v>
      </c>
      <c r="C35" s="5">
        <f>Mountaineer!C35+'Charles Town'!C35+Greenbrier!C35+'Mardi Gras'!C35</f>
        <v>103144682.31000002</v>
      </c>
      <c r="D35" s="5">
        <f>Mountaineer!D35+'Charles Town'!D35+Greenbrier!D35+'Mardi Gras'!D35</f>
        <v>4224020.5500000026</v>
      </c>
      <c r="E35" s="5">
        <f>Mountaineer!E35+'Charles Town'!E35+Greenbrier!E35+'Mardi Gras'!E35</f>
        <v>633603.09</v>
      </c>
      <c r="F35" s="5">
        <f>Mountaineer!F35+'Charles Town'!F35+Greenbrier!F35+'Mardi Gras'!F35</f>
        <v>95040.47</v>
      </c>
      <c r="G35" s="5">
        <f>Mountaineer!G35+'Charles Town'!G35+Greenbrier!G35+'Mardi Gras'!G35</f>
        <v>538562.62</v>
      </c>
      <c r="H35" s="5">
        <f>Mountaineer!H35+'Charles Town'!H35+Greenbrier!H35+'Mardi Gras'!H35</f>
        <v>5385.62</v>
      </c>
      <c r="I35" s="5">
        <f>Mountaineer!I35+'Charles Town'!I35+Greenbrier!I35+'Mardi Gras'!I35</f>
        <v>533177</v>
      </c>
    </row>
    <row r="36" spans="1:9" ht="15" customHeight="1" x14ac:dyDescent="0.25">
      <c r="A36" s="34">
        <f t="shared" si="0"/>
        <v>45304</v>
      </c>
      <c r="B36" s="5">
        <f>Mountaineer!B36+'Charles Town'!B36+Greenbrier!B36+'Mardi Gras'!B36</f>
        <v>98146712.789999992</v>
      </c>
      <c r="C36" s="5">
        <f>Mountaineer!C36+'Charles Town'!C36+Greenbrier!C36+'Mardi Gras'!C36</f>
        <v>94209223.160000011</v>
      </c>
      <c r="D36" s="5">
        <f>Mountaineer!D36+'Charles Town'!D36+Greenbrier!D36+'Mardi Gras'!D36</f>
        <v>3937489.629999999</v>
      </c>
      <c r="E36" s="5">
        <f>Mountaineer!E36+'Charles Town'!E36+Greenbrier!E36+'Mardi Gras'!E36</f>
        <v>590623.43999999994</v>
      </c>
      <c r="F36" s="5">
        <f>Mountaineer!F36+'Charles Town'!F36+Greenbrier!F36+'Mardi Gras'!F36</f>
        <v>88593.510000000009</v>
      </c>
      <c r="G36" s="5">
        <f>Mountaineer!G36+'Charles Town'!G36+Greenbrier!G36+'Mardi Gras'!G36</f>
        <v>502029.92999999993</v>
      </c>
      <c r="H36" s="5">
        <f>Mountaineer!H36+'Charles Town'!H36+Greenbrier!H36+'Mardi Gras'!H36</f>
        <v>5020.3100000000004</v>
      </c>
      <c r="I36" s="5">
        <f>Mountaineer!I36+'Charles Town'!I36+Greenbrier!I36+'Mardi Gras'!I36</f>
        <v>497009.61999999994</v>
      </c>
    </row>
    <row r="37" spans="1:9" ht="15" customHeight="1" x14ac:dyDescent="0.25">
      <c r="A37" s="34">
        <f t="shared" si="0"/>
        <v>45311</v>
      </c>
      <c r="B37" s="5">
        <f>Mountaineer!B37+'Charles Town'!B37+Greenbrier!B37+'Mardi Gras'!B37</f>
        <v>97407762.719999999</v>
      </c>
      <c r="C37" s="5">
        <f>Mountaineer!C37+'Charles Town'!C37+Greenbrier!C37+'Mardi Gras'!C37</f>
        <v>94539245.160000011</v>
      </c>
      <c r="D37" s="5">
        <f>Mountaineer!D37+'Charles Town'!D37+Greenbrier!D37+'Mardi Gras'!D37</f>
        <v>2868517.5599999921</v>
      </c>
      <c r="E37" s="5">
        <f>Mountaineer!E37+'Charles Town'!E37+Greenbrier!E37+'Mardi Gras'!E37</f>
        <v>430277.63999999996</v>
      </c>
      <c r="F37" s="5">
        <f>Mountaineer!F37+'Charles Town'!F37+Greenbrier!F37+'Mardi Gras'!F37</f>
        <v>64541.659999999996</v>
      </c>
      <c r="G37" s="5">
        <f>Mountaineer!G37+'Charles Town'!G37+Greenbrier!G37+'Mardi Gras'!G37</f>
        <v>365735.98000000004</v>
      </c>
      <c r="H37" s="5">
        <f>Mountaineer!H37+'Charles Town'!H37+Greenbrier!H37+'Mardi Gras'!H37</f>
        <v>3657.36</v>
      </c>
      <c r="I37" s="5">
        <f>Mountaineer!I37+'Charles Town'!I37+Greenbrier!I37+'Mardi Gras'!I37</f>
        <v>362078.62000000005</v>
      </c>
    </row>
    <row r="38" spans="1:9" ht="15" customHeight="1" x14ac:dyDescent="0.25">
      <c r="A38" s="34">
        <f t="shared" si="0"/>
        <v>45318</v>
      </c>
      <c r="B38" s="5">
        <f>Mountaineer!B38+'Charles Town'!B38+Greenbrier!B38+'Mardi Gras'!B38</f>
        <v>96801023.24000001</v>
      </c>
      <c r="C38" s="5">
        <f>Mountaineer!C38+'Charles Town'!C38+Greenbrier!C38+'Mardi Gras'!C38</f>
        <v>92907866.219999999</v>
      </c>
      <c r="D38" s="5">
        <f>Mountaineer!D38+'Charles Town'!D38+Greenbrier!D38+'Mardi Gras'!D38</f>
        <v>3893157.0199999898</v>
      </c>
      <c r="E38" s="5">
        <f>Mountaineer!E38+'Charles Town'!E38+Greenbrier!E38+'Mardi Gras'!E38</f>
        <v>583973.57000000007</v>
      </c>
      <c r="F38" s="5">
        <f>Mountaineer!F38+'Charles Town'!F38+Greenbrier!F38+'Mardi Gras'!F38</f>
        <v>87596.040000000008</v>
      </c>
      <c r="G38" s="5">
        <f>Mountaineer!G38+'Charles Town'!G38+Greenbrier!G38+'Mardi Gras'!G38</f>
        <v>496377.53</v>
      </c>
      <c r="H38" s="5">
        <f>Mountaineer!H38+'Charles Town'!H38+Greenbrier!H38+'Mardi Gras'!H38</f>
        <v>4963.7700000000004</v>
      </c>
      <c r="I38" s="5">
        <f>Mountaineer!I38+'Charles Town'!I38+Greenbrier!I38+'Mardi Gras'!I38</f>
        <v>491413.75999999995</v>
      </c>
    </row>
    <row r="39" spans="1:9" ht="15" customHeight="1" x14ac:dyDescent="0.25">
      <c r="A39" s="34">
        <f t="shared" si="0"/>
        <v>45325</v>
      </c>
      <c r="B39" s="5">
        <f>Mountaineer!B39+'Charles Town'!B39+Greenbrier!B39+'Mardi Gras'!B39</f>
        <v>107686264.27000001</v>
      </c>
      <c r="C39" s="5">
        <f>Mountaineer!C39+'Charles Town'!C39+Greenbrier!C39+'Mardi Gras'!C39</f>
        <v>104108424.92999999</v>
      </c>
      <c r="D39" s="5">
        <f>Mountaineer!D39+'Charles Town'!D39+Greenbrier!D39+'Mardi Gras'!D39</f>
        <v>3577839.3400000185</v>
      </c>
      <c r="E39" s="5">
        <f>Mountaineer!E39+'Charles Town'!E39+Greenbrier!E39+'Mardi Gras'!E39</f>
        <v>536675.9</v>
      </c>
      <c r="F39" s="5">
        <f>Mountaineer!F39+'Charles Town'!F39+Greenbrier!F39+'Mardi Gras'!F39</f>
        <v>80501.39</v>
      </c>
      <c r="G39" s="5">
        <f>Mountaineer!G39+'Charles Town'!G39+Greenbrier!G39+'Mardi Gras'!G39</f>
        <v>456174.50999999995</v>
      </c>
      <c r="H39" s="5">
        <f>Mountaineer!H39+'Charles Town'!H39+Greenbrier!H39+'Mardi Gras'!H39</f>
        <v>4561.74</v>
      </c>
      <c r="I39" s="5">
        <f>Mountaineer!I39+'Charles Town'!I39+Greenbrier!I39+'Mardi Gras'!I39</f>
        <v>451612.7699999999</v>
      </c>
    </row>
    <row r="40" spans="1:9" ht="15" customHeight="1" x14ac:dyDescent="0.25">
      <c r="A40" s="34">
        <f t="shared" si="0"/>
        <v>45332</v>
      </c>
      <c r="B40" s="5">
        <f>Mountaineer!B40+'Charles Town'!B40+Greenbrier!B40+'Mardi Gras'!B40</f>
        <v>103778696.79000001</v>
      </c>
      <c r="C40" s="5">
        <f>Mountaineer!C40+'Charles Town'!C40+Greenbrier!C40+'Mardi Gras'!C40</f>
        <v>99722491.570000008</v>
      </c>
      <c r="D40" s="5">
        <f>Mountaineer!D40+'Charles Town'!D40+Greenbrier!D40+'Mardi Gras'!D40</f>
        <v>4056205.2200000142</v>
      </c>
      <c r="E40" s="5">
        <f>Mountaineer!E40+'Charles Town'!E40+Greenbrier!E40+'Mardi Gras'!E40</f>
        <v>608430.77</v>
      </c>
      <c r="F40" s="5">
        <f>Mountaineer!F40+'Charles Town'!F40+Greenbrier!F40+'Mardi Gras'!F40</f>
        <v>91264.61</v>
      </c>
      <c r="G40" s="5">
        <f>Mountaineer!G40+'Charles Town'!G40+Greenbrier!G40+'Mardi Gras'!G40</f>
        <v>517166.16000000003</v>
      </c>
      <c r="H40" s="5">
        <f>Mountaineer!H40+'Charles Town'!H40+Greenbrier!H40+'Mardi Gras'!H40</f>
        <v>5171.6600000000008</v>
      </c>
      <c r="I40" s="5">
        <f>Mountaineer!I40+'Charles Town'!I40+Greenbrier!I40+'Mardi Gras'!I40</f>
        <v>511994.5</v>
      </c>
    </row>
    <row r="41" spans="1:9" ht="15" customHeight="1" x14ac:dyDescent="0.25">
      <c r="A41" s="34">
        <f t="shared" si="0"/>
        <v>45339</v>
      </c>
      <c r="B41" s="5">
        <f>Mountaineer!B41+'Charles Town'!B41+Greenbrier!B41+'Mardi Gras'!B41</f>
        <v>112330885.06</v>
      </c>
      <c r="C41" s="5">
        <f>Mountaineer!C41+'Charles Town'!C41+Greenbrier!C41+'Mardi Gras'!C41</f>
        <v>108795149.81999999</v>
      </c>
      <c r="D41" s="5">
        <f>Mountaineer!D41+'Charles Town'!D41+Greenbrier!D41+'Mardi Gras'!D41</f>
        <v>3535735.2399999979</v>
      </c>
      <c r="E41" s="5">
        <f>Mountaineer!E41+'Charles Town'!E41+Greenbrier!E41+'Mardi Gras'!E41</f>
        <v>530360.28</v>
      </c>
      <c r="F41" s="5">
        <f>Mountaineer!F41+'Charles Town'!F41+Greenbrier!F41+'Mardi Gras'!F41</f>
        <v>79554.030000000013</v>
      </c>
      <c r="G41" s="5">
        <f>Mountaineer!G41+'Charles Town'!G41+Greenbrier!G41+'Mardi Gras'!G41</f>
        <v>450806.24999999994</v>
      </c>
      <c r="H41" s="5">
        <f>Mountaineer!H41+'Charles Town'!H41+Greenbrier!H41+'Mardi Gras'!H41</f>
        <v>4508.0700000000006</v>
      </c>
      <c r="I41" s="5">
        <f>Mountaineer!I41+'Charles Town'!I41+Greenbrier!I41+'Mardi Gras'!I41</f>
        <v>446298.18</v>
      </c>
    </row>
    <row r="42" spans="1:9" ht="15" customHeight="1" x14ac:dyDescent="0.25">
      <c r="A42" s="34">
        <f t="shared" si="0"/>
        <v>45346</v>
      </c>
      <c r="B42" s="5">
        <f>Mountaineer!B42+'Charles Town'!B42+Greenbrier!B42+'Mardi Gras'!B42</f>
        <v>114606223.16999999</v>
      </c>
      <c r="C42" s="5">
        <f>Mountaineer!C42+'Charles Town'!C42+Greenbrier!C42+'Mardi Gras'!C42</f>
        <v>110079315.71999998</v>
      </c>
      <c r="D42" s="5">
        <f>Mountaineer!D42+'Charles Town'!D42+Greenbrier!D42+'Mardi Gras'!D42</f>
        <v>4526907.4500000123</v>
      </c>
      <c r="E42" s="5">
        <f>Mountaineer!E42+'Charles Town'!E42+Greenbrier!E42+'Mardi Gras'!E42</f>
        <v>679036.12</v>
      </c>
      <c r="F42" s="5">
        <f>Mountaineer!F42+'Charles Town'!F42+Greenbrier!F42+'Mardi Gras'!F42</f>
        <v>101855.42</v>
      </c>
      <c r="G42" s="5">
        <f>Mountaineer!G42+'Charles Town'!G42+Greenbrier!G42+'Mardi Gras'!G42</f>
        <v>577180.70000000007</v>
      </c>
      <c r="H42" s="5">
        <f>Mountaineer!H42+'Charles Town'!H42+Greenbrier!H42+'Mardi Gras'!H42</f>
        <v>5771.8099999999995</v>
      </c>
      <c r="I42" s="5">
        <f>Mountaineer!I42+'Charles Town'!I42+Greenbrier!I42+'Mardi Gras'!I42</f>
        <v>571408.89000000013</v>
      </c>
    </row>
    <row r="43" spans="1:9" ht="15" customHeight="1" x14ac:dyDescent="0.25">
      <c r="A43" s="34">
        <f t="shared" si="0"/>
        <v>45353</v>
      </c>
      <c r="B43" s="5">
        <f>Mountaineer!B43+'Charles Town'!B43+Greenbrier!B43+'Mardi Gras'!B43</f>
        <v>121535810.77</v>
      </c>
      <c r="C43" s="5">
        <f>Mountaineer!C43+'Charles Town'!C43+Greenbrier!C43+'Mardi Gras'!C43</f>
        <v>116200586.075036</v>
      </c>
      <c r="D43" s="5">
        <f>Mountaineer!D43+'Charles Town'!D43+Greenbrier!D43+'Mardi Gras'!D43</f>
        <v>5335224.6949639935</v>
      </c>
      <c r="E43" s="5">
        <f>Mountaineer!E43+'Charles Town'!E43+Greenbrier!E43+'Mardi Gras'!E43</f>
        <v>800283.7</v>
      </c>
      <c r="F43" s="5">
        <f>Mountaineer!F43+'Charles Town'!F43+Greenbrier!F43+'Mardi Gras'!F43</f>
        <v>120042.56</v>
      </c>
      <c r="G43" s="5">
        <f>Mountaineer!G43+'Charles Town'!G43+Greenbrier!G43+'Mardi Gras'!G43</f>
        <v>680241.14000000013</v>
      </c>
      <c r="H43" s="5">
        <f>Mountaineer!H43+'Charles Town'!H43+Greenbrier!H43+'Mardi Gras'!H43</f>
        <v>6802.41</v>
      </c>
      <c r="I43" s="5">
        <f>Mountaineer!I43+'Charles Town'!I43+Greenbrier!I43+'Mardi Gras'!I43</f>
        <v>673438.73</v>
      </c>
    </row>
    <row r="44" spans="1:9" ht="15" customHeight="1" x14ac:dyDescent="0.25">
      <c r="A44" s="34">
        <f t="shared" si="0"/>
        <v>45360</v>
      </c>
      <c r="B44" s="5">
        <f>Mountaineer!B44+'Charles Town'!B44+Greenbrier!B44+'Mardi Gras'!B44</f>
        <v>109607593.37</v>
      </c>
      <c r="C44" s="5">
        <f>Mountaineer!C44+'Charles Town'!C44+Greenbrier!C44+'Mardi Gras'!C44</f>
        <v>104610804.890534</v>
      </c>
      <c r="D44" s="5">
        <f>Mountaineer!D44+'Charles Town'!D44+Greenbrier!D44+'Mardi Gras'!D44</f>
        <v>4996788.4794660155</v>
      </c>
      <c r="E44" s="5">
        <f>Mountaineer!E44+'Charles Town'!E44+Greenbrier!E44+'Mardi Gras'!E44</f>
        <v>749518.27</v>
      </c>
      <c r="F44" s="5">
        <f>Mountaineer!F44+'Charles Town'!F44+Greenbrier!F44+'Mardi Gras'!F44</f>
        <v>112427.74</v>
      </c>
      <c r="G44" s="5">
        <f>Mountaineer!G44+'Charles Town'!G44+Greenbrier!G44+'Mardi Gras'!G44</f>
        <v>637090.53</v>
      </c>
      <c r="H44" s="5">
        <f>Mountaineer!H44+'Charles Town'!H44+Greenbrier!H44+'Mardi Gras'!H44</f>
        <v>6370.9000000000005</v>
      </c>
      <c r="I44" s="5">
        <f>Mountaineer!I44+'Charles Town'!I44+Greenbrier!I44+'Mardi Gras'!I44</f>
        <v>630719.63</v>
      </c>
    </row>
    <row r="45" spans="1:9" ht="15" customHeight="1" x14ac:dyDescent="0.25">
      <c r="A45" s="34">
        <f t="shared" si="0"/>
        <v>45367</v>
      </c>
      <c r="B45" s="5">
        <f>Mountaineer!B45+'Charles Town'!B45+Greenbrier!B45+'Mardi Gras'!B45</f>
        <v>114478387.79000001</v>
      </c>
      <c r="C45" s="5">
        <f>Mountaineer!C45+'Charles Town'!C45+Greenbrier!C45+'Mardi Gras'!C45</f>
        <v>109758266.129388</v>
      </c>
      <c r="D45" s="5">
        <f>Mountaineer!D45+'Charles Town'!D45+Greenbrier!D45+'Mardi Gras'!D45</f>
        <v>4720121.6606119908</v>
      </c>
      <c r="E45" s="5">
        <f>Mountaineer!E45+'Charles Town'!E45+Greenbrier!E45+'Mardi Gras'!E45</f>
        <v>708018.25</v>
      </c>
      <c r="F45" s="5">
        <f>Mountaineer!F45+'Charles Town'!F45+Greenbrier!F45+'Mardi Gras'!F45</f>
        <v>106202.73</v>
      </c>
      <c r="G45" s="5">
        <f>Mountaineer!G45+'Charles Town'!G45+Greenbrier!G45+'Mardi Gras'!G45</f>
        <v>601815.52</v>
      </c>
      <c r="H45" s="5">
        <f>Mountaineer!H45+'Charles Town'!H45+Greenbrier!H45+'Mardi Gras'!H45</f>
        <v>6018.1599999999989</v>
      </c>
      <c r="I45" s="5">
        <f>Mountaineer!I45+'Charles Town'!I45+Greenbrier!I45+'Mardi Gras'!I45</f>
        <v>595797.36</v>
      </c>
    </row>
    <row r="46" spans="1:9" ht="15" customHeight="1" x14ac:dyDescent="0.25">
      <c r="A46" s="34">
        <f t="shared" si="0"/>
        <v>45374</v>
      </c>
      <c r="B46" s="5">
        <f>Mountaineer!B46+'Charles Town'!B46+Greenbrier!B46+'Mardi Gras'!B46</f>
        <v>113577439.36</v>
      </c>
      <c r="C46" s="5">
        <f>Mountaineer!C46+'Charles Town'!C46+Greenbrier!C46+'Mardi Gras'!C46</f>
        <v>109397890.64576301</v>
      </c>
      <c r="D46" s="5">
        <f>Mountaineer!D46+'Charles Town'!D46+Greenbrier!D46+'Mardi Gras'!D46</f>
        <v>4179548.7142369905</v>
      </c>
      <c r="E46" s="5">
        <f>Mountaineer!E46+'Charles Town'!E46+Greenbrier!E46+'Mardi Gras'!E46</f>
        <v>626932.30000000005</v>
      </c>
      <c r="F46" s="5">
        <f>Mountaineer!F46+'Charles Town'!F46+Greenbrier!F46+'Mardi Gras'!F46</f>
        <v>94039.85</v>
      </c>
      <c r="G46" s="5">
        <f>Mountaineer!G46+'Charles Town'!G46+Greenbrier!G46+'Mardi Gras'!G46</f>
        <v>532892.44999999995</v>
      </c>
      <c r="H46" s="5">
        <f>Mountaineer!H46+'Charles Town'!H46+Greenbrier!H46+'Mardi Gras'!H46</f>
        <v>5328.92</v>
      </c>
      <c r="I46" s="5">
        <f>Mountaineer!I46+'Charles Town'!I46+Greenbrier!I46+'Mardi Gras'!I46</f>
        <v>527563.53</v>
      </c>
    </row>
    <row r="47" spans="1:9" ht="15" customHeight="1" x14ac:dyDescent="0.25">
      <c r="A47" s="34">
        <f t="shared" si="0"/>
        <v>45381</v>
      </c>
      <c r="B47" s="5">
        <f>Mountaineer!B47+'Charles Town'!B47+Greenbrier!B47+'Mardi Gras'!B47</f>
        <v>107917873.52</v>
      </c>
      <c r="C47" s="5">
        <f>Mountaineer!C47+'Charles Town'!C47+Greenbrier!C47+'Mardi Gras'!C47</f>
        <v>103173023.756788</v>
      </c>
      <c r="D47" s="5">
        <f>Mountaineer!D47+'Charles Town'!D47+Greenbrier!D47+'Mardi Gras'!D47</f>
        <v>4744849.7632119916</v>
      </c>
      <c r="E47" s="5">
        <f>Mountaineer!E47+'Charles Town'!E47+Greenbrier!E47+'Mardi Gras'!E47</f>
        <v>711727.46</v>
      </c>
      <c r="F47" s="5">
        <f>Mountaineer!F47+'Charles Town'!F47+Greenbrier!F47+'Mardi Gras'!F47</f>
        <v>106759.12</v>
      </c>
      <c r="G47" s="5">
        <f>Mountaineer!G47+'Charles Town'!G47+Greenbrier!G47+'Mardi Gras'!G47</f>
        <v>604968.34000000008</v>
      </c>
      <c r="H47" s="5">
        <f>Mountaineer!H47+'Charles Town'!H47+Greenbrier!H47+'Mardi Gras'!H47</f>
        <v>6049.68</v>
      </c>
      <c r="I47" s="5">
        <f>Mountaineer!I47+'Charles Town'!I47+Greenbrier!I47+'Mardi Gras'!I47</f>
        <v>598918.65999999992</v>
      </c>
    </row>
    <row r="48" spans="1:9" ht="15" customHeight="1" x14ac:dyDescent="0.25">
      <c r="A48" s="34">
        <f t="shared" si="0"/>
        <v>45388</v>
      </c>
      <c r="B48" s="5">
        <f>Mountaineer!B48+'Charles Town'!B48+Greenbrier!B48+'Mardi Gras'!B48</f>
        <v>109079220.22999999</v>
      </c>
      <c r="C48" s="5">
        <f>Mountaineer!C48+'Charles Town'!C48+Greenbrier!C48+'Mardi Gras'!C48</f>
        <v>105476156.05507401</v>
      </c>
      <c r="D48" s="5">
        <f>Mountaineer!D48+'Charles Town'!D48+Greenbrier!D48+'Mardi Gras'!D48</f>
        <v>3603064.1749259927</v>
      </c>
      <c r="E48" s="5">
        <f>Mountaineer!E48+'Charles Town'!E48+Greenbrier!E48+'Mardi Gras'!E48</f>
        <v>540459.65</v>
      </c>
      <c r="F48" s="5">
        <f>Mountaineer!F48+'Charles Town'!F48+Greenbrier!F48+'Mardi Gras'!F48</f>
        <v>81068.94</v>
      </c>
      <c r="G48" s="5">
        <f>Mountaineer!G48+'Charles Town'!G48+Greenbrier!G48+'Mardi Gras'!G48</f>
        <v>459390.71</v>
      </c>
      <c r="H48" s="5">
        <f>Mountaineer!H48+'Charles Town'!H48+Greenbrier!H48+'Mardi Gras'!H48</f>
        <v>4593.9100000000008</v>
      </c>
      <c r="I48" s="5">
        <f>Mountaineer!I48+'Charles Town'!I48+Greenbrier!I48+'Mardi Gras'!I48</f>
        <v>454796.79999999999</v>
      </c>
    </row>
    <row r="49" spans="1:9" ht="15" customHeight="1" x14ac:dyDescent="0.25">
      <c r="A49" s="34">
        <f t="shared" si="0"/>
        <v>45395</v>
      </c>
      <c r="B49" s="5">
        <f>Mountaineer!B49+'Charles Town'!B49+Greenbrier!B49+'Mardi Gras'!B49</f>
        <v>109889323.14999999</v>
      </c>
      <c r="C49" s="5">
        <f>Mountaineer!C49+'Charles Town'!C49+Greenbrier!C49+'Mardi Gras'!C49</f>
        <v>105753736.158287</v>
      </c>
      <c r="D49" s="5">
        <f>Mountaineer!D49+'Charles Town'!D49+Greenbrier!D49+'Mardi Gras'!D49</f>
        <v>4135586.9917129884</v>
      </c>
      <c r="E49" s="5">
        <f>Mountaineer!E49+'Charles Town'!E49+Greenbrier!E49+'Mardi Gras'!E49</f>
        <v>620338.04</v>
      </c>
      <c r="F49" s="5">
        <f>Mountaineer!F49+'Charles Town'!F49+Greenbrier!F49+'Mardi Gras'!F49</f>
        <v>93050.709999999992</v>
      </c>
      <c r="G49" s="5">
        <f>Mountaineer!G49+'Charles Town'!G49+Greenbrier!G49+'Mardi Gras'!G49</f>
        <v>527287.33000000007</v>
      </c>
      <c r="H49" s="5">
        <f>Mountaineer!H49+'Charles Town'!H49+Greenbrier!H49+'Mardi Gras'!H49</f>
        <v>5272.87</v>
      </c>
      <c r="I49" s="5">
        <f>Mountaineer!I49+'Charles Town'!I49+Greenbrier!I49+'Mardi Gras'!I49</f>
        <v>522014.45999999996</v>
      </c>
    </row>
    <row r="50" spans="1:9" ht="15" customHeight="1" x14ac:dyDescent="0.25">
      <c r="A50" s="34">
        <f t="shared" si="0"/>
        <v>45402</v>
      </c>
      <c r="B50" s="5">
        <f>Mountaineer!B50+'Charles Town'!B50+Greenbrier!B50+'Mardi Gras'!B50</f>
        <v>102227964.02</v>
      </c>
      <c r="C50" s="5">
        <f>Mountaineer!C50+'Charles Town'!C50+Greenbrier!C50+'Mardi Gras'!C50</f>
        <v>98151526.157949001</v>
      </c>
      <c r="D50" s="5">
        <f>Mountaineer!D50+'Charles Town'!D50+Greenbrier!D50+'Mardi Gras'!D50</f>
        <v>4076437.8620509999</v>
      </c>
      <c r="E50" s="5">
        <f>Mountaineer!E50+'Charles Town'!E50+Greenbrier!E50+'Mardi Gras'!E50</f>
        <v>611465.67999999993</v>
      </c>
      <c r="F50" s="5">
        <f>Mountaineer!F50+'Charles Town'!F50+Greenbrier!F50+'Mardi Gras'!F50</f>
        <v>91719.86</v>
      </c>
      <c r="G50" s="5">
        <f>Mountaineer!G50+'Charles Town'!G50+Greenbrier!G50+'Mardi Gras'!G50</f>
        <v>519745.82</v>
      </c>
      <c r="H50" s="5">
        <f>Mountaineer!H50+'Charles Town'!H50+Greenbrier!H50+'Mardi Gras'!H50</f>
        <v>5197.45</v>
      </c>
      <c r="I50" s="5">
        <f>Mountaineer!I50+'Charles Town'!I50+Greenbrier!I50+'Mardi Gras'!I50</f>
        <v>514548.36999999994</v>
      </c>
    </row>
    <row r="51" spans="1:9" ht="15" customHeight="1" x14ac:dyDescent="0.25">
      <c r="A51" s="34">
        <f t="shared" si="0"/>
        <v>45409</v>
      </c>
      <c r="B51" s="5">
        <f>Mountaineer!B51+'Charles Town'!B51+Greenbrier!B51+'Mardi Gras'!B51</f>
        <v>106965465.54000001</v>
      </c>
      <c r="C51" s="5">
        <f>Mountaineer!C51+'Charles Town'!C51+Greenbrier!C51+'Mardi Gras'!C51</f>
        <v>102607579.86976901</v>
      </c>
      <c r="D51" s="5">
        <f>Mountaineer!D51+'Charles Town'!D51+Greenbrier!D51+'Mardi Gras'!D51</f>
        <v>4357885.6702310005</v>
      </c>
      <c r="E51" s="5">
        <f>Mountaineer!E51+'Charles Town'!E51+Greenbrier!E51+'Mardi Gras'!E51</f>
        <v>653682.85</v>
      </c>
      <c r="F51" s="5">
        <f>Mountaineer!F51+'Charles Town'!F51+Greenbrier!F51+'Mardi Gras'!F51</f>
        <v>98052.43</v>
      </c>
      <c r="G51" s="5">
        <f>Mountaineer!G51+'Charles Town'!G51+Greenbrier!G51+'Mardi Gras'!G51</f>
        <v>555630.42000000004</v>
      </c>
      <c r="H51" s="5">
        <f>Mountaineer!H51+'Charles Town'!H51+Greenbrier!H51+'Mardi Gras'!H51</f>
        <v>5556.32</v>
      </c>
      <c r="I51" s="5">
        <f>Mountaineer!I51+'Charles Town'!I51+Greenbrier!I51+'Mardi Gras'!I51</f>
        <v>550074.1</v>
      </c>
    </row>
    <row r="52" spans="1:9" ht="15" customHeight="1" x14ac:dyDescent="0.25">
      <c r="A52" s="34">
        <f t="shared" si="0"/>
        <v>45416</v>
      </c>
      <c r="B52" s="5">
        <f>Mountaineer!B52+'Charles Town'!B52+Greenbrier!B52+'Mardi Gras'!B52</f>
        <v>107138701.78</v>
      </c>
      <c r="C52" s="5">
        <f>Mountaineer!C52+'Charles Town'!C52+Greenbrier!C52+'Mardi Gras'!C52</f>
        <v>102146360.071484</v>
      </c>
      <c r="D52" s="5">
        <f>Mountaineer!D52+'Charles Town'!D52+Greenbrier!D52+'Mardi Gras'!D52</f>
        <v>4992341.7085160008</v>
      </c>
      <c r="E52" s="5">
        <f>Mountaineer!E52+'Charles Town'!E52+Greenbrier!E52+'Mardi Gras'!E52</f>
        <v>748851.25000000012</v>
      </c>
      <c r="F52" s="5">
        <f>Mountaineer!F52+'Charles Town'!F52+Greenbrier!F52+'Mardi Gras'!F52</f>
        <v>112327.67999999999</v>
      </c>
      <c r="G52" s="5">
        <f>Mountaineer!G52+'Charles Town'!G52+Greenbrier!G52+'Mardi Gras'!G52</f>
        <v>636523.57000000007</v>
      </c>
      <c r="H52" s="5">
        <f>Mountaineer!H52+'Charles Town'!H52+Greenbrier!H52+'Mardi Gras'!H52</f>
        <v>6365.23</v>
      </c>
      <c r="I52" s="5">
        <f>Mountaineer!I52+'Charles Town'!I52+Greenbrier!I52+'Mardi Gras'!I52</f>
        <v>630158.34000000008</v>
      </c>
    </row>
    <row r="53" spans="1:9" ht="15" customHeight="1" x14ac:dyDescent="0.25">
      <c r="A53" s="34">
        <f t="shared" si="0"/>
        <v>45423</v>
      </c>
      <c r="B53" s="5">
        <f>Mountaineer!B53+'Charles Town'!B53+Greenbrier!B53+'Mardi Gras'!B53</f>
        <v>104313424.64</v>
      </c>
      <c r="C53" s="5">
        <f>Mountaineer!C53+'Charles Town'!C53+Greenbrier!C53+'Mardi Gras'!C53</f>
        <v>100451337.84817299</v>
      </c>
      <c r="D53" s="5">
        <f>Mountaineer!D53+'Charles Town'!D53+Greenbrier!D53+'Mardi Gras'!D53</f>
        <v>3862086.7918269974</v>
      </c>
      <c r="E53" s="5">
        <f>Mountaineer!E53+'Charles Town'!E53+Greenbrier!E53+'Mardi Gras'!E53</f>
        <v>579312.99</v>
      </c>
      <c r="F53" s="5">
        <f>Mountaineer!F53+'Charles Town'!F53+Greenbrier!F53+'Mardi Gras'!F53</f>
        <v>86896.95</v>
      </c>
      <c r="G53" s="5">
        <f>Mountaineer!G53+'Charles Town'!G53+Greenbrier!G53+'Mardi Gras'!G53</f>
        <v>492416.04</v>
      </c>
      <c r="H53" s="5">
        <f>Mountaineer!H53+'Charles Town'!H53+Greenbrier!H53+'Mardi Gras'!H53</f>
        <v>4924.16</v>
      </c>
      <c r="I53" s="5">
        <f>Mountaineer!I53+'Charles Town'!I53+Greenbrier!I53+'Mardi Gras'!I53</f>
        <v>487491.88</v>
      </c>
    </row>
    <row r="54" spans="1:9" ht="15" customHeight="1" x14ac:dyDescent="0.25">
      <c r="A54" s="34">
        <f t="shared" si="0"/>
        <v>45430</v>
      </c>
      <c r="B54" s="5">
        <f>Mountaineer!B54+'Charles Town'!B54+Greenbrier!B54+'Mardi Gras'!B54</f>
        <v>103966339.62</v>
      </c>
      <c r="C54" s="5">
        <f>Mountaineer!C54+'Charles Town'!C54+Greenbrier!C54+'Mardi Gras'!C54</f>
        <v>100432871.456432</v>
      </c>
      <c r="D54" s="5">
        <f>Mountaineer!D54+'Charles Town'!D54+Greenbrier!D54+'Mardi Gras'!D54</f>
        <v>3533468.163568005</v>
      </c>
      <c r="E54" s="5">
        <f>Mountaineer!E54+'Charles Town'!E54+Greenbrier!E54+'Mardi Gras'!E54</f>
        <v>530020.23</v>
      </c>
      <c r="F54" s="5">
        <f>Mountaineer!F54+'Charles Town'!F54+Greenbrier!F54+'Mardi Gras'!F54</f>
        <v>79503.03</v>
      </c>
      <c r="G54" s="5">
        <f>Mountaineer!G54+'Charles Town'!G54+Greenbrier!G54+'Mardi Gras'!G54</f>
        <v>450517.19999999995</v>
      </c>
      <c r="H54" s="5">
        <f>Mountaineer!H54+'Charles Town'!H54+Greenbrier!H54+'Mardi Gras'!H54</f>
        <v>4505.1799999999994</v>
      </c>
      <c r="I54" s="5">
        <f>Mountaineer!I54+'Charles Town'!I54+Greenbrier!I54+'Mardi Gras'!I54</f>
        <v>446012.02</v>
      </c>
    </row>
    <row r="55" spans="1:9" ht="15" customHeight="1" x14ac:dyDescent="0.25">
      <c r="A55" s="34">
        <f t="shared" si="0"/>
        <v>45437</v>
      </c>
      <c r="B55" s="5">
        <f>Mountaineer!B55+'Charles Town'!B55+Greenbrier!B55+'Mardi Gras'!B55</f>
        <v>100350679.02000001</v>
      </c>
      <c r="C55" s="5">
        <f>Mountaineer!C55+'Charles Town'!C55+Greenbrier!C55+'Mardi Gras'!C55</f>
        <v>95894953.488241985</v>
      </c>
      <c r="D55" s="5">
        <f>Mountaineer!D55+'Charles Town'!D55+Greenbrier!D55+'Mardi Gras'!D55</f>
        <v>4455725.5317580085</v>
      </c>
      <c r="E55" s="5">
        <f>Mountaineer!E55+'Charles Town'!E55+Greenbrier!E55+'Mardi Gras'!E55</f>
        <v>668358.82999999996</v>
      </c>
      <c r="F55" s="5">
        <f>Mountaineer!F55+'Charles Town'!F55+Greenbrier!F55+'Mardi Gras'!F55</f>
        <v>100253.82</v>
      </c>
      <c r="G55" s="5">
        <f>Mountaineer!G55+'Charles Town'!G55+Greenbrier!G55+'Mardi Gras'!G55</f>
        <v>568105.01</v>
      </c>
      <c r="H55" s="5">
        <f>Mountaineer!H55+'Charles Town'!H55+Greenbrier!H55+'Mardi Gras'!H55</f>
        <v>5681.06</v>
      </c>
      <c r="I55" s="5">
        <f>Mountaineer!I55+'Charles Town'!I55+Greenbrier!I55+'Mardi Gras'!I55</f>
        <v>562423.95000000007</v>
      </c>
    </row>
    <row r="56" spans="1:9" ht="15" customHeight="1" x14ac:dyDescent="0.25">
      <c r="A56" s="34">
        <f t="shared" si="0"/>
        <v>45444</v>
      </c>
      <c r="B56" s="5">
        <f>Mountaineer!B56+'Charles Town'!B56+Greenbrier!B56+'Mardi Gras'!B56</f>
        <v>103125284.45</v>
      </c>
      <c r="C56" s="5">
        <f>Mountaineer!C56+'Charles Town'!C56+Greenbrier!C56+'Mardi Gras'!C56</f>
        <v>99359010.49024801</v>
      </c>
      <c r="D56" s="5">
        <f>Mountaineer!D56+'Charles Town'!D56+Greenbrier!D56+'Mardi Gras'!D56</f>
        <v>3766273.9597519943</v>
      </c>
      <c r="E56" s="5">
        <f>Mountaineer!E56+'Charles Town'!E56+Greenbrier!E56+'Mardi Gras'!E56</f>
        <v>564941.1</v>
      </c>
      <c r="F56" s="5">
        <f>Mountaineer!F56+'Charles Town'!F56+Greenbrier!F56+'Mardi Gras'!F56</f>
        <v>84741.16</v>
      </c>
      <c r="G56" s="5">
        <f>Mountaineer!G56+'Charles Town'!G56+Greenbrier!G56+'Mardi Gras'!G56</f>
        <v>480199.93999999994</v>
      </c>
      <c r="H56" s="5">
        <f>Mountaineer!H56+'Charles Town'!H56+Greenbrier!H56+'Mardi Gras'!H56</f>
        <v>4802</v>
      </c>
      <c r="I56" s="5">
        <f>Mountaineer!I56+'Charles Town'!I56+Greenbrier!I56+'Mardi Gras'!I56</f>
        <v>475397.93999999994</v>
      </c>
    </row>
    <row r="57" spans="1:9" ht="15" customHeight="1" x14ac:dyDescent="0.25">
      <c r="A57" s="34">
        <f t="shared" si="0"/>
        <v>45451</v>
      </c>
      <c r="B57" s="5">
        <f>Mountaineer!B57+'Charles Town'!B57+Greenbrier!B57+'Mardi Gras'!B57</f>
        <v>105085080.35999998</v>
      </c>
      <c r="C57" s="5">
        <f>Mountaineer!C57+'Charles Town'!C57+Greenbrier!C57+'Mardi Gras'!C57</f>
        <v>100363704.41757601</v>
      </c>
      <c r="D57" s="5">
        <f>Mountaineer!D57+'Charles Town'!D57+Greenbrier!D57+'Mardi Gras'!D57</f>
        <v>4721375.9424239919</v>
      </c>
      <c r="E57" s="5">
        <f>Mountaineer!E57+'Charles Town'!E57+Greenbrier!E57+'Mardi Gras'!E57</f>
        <v>708206.39000000013</v>
      </c>
      <c r="F57" s="5">
        <f>Mountaineer!F57+'Charles Town'!F57+Greenbrier!F57+'Mardi Gras'!F57</f>
        <v>106230.96</v>
      </c>
      <c r="G57" s="5">
        <f>Mountaineer!G57+'Charles Town'!G57+Greenbrier!G57+'Mardi Gras'!G57</f>
        <v>601975.43000000005</v>
      </c>
      <c r="H57" s="5">
        <f>Mountaineer!H57+'Charles Town'!H57+Greenbrier!H57+'Mardi Gras'!H57</f>
        <v>6019.7499999999991</v>
      </c>
      <c r="I57" s="5">
        <f>Mountaineer!I57+'Charles Town'!I57+Greenbrier!I57+'Mardi Gras'!I57</f>
        <v>595955.68000000005</v>
      </c>
    </row>
    <row r="58" spans="1:9" ht="15" customHeight="1" x14ac:dyDescent="0.25">
      <c r="A58" s="34">
        <f t="shared" si="0"/>
        <v>45458</v>
      </c>
      <c r="B58" s="5">
        <f>Mountaineer!B58+'Charles Town'!B58+Greenbrier!B58+'Mardi Gras'!B58</f>
        <v>101314798.16000001</v>
      </c>
      <c r="C58" s="5">
        <f>Mountaineer!C58+'Charles Town'!C58+Greenbrier!C58+'Mardi Gras'!C58</f>
        <v>96534348.715090007</v>
      </c>
      <c r="D58" s="5">
        <f>Mountaineer!D58+'Charles Town'!D58+Greenbrier!D58+'Mardi Gras'!D58</f>
        <v>4780449.4449099898</v>
      </c>
      <c r="E58" s="5">
        <f>Mountaineer!E58+'Charles Town'!E58+Greenbrier!E58+'Mardi Gras'!E58</f>
        <v>717067.41</v>
      </c>
      <c r="F58" s="5">
        <f>Mountaineer!F58+'Charles Town'!F58+Greenbrier!F58+'Mardi Gras'!F58</f>
        <v>107560.11</v>
      </c>
      <c r="G58" s="5">
        <f>Mountaineer!G58+'Charles Town'!G58+Greenbrier!G58+'Mardi Gras'!G58</f>
        <v>609507.29999999993</v>
      </c>
      <c r="H58" s="5">
        <f>Mountaineer!H58+'Charles Town'!H58+Greenbrier!H58+'Mardi Gras'!H58</f>
        <v>6095.08</v>
      </c>
      <c r="I58" s="5">
        <f>Mountaineer!I58+'Charles Town'!I58+Greenbrier!I58+'Mardi Gras'!I58</f>
        <v>603412.22000000009</v>
      </c>
    </row>
    <row r="59" spans="1:9" ht="15" customHeight="1" x14ac:dyDescent="0.25">
      <c r="A59" s="34">
        <f t="shared" si="0"/>
        <v>45465</v>
      </c>
      <c r="B59" s="5">
        <f>Mountaineer!B59+'Charles Town'!B59+Greenbrier!B59+'Mardi Gras'!B59</f>
        <v>102346612.60000001</v>
      </c>
      <c r="C59" s="5">
        <f>Mountaineer!C59+'Charles Town'!C59+Greenbrier!C59+'Mardi Gras'!C59</f>
        <v>97880572.186333984</v>
      </c>
      <c r="D59" s="5">
        <f>Mountaineer!D59+'Charles Town'!D59+Greenbrier!D59+'Mardi Gras'!D59</f>
        <v>4466040.4136660025</v>
      </c>
      <c r="E59" s="5">
        <f>Mountaineer!E59+'Charles Town'!E59+Greenbrier!E59+'Mardi Gras'!E59</f>
        <v>669906.06999999995</v>
      </c>
      <c r="F59" s="5">
        <f>Mountaineer!F59+'Charles Town'!F59+Greenbrier!F59+'Mardi Gras'!F59</f>
        <v>100485.92</v>
      </c>
      <c r="G59" s="5">
        <f>Mountaineer!G59+'Charles Town'!G59+Greenbrier!G59+'Mardi Gras'!G59</f>
        <v>569420.15</v>
      </c>
      <c r="H59" s="5">
        <f>Mountaineer!H59+'Charles Town'!H59+Greenbrier!H59+'Mardi Gras'!H59</f>
        <v>5694.2</v>
      </c>
      <c r="I59" s="5">
        <f>Mountaineer!I59+'Charles Town'!I59+Greenbrier!I59+'Mardi Gras'!I59</f>
        <v>563725.95000000007</v>
      </c>
    </row>
    <row r="60" spans="1:9" ht="15" customHeight="1" x14ac:dyDescent="0.25">
      <c r="A60" s="34">
        <f t="shared" si="0"/>
        <v>45472</v>
      </c>
      <c r="B60" s="5">
        <f>Mountaineer!B60+'Charles Town'!B60+Greenbrier!B60+'Mardi Gras'!B60</f>
        <v>105819397.31</v>
      </c>
      <c r="C60" s="5">
        <f>Mountaineer!C60+'Charles Town'!C60+Greenbrier!C60+'Mardi Gras'!C60</f>
        <v>101800380.96270598</v>
      </c>
      <c r="D60" s="5">
        <f>Mountaineer!D60+'Charles Town'!D60+Greenbrier!D60+'Mardi Gras'!D60</f>
        <v>4019016.3472940135</v>
      </c>
      <c r="E60" s="5">
        <f>Mountaineer!E60+'Charles Town'!E60+Greenbrier!E60+'Mardi Gras'!E60</f>
        <v>602852.45000000007</v>
      </c>
      <c r="F60" s="5">
        <f>Mountaineer!F60+'Charles Town'!F60+Greenbrier!F60+'Mardi Gras'!F60</f>
        <v>90427.86</v>
      </c>
      <c r="G60" s="5">
        <f>Mountaineer!G60+'Charles Town'!G60+Greenbrier!G60+'Mardi Gras'!G60</f>
        <v>512424.59</v>
      </c>
      <c r="H60" s="5">
        <f>Mountaineer!H60+'Charles Town'!H60+Greenbrier!H60+'Mardi Gras'!H60</f>
        <v>5124.2400000000007</v>
      </c>
      <c r="I60" s="5">
        <f>Mountaineer!I60+'Charles Town'!I60+Greenbrier!I60+'Mardi Gras'!I60</f>
        <v>507300.35</v>
      </c>
    </row>
    <row r="61" spans="1:9" ht="15" customHeight="1" x14ac:dyDescent="0.25">
      <c r="A61" s="34">
        <v>45473</v>
      </c>
      <c r="B61" s="5">
        <f>Mountaineer!B61+'Charles Town'!B61+Greenbrier!B61+'Mardi Gras'!B61</f>
        <v>14035971.57</v>
      </c>
      <c r="C61" s="5">
        <f>Mountaineer!C61+'Charles Town'!C61+Greenbrier!C61+'Mardi Gras'!C61</f>
        <v>13498393.330078002</v>
      </c>
      <c r="D61" s="5">
        <f>Mountaineer!D61+'Charles Town'!D61+Greenbrier!D61+'Mardi Gras'!D61</f>
        <v>537578.23992199847</v>
      </c>
      <c r="E61" s="5">
        <f>Mountaineer!E61+'Charles Town'!E61+Greenbrier!E61+'Mardi Gras'!E61</f>
        <v>80636.726999999999</v>
      </c>
      <c r="F61" s="5">
        <f>Mountaineer!F61+'Charles Town'!F61+Greenbrier!F61+'Mardi Gras'!F61</f>
        <v>12095.52</v>
      </c>
      <c r="G61" s="5">
        <f>Mountaineer!G61+'Charles Town'!G61+Greenbrier!G61+'Mardi Gras'!G61</f>
        <v>68541.207000000009</v>
      </c>
      <c r="H61" s="5">
        <f>Mountaineer!H61+'Charles Town'!H61+Greenbrier!H61+'Mardi Gras'!H61</f>
        <v>685.41000000000008</v>
      </c>
      <c r="I61" s="5">
        <f>Mountaineer!I61+'Charles Town'!I61+Greenbrier!I61+'Mardi Gras'!I61</f>
        <v>67855.797000000006</v>
      </c>
    </row>
    <row r="62" spans="1:9" x14ac:dyDescent="0.25">
      <c r="E62" s="6"/>
      <c r="F62" s="6"/>
      <c r="G62" s="6"/>
      <c r="H62" s="6"/>
    </row>
    <row r="63" spans="1:9" ht="15" customHeight="1" thickBot="1" x14ac:dyDescent="0.3">
      <c r="B63" s="7">
        <f t="shared" ref="B63:I63" si="1">SUM(B8:B62)</f>
        <v>5152290310.5500002</v>
      </c>
      <c r="C63" s="7">
        <f t="shared" si="1"/>
        <v>4961485953.8449497</v>
      </c>
      <c r="D63" s="7">
        <f t="shared" si="1"/>
        <v>190804356.70504904</v>
      </c>
      <c r="E63" s="7">
        <f t="shared" si="1"/>
        <v>28620653.517000001</v>
      </c>
      <c r="F63" s="7">
        <f t="shared" si="1"/>
        <v>4293098.0899999989</v>
      </c>
      <c r="G63" s="7">
        <f t="shared" si="1"/>
        <v>24327555.426999994</v>
      </c>
      <c r="H63" s="7">
        <f t="shared" si="1"/>
        <v>243275.54000000004</v>
      </c>
      <c r="I63" s="7">
        <f t="shared" si="1"/>
        <v>24084279.886999998</v>
      </c>
    </row>
    <row r="64" spans="1:9" ht="15" customHeight="1" thickTop="1" x14ac:dyDescent="0.25"/>
    <row r="65" spans="1:1" s="14" customFormat="1" ht="15" customHeight="1" x14ac:dyDescent="0.25">
      <c r="A65" s="13" t="s">
        <v>20</v>
      </c>
    </row>
    <row r="66" spans="1:1" s="14" customFormat="1" ht="15" customHeight="1" x14ac:dyDescent="0.25">
      <c r="A66" s="8" t="s">
        <v>14</v>
      </c>
    </row>
    <row r="67" spans="1:1" s="14" customFormat="1" ht="15" customHeight="1" x14ac:dyDescent="0.25">
      <c r="A67" s="8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8"/>
  <sheetViews>
    <sheetView zoomScaleNormal="100" workbookViewId="0">
      <pane ySplit="6" topLeftCell="A35" activePane="bottomLeft" state="frozen"/>
      <selection pane="bottomLeft" activeCell="B63" sqref="B63:I63"/>
    </sheetView>
  </sheetViews>
  <sheetFormatPr defaultColWidth="10.7109375" defaultRowHeight="15" customHeight="1" x14ac:dyDescent="0.25"/>
  <cols>
    <col min="1" max="1" width="10.85546875" style="16" bestFit="1" customWidth="1"/>
    <col min="2" max="3" width="16.28515625" style="14" bestFit="1" customWidth="1"/>
    <col min="4" max="5" width="15.7109375" style="14" customWidth="1"/>
    <col min="6" max="8" width="14.7109375" style="14" customWidth="1"/>
    <col min="9" max="9" width="15" style="14" customWidth="1"/>
    <col min="10" max="16384" width="10.7109375" style="14"/>
  </cols>
  <sheetData>
    <row r="1" spans="1:9" ht="15" customHeight="1" x14ac:dyDescent="0.25">
      <c r="A1" s="38" t="s">
        <v>9</v>
      </c>
      <c r="B1" s="38"/>
      <c r="C1" s="38"/>
      <c r="D1" s="38"/>
      <c r="E1" s="38"/>
      <c r="F1" s="38"/>
      <c r="G1" s="38"/>
      <c r="H1" s="38"/>
      <c r="I1" s="38"/>
    </row>
    <row r="2" spans="1:9" ht="15" customHeight="1" x14ac:dyDescent="0.25">
      <c r="A2" s="15"/>
      <c r="B2" s="15"/>
      <c r="C2" s="15"/>
      <c r="D2" s="15"/>
      <c r="E2" s="15"/>
      <c r="F2" s="15"/>
      <c r="G2" s="15"/>
      <c r="H2" s="15"/>
    </row>
    <row r="3" spans="1:9" ht="30" x14ac:dyDescent="0.25">
      <c r="A3" s="20" t="s">
        <v>6</v>
      </c>
      <c r="B3" s="20" t="s">
        <v>0</v>
      </c>
      <c r="C3" s="21" t="s">
        <v>1</v>
      </c>
      <c r="D3" s="29" t="s">
        <v>10</v>
      </c>
      <c r="E3" s="29" t="s">
        <v>11</v>
      </c>
      <c r="F3" s="20" t="s">
        <v>3</v>
      </c>
      <c r="G3" s="20" t="s">
        <v>2</v>
      </c>
      <c r="H3" s="30" t="s">
        <v>12</v>
      </c>
      <c r="I3" s="29" t="s">
        <v>13</v>
      </c>
    </row>
    <row r="4" spans="1:9" x14ac:dyDescent="0.25">
      <c r="A4" s="33" t="s">
        <v>17</v>
      </c>
      <c r="B4" s="22">
        <v>486059567.36000001</v>
      </c>
      <c r="C4" s="23">
        <v>467801984.51000011</v>
      </c>
      <c r="D4" s="22">
        <v>18257582.849999972</v>
      </c>
      <c r="E4" s="22">
        <v>2738637.45</v>
      </c>
      <c r="F4" s="22">
        <v>410795.58999999997</v>
      </c>
      <c r="G4" s="22">
        <v>2327841.8600000003</v>
      </c>
      <c r="H4" s="24">
        <v>23278.450000000004</v>
      </c>
      <c r="I4" s="22">
        <v>2304563.4099999992</v>
      </c>
    </row>
    <row r="5" spans="1:9" x14ac:dyDescent="0.25">
      <c r="A5" s="31"/>
      <c r="B5" s="25"/>
      <c r="C5" s="26"/>
      <c r="D5" s="25"/>
      <c r="E5" s="25"/>
      <c r="F5" s="25"/>
      <c r="G5" s="25"/>
      <c r="H5" s="27"/>
      <c r="I5" s="25"/>
    </row>
    <row r="6" spans="1:9" ht="15" customHeight="1" x14ac:dyDescent="0.25">
      <c r="A6" s="39" t="s">
        <v>18</v>
      </c>
      <c r="B6" s="40"/>
      <c r="C6" s="40"/>
      <c r="D6" s="40"/>
      <c r="E6" s="40"/>
      <c r="F6" s="40"/>
      <c r="G6" s="40"/>
      <c r="H6" s="40"/>
      <c r="I6" s="40"/>
    </row>
    <row r="7" spans="1:9" ht="15" customHeight="1" x14ac:dyDescent="0.25">
      <c r="B7" s="17"/>
      <c r="C7" s="17"/>
      <c r="D7" s="17"/>
      <c r="E7" s="17"/>
      <c r="F7" s="17"/>
      <c r="G7" s="17"/>
      <c r="H7" s="17"/>
      <c r="I7" s="18"/>
    </row>
    <row r="8" spans="1:9" ht="15" customHeight="1" x14ac:dyDescent="0.25">
      <c r="A8" s="34" t="s">
        <v>19</v>
      </c>
      <c r="B8" s="17">
        <v>1489155.4</v>
      </c>
      <c r="C8" s="17">
        <v>1415380.6399999983</v>
      </c>
      <c r="D8" s="17">
        <f t="shared" ref="D8" si="0">B8-C8</f>
        <v>73774.760000001639</v>
      </c>
      <c r="E8" s="17">
        <f>ROUND(D8*0.15,2)+0.01</f>
        <v>11066.22</v>
      </c>
      <c r="F8" s="17">
        <f t="shared" ref="F8" si="1">ROUND(E8*0.15,2)</f>
        <v>1659.93</v>
      </c>
      <c r="G8" s="17">
        <f t="shared" ref="G8" si="2">E8-F8</f>
        <v>9406.2899999999991</v>
      </c>
      <c r="H8" s="17">
        <f t="shared" ref="H8" si="3">ROUND(G8*0.01,2)</f>
        <v>94.06</v>
      </c>
      <c r="I8" s="18">
        <f t="shared" ref="I8" si="4">G8-H8</f>
        <v>9312.23</v>
      </c>
    </row>
    <row r="9" spans="1:9" ht="15" customHeight="1" x14ac:dyDescent="0.25">
      <c r="A9" s="34">
        <v>45115</v>
      </c>
      <c r="B9" s="17">
        <v>11296683.909999998</v>
      </c>
      <c r="C9" s="17">
        <v>10818867.009999998</v>
      </c>
      <c r="D9" s="17">
        <f t="shared" ref="D9" si="5">B9-C9</f>
        <v>477816.90000000037</v>
      </c>
      <c r="E9" s="17">
        <f>ROUND(D9*0.15,2)-0.01</f>
        <v>71672.53</v>
      </c>
      <c r="F9" s="17">
        <f t="shared" ref="F9" si="6">ROUND(E9*0.15,2)</f>
        <v>10750.88</v>
      </c>
      <c r="G9" s="17">
        <f t="shared" ref="G9" si="7">E9-F9</f>
        <v>60921.65</v>
      </c>
      <c r="H9" s="17">
        <f t="shared" ref="H9" si="8">ROUND(G9*0.01,2)</f>
        <v>609.22</v>
      </c>
      <c r="I9" s="18">
        <f t="shared" ref="I9" si="9">G9-H9</f>
        <v>60312.43</v>
      </c>
    </row>
    <row r="10" spans="1:9" ht="15" customHeight="1" x14ac:dyDescent="0.25">
      <c r="A10" s="34">
        <f t="shared" ref="A10:A61" si="10">A9+7</f>
        <v>45122</v>
      </c>
      <c r="B10" s="17">
        <v>9307081.8100000005</v>
      </c>
      <c r="C10" s="17">
        <v>8880469.2700000051</v>
      </c>
      <c r="D10" s="17">
        <f t="shared" ref="D10" si="11">B10-C10</f>
        <v>426612.53999999538</v>
      </c>
      <c r="E10" s="17">
        <f>ROUND(D10*0.15,2)</f>
        <v>63991.88</v>
      </c>
      <c r="F10" s="17">
        <f t="shared" ref="F10" si="12">ROUND(E10*0.15,2)</f>
        <v>9598.7800000000007</v>
      </c>
      <c r="G10" s="17">
        <f t="shared" ref="G10" si="13">E10-F10</f>
        <v>54393.1</v>
      </c>
      <c r="H10" s="17">
        <f t="shared" ref="H10" si="14">ROUND(G10*0.01,2)</f>
        <v>543.92999999999995</v>
      </c>
      <c r="I10" s="18">
        <f t="shared" ref="I10" si="15">G10-H10</f>
        <v>53849.17</v>
      </c>
    </row>
    <row r="11" spans="1:9" ht="15" customHeight="1" x14ac:dyDescent="0.25">
      <c r="A11" s="34">
        <f t="shared" si="10"/>
        <v>45129</v>
      </c>
      <c r="B11" s="17">
        <v>9578649.5499999989</v>
      </c>
      <c r="C11" s="17">
        <v>9161895.0400000028</v>
      </c>
      <c r="D11" s="17">
        <f t="shared" ref="D11" si="16">B11-C11</f>
        <v>416754.50999999605</v>
      </c>
      <c r="E11" s="17">
        <f>ROUND(D11*0.15,2)</f>
        <v>62513.18</v>
      </c>
      <c r="F11" s="17">
        <f t="shared" ref="F11" si="17">ROUND(E11*0.15,2)</f>
        <v>9376.98</v>
      </c>
      <c r="G11" s="17">
        <f t="shared" ref="G11" si="18">E11-F11</f>
        <v>53136.2</v>
      </c>
      <c r="H11" s="17">
        <f t="shared" ref="H11" si="19">ROUND(G11*0.01,2)</f>
        <v>531.36</v>
      </c>
      <c r="I11" s="18">
        <f t="shared" ref="I11" si="20">G11-H11</f>
        <v>52604.84</v>
      </c>
    </row>
    <row r="12" spans="1:9" ht="15" customHeight="1" x14ac:dyDescent="0.25">
      <c r="A12" s="34">
        <f t="shared" si="10"/>
        <v>45136</v>
      </c>
      <c r="B12" s="17">
        <v>9832565.1699999999</v>
      </c>
      <c r="C12" s="17">
        <v>9426980.8300000001</v>
      </c>
      <c r="D12" s="17">
        <f t="shared" ref="D12" si="21">B12-C12</f>
        <v>405584.33999999985</v>
      </c>
      <c r="E12" s="17">
        <f>ROUND(D12*0.15,2)</f>
        <v>60837.65</v>
      </c>
      <c r="F12" s="17">
        <f t="shared" ref="F12" si="22">ROUND(E12*0.15,2)</f>
        <v>9125.65</v>
      </c>
      <c r="G12" s="17">
        <f t="shared" ref="G12" si="23">E12-F12</f>
        <v>51712</v>
      </c>
      <c r="H12" s="17">
        <f t="shared" ref="H12" si="24">ROUND(G12*0.01,2)</f>
        <v>517.12</v>
      </c>
      <c r="I12" s="18">
        <f t="shared" ref="I12" si="25">G12-H12</f>
        <v>51194.879999999997</v>
      </c>
    </row>
    <row r="13" spans="1:9" ht="15" customHeight="1" x14ac:dyDescent="0.25">
      <c r="A13" s="34">
        <f t="shared" si="10"/>
        <v>45143</v>
      </c>
      <c r="B13" s="17">
        <v>11126844.43</v>
      </c>
      <c r="C13" s="17">
        <v>10579181.23</v>
      </c>
      <c r="D13" s="17">
        <f t="shared" ref="D13" si="26">B13-C13</f>
        <v>547663.19999999925</v>
      </c>
      <c r="E13" s="17">
        <f>ROUND(D13*0.15,2)</f>
        <v>82149.48</v>
      </c>
      <c r="F13" s="17">
        <f t="shared" ref="F13" si="27">ROUND(E13*0.15,2)</f>
        <v>12322.42</v>
      </c>
      <c r="G13" s="17">
        <f t="shared" ref="G13" si="28">E13-F13</f>
        <v>69827.06</v>
      </c>
      <c r="H13" s="17">
        <f t="shared" ref="H13" si="29">ROUND(G13*0.01,2)</f>
        <v>698.27</v>
      </c>
      <c r="I13" s="18">
        <f t="shared" ref="I13" si="30">G13-H13</f>
        <v>69128.789999999994</v>
      </c>
    </row>
    <row r="14" spans="1:9" ht="15" customHeight="1" x14ac:dyDescent="0.25">
      <c r="A14" s="34">
        <f t="shared" si="10"/>
        <v>45150</v>
      </c>
      <c r="B14" s="17">
        <v>11643157.300000001</v>
      </c>
      <c r="C14" s="17">
        <v>11148588.199999999</v>
      </c>
      <c r="D14" s="17">
        <f t="shared" ref="D14" si="31">B14-C14</f>
        <v>494569.10000000149</v>
      </c>
      <c r="E14" s="17">
        <f>ROUND(D14*0.15,2)-0.01</f>
        <v>74185.36</v>
      </c>
      <c r="F14" s="17">
        <f t="shared" ref="F14" si="32">ROUND(E14*0.15,2)</f>
        <v>11127.8</v>
      </c>
      <c r="G14" s="17">
        <f t="shared" ref="G14" si="33">E14-F14</f>
        <v>63057.56</v>
      </c>
      <c r="H14" s="17">
        <f t="shared" ref="H14" si="34">ROUND(G14*0.01,2)</f>
        <v>630.58000000000004</v>
      </c>
      <c r="I14" s="18">
        <f t="shared" ref="I14" si="35">G14-H14</f>
        <v>62426.979999999996</v>
      </c>
    </row>
    <row r="15" spans="1:9" ht="15" customHeight="1" x14ac:dyDescent="0.25">
      <c r="A15" s="34">
        <f t="shared" si="10"/>
        <v>45157</v>
      </c>
      <c r="B15" s="17">
        <v>10488040.690000001</v>
      </c>
      <c r="C15" s="17">
        <v>9973599.2900000028</v>
      </c>
      <c r="D15" s="17">
        <f t="shared" ref="D15" si="36">B15-C15</f>
        <v>514441.39999999851</v>
      </c>
      <c r="E15" s="17">
        <f>ROUND(D15*0.15,2)</f>
        <v>77166.210000000006</v>
      </c>
      <c r="F15" s="17">
        <f t="shared" ref="F15" si="37">ROUND(E15*0.15,2)</f>
        <v>11574.93</v>
      </c>
      <c r="G15" s="17">
        <f t="shared" ref="G15" si="38">E15-F15</f>
        <v>65591.28</v>
      </c>
      <c r="H15" s="17">
        <f t="shared" ref="H15" si="39">ROUND(G15*0.01,2)</f>
        <v>655.91</v>
      </c>
      <c r="I15" s="18">
        <f t="shared" ref="I15" si="40">G15-H15</f>
        <v>64935.369999999995</v>
      </c>
    </row>
    <row r="16" spans="1:9" ht="15" customHeight="1" x14ac:dyDescent="0.25">
      <c r="A16" s="34">
        <f t="shared" si="10"/>
        <v>45164</v>
      </c>
      <c r="B16" s="17">
        <v>12275400.890000001</v>
      </c>
      <c r="C16" s="17">
        <v>12064656.160000002</v>
      </c>
      <c r="D16" s="17">
        <f t="shared" ref="D16" si="41">B16-C16</f>
        <v>210744.72999999858</v>
      </c>
      <c r="E16" s="17">
        <f>ROUND(D16*0.15,2)-0.01</f>
        <v>31611.7</v>
      </c>
      <c r="F16" s="17">
        <f t="shared" ref="F16" si="42">ROUND(E16*0.15,2)</f>
        <v>4741.76</v>
      </c>
      <c r="G16" s="17">
        <f t="shared" ref="G16" si="43">E16-F16</f>
        <v>26869.940000000002</v>
      </c>
      <c r="H16" s="17">
        <f t="shared" ref="H16" si="44">ROUND(G16*0.01,2)</f>
        <v>268.7</v>
      </c>
      <c r="I16" s="18">
        <f t="shared" ref="I16" si="45">G16-H16</f>
        <v>26601.24</v>
      </c>
    </row>
    <row r="17" spans="1:9" ht="15" customHeight="1" x14ac:dyDescent="0.25">
      <c r="A17" s="34">
        <f t="shared" si="10"/>
        <v>45171</v>
      </c>
      <c r="B17" s="17">
        <v>11283862.42</v>
      </c>
      <c r="C17" s="17">
        <v>11088057.869999999</v>
      </c>
      <c r="D17" s="17">
        <f t="shared" ref="D17" si="46">B17-C17</f>
        <v>195804.55000000075</v>
      </c>
      <c r="E17" s="17">
        <f>ROUND(D17*0.15,2)</f>
        <v>29370.68</v>
      </c>
      <c r="F17" s="17">
        <f t="shared" ref="F17" si="47">ROUND(E17*0.15,2)</f>
        <v>4405.6000000000004</v>
      </c>
      <c r="G17" s="17">
        <f t="shared" ref="G17" si="48">E17-F17</f>
        <v>24965.08</v>
      </c>
      <c r="H17" s="17">
        <f t="shared" ref="H17" si="49">ROUND(G17*0.01,2)</f>
        <v>249.65</v>
      </c>
      <c r="I17" s="18">
        <f t="shared" ref="I17" si="50">G17-H17</f>
        <v>24715.43</v>
      </c>
    </row>
    <row r="18" spans="1:9" ht="15" customHeight="1" x14ac:dyDescent="0.25">
      <c r="A18" s="34">
        <f t="shared" si="10"/>
        <v>45178</v>
      </c>
      <c r="B18" s="17">
        <v>10365826.670000002</v>
      </c>
      <c r="C18" s="17">
        <v>9878402.2300000004</v>
      </c>
      <c r="D18" s="17">
        <f t="shared" ref="D18" si="51">B18-C18</f>
        <v>487424.44000000134</v>
      </c>
      <c r="E18" s="17">
        <f>ROUND(D18*0.15,2)</f>
        <v>73113.67</v>
      </c>
      <c r="F18" s="17">
        <f t="shared" ref="F18" si="52">ROUND(E18*0.15,2)</f>
        <v>10967.05</v>
      </c>
      <c r="G18" s="17">
        <f t="shared" ref="G18" si="53">E18-F18</f>
        <v>62146.619999999995</v>
      </c>
      <c r="H18" s="17">
        <f t="shared" ref="H18" si="54">ROUND(G18*0.01,2)</f>
        <v>621.47</v>
      </c>
      <c r="I18" s="18">
        <f t="shared" ref="I18" si="55">G18-H18</f>
        <v>61525.149999999994</v>
      </c>
    </row>
    <row r="19" spans="1:9" ht="15" customHeight="1" x14ac:dyDescent="0.25">
      <c r="A19" s="34">
        <f t="shared" si="10"/>
        <v>45185</v>
      </c>
      <c r="B19" s="17">
        <v>16350706.5</v>
      </c>
      <c r="C19" s="17">
        <v>16623328.879999992</v>
      </c>
      <c r="D19" s="17">
        <f t="shared" ref="D19" si="56">B19-C19</f>
        <v>-272622.37999999151</v>
      </c>
      <c r="E19" s="17">
        <f>ROUND(D19*0.15,2)+0.01</f>
        <v>-40893.35</v>
      </c>
      <c r="F19" s="17">
        <f t="shared" ref="F19" si="57">ROUND(E19*0.15,2)</f>
        <v>-6134</v>
      </c>
      <c r="G19" s="17">
        <f t="shared" ref="G19" si="58">E19-F19</f>
        <v>-34759.35</v>
      </c>
      <c r="H19" s="17">
        <f t="shared" ref="H19" si="59">ROUND(G19*0.01,2)</f>
        <v>-347.59</v>
      </c>
      <c r="I19" s="18">
        <f t="shared" ref="I19" si="60">G19-H19</f>
        <v>-34411.760000000002</v>
      </c>
    </row>
    <row r="20" spans="1:9" ht="15" customHeight="1" x14ac:dyDescent="0.25">
      <c r="A20" s="34">
        <f t="shared" si="10"/>
        <v>45192</v>
      </c>
      <c r="B20" s="17">
        <v>21217261.459999997</v>
      </c>
      <c r="C20" s="17">
        <v>20080768.689999994</v>
      </c>
      <c r="D20" s="17">
        <f t="shared" ref="D20" si="61">B20-C20</f>
        <v>1136492.7700000033</v>
      </c>
      <c r="E20" s="17">
        <f>ROUND(D20*0.15,2)-0.01</f>
        <v>170473.91</v>
      </c>
      <c r="F20" s="17">
        <f t="shared" ref="F20" si="62">ROUND(E20*0.15,2)</f>
        <v>25571.09</v>
      </c>
      <c r="G20" s="17">
        <f t="shared" ref="G20" si="63">E20-F20</f>
        <v>144902.82</v>
      </c>
      <c r="H20" s="17">
        <f t="shared" ref="H20" si="64">ROUND(G20*0.01,2)</f>
        <v>1449.03</v>
      </c>
      <c r="I20" s="18">
        <f t="shared" ref="I20" si="65">G20-H20</f>
        <v>143453.79</v>
      </c>
    </row>
    <row r="21" spans="1:9" ht="15" customHeight="1" x14ac:dyDescent="0.25">
      <c r="A21" s="34">
        <f t="shared" si="10"/>
        <v>45199</v>
      </c>
      <c r="B21" s="17">
        <v>20712760.160000004</v>
      </c>
      <c r="C21" s="17">
        <v>20174183.359999996</v>
      </c>
      <c r="D21" s="17">
        <f t="shared" ref="D21" si="66">B21-C21</f>
        <v>538576.8000000082</v>
      </c>
      <c r="E21" s="17">
        <f>ROUND(D21*0.15,2)</f>
        <v>80786.52</v>
      </c>
      <c r="F21" s="17">
        <f t="shared" ref="F21" si="67">ROUND(E21*0.15,2)</f>
        <v>12117.98</v>
      </c>
      <c r="G21" s="17">
        <f t="shared" ref="G21" si="68">E21-F21</f>
        <v>68668.540000000008</v>
      </c>
      <c r="H21" s="17">
        <f t="shared" ref="H21" si="69">ROUND(G21*0.01,2)</f>
        <v>686.69</v>
      </c>
      <c r="I21" s="18">
        <f t="shared" ref="I21" si="70">G21-H21</f>
        <v>67981.850000000006</v>
      </c>
    </row>
    <row r="22" spans="1:9" ht="15" customHeight="1" x14ac:dyDescent="0.25">
      <c r="A22" s="34">
        <f t="shared" si="10"/>
        <v>45206</v>
      </c>
      <c r="B22" s="17">
        <v>20728536.84</v>
      </c>
      <c r="C22" s="17">
        <v>20108061.960000005</v>
      </c>
      <c r="D22" s="17">
        <f t="shared" ref="D22" si="71">B22-C22</f>
        <v>620474.87999999523</v>
      </c>
      <c r="E22" s="17">
        <f>ROUND(D22*0.15,2)</f>
        <v>93071.23</v>
      </c>
      <c r="F22" s="17">
        <f t="shared" ref="F22" si="72">ROUND(E22*0.15,2)</f>
        <v>13960.68</v>
      </c>
      <c r="G22" s="17">
        <f t="shared" ref="G22" si="73">E22-F22</f>
        <v>79110.549999999988</v>
      </c>
      <c r="H22" s="17">
        <f t="shared" ref="H22" si="74">ROUND(G22*0.01,2)</f>
        <v>791.11</v>
      </c>
      <c r="I22" s="18">
        <f t="shared" ref="I22" si="75">G22-H22</f>
        <v>78319.439999999988</v>
      </c>
    </row>
    <row r="23" spans="1:9" ht="15" customHeight="1" x14ac:dyDescent="0.25">
      <c r="A23" s="34">
        <f t="shared" si="10"/>
        <v>45213</v>
      </c>
      <c r="B23" s="17">
        <v>21574538.719999999</v>
      </c>
      <c r="C23" s="17">
        <v>21049388</v>
      </c>
      <c r="D23" s="17">
        <f t="shared" ref="D23" si="76">B23-C23</f>
        <v>525150.71999999881</v>
      </c>
      <c r="E23" s="17">
        <f>ROUND(D23*0.15,2)</f>
        <v>78772.61</v>
      </c>
      <c r="F23" s="17">
        <f t="shared" ref="F23" si="77">ROUND(E23*0.15,2)</f>
        <v>11815.89</v>
      </c>
      <c r="G23" s="17">
        <f t="shared" ref="G23" si="78">E23-F23</f>
        <v>66956.72</v>
      </c>
      <c r="H23" s="17">
        <f t="shared" ref="H23" si="79">ROUND(G23*0.01,2)</f>
        <v>669.57</v>
      </c>
      <c r="I23" s="18">
        <f t="shared" ref="I23" si="80">G23-H23</f>
        <v>66287.149999999994</v>
      </c>
    </row>
    <row r="24" spans="1:9" ht="15" customHeight="1" x14ac:dyDescent="0.25">
      <c r="A24" s="34">
        <f t="shared" si="10"/>
        <v>45220</v>
      </c>
      <c r="B24" s="17">
        <v>56792908.099999994</v>
      </c>
      <c r="C24" s="17">
        <v>56269435.36999999</v>
      </c>
      <c r="D24" s="17">
        <f t="shared" ref="D24" si="81">B24-C24</f>
        <v>523472.73000000417</v>
      </c>
      <c r="E24" s="17">
        <f>ROUND(D24*0.15,2)</f>
        <v>78520.91</v>
      </c>
      <c r="F24" s="17">
        <f t="shared" ref="F24" si="82">ROUND(E24*0.15,2)</f>
        <v>11778.14</v>
      </c>
      <c r="G24" s="17">
        <f t="shared" ref="G24" si="83">E24-F24</f>
        <v>66742.77</v>
      </c>
      <c r="H24" s="17">
        <f t="shared" ref="H24" si="84">ROUND(G24*0.01,2)</f>
        <v>667.43</v>
      </c>
      <c r="I24" s="18">
        <f t="shared" ref="I24" si="85">G24-H24</f>
        <v>66075.340000000011</v>
      </c>
    </row>
    <row r="25" spans="1:9" ht="15" customHeight="1" x14ac:dyDescent="0.25">
      <c r="A25" s="34">
        <f t="shared" si="10"/>
        <v>45227</v>
      </c>
      <c r="B25" s="17">
        <v>9918476.1500000004</v>
      </c>
      <c r="C25" s="17">
        <v>9454662.7199999969</v>
      </c>
      <c r="D25" s="17">
        <f t="shared" ref="D25" si="86">B25-C25</f>
        <v>463813.43000000343</v>
      </c>
      <c r="E25" s="17">
        <f>ROUND(D25*0.15,2)+0.01</f>
        <v>69572.01999999999</v>
      </c>
      <c r="F25" s="17">
        <f t="shared" ref="F25" si="87">ROUND(E25*0.15,2)</f>
        <v>10435.799999999999</v>
      </c>
      <c r="G25" s="17">
        <f t="shared" ref="G25" si="88">E25-F25</f>
        <v>59136.219999999987</v>
      </c>
      <c r="H25" s="17">
        <f t="shared" ref="H25" si="89">ROUND(G25*0.01,2)</f>
        <v>591.36</v>
      </c>
      <c r="I25" s="18">
        <f t="shared" ref="I25" si="90">G25-H25</f>
        <v>58544.859999999986</v>
      </c>
    </row>
    <row r="26" spans="1:9" ht="15" customHeight="1" x14ac:dyDescent="0.25">
      <c r="A26" s="34">
        <f t="shared" si="10"/>
        <v>45234</v>
      </c>
      <c r="B26" s="17">
        <v>13925204.550000001</v>
      </c>
      <c r="C26" s="17">
        <v>13289638.579999998</v>
      </c>
      <c r="D26" s="17">
        <f t="shared" ref="D26" si="91">B26-C26</f>
        <v>635565.97000000253</v>
      </c>
      <c r="E26" s="17">
        <f>ROUND(D26*0.15,2)</f>
        <v>95334.9</v>
      </c>
      <c r="F26" s="17">
        <f t="shared" ref="F26" si="92">ROUND(E26*0.15,2)</f>
        <v>14300.24</v>
      </c>
      <c r="G26" s="17">
        <f t="shared" ref="G26" si="93">E26-F26</f>
        <v>81034.659999999989</v>
      </c>
      <c r="H26" s="17">
        <f t="shared" ref="H26" si="94">ROUND(G26*0.01,2)</f>
        <v>810.35</v>
      </c>
      <c r="I26" s="18">
        <f t="shared" ref="I26" si="95">G26-H26</f>
        <v>80224.309999999983</v>
      </c>
    </row>
    <row r="27" spans="1:9" ht="15" customHeight="1" x14ac:dyDescent="0.25">
      <c r="A27" s="34">
        <f t="shared" si="10"/>
        <v>45241</v>
      </c>
      <c r="B27" s="17">
        <v>13120922.039999999</v>
      </c>
      <c r="C27" s="17">
        <v>12552080.090000002</v>
      </c>
      <c r="D27" s="17">
        <f t="shared" ref="D27" si="96">B27-C27</f>
        <v>568841.94999999739</v>
      </c>
      <c r="E27" s="17">
        <f>ROUND(D27*0.15,2)</f>
        <v>85326.29</v>
      </c>
      <c r="F27" s="17">
        <f t="shared" ref="F27" si="97">ROUND(E27*0.15,2)</f>
        <v>12798.94</v>
      </c>
      <c r="G27" s="17">
        <f t="shared" ref="G27" si="98">E27-F27</f>
        <v>72527.349999999991</v>
      </c>
      <c r="H27" s="17">
        <f t="shared" ref="H27" si="99">ROUND(G27*0.01,2)</f>
        <v>725.27</v>
      </c>
      <c r="I27" s="18">
        <f t="shared" ref="I27" si="100">G27-H27</f>
        <v>71802.079999999987</v>
      </c>
    </row>
    <row r="28" spans="1:9" ht="15" customHeight="1" x14ac:dyDescent="0.25">
      <c r="A28" s="34">
        <f t="shared" si="10"/>
        <v>45248</v>
      </c>
      <c r="B28" s="17">
        <v>12682027.42</v>
      </c>
      <c r="C28" s="17">
        <v>12204200.08</v>
      </c>
      <c r="D28" s="17">
        <f t="shared" ref="D28" si="101">B28-C28</f>
        <v>477827.33999999985</v>
      </c>
      <c r="E28" s="17">
        <f>ROUND(D28*0.15,2)</f>
        <v>71674.100000000006</v>
      </c>
      <c r="F28" s="17">
        <f t="shared" ref="F28" si="102">ROUND(E28*0.15,2)</f>
        <v>10751.12</v>
      </c>
      <c r="G28" s="17">
        <f t="shared" ref="G28" si="103">E28-F28</f>
        <v>60922.98</v>
      </c>
      <c r="H28" s="17">
        <f t="shared" ref="H28" si="104">ROUND(G28*0.01,2)</f>
        <v>609.23</v>
      </c>
      <c r="I28" s="18">
        <f t="shared" ref="I28" si="105">G28-H28</f>
        <v>60313.75</v>
      </c>
    </row>
    <row r="29" spans="1:9" ht="15" customHeight="1" x14ac:dyDescent="0.25">
      <c r="A29" s="34">
        <f t="shared" si="10"/>
        <v>45255</v>
      </c>
      <c r="B29" s="17">
        <v>13275903.720000003</v>
      </c>
      <c r="C29" s="17">
        <v>12652441.629999995</v>
      </c>
      <c r="D29" s="17">
        <f t="shared" ref="D29" si="106">B29-C29</f>
        <v>623462.0900000073</v>
      </c>
      <c r="E29" s="17">
        <f>ROUND(D29*0.15,2)+0.01</f>
        <v>93519.319999999992</v>
      </c>
      <c r="F29" s="17">
        <f t="shared" ref="F29" si="107">ROUND(E29*0.15,2)</f>
        <v>14027.9</v>
      </c>
      <c r="G29" s="17">
        <f t="shared" ref="G29" si="108">E29-F29</f>
        <v>79491.42</v>
      </c>
      <c r="H29" s="17">
        <f t="shared" ref="H29" si="109">ROUND(G29*0.01,2)</f>
        <v>794.91</v>
      </c>
      <c r="I29" s="18">
        <f t="shared" ref="I29" si="110">G29-H29</f>
        <v>78696.509999999995</v>
      </c>
    </row>
    <row r="30" spans="1:9" ht="15" customHeight="1" x14ac:dyDescent="0.25">
      <c r="A30" s="34">
        <f t="shared" si="10"/>
        <v>45262</v>
      </c>
      <c r="B30" s="17">
        <v>13225306.74</v>
      </c>
      <c r="C30" s="17">
        <v>12575971.199999996</v>
      </c>
      <c r="D30" s="17">
        <f t="shared" ref="D30" si="111">B30-C30</f>
        <v>649335.54000000469</v>
      </c>
      <c r="E30" s="17">
        <f>ROUND(D30*0.15,2)</f>
        <v>97400.33</v>
      </c>
      <c r="F30" s="17">
        <f t="shared" ref="F30" si="112">ROUND(E30*0.15,2)</f>
        <v>14610.05</v>
      </c>
      <c r="G30" s="17">
        <f t="shared" ref="G30" si="113">E30-F30</f>
        <v>82790.28</v>
      </c>
      <c r="H30" s="17">
        <f t="shared" ref="H30" si="114">ROUND(G30*0.01,2)</f>
        <v>827.9</v>
      </c>
      <c r="I30" s="18">
        <f t="shared" ref="I30" si="115">G30-H30</f>
        <v>81962.38</v>
      </c>
    </row>
    <row r="31" spans="1:9" ht="15" customHeight="1" x14ac:dyDescent="0.25">
      <c r="A31" s="34">
        <f t="shared" si="10"/>
        <v>45269</v>
      </c>
      <c r="B31" s="17">
        <v>14553952.289999999</v>
      </c>
      <c r="C31" s="17">
        <v>13898050.750000002</v>
      </c>
      <c r="D31" s="17">
        <f t="shared" ref="D31" si="116">B31-C31</f>
        <v>655901.53999999724</v>
      </c>
      <c r="E31" s="17">
        <f>ROUND(D31*0.15,2)</f>
        <v>98385.23</v>
      </c>
      <c r="F31" s="17">
        <f t="shared" ref="F31" si="117">ROUND(E31*0.15,2)</f>
        <v>14757.78</v>
      </c>
      <c r="G31" s="17">
        <f t="shared" ref="G31" si="118">E31-F31</f>
        <v>83627.45</v>
      </c>
      <c r="H31" s="17">
        <f t="shared" ref="H31" si="119">ROUND(G31*0.01,2)</f>
        <v>836.27</v>
      </c>
      <c r="I31" s="18">
        <f t="shared" ref="I31" si="120">G31-H31</f>
        <v>82791.179999999993</v>
      </c>
    </row>
    <row r="32" spans="1:9" ht="15" customHeight="1" x14ac:dyDescent="0.25">
      <c r="A32" s="34">
        <f t="shared" si="10"/>
        <v>45276</v>
      </c>
      <c r="B32" s="17">
        <v>13836455.600000001</v>
      </c>
      <c r="C32" s="17">
        <v>13288331.310000001</v>
      </c>
      <c r="D32" s="17">
        <f t="shared" ref="D32" si="121">B32-C32</f>
        <v>548124.29000000097</v>
      </c>
      <c r="E32" s="17">
        <f>ROUND(D32*0.15,2)+0.01</f>
        <v>82218.649999999994</v>
      </c>
      <c r="F32" s="17">
        <f t="shared" ref="F32" si="122">ROUND(E32*0.15,2)</f>
        <v>12332.8</v>
      </c>
      <c r="G32" s="17">
        <f t="shared" ref="G32" si="123">E32-F32</f>
        <v>69885.849999999991</v>
      </c>
      <c r="H32" s="17">
        <f t="shared" ref="H32" si="124">ROUND(G32*0.01,2)</f>
        <v>698.86</v>
      </c>
      <c r="I32" s="18">
        <f t="shared" ref="I32" si="125">G32-H32</f>
        <v>69186.989999999991</v>
      </c>
    </row>
    <row r="33" spans="1:9" ht="15" customHeight="1" x14ac:dyDescent="0.25">
      <c r="A33" s="34">
        <f t="shared" si="10"/>
        <v>45283</v>
      </c>
      <c r="B33" s="17">
        <v>14773453.49</v>
      </c>
      <c r="C33" s="17">
        <v>14218743.130000001</v>
      </c>
      <c r="D33" s="17">
        <f t="shared" ref="D33" si="126">B33-C33</f>
        <v>554710.3599999994</v>
      </c>
      <c r="E33" s="17">
        <f>ROUND(D33*0.15,2)+0.01</f>
        <v>83206.559999999998</v>
      </c>
      <c r="F33" s="17">
        <f t="shared" ref="F33" si="127">ROUND(E33*0.15,2)</f>
        <v>12480.98</v>
      </c>
      <c r="G33" s="17">
        <f t="shared" ref="G33" si="128">E33-F33</f>
        <v>70725.58</v>
      </c>
      <c r="H33" s="17">
        <f t="shared" ref="H33" si="129">ROUND(G33*0.01,2)</f>
        <v>707.26</v>
      </c>
      <c r="I33" s="18">
        <f t="shared" ref="I33" si="130">G33-H33</f>
        <v>70018.320000000007</v>
      </c>
    </row>
    <row r="34" spans="1:9" ht="15" customHeight="1" x14ac:dyDescent="0.25">
      <c r="A34" s="34">
        <f t="shared" si="10"/>
        <v>45290</v>
      </c>
      <c r="B34" s="35">
        <v>15168645.83</v>
      </c>
      <c r="C34" s="35">
        <v>14571364.979999995</v>
      </c>
      <c r="D34" s="17">
        <f t="shared" ref="D34" si="131">B34-C34</f>
        <v>597280.85000000522</v>
      </c>
      <c r="E34" s="17">
        <f>ROUND(D34*0.15,2)-0.01</f>
        <v>89592.12000000001</v>
      </c>
      <c r="F34" s="17">
        <f t="shared" ref="F34" si="132">ROUND(E34*0.15,2)</f>
        <v>13438.82</v>
      </c>
      <c r="G34" s="17">
        <f t="shared" ref="G34" si="133">E34-F34</f>
        <v>76153.300000000017</v>
      </c>
      <c r="H34" s="17">
        <f t="shared" ref="H34" si="134">ROUND(G34*0.01,2)</f>
        <v>761.53</v>
      </c>
      <c r="I34" s="18">
        <f t="shared" ref="I34" si="135">G34-H34</f>
        <v>75391.770000000019</v>
      </c>
    </row>
    <row r="35" spans="1:9" ht="15" customHeight="1" x14ac:dyDescent="0.25">
      <c r="A35" s="34">
        <f t="shared" si="10"/>
        <v>45297</v>
      </c>
      <c r="B35" s="35">
        <v>15925620.829999998</v>
      </c>
      <c r="C35" s="35">
        <v>15381839.09</v>
      </c>
      <c r="D35" s="17">
        <f t="shared" ref="D35" si="136">B35-C35</f>
        <v>543781.73999999836</v>
      </c>
      <c r="E35" s="17">
        <f>ROUND(D35*0.15,2)</f>
        <v>81567.259999999995</v>
      </c>
      <c r="F35" s="17">
        <f t="shared" ref="F35" si="137">ROUND(E35*0.15,2)</f>
        <v>12235.09</v>
      </c>
      <c r="G35" s="17">
        <f t="shared" ref="G35" si="138">E35-F35</f>
        <v>69332.17</v>
      </c>
      <c r="H35" s="17">
        <f t="shared" ref="H35" si="139">ROUND(G35*0.01,2)</f>
        <v>693.32</v>
      </c>
      <c r="I35" s="18">
        <f t="shared" ref="I35" si="140">G35-H35</f>
        <v>68638.849999999991</v>
      </c>
    </row>
    <row r="36" spans="1:9" ht="15" customHeight="1" x14ac:dyDescent="0.25">
      <c r="A36" s="34">
        <f t="shared" si="10"/>
        <v>45304</v>
      </c>
      <c r="B36" s="35">
        <v>14219487.280000001</v>
      </c>
      <c r="C36" s="35">
        <v>13542385.010000002</v>
      </c>
      <c r="D36" s="17">
        <f t="shared" ref="D36" si="141">B36-C36</f>
        <v>677102.26999999955</v>
      </c>
      <c r="E36" s="17">
        <f>ROUND(D36*0.15,2)</f>
        <v>101565.34</v>
      </c>
      <c r="F36" s="17">
        <f t="shared" ref="F36" si="142">ROUND(E36*0.15,2)</f>
        <v>15234.8</v>
      </c>
      <c r="G36" s="17">
        <f t="shared" ref="G36" si="143">E36-F36</f>
        <v>86330.54</v>
      </c>
      <c r="H36" s="17">
        <f t="shared" ref="H36" si="144">ROUND(G36*0.01,2)</f>
        <v>863.31</v>
      </c>
      <c r="I36" s="18">
        <f t="shared" ref="I36" si="145">G36-H36</f>
        <v>85467.23</v>
      </c>
    </row>
    <row r="37" spans="1:9" ht="15" customHeight="1" x14ac:dyDescent="0.25">
      <c r="A37" s="34">
        <f t="shared" si="10"/>
        <v>45311</v>
      </c>
      <c r="B37" s="35">
        <v>18276112.350000001</v>
      </c>
      <c r="C37" s="35">
        <v>18090131.120000005</v>
      </c>
      <c r="D37" s="17">
        <f t="shared" ref="D37" si="146">B37-C37</f>
        <v>185981.22999999672</v>
      </c>
      <c r="E37" s="17">
        <f>ROUND(D37*0.15,2)</f>
        <v>27897.18</v>
      </c>
      <c r="F37" s="17">
        <f t="shared" ref="F37" si="147">ROUND(E37*0.15,2)</f>
        <v>4184.58</v>
      </c>
      <c r="G37" s="17">
        <f t="shared" ref="G37" si="148">E37-F37</f>
        <v>23712.6</v>
      </c>
      <c r="H37" s="17">
        <f t="shared" ref="H37" si="149">ROUND(G37*0.01,2)</f>
        <v>237.13</v>
      </c>
      <c r="I37" s="18">
        <f t="shared" ref="I37" si="150">G37-H37</f>
        <v>23475.469999999998</v>
      </c>
    </row>
    <row r="38" spans="1:9" ht="15" customHeight="1" x14ac:dyDescent="0.25">
      <c r="A38" s="34">
        <f t="shared" si="10"/>
        <v>45318</v>
      </c>
      <c r="B38" s="35">
        <v>16972798.989999998</v>
      </c>
      <c r="C38" s="35">
        <v>16417386.050000003</v>
      </c>
      <c r="D38" s="17">
        <f t="shared" ref="D38" si="151">B38-C38</f>
        <v>555412.93999999575</v>
      </c>
      <c r="E38" s="17">
        <f>ROUND(D38*0.15,2)</f>
        <v>83311.94</v>
      </c>
      <c r="F38" s="17">
        <f t="shared" ref="F38" si="152">ROUND(E38*0.15,2)</f>
        <v>12496.79</v>
      </c>
      <c r="G38" s="17">
        <f t="shared" ref="G38" si="153">E38-F38</f>
        <v>70815.149999999994</v>
      </c>
      <c r="H38" s="17">
        <f t="shared" ref="H38" si="154">ROUND(G38*0.01,2)</f>
        <v>708.15</v>
      </c>
      <c r="I38" s="18">
        <f t="shared" ref="I38" si="155">G38-H38</f>
        <v>70107</v>
      </c>
    </row>
    <row r="39" spans="1:9" ht="15" customHeight="1" x14ac:dyDescent="0.25">
      <c r="A39" s="34">
        <f t="shared" si="10"/>
        <v>45325</v>
      </c>
      <c r="B39" s="35">
        <v>19550881.839999996</v>
      </c>
      <c r="C39" s="35">
        <v>19031891.999999993</v>
      </c>
      <c r="D39" s="17">
        <f t="shared" ref="D39" si="156">B39-C39</f>
        <v>518989.84000000358</v>
      </c>
      <c r="E39" s="17">
        <f>ROUND(D39*0.15,2)</f>
        <v>77848.479999999996</v>
      </c>
      <c r="F39" s="17">
        <f t="shared" ref="F39" si="157">ROUND(E39*0.15,2)</f>
        <v>11677.27</v>
      </c>
      <c r="G39" s="17">
        <f t="shared" ref="G39" si="158">E39-F39</f>
        <v>66171.209999999992</v>
      </c>
      <c r="H39" s="17">
        <f t="shared" ref="H39" si="159">ROUND(G39*0.01,2)</f>
        <v>661.71</v>
      </c>
      <c r="I39" s="18">
        <f t="shared" ref="I39" si="160">G39-H39</f>
        <v>65509.499999999993</v>
      </c>
    </row>
    <row r="40" spans="1:9" ht="15" customHeight="1" x14ac:dyDescent="0.25">
      <c r="A40" s="34">
        <f t="shared" si="10"/>
        <v>45332</v>
      </c>
      <c r="B40" s="35">
        <v>18910099.38000001</v>
      </c>
      <c r="C40" s="35">
        <v>18154568.469999999</v>
      </c>
      <c r="D40" s="17">
        <f t="shared" ref="D40" si="161">B40-C40</f>
        <v>755530.91000001132</v>
      </c>
      <c r="E40" s="17">
        <f>ROUND(D40*0.15,2)-0.01</f>
        <v>113329.63</v>
      </c>
      <c r="F40" s="17">
        <f t="shared" ref="F40" si="162">ROUND(E40*0.15,2)</f>
        <v>16999.439999999999</v>
      </c>
      <c r="G40" s="17">
        <f t="shared" ref="G40" si="163">E40-F40</f>
        <v>96330.19</v>
      </c>
      <c r="H40" s="17">
        <f t="shared" ref="H40" si="164">ROUND(G40*0.01,2)</f>
        <v>963.3</v>
      </c>
      <c r="I40" s="18">
        <f t="shared" ref="I40" si="165">G40-H40</f>
        <v>95366.89</v>
      </c>
    </row>
    <row r="41" spans="1:9" ht="15" customHeight="1" x14ac:dyDescent="0.25">
      <c r="A41" s="34">
        <f t="shared" si="10"/>
        <v>45339</v>
      </c>
      <c r="B41" s="35">
        <v>15898946.170000002</v>
      </c>
      <c r="C41" s="35">
        <v>15110364.660000002</v>
      </c>
      <c r="D41" s="17">
        <f t="shared" ref="D41" si="166">B41-C41</f>
        <v>788581.50999999978</v>
      </c>
      <c r="E41" s="17">
        <f>ROUND(D41*0.15,2)-0.01</f>
        <v>118287.22</v>
      </c>
      <c r="F41" s="17">
        <f t="shared" ref="F41" si="167">ROUND(E41*0.15,2)</f>
        <v>17743.080000000002</v>
      </c>
      <c r="G41" s="17">
        <f t="shared" ref="G41" si="168">E41-F41</f>
        <v>100544.14</v>
      </c>
      <c r="H41" s="17">
        <f t="shared" ref="H41" si="169">ROUND(G41*0.01,2)</f>
        <v>1005.44</v>
      </c>
      <c r="I41" s="18">
        <f t="shared" ref="I41" si="170">G41-H41</f>
        <v>99538.7</v>
      </c>
    </row>
    <row r="42" spans="1:9" ht="15" customHeight="1" x14ac:dyDescent="0.25">
      <c r="A42" s="34">
        <f t="shared" si="10"/>
        <v>45346</v>
      </c>
      <c r="B42" s="35">
        <v>15971444.699999999</v>
      </c>
      <c r="C42" s="35">
        <v>15091698.019999996</v>
      </c>
      <c r="D42" s="17">
        <f t="shared" ref="D42" si="171">B42-C42</f>
        <v>879746.68000000343</v>
      </c>
      <c r="E42" s="17">
        <f t="shared" ref="E42:E47" si="172">ROUND(D42*0.15,2)</f>
        <v>131962</v>
      </c>
      <c r="F42" s="17">
        <f t="shared" ref="F42" si="173">ROUND(E42*0.15,2)</f>
        <v>19794.3</v>
      </c>
      <c r="G42" s="17">
        <f t="shared" ref="G42" si="174">E42-F42</f>
        <v>112167.7</v>
      </c>
      <c r="H42" s="17">
        <f t="shared" ref="H42" si="175">ROUND(G42*0.01,2)</f>
        <v>1121.68</v>
      </c>
      <c r="I42" s="18">
        <f t="shared" ref="I42" si="176">G42-H42</f>
        <v>111046.02</v>
      </c>
    </row>
    <row r="43" spans="1:9" ht="15" customHeight="1" x14ac:dyDescent="0.25">
      <c r="A43" s="34">
        <f t="shared" si="10"/>
        <v>45353</v>
      </c>
      <c r="B43" s="35">
        <v>19064848.780000001</v>
      </c>
      <c r="C43" s="35">
        <v>18173929.230000008</v>
      </c>
      <c r="D43" s="17">
        <f t="shared" ref="D43" si="177">B43-C43</f>
        <v>890919.54999999329</v>
      </c>
      <c r="E43" s="17">
        <f t="shared" si="172"/>
        <v>133637.93</v>
      </c>
      <c r="F43" s="17">
        <f t="shared" ref="F43" si="178">ROUND(E43*0.15,2)</f>
        <v>20045.689999999999</v>
      </c>
      <c r="G43" s="17">
        <f t="shared" ref="G43" si="179">E43-F43</f>
        <v>113592.23999999999</v>
      </c>
      <c r="H43" s="17">
        <f t="shared" ref="H43" si="180">ROUND(G43*0.01,2)</f>
        <v>1135.92</v>
      </c>
      <c r="I43" s="18">
        <f t="shared" ref="I43" si="181">G43-H43</f>
        <v>112456.31999999999</v>
      </c>
    </row>
    <row r="44" spans="1:9" ht="15" customHeight="1" x14ac:dyDescent="0.25">
      <c r="A44" s="34">
        <f t="shared" si="10"/>
        <v>45360</v>
      </c>
      <c r="B44" s="35">
        <v>17379715.510000009</v>
      </c>
      <c r="C44" s="35">
        <v>16631437.16</v>
      </c>
      <c r="D44" s="17">
        <f t="shared" ref="D44" si="182">B44-C44</f>
        <v>748278.35000000894</v>
      </c>
      <c r="E44" s="17">
        <f t="shared" si="172"/>
        <v>112241.75</v>
      </c>
      <c r="F44" s="17">
        <f t="shared" ref="F44" si="183">ROUND(E44*0.15,2)</f>
        <v>16836.259999999998</v>
      </c>
      <c r="G44" s="17">
        <f t="shared" ref="G44" si="184">E44-F44</f>
        <v>95405.49</v>
      </c>
      <c r="H44" s="17">
        <f t="shared" ref="H44" si="185">ROUND(G44*0.01,2)</f>
        <v>954.05</v>
      </c>
      <c r="I44" s="18">
        <f t="shared" ref="I44" si="186">G44-H44</f>
        <v>94451.44</v>
      </c>
    </row>
    <row r="45" spans="1:9" ht="15" customHeight="1" x14ac:dyDescent="0.25">
      <c r="A45" s="34">
        <f t="shared" si="10"/>
        <v>45367</v>
      </c>
      <c r="B45" s="35">
        <v>18442273.719999999</v>
      </c>
      <c r="C45" s="35">
        <v>17606986.630000003</v>
      </c>
      <c r="D45" s="17">
        <f t="shared" ref="D45" si="187">B45-C45</f>
        <v>835287.08999999613</v>
      </c>
      <c r="E45" s="17">
        <f t="shared" si="172"/>
        <v>125293.06</v>
      </c>
      <c r="F45" s="17">
        <f t="shared" ref="F45" si="188">ROUND(E45*0.15,2)</f>
        <v>18793.96</v>
      </c>
      <c r="G45" s="17">
        <f t="shared" ref="G45" si="189">E45-F45</f>
        <v>106499.1</v>
      </c>
      <c r="H45" s="17">
        <f t="shared" ref="H45" si="190">ROUND(G45*0.01,2)</f>
        <v>1064.99</v>
      </c>
      <c r="I45" s="18">
        <f t="shared" ref="I45" si="191">G45-H45</f>
        <v>105434.11</v>
      </c>
    </row>
    <row r="46" spans="1:9" ht="15" customHeight="1" x14ac:dyDescent="0.25">
      <c r="A46" s="34">
        <f t="shared" si="10"/>
        <v>45374</v>
      </c>
      <c r="B46" s="35">
        <v>17853263.82</v>
      </c>
      <c r="C46" s="35">
        <v>17211862.680000007</v>
      </c>
      <c r="D46" s="17">
        <f t="shared" ref="D46" si="192">B46-C46</f>
        <v>641401.13999999315</v>
      </c>
      <c r="E46" s="17">
        <f t="shared" si="172"/>
        <v>96210.17</v>
      </c>
      <c r="F46" s="17">
        <f t="shared" ref="F46" si="193">ROUND(E46*0.15,2)</f>
        <v>14431.53</v>
      </c>
      <c r="G46" s="17">
        <f t="shared" ref="G46" si="194">E46-F46</f>
        <v>81778.64</v>
      </c>
      <c r="H46" s="17">
        <f t="shared" ref="H46" si="195">ROUND(G46*0.01,2)</f>
        <v>817.79</v>
      </c>
      <c r="I46" s="18">
        <f t="shared" ref="I46" si="196">G46-H46</f>
        <v>80960.850000000006</v>
      </c>
    </row>
    <row r="47" spans="1:9" ht="15" customHeight="1" x14ac:dyDescent="0.25">
      <c r="A47" s="34">
        <f t="shared" si="10"/>
        <v>45381</v>
      </c>
      <c r="B47" s="35">
        <v>17119130.079999998</v>
      </c>
      <c r="C47" s="35">
        <v>16378605.219999999</v>
      </c>
      <c r="D47" s="17">
        <f t="shared" ref="D47" si="197">B47-C47</f>
        <v>740524.8599999994</v>
      </c>
      <c r="E47" s="17">
        <f t="shared" si="172"/>
        <v>111078.73</v>
      </c>
      <c r="F47" s="17">
        <f t="shared" ref="F47" si="198">ROUND(E47*0.15,2)</f>
        <v>16661.810000000001</v>
      </c>
      <c r="G47" s="17">
        <f t="shared" ref="G47" si="199">E47-F47</f>
        <v>94416.92</v>
      </c>
      <c r="H47" s="17">
        <f t="shared" ref="H47" si="200">ROUND(G47*0.01,2)</f>
        <v>944.17</v>
      </c>
      <c r="I47" s="18">
        <f t="shared" ref="I47" si="201">G47-H47</f>
        <v>93472.75</v>
      </c>
    </row>
    <row r="48" spans="1:9" ht="15" customHeight="1" x14ac:dyDescent="0.25">
      <c r="A48" s="34">
        <f t="shared" si="10"/>
        <v>45388</v>
      </c>
      <c r="B48" s="35">
        <v>19089548.369999997</v>
      </c>
      <c r="C48" s="35">
        <v>18572334.530000005</v>
      </c>
      <c r="D48" s="17">
        <f t="shared" ref="D48" si="202">B48-C48</f>
        <v>517213.8399999924</v>
      </c>
      <c r="E48" s="17">
        <f t="shared" ref="E48" si="203">ROUND(D48*0.15,2)</f>
        <v>77582.080000000002</v>
      </c>
      <c r="F48" s="17">
        <f t="shared" ref="F48" si="204">ROUND(E48*0.15,2)</f>
        <v>11637.31</v>
      </c>
      <c r="G48" s="17">
        <f t="shared" ref="G48" si="205">E48-F48</f>
        <v>65944.77</v>
      </c>
      <c r="H48" s="17">
        <f t="shared" ref="H48" si="206">ROUND(G48*0.01,2)</f>
        <v>659.45</v>
      </c>
      <c r="I48" s="18">
        <f t="shared" ref="I48" si="207">G48-H48</f>
        <v>65285.320000000007</v>
      </c>
    </row>
    <row r="49" spans="1:9" ht="15" customHeight="1" x14ac:dyDescent="0.25">
      <c r="A49" s="34">
        <f t="shared" si="10"/>
        <v>45395</v>
      </c>
      <c r="B49" s="35">
        <v>19059113.530000001</v>
      </c>
      <c r="C49" s="35">
        <v>18266352.120000008</v>
      </c>
      <c r="D49" s="17">
        <f t="shared" ref="D49" si="208">B49-C49</f>
        <v>792761.4099999927</v>
      </c>
      <c r="E49" s="17">
        <f t="shared" ref="E49" si="209">ROUND(D49*0.15,2)</f>
        <v>118914.21</v>
      </c>
      <c r="F49" s="17">
        <f t="shared" ref="F49" si="210">ROUND(E49*0.15,2)</f>
        <v>17837.13</v>
      </c>
      <c r="G49" s="17">
        <f t="shared" ref="G49" si="211">E49-F49</f>
        <v>101077.08</v>
      </c>
      <c r="H49" s="17">
        <f t="shared" ref="H49" si="212">ROUND(G49*0.01,2)</f>
        <v>1010.77</v>
      </c>
      <c r="I49" s="18">
        <f t="shared" ref="I49" si="213">G49-H49</f>
        <v>100066.31</v>
      </c>
    </row>
    <row r="50" spans="1:9" ht="15" customHeight="1" x14ac:dyDescent="0.25">
      <c r="A50" s="34">
        <f t="shared" si="10"/>
        <v>45402</v>
      </c>
      <c r="B50" s="35">
        <v>15809171.220000001</v>
      </c>
      <c r="C50" s="35">
        <v>15308125.48</v>
      </c>
      <c r="D50" s="17">
        <v>501045.74000000034</v>
      </c>
      <c r="E50" s="17">
        <f t="shared" ref="E50" si="214">ROUND(D50*0.15,2)</f>
        <v>75156.86</v>
      </c>
      <c r="F50" s="17">
        <f t="shared" ref="F50" si="215">ROUND(E50*0.15,2)</f>
        <v>11273.53</v>
      </c>
      <c r="G50" s="17">
        <f t="shared" ref="G50" si="216">E50-F50</f>
        <v>63883.33</v>
      </c>
      <c r="H50" s="17">
        <f t="shared" ref="H50" si="217">ROUND(G50*0.01,2)</f>
        <v>638.83000000000004</v>
      </c>
      <c r="I50" s="18">
        <f t="shared" ref="I50" si="218">G50-H50</f>
        <v>63244.5</v>
      </c>
    </row>
    <row r="51" spans="1:9" ht="15" customHeight="1" x14ac:dyDescent="0.25">
      <c r="A51" s="34">
        <f t="shared" si="10"/>
        <v>45409</v>
      </c>
      <c r="B51" s="35">
        <v>15306215.039999999</v>
      </c>
      <c r="C51" s="35">
        <v>14516124.200000001</v>
      </c>
      <c r="D51" s="17">
        <v>790090.83999999892</v>
      </c>
      <c r="E51" s="17">
        <f>ROUND(D51*0.15,2)-0.01</f>
        <v>118513.62000000001</v>
      </c>
      <c r="F51" s="17">
        <f t="shared" ref="F51" si="219">ROUND(E51*0.15,2)</f>
        <v>17777.04</v>
      </c>
      <c r="G51" s="17">
        <f t="shared" ref="G51" si="220">E51-F51</f>
        <v>100736.58000000002</v>
      </c>
      <c r="H51" s="17">
        <f t="shared" ref="H51" si="221">ROUND(G51*0.01,2)</f>
        <v>1007.37</v>
      </c>
      <c r="I51" s="18">
        <f t="shared" ref="I51" si="222">G51-H51</f>
        <v>99729.210000000021</v>
      </c>
    </row>
    <row r="52" spans="1:9" ht="15" customHeight="1" x14ac:dyDescent="0.25">
      <c r="A52" s="34">
        <f t="shared" si="10"/>
        <v>45416</v>
      </c>
      <c r="B52" s="35">
        <v>16646694.039999997</v>
      </c>
      <c r="C52" s="35">
        <v>15810404.269999998</v>
      </c>
      <c r="D52" s="17">
        <v>836289.7700000013</v>
      </c>
      <c r="E52" s="17">
        <f>ROUND(D52*0.15,2)-0.01</f>
        <v>125443.46</v>
      </c>
      <c r="F52" s="17">
        <f t="shared" ref="F52" si="223">ROUND(E52*0.15,2)</f>
        <v>18816.52</v>
      </c>
      <c r="G52" s="17">
        <f t="shared" ref="G52" si="224">E52-F52</f>
        <v>106626.94</v>
      </c>
      <c r="H52" s="17">
        <f t="shared" ref="H52" si="225">ROUND(G52*0.01,2)</f>
        <v>1066.27</v>
      </c>
      <c r="I52" s="18">
        <f t="shared" ref="I52" si="226">G52-H52</f>
        <v>105560.67</v>
      </c>
    </row>
    <row r="53" spans="1:9" ht="15" customHeight="1" x14ac:dyDescent="0.25">
      <c r="A53" s="34">
        <f t="shared" si="10"/>
        <v>45423</v>
      </c>
      <c r="B53" s="35">
        <v>17422564.16</v>
      </c>
      <c r="C53" s="35">
        <v>16679952.239999996</v>
      </c>
      <c r="D53" s="17">
        <v>742611.92000000039</v>
      </c>
      <c r="E53" s="17">
        <f>ROUND(D53*0.15,2)-0.01</f>
        <v>111391.78</v>
      </c>
      <c r="F53" s="17">
        <f t="shared" ref="F53" si="227">ROUND(E53*0.15,2)</f>
        <v>16708.77</v>
      </c>
      <c r="G53" s="17">
        <f t="shared" ref="G53" si="228">E53-F53</f>
        <v>94683.01</v>
      </c>
      <c r="H53" s="17">
        <f t="shared" ref="H53" si="229">ROUND(G53*0.01,2)</f>
        <v>946.83</v>
      </c>
      <c r="I53" s="18">
        <f t="shared" ref="I53" si="230">G53-H53</f>
        <v>93736.18</v>
      </c>
    </row>
    <row r="54" spans="1:9" ht="15" customHeight="1" x14ac:dyDescent="0.25">
      <c r="A54" s="34">
        <f t="shared" si="10"/>
        <v>45430</v>
      </c>
      <c r="B54" s="35">
        <v>16199412.190000001</v>
      </c>
      <c r="C54" s="35">
        <v>15429335.589999998</v>
      </c>
      <c r="D54" s="17">
        <v>770076.60000000254</v>
      </c>
      <c r="E54" s="17">
        <f t="shared" ref="E54:E59" si="231">ROUND(D54*0.15,2)</f>
        <v>115511.49</v>
      </c>
      <c r="F54" s="17">
        <f t="shared" ref="F54" si="232">ROUND(E54*0.15,2)</f>
        <v>17326.72</v>
      </c>
      <c r="G54" s="17">
        <f t="shared" ref="G54" si="233">E54-F54</f>
        <v>98184.77</v>
      </c>
      <c r="H54" s="17">
        <f t="shared" ref="H54" si="234">ROUND(G54*0.01,2)</f>
        <v>981.85</v>
      </c>
      <c r="I54" s="18">
        <f t="shared" ref="I54" si="235">G54-H54</f>
        <v>97202.92</v>
      </c>
    </row>
    <row r="55" spans="1:9" ht="15" customHeight="1" x14ac:dyDescent="0.25">
      <c r="A55" s="34">
        <f t="shared" si="10"/>
        <v>45437</v>
      </c>
      <c r="B55" s="35">
        <v>16998615.280000001</v>
      </c>
      <c r="C55" s="35">
        <v>16414367.969999995</v>
      </c>
      <c r="D55" s="17">
        <f t="shared" ref="D55:D60" si="236">B55-C55</f>
        <v>584247.31000000611</v>
      </c>
      <c r="E55" s="17">
        <f t="shared" si="231"/>
        <v>87637.1</v>
      </c>
      <c r="F55" s="17">
        <f t="shared" ref="F55" si="237">ROUND(E55*0.15,2)</f>
        <v>13145.57</v>
      </c>
      <c r="G55" s="17">
        <f t="shared" ref="G55" si="238">E55-F55</f>
        <v>74491.53</v>
      </c>
      <c r="H55" s="17">
        <f t="shared" ref="H55" si="239">ROUND(G55*0.01,2)</f>
        <v>744.92</v>
      </c>
      <c r="I55" s="18">
        <f t="shared" ref="I55" si="240">G55-H55</f>
        <v>73746.61</v>
      </c>
    </row>
    <row r="56" spans="1:9" ht="15" customHeight="1" x14ac:dyDescent="0.25">
      <c r="A56" s="34">
        <f t="shared" si="10"/>
        <v>45444</v>
      </c>
      <c r="B56" s="35">
        <v>17344321.950000003</v>
      </c>
      <c r="C56" s="35">
        <v>16382921.230000004</v>
      </c>
      <c r="D56" s="17">
        <f t="shared" si="236"/>
        <v>961400.71999999881</v>
      </c>
      <c r="E56" s="17">
        <f t="shared" si="231"/>
        <v>144210.10999999999</v>
      </c>
      <c r="F56" s="17">
        <f t="shared" ref="F56" si="241">ROUND(E56*0.15,2)</f>
        <v>21631.52</v>
      </c>
      <c r="G56" s="17">
        <f t="shared" ref="G56" si="242">E56-F56</f>
        <v>122578.58999999998</v>
      </c>
      <c r="H56" s="17">
        <f t="shared" ref="H56" si="243">ROUND(G56*0.01,2)</f>
        <v>1225.79</v>
      </c>
      <c r="I56" s="18">
        <f t="shared" ref="I56" si="244">G56-H56</f>
        <v>121352.79999999999</v>
      </c>
    </row>
    <row r="57" spans="1:9" ht="15" customHeight="1" x14ac:dyDescent="0.25">
      <c r="A57" s="34">
        <f t="shared" si="10"/>
        <v>45451</v>
      </c>
      <c r="B57" s="35">
        <v>18035460.59</v>
      </c>
      <c r="C57" s="35">
        <v>17200658.040000003</v>
      </c>
      <c r="D57" s="17">
        <f t="shared" si="236"/>
        <v>834802.54999999702</v>
      </c>
      <c r="E57" s="17">
        <f t="shared" si="231"/>
        <v>125220.38</v>
      </c>
      <c r="F57" s="17">
        <f t="shared" ref="F57" si="245">ROUND(E57*0.15,2)</f>
        <v>18783.060000000001</v>
      </c>
      <c r="G57" s="17">
        <f t="shared" ref="G57" si="246">E57-F57</f>
        <v>106437.32</v>
      </c>
      <c r="H57" s="17">
        <f t="shared" ref="H57" si="247">ROUND(G57*0.01,2)</f>
        <v>1064.3699999999999</v>
      </c>
      <c r="I57" s="18">
        <f t="shared" ref="I57" si="248">G57-H57</f>
        <v>105372.95000000001</v>
      </c>
    </row>
    <row r="58" spans="1:9" ht="15" customHeight="1" x14ac:dyDescent="0.25">
      <c r="A58" s="34">
        <f t="shared" si="10"/>
        <v>45458</v>
      </c>
      <c r="B58" s="35">
        <v>18722998.279999997</v>
      </c>
      <c r="C58" s="35">
        <v>17780997.859999999</v>
      </c>
      <c r="D58" s="17">
        <f t="shared" si="236"/>
        <v>942000.41999999806</v>
      </c>
      <c r="E58" s="17">
        <f t="shared" si="231"/>
        <v>141300.06</v>
      </c>
      <c r="F58" s="17">
        <f t="shared" ref="F58" si="249">ROUND(E58*0.15,2)</f>
        <v>21195.01</v>
      </c>
      <c r="G58" s="17">
        <f t="shared" ref="G58" si="250">E58-F58</f>
        <v>120105.05</v>
      </c>
      <c r="H58" s="17">
        <f t="shared" ref="H58" si="251">ROUND(G58*0.01,2)</f>
        <v>1201.05</v>
      </c>
      <c r="I58" s="18">
        <f t="shared" ref="I58" si="252">G58-H58</f>
        <v>118904</v>
      </c>
    </row>
    <row r="59" spans="1:9" ht="15" customHeight="1" x14ac:dyDescent="0.25">
      <c r="A59" s="34">
        <f t="shared" si="10"/>
        <v>45465</v>
      </c>
      <c r="B59" s="35">
        <v>16167290.620000001</v>
      </c>
      <c r="C59" s="35">
        <v>15284973.500000007</v>
      </c>
      <c r="D59" s="17">
        <f t="shared" si="236"/>
        <v>882317.11999999359</v>
      </c>
      <c r="E59" s="17">
        <f t="shared" si="231"/>
        <v>132347.57</v>
      </c>
      <c r="F59" s="17">
        <f t="shared" ref="F59" si="253">ROUND(E59*0.15,2)</f>
        <v>19852.14</v>
      </c>
      <c r="G59" s="17">
        <f t="shared" ref="G59" si="254">E59-F59</f>
        <v>112495.43000000001</v>
      </c>
      <c r="H59" s="17">
        <f t="shared" ref="H59" si="255">ROUND(G59*0.01,2)</f>
        <v>1124.95</v>
      </c>
      <c r="I59" s="18">
        <f t="shared" ref="I59" si="256">G59-H59</f>
        <v>111370.48000000001</v>
      </c>
    </row>
    <row r="60" spans="1:9" ht="15" customHeight="1" x14ac:dyDescent="0.25">
      <c r="A60" s="34">
        <f t="shared" si="10"/>
        <v>45472</v>
      </c>
      <c r="B60" s="35">
        <v>16172847.390000001</v>
      </c>
      <c r="C60" s="35">
        <v>15502004.719999999</v>
      </c>
      <c r="D60" s="17">
        <f t="shared" si="236"/>
        <v>670842.67000000179</v>
      </c>
      <c r="E60" s="17">
        <f t="shared" ref="E60" si="257">ROUND(D60*0.15,2)</f>
        <v>100626.4</v>
      </c>
      <c r="F60" s="17">
        <f t="shared" ref="F60" si="258">ROUND(E60*0.15,2)</f>
        <v>15093.96</v>
      </c>
      <c r="G60" s="17">
        <f t="shared" ref="G60" si="259">E60-F60</f>
        <v>85532.44</v>
      </c>
      <c r="H60" s="17">
        <f t="shared" ref="H60" si="260">ROUND(G60*0.01,2)</f>
        <v>855.32</v>
      </c>
      <c r="I60" s="18">
        <f t="shared" ref="I60" si="261">G60-H60</f>
        <v>84677.119999999995</v>
      </c>
    </row>
    <row r="61" spans="1:9" ht="15" customHeight="1" x14ac:dyDescent="0.25">
      <c r="A61" s="34">
        <v>45473</v>
      </c>
      <c r="B61" s="35">
        <v>2389336.91</v>
      </c>
      <c r="C61" s="35">
        <v>2245977.8500000029</v>
      </c>
      <c r="D61" s="17">
        <f t="shared" ref="D61" si="262">B61-C61</f>
        <v>143359.05999999726</v>
      </c>
      <c r="E61" s="17">
        <f t="shared" ref="E61" si="263">ROUND(D61*0.15,2)</f>
        <v>21503.86</v>
      </c>
      <c r="F61" s="17">
        <f t="shared" ref="F61" si="264">ROUND(E61*0.15,2)</f>
        <v>3225.58</v>
      </c>
      <c r="G61" s="17">
        <f t="shared" ref="G61" si="265">E61-F61</f>
        <v>18278.28</v>
      </c>
      <c r="H61" s="17">
        <f t="shared" ref="H61" si="266">ROUND(G61*0.01,2)</f>
        <v>182.78</v>
      </c>
      <c r="I61" s="18">
        <f t="shared" ref="I61" si="267">G61-H61</f>
        <v>18095.5</v>
      </c>
    </row>
    <row r="62" spans="1:9" ht="15" customHeight="1" x14ac:dyDescent="0.25">
      <c r="B62" s="17"/>
      <c r="C62" s="17"/>
      <c r="D62" s="17"/>
      <c r="E62" s="17"/>
      <c r="F62" s="17"/>
      <c r="G62" s="17"/>
      <c r="H62" s="17"/>
      <c r="I62" s="18"/>
    </row>
    <row r="63" spans="1:9" ht="15" customHeight="1" thickBot="1" x14ac:dyDescent="0.3">
      <c r="B63" s="19">
        <f t="shared" ref="B63:I63" si="268">SUM(B8:B62)</f>
        <v>851492540.87000012</v>
      </c>
      <c r="C63" s="19">
        <f t="shared" si="268"/>
        <v>819664343.44000006</v>
      </c>
      <c r="D63" s="19">
        <f t="shared" si="268"/>
        <v>31828197.430000015</v>
      </c>
      <c r="E63" s="19">
        <f t="shared" si="268"/>
        <v>4774229.580000001</v>
      </c>
      <c r="F63" s="19">
        <f t="shared" si="268"/>
        <v>716134.45000000007</v>
      </c>
      <c r="G63" s="19">
        <f t="shared" si="268"/>
        <v>4058095.13</v>
      </c>
      <c r="H63" s="19">
        <f t="shared" si="268"/>
        <v>40580.960000000006</v>
      </c>
      <c r="I63" s="19">
        <f t="shared" si="268"/>
        <v>4017514.1699999995</v>
      </c>
    </row>
    <row r="64" spans="1:9" ht="15" customHeight="1" thickTop="1" x14ac:dyDescent="0.25"/>
    <row r="65" spans="1:1" ht="15" customHeight="1" x14ac:dyDescent="0.25">
      <c r="A65" s="13" t="s">
        <v>16</v>
      </c>
    </row>
    <row r="66" spans="1:1" ht="15" customHeight="1" x14ac:dyDescent="0.25">
      <c r="A66" s="8" t="s">
        <v>14</v>
      </c>
    </row>
    <row r="67" spans="1:1" ht="15" customHeight="1" x14ac:dyDescent="0.25">
      <c r="A67" s="8" t="s">
        <v>15</v>
      </c>
    </row>
    <row r="77" spans="1:1" ht="14.25" customHeight="1" x14ac:dyDescent="0.25"/>
    <row r="78" spans="1:1" ht="14.25" customHeight="1" x14ac:dyDescent="0.25"/>
    <row r="79" spans="1:1" ht="14.25" customHeight="1" x14ac:dyDescent="0.25"/>
    <row r="80" spans="1:1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</sheetData>
  <mergeCells count="2">
    <mergeCell ref="A1:I1"/>
    <mergeCell ref="A6:I6"/>
  </mergeCells>
  <pageMargins left="0.25" right="0.25" top="0.25" bottom="0.2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zoomScaleNormal="100" workbookViewId="0">
      <pane ySplit="6" topLeftCell="A35" activePane="bottomLeft" state="frozen"/>
      <selection pane="bottomLeft" activeCell="B63" sqref="B63:I63"/>
    </sheetView>
  </sheetViews>
  <sheetFormatPr defaultColWidth="10.7109375" defaultRowHeight="15" customHeight="1" x14ac:dyDescent="0.25"/>
  <cols>
    <col min="1" max="1" width="10.85546875" style="16" bestFit="1" customWidth="1"/>
    <col min="2" max="2" width="18" style="14" bestFit="1" customWidth="1"/>
    <col min="3" max="3" width="18.140625" style="14" customWidth="1"/>
    <col min="4" max="5" width="15.7109375" style="14" customWidth="1"/>
    <col min="6" max="8" width="14.7109375" style="14" customWidth="1"/>
    <col min="9" max="9" width="15" style="14" customWidth="1"/>
    <col min="10" max="16384" width="10.7109375" style="14"/>
  </cols>
  <sheetData>
    <row r="1" spans="1:9" ht="15" customHeight="1" x14ac:dyDescent="0.25">
      <c r="A1" s="41" t="s">
        <v>21</v>
      </c>
      <c r="B1" s="38"/>
      <c r="C1" s="38"/>
      <c r="D1" s="38"/>
      <c r="E1" s="38"/>
      <c r="F1" s="38"/>
      <c r="G1" s="38"/>
      <c r="H1" s="38"/>
      <c r="I1" s="38"/>
    </row>
    <row r="2" spans="1:9" ht="15" customHeight="1" x14ac:dyDescent="0.25">
      <c r="A2" s="32"/>
      <c r="B2" s="32"/>
      <c r="C2" s="32"/>
      <c r="D2" s="32"/>
      <c r="E2" s="32"/>
      <c r="F2" s="32"/>
      <c r="G2" s="32"/>
      <c r="H2" s="32"/>
    </row>
    <row r="3" spans="1:9" ht="30" x14ac:dyDescent="0.25">
      <c r="A3" s="20" t="s">
        <v>6</v>
      </c>
      <c r="B3" s="20" t="s">
        <v>0</v>
      </c>
      <c r="C3" s="21" t="s">
        <v>1</v>
      </c>
      <c r="D3" s="29" t="s">
        <v>10</v>
      </c>
      <c r="E3" s="29" t="s">
        <v>11</v>
      </c>
      <c r="F3" s="20" t="s">
        <v>3</v>
      </c>
      <c r="G3" s="20" t="s">
        <v>2</v>
      </c>
      <c r="H3" s="30" t="s">
        <v>12</v>
      </c>
      <c r="I3" s="29" t="s">
        <v>13</v>
      </c>
    </row>
    <row r="4" spans="1:9" x14ac:dyDescent="0.25">
      <c r="A4" s="33" t="s">
        <v>17</v>
      </c>
      <c r="B4" s="22">
        <v>2151842.23</v>
      </c>
      <c r="C4" s="23">
        <v>2075875.42</v>
      </c>
      <c r="D4" s="22">
        <v>75966.810000000172</v>
      </c>
      <c r="E4" s="22">
        <v>11395.02</v>
      </c>
      <c r="F4" s="22">
        <v>1709.26</v>
      </c>
      <c r="G4" s="22">
        <v>9685.76</v>
      </c>
      <c r="H4" s="24">
        <v>96.86</v>
      </c>
      <c r="I4" s="22">
        <v>9588.9000000000015</v>
      </c>
    </row>
    <row r="5" spans="1:9" x14ac:dyDescent="0.25">
      <c r="A5" s="32"/>
      <c r="B5" s="25"/>
      <c r="C5" s="26"/>
      <c r="D5" s="25"/>
      <c r="E5" s="25"/>
      <c r="F5" s="25"/>
      <c r="G5" s="25"/>
      <c r="H5" s="27"/>
      <c r="I5" s="25"/>
    </row>
    <row r="6" spans="1:9" ht="15" customHeight="1" x14ac:dyDescent="0.25">
      <c r="A6" s="39" t="s">
        <v>18</v>
      </c>
      <c r="B6" s="40"/>
      <c r="C6" s="40"/>
      <c r="D6" s="40"/>
      <c r="E6" s="40"/>
      <c r="F6" s="40"/>
      <c r="G6" s="40"/>
      <c r="H6" s="40"/>
      <c r="I6" s="40"/>
    </row>
    <row r="7" spans="1:9" ht="15" customHeight="1" x14ac:dyDescent="0.25">
      <c r="B7" s="17"/>
      <c r="C7" s="17"/>
      <c r="D7" s="17"/>
      <c r="E7" s="17"/>
      <c r="F7" s="17"/>
      <c r="G7" s="17"/>
      <c r="H7" s="17"/>
      <c r="I7" s="18"/>
    </row>
    <row r="8" spans="1:9" ht="15" customHeight="1" x14ac:dyDescent="0.25">
      <c r="A8" s="34" t="s">
        <v>19</v>
      </c>
      <c r="B8" s="17">
        <v>254203.19</v>
      </c>
      <c r="C8" s="17">
        <v>250451.3</v>
      </c>
      <c r="D8" s="17">
        <f t="shared" ref="D8" si="0">B8-C8</f>
        <v>3751.890000000014</v>
      </c>
      <c r="E8" s="17">
        <f>ROUND(D8*0.15,2)</f>
        <v>562.78</v>
      </c>
      <c r="F8" s="17">
        <f t="shared" ref="F8" si="1">ROUND(E8*0.15,2)</f>
        <v>84.42</v>
      </c>
      <c r="G8" s="17">
        <f t="shared" ref="G8" si="2">E8-F8</f>
        <v>478.35999999999996</v>
      </c>
      <c r="H8" s="17">
        <f t="shared" ref="H8" si="3">ROUND(G8*0.01,2)</f>
        <v>4.78</v>
      </c>
      <c r="I8" s="18">
        <f t="shared" ref="I8" si="4">G8-H8</f>
        <v>473.58</v>
      </c>
    </row>
    <row r="9" spans="1:9" ht="15" customHeight="1" x14ac:dyDescent="0.25">
      <c r="A9" s="34">
        <v>45115</v>
      </c>
      <c r="B9" s="17">
        <v>2136598.2200000002</v>
      </c>
      <c r="C9" s="17">
        <v>2007057.3599999999</v>
      </c>
      <c r="D9" s="17">
        <f t="shared" ref="D9" si="5">B9-C9</f>
        <v>129540.86000000034</v>
      </c>
      <c r="E9" s="17">
        <f>ROUND(D9*0.15,2)</f>
        <v>19431.13</v>
      </c>
      <c r="F9" s="17">
        <f t="shared" ref="F9" si="6">ROUND(E9*0.15,2)</f>
        <v>2914.67</v>
      </c>
      <c r="G9" s="17">
        <f t="shared" ref="G9" si="7">E9-F9</f>
        <v>16516.46</v>
      </c>
      <c r="H9" s="17">
        <f t="shared" ref="H9" si="8">ROUND(G9*0.01,2)</f>
        <v>165.16</v>
      </c>
      <c r="I9" s="18">
        <f t="shared" ref="I9" si="9">G9-H9</f>
        <v>16351.3</v>
      </c>
    </row>
    <row r="10" spans="1:9" ht="15" customHeight="1" x14ac:dyDescent="0.25">
      <c r="A10" s="34">
        <f t="shared" ref="A10:A61" si="10">A9+7</f>
        <v>45122</v>
      </c>
      <c r="B10" s="17">
        <v>3491619.95</v>
      </c>
      <c r="C10" s="17">
        <v>3329960.7600000002</v>
      </c>
      <c r="D10" s="17">
        <f t="shared" ref="D10" si="11">B10-C10</f>
        <v>161659.18999999994</v>
      </c>
      <c r="E10" s="17">
        <f>ROUND(D10*0.15,2)</f>
        <v>24248.880000000001</v>
      </c>
      <c r="F10" s="17">
        <f t="shared" ref="F10" si="12">ROUND(E10*0.15,2)</f>
        <v>3637.33</v>
      </c>
      <c r="G10" s="17">
        <f t="shared" ref="G10" si="13">E10-F10</f>
        <v>20611.550000000003</v>
      </c>
      <c r="H10" s="17">
        <f t="shared" ref="H10" si="14">ROUND(G10*0.01,2)</f>
        <v>206.12</v>
      </c>
      <c r="I10" s="18">
        <f t="shared" ref="I10" si="15">G10-H10</f>
        <v>20405.430000000004</v>
      </c>
    </row>
    <row r="11" spans="1:9" ht="15" customHeight="1" x14ac:dyDescent="0.25">
      <c r="A11" s="34">
        <f t="shared" si="10"/>
        <v>45129</v>
      </c>
      <c r="B11" s="17">
        <v>3887977.14</v>
      </c>
      <c r="C11" s="17">
        <v>3708869.4899999993</v>
      </c>
      <c r="D11" s="17">
        <f t="shared" ref="D11" si="16">B11-C11</f>
        <v>179107.65000000084</v>
      </c>
      <c r="E11" s="17">
        <f>ROUND(D11*0.15,2)</f>
        <v>26866.15</v>
      </c>
      <c r="F11" s="17">
        <f t="shared" ref="F11" si="17">ROUND(E11*0.15,2)</f>
        <v>4029.92</v>
      </c>
      <c r="G11" s="17">
        <f t="shared" ref="G11" si="18">E11-F11</f>
        <v>22836.230000000003</v>
      </c>
      <c r="H11" s="17">
        <f t="shared" ref="H11" si="19">ROUND(G11*0.01,2)</f>
        <v>228.36</v>
      </c>
      <c r="I11" s="18">
        <f t="shared" ref="I11" si="20">G11-H11</f>
        <v>22607.870000000003</v>
      </c>
    </row>
    <row r="12" spans="1:9" ht="15" customHeight="1" x14ac:dyDescent="0.25">
      <c r="A12" s="34">
        <f t="shared" si="10"/>
        <v>45136</v>
      </c>
      <c r="B12" s="17">
        <v>2690982.1799999997</v>
      </c>
      <c r="C12" s="17">
        <v>2562694.9500000002</v>
      </c>
      <c r="D12" s="17">
        <f t="shared" ref="D12" si="21">B12-C12</f>
        <v>128287.22999999952</v>
      </c>
      <c r="E12" s="17">
        <f>ROUND(D12*0.15,2)</f>
        <v>19243.080000000002</v>
      </c>
      <c r="F12" s="17">
        <f t="shared" ref="F12" si="22">ROUND(E12*0.15,2)</f>
        <v>2886.46</v>
      </c>
      <c r="G12" s="17">
        <f t="shared" ref="G12" si="23">E12-F12</f>
        <v>16356.620000000003</v>
      </c>
      <c r="H12" s="17">
        <f t="shared" ref="H12" si="24">ROUND(G12*0.01,2)</f>
        <v>163.57</v>
      </c>
      <c r="I12" s="18">
        <f t="shared" ref="I12" si="25">G12-H12</f>
        <v>16193.050000000003</v>
      </c>
    </row>
    <row r="13" spans="1:9" ht="15" customHeight="1" x14ac:dyDescent="0.25">
      <c r="A13" s="34">
        <f t="shared" si="10"/>
        <v>45143</v>
      </c>
      <c r="B13" s="17">
        <v>2834287.36</v>
      </c>
      <c r="C13" s="17">
        <v>2668317.2399999998</v>
      </c>
      <c r="D13" s="17">
        <f t="shared" ref="D13" si="26">B13-C13</f>
        <v>165970.12000000011</v>
      </c>
      <c r="E13" s="17">
        <f>ROUND(D13*0.15,2)-0.01</f>
        <v>24895.510000000002</v>
      </c>
      <c r="F13" s="17">
        <f t="shared" ref="F13" si="27">ROUND(E13*0.15,2)</f>
        <v>3734.33</v>
      </c>
      <c r="G13" s="17">
        <f t="shared" ref="G13" si="28">E13-F13</f>
        <v>21161.18</v>
      </c>
      <c r="H13" s="17">
        <f t="shared" ref="H13" si="29">ROUND(G13*0.01,2)</f>
        <v>211.61</v>
      </c>
      <c r="I13" s="18">
        <f t="shared" ref="I13" si="30">G13-H13</f>
        <v>20949.57</v>
      </c>
    </row>
    <row r="14" spans="1:9" ht="15" customHeight="1" x14ac:dyDescent="0.25">
      <c r="A14" s="34">
        <f t="shared" si="10"/>
        <v>45150</v>
      </c>
      <c r="B14" s="17">
        <v>2668484.7599999998</v>
      </c>
      <c r="C14" s="17">
        <v>2555899.1599999997</v>
      </c>
      <c r="D14" s="17">
        <f t="shared" ref="D14" si="31">B14-C14</f>
        <v>112585.60000000009</v>
      </c>
      <c r="E14" s="17">
        <f t="shared" ref="E14:E19" si="32">ROUND(D14*0.15,2)</f>
        <v>16887.84</v>
      </c>
      <c r="F14" s="17">
        <f t="shared" ref="F14" si="33">ROUND(E14*0.15,2)</f>
        <v>2533.1799999999998</v>
      </c>
      <c r="G14" s="17">
        <f t="shared" ref="G14" si="34">E14-F14</f>
        <v>14354.66</v>
      </c>
      <c r="H14" s="17">
        <f t="shared" ref="H14" si="35">ROUND(G14*0.01,2)</f>
        <v>143.55000000000001</v>
      </c>
      <c r="I14" s="18">
        <f t="shared" ref="I14" si="36">G14-H14</f>
        <v>14211.11</v>
      </c>
    </row>
    <row r="15" spans="1:9" ht="15" customHeight="1" x14ac:dyDescent="0.25">
      <c r="A15" s="34">
        <f t="shared" si="10"/>
        <v>45157</v>
      </c>
      <c r="B15" s="17">
        <v>1167153.45</v>
      </c>
      <c r="C15" s="17">
        <v>1111358.74</v>
      </c>
      <c r="D15" s="17">
        <f t="shared" ref="D15" si="37">B15-C15</f>
        <v>55794.709999999963</v>
      </c>
      <c r="E15" s="17">
        <f t="shared" si="32"/>
        <v>8369.2099999999991</v>
      </c>
      <c r="F15" s="17">
        <f t="shared" ref="F15" si="38">ROUND(E15*0.15,2)</f>
        <v>1255.3800000000001</v>
      </c>
      <c r="G15" s="17">
        <f t="shared" ref="G15" si="39">E15-F15</f>
        <v>7113.829999999999</v>
      </c>
      <c r="H15" s="17">
        <f t="shared" ref="H15" si="40">ROUND(G15*0.01,2)</f>
        <v>71.14</v>
      </c>
      <c r="I15" s="18">
        <f t="shared" ref="I15" si="41">G15-H15</f>
        <v>7042.6899999999987</v>
      </c>
    </row>
    <row r="16" spans="1:9" ht="15" customHeight="1" x14ac:dyDescent="0.25">
      <c r="A16" s="34">
        <f t="shared" si="10"/>
        <v>45164</v>
      </c>
      <c r="B16" s="17">
        <v>1407360.51</v>
      </c>
      <c r="C16" s="17">
        <v>1390459.0699999998</v>
      </c>
      <c r="D16" s="17">
        <f t="shared" ref="D16" si="42">B16-C16</f>
        <v>16901.440000000177</v>
      </c>
      <c r="E16" s="17">
        <f t="shared" si="32"/>
        <v>2535.2199999999998</v>
      </c>
      <c r="F16" s="17">
        <f t="shared" ref="F16" si="43">ROUND(E16*0.15,2)</f>
        <v>380.28</v>
      </c>
      <c r="G16" s="17">
        <f t="shared" ref="G16" si="44">E16-F16</f>
        <v>2154.9399999999996</v>
      </c>
      <c r="H16" s="17">
        <f t="shared" ref="H16" si="45">ROUND(G16*0.01,2)</f>
        <v>21.55</v>
      </c>
      <c r="I16" s="18">
        <f t="shared" ref="I16" si="46">G16-H16</f>
        <v>2133.3899999999994</v>
      </c>
    </row>
    <row r="17" spans="1:9" ht="15" customHeight="1" x14ac:dyDescent="0.25">
      <c r="A17" s="34">
        <f t="shared" si="10"/>
        <v>45171</v>
      </c>
      <c r="B17" s="17">
        <v>1784568.94</v>
      </c>
      <c r="C17" s="17">
        <v>1720077.1500000001</v>
      </c>
      <c r="D17" s="17">
        <f t="shared" ref="D17" si="47">B17-C17</f>
        <v>64491.789999999804</v>
      </c>
      <c r="E17" s="17">
        <f t="shared" si="32"/>
        <v>9673.77</v>
      </c>
      <c r="F17" s="17">
        <f t="shared" ref="F17" si="48">ROUND(E17*0.15,2)</f>
        <v>1451.07</v>
      </c>
      <c r="G17" s="17">
        <f t="shared" ref="G17" si="49">E17-F17</f>
        <v>8222.7000000000007</v>
      </c>
      <c r="H17" s="17">
        <f t="shared" ref="H17" si="50">ROUND(G17*0.01,2)</f>
        <v>82.23</v>
      </c>
      <c r="I17" s="18">
        <f t="shared" ref="I17" si="51">G17-H17</f>
        <v>8140.4700000000012</v>
      </c>
    </row>
    <row r="18" spans="1:9" ht="15" customHeight="1" x14ac:dyDescent="0.25">
      <c r="A18" s="34">
        <f t="shared" si="10"/>
        <v>45178</v>
      </c>
      <c r="B18" s="17">
        <v>1962212.62</v>
      </c>
      <c r="C18" s="17">
        <v>1858752.67</v>
      </c>
      <c r="D18" s="17">
        <f t="shared" ref="D18" si="52">B18-C18</f>
        <v>103459.95000000019</v>
      </c>
      <c r="E18" s="17">
        <f t="shared" si="32"/>
        <v>15518.99</v>
      </c>
      <c r="F18" s="17">
        <f t="shared" ref="F18" si="53">ROUND(E18*0.15,2)</f>
        <v>2327.85</v>
      </c>
      <c r="G18" s="17">
        <f t="shared" ref="G18" si="54">E18-F18</f>
        <v>13191.14</v>
      </c>
      <c r="H18" s="17">
        <f t="shared" ref="H18" si="55">ROUND(G18*0.01,2)</f>
        <v>131.91</v>
      </c>
      <c r="I18" s="18">
        <f t="shared" ref="I18" si="56">G18-H18</f>
        <v>13059.23</v>
      </c>
    </row>
    <row r="19" spans="1:9" ht="15" customHeight="1" x14ac:dyDescent="0.25">
      <c r="A19" s="34">
        <f t="shared" si="10"/>
        <v>45185</v>
      </c>
      <c r="B19" s="17">
        <v>2064350.08</v>
      </c>
      <c r="C19" s="17">
        <v>1983782.58</v>
      </c>
      <c r="D19" s="17">
        <f t="shared" ref="D19" si="57">B19-C19</f>
        <v>80567.5</v>
      </c>
      <c r="E19" s="17">
        <f t="shared" si="32"/>
        <v>12085.13</v>
      </c>
      <c r="F19" s="17">
        <f t="shared" ref="F19" si="58">ROUND(E19*0.15,2)</f>
        <v>1812.77</v>
      </c>
      <c r="G19" s="17">
        <f t="shared" ref="G19" si="59">E19-F19</f>
        <v>10272.359999999999</v>
      </c>
      <c r="H19" s="17">
        <f t="shared" ref="H19" si="60">ROUND(G19*0.01,2)</f>
        <v>102.72</v>
      </c>
      <c r="I19" s="18">
        <f t="shared" ref="I19" si="61">G19-H19</f>
        <v>10169.64</v>
      </c>
    </row>
    <row r="20" spans="1:9" ht="15" customHeight="1" x14ac:dyDescent="0.25">
      <c r="A20" s="34">
        <f t="shared" si="10"/>
        <v>45192</v>
      </c>
      <c r="B20" s="17">
        <v>2740321.25</v>
      </c>
      <c r="C20" s="17">
        <v>2708449.65</v>
      </c>
      <c r="D20" s="17">
        <f t="shared" ref="D20" si="62">B20-C20</f>
        <v>31871.600000000093</v>
      </c>
      <c r="E20" s="17">
        <f t="shared" ref="E20" si="63">ROUND(D20*0.15,2)</f>
        <v>4780.74</v>
      </c>
      <c r="F20" s="17">
        <f t="shared" ref="F20" si="64">ROUND(E20*0.15,2)</f>
        <v>717.11</v>
      </c>
      <c r="G20" s="17">
        <f t="shared" ref="G20" si="65">E20-F20</f>
        <v>4063.6299999999997</v>
      </c>
      <c r="H20" s="17">
        <f t="shared" ref="H20" si="66">ROUND(G20*0.01,2)</f>
        <v>40.64</v>
      </c>
      <c r="I20" s="18">
        <f t="shared" ref="I20" si="67">G20-H20</f>
        <v>4022.99</v>
      </c>
    </row>
    <row r="21" spans="1:9" ht="15" customHeight="1" x14ac:dyDescent="0.25">
      <c r="A21" s="34">
        <f t="shared" si="10"/>
        <v>45199</v>
      </c>
      <c r="B21" s="17">
        <v>4172609.5900000003</v>
      </c>
      <c r="C21" s="17">
        <v>4159101.83</v>
      </c>
      <c r="D21" s="17">
        <f t="shared" ref="D21" si="68">B21-C21</f>
        <v>13507.760000000242</v>
      </c>
      <c r="E21" s="17">
        <f t="shared" ref="E21" si="69">ROUND(D21*0.15,2)</f>
        <v>2026.16</v>
      </c>
      <c r="F21" s="17">
        <f t="shared" ref="F21" si="70">ROUND(E21*0.15,2)</f>
        <v>303.92</v>
      </c>
      <c r="G21" s="17">
        <f t="shared" ref="G21" si="71">E21-F21</f>
        <v>1722.24</v>
      </c>
      <c r="H21" s="17">
        <f t="shared" ref="H21" si="72">ROUND(G21*0.01,2)</f>
        <v>17.22</v>
      </c>
      <c r="I21" s="18">
        <f t="shared" ref="I21" si="73">G21-H21</f>
        <v>1705.02</v>
      </c>
    </row>
    <row r="22" spans="1:9" ht="15" customHeight="1" x14ac:dyDescent="0.25">
      <c r="A22" s="34">
        <f t="shared" si="10"/>
        <v>45206</v>
      </c>
      <c r="B22" s="17">
        <v>3310131.0700000003</v>
      </c>
      <c r="C22" s="17">
        <v>3223122.42</v>
      </c>
      <c r="D22" s="17">
        <f t="shared" ref="D22" si="74">B22-C22</f>
        <v>87008.650000000373</v>
      </c>
      <c r="E22" s="17">
        <f t="shared" ref="E22" si="75">ROUND(D22*0.15,2)</f>
        <v>13051.3</v>
      </c>
      <c r="F22" s="17">
        <f t="shared" ref="F22" si="76">ROUND(E22*0.15,2)</f>
        <v>1957.7</v>
      </c>
      <c r="G22" s="17">
        <f t="shared" ref="G22" si="77">E22-F22</f>
        <v>11093.599999999999</v>
      </c>
      <c r="H22" s="17">
        <f t="shared" ref="H22" si="78">ROUND(G22*0.01,2)</f>
        <v>110.94</v>
      </c>
      <c r="I22" s="18">
        <f t="shared" ref="I22" si="79">G22-H22</f>
        <v>10982.659999999998</v>
      </c>
    </row>
    <row r="23" spans="1:9" ht="15" customHeight="1" x14ac:dyDescent="0.25">
      <c r="A23" s="34">
        <f t="shared" si="10"/>
        <v>45213</v>
      </c>
      <c r="B23" s="17">
        <v>3833039.29</v>
      </c>
      <c r="C23" s="17">
        <v>3760990.53</v>
      </c>
      <c r="D23" s="17">
        <f t="shared" ref="D23" si="80">B23-C23</f>
        <v>72048.760000000242</v>
      </c>
      <c r="E23" s="17">
        <f t="shared" ref="E23" si="81">ROUND(D23*0.15,2)</f>
        <v>10807.31</v>
      </c>
      <c r="F23" s="17">
        <f t="shared" ref="F23" si="82">ROUND(E23*0.15,2)</f>
        <v>1621.1</v>
      </c>
      <c r="G23" s="17">
        <f t="shared" ref="G23" si="83">E23-F23</f>
        <v>9186.2099999999991</v>
      </c>
      <c r="H23" s="17">
        <f t="shared" ref="H23" si="84">ROUND(G23*0.01,2)</f>
        <v>91.86</v>
      </c>
      <c r="I23" s="18">
        <f t="shared" ref="I23" si="85">G23-H23</f>
        <v>9094.3499999999985</v>
      </c>
    </row>
    <row r="24" spans="1:9" ht="15" customHeight="1" x14ac:dyDescent="0.25">
      <c r="A24" s="34">
        <f t="shared" si="10"/>
        <v>45220</v>
      </c>
      <c r="B24" s="17">
        <v>4354176.3900000006</v>
      </c>
      <c r="C24" s="17">
        <v>4253427.7299999995</v>
      </c>
      <c r="D24" s="17">
        <f t="shared" ref="D24" si="86">B24-C24</f>
        <v>100748.66000000108</v>
      </c>
      <c r="E24" s="17">
        <f t="shared" ref="E24" si="87">ROUND(D24*0.15,2)</f>
        <v>15112.3</v>
      </c>
      <c r="F24" s="17">
        <f t="shared" ref="F24" si="88">ROUND(E24*0.15,2)</f>
        <v>2266.85</v>
      </c>
      <c r="G24" s="17">
        <f t="shared" ref="G24" si="89">E24-F24</f>
        <v>12845.449999999999</v>
      </c>
      <c r="H24" s="17">
        <f t="shared" ref="H24" si="90">ROUND(G24*0.01,2)</f>
        <v>128.44999999999999</v>
      </c>
      <c r="I24" s="18">
        <f t="shared" ref="I24" si="91">G24-H24</f>
        <v>12716.999999999998</v>
      </c>
    </row>
    <row r="25" spans="1:9" ht="15" customHeight="1" x14ac:dyDescent="0.25">
      <c r="A25" s="34">
        <f t="shared" si="10"/>
        <v>45227</v>
      </c>
      <c r="B25" s="17">
        <v>3059505.4899999998</v>
      </c>
      <c r="C25" s="17">
        <v>2960052.65</v>
      </c>
      <c r="D25" s="17">
        <f t="shared" ref="D25" si="92">B25-C25</f>
        <v>99452.839999999851</v>
      </c>
      <c r="E25" s="17">
        <f t="shared" ref="E25" si="93">ROUND(D25*0.15,2)</f>
        <v>14917.93</v>
      </c>
      <c r="F25" s="17">
        <f t="shared" ref="F25" si="94">ROUND(E25*0.15,2)</f>
        <v>2237.69</v>
      </c>
      <c r="G25" s="17">
        <f t="shared" ref="G25" si="95">E25-F25</f>
        <v>12680.24</v>
      </c>
      <c r="H25" s="17">
        <f t="shared" ref="H25" si="96">ROUND(G25*0.01,2)</f>
        <v>126.8</v>
      </c>
      <c r="I25" s="18">
        <f t="shared" ref="I25" si="97">G25-H25</f>
        <v>12553.44</v>
      </c>
    </row>
    <row r="26" spans="1:9" ht="15" customHeight="1" x14ac:dyDescent="0.25">
      <c r="A26" s="34">
        <f t="shared" si="10"/>
        <v>45234</v>
      </c>
      <c r="B26" s="17">
        <v>3541035.3999999994</v>
      </c>
      <c r="C26" s="17">
        <v>3564325.76</v>
      </c>
      <c r="D26" s="17">
        <f t="shared" ref="D26" si="98">B26-C26</f>
        <v>-23290.360000000335</v>
      </c>
      <c r="E26" s="17">
        <f t="shared" ref="E26" si="99">ROUND(D26*0.15,2)</f>
        <v>-3493.55</v>
      </c>
      <c r="F26" s="17">
        <f t="shared" ref="F26" si="100">ROUND(E26*0.15,2)</f>
        <v>-524.03</v>
      </c>
      <c r="G26" s="17">
        <f t="shared" ref="G26" si="101">E26-F26</f>
        <v>-2969.5200000000004</v>
      </c>
      <c r="H26" s="17">
        <f t="shared" ref="H26" si="102">ROUND(G26*0.01,2)</f>
        <v>-29.7</v>
      </c>
      <c r="I26" s="18">
        <f t="shared" ref="I26" si="103">G26-H26</f>
        <v>-2939.8200000000006</v>
      </c>
    </row>
    <row r="27" spans="1:9" ht="15" customHeight="1" x14ac:dyDescent="0.25">
      <c r="A27" s="34">
        <f t="shared" si="10"/>
        <v>45241</v>
      </c>
      <c r="B27" s="17">
        <v>3179899.9600000004</v>
      </c>
      <c r="C27" s="17">
        <v>3083784.4600000004</v>
      </c>
      <c r="D27" s="17">
        <f t="shared" ref="D27" si="104">B27-C27</f>
        <v>96115.5</v>
      </c>
      <c r="E27" s="17">
        <f t="shared" ref="E27" si="105">ROUND(D27*0.15,2)</f>
        <v>14417.33</v>
      </c>
      <c r="F27" s="17">
        <f t="shared" ref="F27" si="106">ROUND(E27*0.15,2)</f>
        <v>2162.6</v>
      </c>
      <c r="G27" s="17">
        <f t="shared" ref="G27" si="107">E27-F27</f>
        <v>12254.73</v>
      </c>
      <c r="H27" s="17">
        <f t="shared" ref="H27" si="108">ROUND(G27*0.01,2)</f>
        <v>122.55</v>
      </c>
      <c r="I27" s="18">
        <f t="shared" ref="I27" si="109">G27-H27</f>
        <v>12132.18</v>
      </c>
    </row>
    <row r="28" spans="1:9" ht="15" customHeight="1" x14ac:dyDescent="0.25">
      <c r="A28" s="34">
        <f t="shared" si="10"/>
        <v>45248</v>
      </c>
      <c r="B28" s="17">
        <v>2496512</v>
      </c>
      <c r="C28" s="17">
        <v>2340170.96</v>
      </c>
      <c r="D28" s="17">
        <f t="shared" ref="D28" si="110">B28-C28</f>
        <v>156341.04000000004</v>
      </c>
      <c r="E28" s="17">
        <f t="shared" ref="E28" si="111">ROUND(D28*0.15,2)</f>
        <v>23451.16</v>
      </c>
      <c r="F28" s="17">
        <f t="shared" ref="F28" si="112">ROUND(E28*0.15,2)</f>
        <v>3517.67</v>
      </c>
      <c r="G28" s="17">
        <f t="shared" ref="G28" si="113">E28-F28</f>
        <v>19933.489999999998</v>
      </c>
      <c r="H28" s="17">
        <f t="shared" ref="H28" si="114">ROUND(G28*0.01,2)</f>
        <v>199.33</v>
      </c>
      <c r="I28" s="18">
        <f t="shared" ref="I28" si="115">G28-H28</f>
        <v>19734.159999999996</v>
      </c>
    </row>
    <row r="29" spans="1:9" ht="15" customHeight="1" x14ac:dyDescent="0.25">
      <c r="A29" s="34">
        <f t="shared" si="10"/>
        <v>45255</v>
      </c>
      <c r="B29" s="17">
        <v>3056305.1899999995</v>
      </c>
      <c r="C29" s="17">
        <v>2874671.0800000005</v>
      </c>
      <c r="D29" s="17">
        <f t="shared" ref="D29" si="116">B29-C29</f>
        <v>181634.10999999894</v>
      </c>
      <c r="E29" s="17">
        <f t="shared" ref="E29" si="117">ROUND(D29*0.15,2)</f>
        <v>27245.119999999999</v>
      </c>
      <c r="F29" s="17">
        <f t="shared" ref="F29" si="118">ROUND(E29*0.15,2)</f>
        <v>4086.77</v>
      </c>
      <c r="G29" s="17">
        <f t="shared" ref="G29" si="119">E29-F29</f>
        <v>23158.35</v>
      </c>
      <c r="H29" s="17">
        <f t="shared" ref="H29" si="120">ROUND(G29*0.01,2)</f>
        <v>231.58</v>
      </c>
      <c r="I29" s="18">
        <f t="shared" ref="I29" si="121">G29-H29</f>
        <v>22926.769999999997</v>
      </c>
    </row>
    <row r="30" spans="1:9" ht="15" customHeight="1" x14ac:dyDescent="0.25">
      <c r="A30" s="34">
        <f t="shared" si="10"/>
        <v>45262</v>
      </c>
      <c r="B30" s="17">
        <v>3035870.51</v>
      </c>
      <c r="C30" s="17">
        <v>2863625.3200000003</v>
      </c>
      <c r="D30" s="17">
        <f t="shared" ref="D30" si="122">B30-C30</f>
        <v>172245.18999999948</v>
      </c>
      <c r="E30" s="17">
        <f t="shared" ref="E30" si="123">ROUND(D30*0.15,2)</f>
        <v>25836.78</v>
      </c>
      <c r="F30" s="17">
        <f t="shared" ref="F30" si="124">ROUND(E30*0.15,2)</f>
        <v>3875.52</v>
      </c>
      <c r="G30" s="17">
        <f t="shared" ref="G30" si="125">E30-F30</f>
        <v>21961.26</v>
      </c>
      <c r="H30" s="17">
        <f t="shared" ref="H30" si="126">ROUND(G30*0.01,2)</f>
        <v>219.61</v>
      </c>
      <c r="I30" s="18">
        <f t="shared" ref="I30" si="127">G30-H30</f>
        <v>21741.649999999998</v>
      </c>
    </row>
    <row r="31" spans="1:9" ht="15" customHeight="1" x14ac:dyDescent="0.25">
      <c r="A31" s="34">
        <f t="shared" si="10"/>
        <v>45269</v>
      </c>
      <c r="B31" s="17">
        <v>2519186.29</v>
      </c>
      <c r="C31" s="17">
        <v>2407345.12</v>
      </c>
      <c r="D31" s="17">
        <f t="shared" ref="D31" si="128">B31-C31</f>
        <v>111841.16999999993</v>
      </c>
      <c r="E31" s="17">
        <f t="shared" ref="E31" si="129">ROUND(D31*0.15,2)</f>
        <v>16776.18</v>
      </c>
      <c r="F31" s="17">
        <f t="shared" ref="F31" si="130">ROUND(E31*0.15,2)</f>
        <v>2516.4299999999998</v>
      </c>
      <c r="G31" s="17">
        <f t="shared" ref="G31" si="131">E31-F31</f>
        <v>14259.75</v>
      </c>
      <c r="H31" s="17">
        <f t="shared" ref="H31" si="132">ROUND(G31*0.01,2)</f>
        <v>142.6</v>
      </c>
      <c r="I31" s="18">
        <f t="shared" ref="I31" si="133">G31-H31</f>
        <v>14117.15</v>
      </c>
    </row>
    <row r="32" spans="1:9" ht="15" customHeight="1" x14ac:dyDescent="0.25">
      <c r="A32" s="34">
        <f t="shared" si="10"/>
        <v>45276</v>
      </c>
      <c r="B32" s="17">
        <v>3953371.98</v>
      </c>
      <c r="C32" s="17">
        <v>3937438.9</v>
      </c>
      <c r="D32" s="17">
        <f t="shared" ref="D32" si="134">B32-C32</f>
        <v>15933.080000000075</v>
      </c>
      <c r="E32" s="17">
        <f t="shared" ref="E32" si="135">ROUND(D32*0.15,2)</f>
        <v>2389.96</v>
      </c>
      <c r="F32" s="17">
        <f t="shared" ref="F32" si="136">ROUND(E32*0.15,2)</f>
        <v>358.49</v>
      </c>
      <c r="G32" s="17">
        <f t="shared" ref="G32" si="137">E32-F32</f>
        <v>2031.47</v>
      </c>
      <c r="H32" s="17">
        <f t="shared" ref="H32" si="138">ROUND(G32*0.01,2)</f>
        <v>20.309999999999999</v>
      </c>
      <c r="I32" s="18">
        <f t="shared" ref="I32" si="139">G32-H32</f>
        <v>2011.16</v>
      </c>
    </row>
    <row r="33" spans="1:9" ht="15" customHeight="1" x14ac:dyDescent="0.25">
      <c r="A33" s="34">
        <f t="shared" si="10"/>
        <v>45283</v>
      </c>
      <c r="B33" s="17">
        <v>3584223.57</v>
      </c>
      <c r="C33" s="17">
        <v>3378181.5899999994</v>
      </c>
      <c r="D33" s="17">
        <f t="shared" ref="D33" si="140">B33-C33</f>
        <v>206041.98000000045</v>
      </c>
      <c r="E33" s="17">
        <f t="shared" ref="E33" si="141">ROUND(D33*0.15,2)</f>
        <v>30906.3</v>
      </c>
      <c r="F33" s="17">
        <f t="shared" ref="F33" si="142">ROUND(E33*0.15,2)</f>
        <v>4635.95</v>
      </c>
      <c r="G33" s="17">
        <f t="shared" ref="G33" si="143">E33-F33</f>
        <v>26270.35</v>
      </c>
      <c r="H33" s="17">
        <f t="shared" ref="H33" si="144">ROUND(G33*0.01,2)</f>
        <v>262.7</v>
      </c>
      <c r="I33" s="18">
        <f t="shared" ref="I33" si="145">G33-H33</f>
        <v>26007.649999999998</v>
      </c>
    </row>
    <row r="34" spans="1:9" ht="15" customHeight="1" x14ac:dyDescent="0.25">
      <c r="A34" s="34">
        <f t="shared" si="10"/>
        <v>45290</v>
      </c>
      <c r="B34" s="17">
        <v>4456269.4399999995</v>
      </c>
      <c r="C34" s="17">
        <v>4354552.46</v>
      </c>
      <c r="D34" s="17">
        <f t="shared" ref="D34" si="146">B34-C34</f>
        <v>101716.97999999952</v>
      </c>
      <c r="E34" s="17">
        <f t="shared" ref="E34" si="147">ROUND(D34*0.15,2)</f>
        <v>15257.55</v>
      </c>
      <c r="F34" s="17">
        <f t="shared" ref="F34" si="148">ROUND(E34*0.15,2)</f>
        <v>2288.63</v>
      </c>
      <c r="G34" s="17">
        <f t="shared" ref="G34" si="149">E34-F34</f>
        <v>12968.919999999998</v>
      </c>
      <c r="H34" s="17">
        <f t="shared" ref="H34" si="150">ROUND(G34*0.01,2)</f>
        <v>129.69</v>
      </c>
      <c r="I34" s="18">
        <f t="shared" ref="I34" si="151">G34-H34</f>
        <v>12839.229999999998</v>
      </c>
    </row>
    <row r="35" spans="1:9" ht="15" customHeight="1" x14ac:dyDescent="0.25">
      <c r="A35" s="34">
        <f t="shared" si="10"/>
        <v>45297</v>
      </c>
      <c r="B35" s="17">
        <v>4213541.3500000006</v>
      </c>
      <c r="C35" s="17">
        <v>4043828.9199999995</v>
      </c>
      <c r="D35" s="17">
        <f t="shared" ref="D35" si="152">B35-C35</f>
        <v>169712.4300000011</v>
      </c>
      <c r="E35" s="17">
        <f t="shared" ref="E35" si="153">ROUND(D35*0.15,2)</f>
        <v>25456.86</v>
      </c>
      <c r="F35" s="17">
        <f t="shared" ref="F35" si="154">ROUND(E35*0.15,2)</f>
        <v>3818.53</v>
      </c>
      <c r="G35" s="17">
        <f t="shared" ref="G35" si="155">E35-F35</f>
        <v>21638.33</v>
      </c>
      <c r="H35" s="17">
        <f t="shared" ref="H35" si="156">ROUND(G35*0.01,2)</f>
        <v>216.38</v>
      </c>
      <c r="I35" s="18">
        <f t="shared" ref="I35" si="157">G35-H35</f>
        <v>21421.95</v>
      </c>
    </row>
    <row r="36" spans="1:9" ht="15" customHeight="1" x14ac:dyDescent="0.25">
      <c r="A36" s="34">
        <f t="shared" si="10"/>
        <v>45304</v>
      </c>
      <c r="B36" s="17">
        <v>2513744.4699999997</v>
      </c>
      <c r="C36" s="17">
        <v>2411649.6100000003</v>
      </c>
      <c r="D36" s="17">
        <f t="shared" ref="D36" si="158">B36-C36</f>
        <v>102094.8599999994</v>
      </c>
      <c r="E36" s="17">
        <f t="shared" ref="E36" si="159">ROUND(D36*0.15,2)</f>
        <v>15314.23</v>
      </c>
      <c r="F36" s="17">
        <f t="shared" ref="F36" si="160">ROUND(E36*0.15,2)</f>
        <v>2297.13</v>
      </c>
      <c r="G36" s="17">
        <f t="shared" ref="G36" si="161">E36-F36</f>
        <v>13017.099999999999</v>
      </c>
      <c r="H36" s="17">
        <f t="shared" ref="H36" si="162">ROUND(G36*0.01,2)</f>
        <v>130.16999999999999</v>
      </c>
      <c r="I36" s="18">
        <f t="shared" ref="I36" si="163">G36-H36</f>
        <v>12886.929999999998</v>
      </c>
    </row>
    <row r="37" spans="1:9" ht="15" customHeight="1" x14ac:dyDescent="0.25">
      <c r="A37" s="34">
        <f t="shared" si="10"/>
        <v>45311</v>
      </c>
      <c r="B37" s="17">
        <v>3188977.17</v>
      </c>
      <c r="C37" s="17">
        <v>3150277.79</v>
      </c>
      <c r="D37" s="17">
        <f t="shared" ref="D37" si="164">B37-C37</f>
        <v>38699.379999999888</v>
      </c>
      <c r="E37" s="17">
        <f t="shared" ref="E37" si="165">ROUND(D37*0.15,2)</f>
        <v>5804.91</v>
      </c>
      <c r="F37" s="17">
        <f t="shared" ref="F37" si="166">ROUND(E37*0.15,2)</f>
        <v>870.74</v>
      </c>
      <c r="G37" s="17">
        <f t="shared" ref="G37" si="167">E37-F37</f>
        <v>4934.17</v>
      </c>
      <c r="H37" s="17">
        <f t="shared" ref="H37" si="168">ROUND(G37*0.01,2)</f>
        <v>49.34</v>
      </c>
      <c r="I37" s="18">
        <f t="shared" ref="I37" si="169">G37-H37</f>
        <v>4884.83</v>
      </c>
    </row>
    <row r="38" spans="1:9" ht="15" customHeight="1" x14ac:dyDescent="0.25">
      <c r="A38" s="34">
        <f t="shared" si="10"/>
        <v>45318</v>
      </c>
      <c r="B38" s="17">
        <v>3127907.1500000004</v>
      </c>
      <c r="C38" s="17">
        <v>3092494.85</v>
      </c>
      <c r="D38" s="17">
        <f t="shared" ref="D38" si="170">B38-C38</f>
        <v>35412.300000000279</v>
      </c>
      <c r="E38" s="17">
        <f t="shared" ref="E38" si="171">ROUND(D38*0.15,2)</f>
        <v>5311.85</v>
      </c>
      <c r="F38" s="17">
        <f t="shared" ref="F38" si="172">ROUND(E38*0.15,2)</f>
        <v>796.78</v>
      </c>
      <c r="G38" s="17">
        <f t="shared" ref="G38" si="173">E38-F38</f>
        <v>4515.0700000000006</v>
      </c>
      <c r="H38" s="17">
        <f t="shared" ref="H38" si="174">ROUND(G38*0.01,2)</f>
        <v>45.15</v>
      </c>
      <c r="I38" s="18">
        <f t="shared" ref="I38" si="175">G38-H38</f>
        <v>4469.920000000001</v>
      </c>
    </row>
    <row r="39" spans="1:9" ht="15" customHeight="1" x14ac:dyDescent="0.25">
      <c r="A39" s="34">
        <f t="shared" si="10"/>
        <v>45325</v>
      </c>
      <c r="B39" s="17">
        <v>2471331.1800000002</v>
      </c>
      <c r="C39" s="17">
        <v>2335695.36</v>
      </c>
      <c r="D39" s="17">
        <f t="shared" ref="D39" si="176">B39-C39</f>
        <v>135635.8200000003</v>
      </c>
      <c r="E39" s="17">
        <f t="shared" ref="E39" si="177">ROUND(D39*0.15,2)</f>
        <v>20345.37</v>
      </c>
      <c r="F39" s="17">
        <f t="shared" ref="F39" si="178">ROUND(E39*0.15,2)</f>
        <v>3051.81</v>
      </c>
      <c r="G39" s="17">
        <f t="shared" ref="G39" si="179">E39-F39</f>
        <v>17293.559999999998</v>
      </c>
      <c r="H39" s="17">
        <f t="shared" ref="H39" si="180">ROUND(G39*0.01,2)</f>
        <v>172.94</v>
      </c>
      <c r="I39" s="18">
        <f t="shared" ref="I39" si="181">G39-H39</f>
        <v>17120.62</v>
      </c>
    </row>
    <row r="40" spans="1:9" ht="15" customHeight="1" x14ac:dyDescent="0.25">
      <c r="A40" s="34">
        <f t="shared" si="10"/>
        <v>45332</v>
      </c>
      <c r="B40" s="17">
        <v>2177670.5799999996</v>
      </c>
      <c r="C40" s="17">
        <v>2065507.29</v>
      </c>
      <c r="D40" s="17">
        <f t="shared" ref="D40" si="182">B40-C40</f>
        <v>112163.28999999957</v>
      </c>
      <c r="E40" s="17">
        <f t="shared" ref="E40" si="183">ROUND(D40*0.15,2)</f>
        <v>16824.490000000002</v>
      </c>
      <c r="F40" s="17">
        <f t="shared" ref="F40" si="184">ROUND(E40*0.15,2)</f>
        <v>2523.67</v>
      </c>
      <c r="G40" s="17">
        <f t="shared" ref="G40" si="185">E40-F40</f>
        <v>14300.820000000002</v>
      </c>
      <c r="H40" s="17">
        <f t="shared" ref="H40" si="186">ROUND(G40*0.01,2)</f>
        <v>143.01</v>
      </c>
      <c r="I40" s="18">
        <f t="shared" ref="I40" si="187">G40-H40</f>
        <v>14157.810000000001</v>
      </c>
    </row>
    <row r="41" spans="1:9" ht="15" customHeight="1" x14ac:dyDescent="0.25">
      <c r="A41" s="34">
        <f t="shared" si="10"/>
        <v>45339</v>
      </c>
      <c r="B41" s="17">
        <v>3080668.7800000003</v>
      </c>
      <c r="C41" s="17">
        <v>2956576.31</v>
      </c>
      <c r="D41" s="17">
        <f t="shared" ref="D41" si="188">B41-C41</f>
        <v>124092.4700000002</v>
      </c>
      <c r="E41" s="17">
        <f t="shared" ref="E41" si="189">ROUND(D41*0.15,2)</f>
        <v>18613.87</v>
      </c>
      <c r="F41" s="17">
        <f t="shared" ref="F41" si="190">ROUND(E41*0.15,2)</f>
        <v>2792.08</v>
      </c>
      <c r="G41" s="17">
        <f t="shared" ref="G41" si="191">E41-F41</f>
        <v>15821.789999999999</v>
      </c>
      <c r="H41" s="17">
        <f t="shared" ref="H41" si="192">ROUND(G41*0.01,2)</f>
        <v>158.22</v>
      </c>
      <c r="I41" s="18">
        <f t="shared" ref="I41" si="193">G41-H41</f>
        <v>15663.57</v>
      </c>
    </row>
    <row r="42" spans="1:9" ht="15" customHeight="1" x14ac:dyDescent="0.25">
      <c r="A42" s="34">
        <f t="shared" si="10"/>
        <v>45346</v>
      </c>
      <c r="B42" s="17">
        <v>3614082.09</v>
      </c>
      <c r="C42" s="17">
        <v>3454577.74</v>
      </c>
      <c r="D42" s="17">
        <f t="shared" ref="D42" si="194">B42-C42</f>
        <v>159504.34999999963</v>
      </c>
      <c r="E42" s="17">
        <f t="shared" ref="E42" si="195">ROUND(D42*0.15,2)</f>
        <v>23925.65</v>
      </c>
      <c r="F42" s="17">
        <f t="shared" ref="F42" si="196">ROUND(E42*0.15,2)</f>
        <v>3588.85</v>
      </c>
      <c r="G42" s="17">
        <f t="shared" ref="G42" si="197">E42-F42</f>
        <v>20336.800000000003</v>
      </c>
      <c r="H42" s="17">
        <f t="shared" ref="H42" si="198">ROUND(G42*0.01,2)</f>
        <v>203.37</v>
      </c>
      <c r="I42" s="18">
        <f t="shared" ref="I42" si="199">G42-H42</f>
        <v>20133.430000000004</v>
      </c>
    </row>
    <row r="43" spans="1:9" ht="15" customHeight="1" x14ac:dyDescent="0.25">
      <c r="A43" s="34">
        <f t="shared" si="10"/>
        <v>45353</v>
      </c>
      <c r="B43" s="17">
        <v>4162467.11</v>
      </c>
      <c r="C43" s="17">
        <v>3965733.3</v>
      </c>
      <c r="D43" s="17">
        <f t="shared" ref="D43" si="200">B43-C43</f>
        <v>196733.81000000006</v>
      </c>
      <c r="E43" s="17">
        <f t="shared" ref="E43" si="201">ROUND(D43*0.15,2)</f>
        <v>29510.07</v>
      </c>
      <c r="F43" s="17">
        <f t="shared" ref="F43" si="202">ROUND(E43*0.15,2)</f>
        <v>4426.51</v>
      </c>
      <c r="G43" s="17">
        <f t="shared" ref="G43" si="203">E43-F43</f>
        <v>25083.559999999998</v>
      </c>
      <c r="H43" s="17">
        <f t="shared" ref="H43" si="204">ROUND(G43*0.01,2)</f>
        <v>250.84</v>
      </c>
      <c r="I43" s="18">
        <f t="shared" ref="I43" si="205">G43-H43</f>
        <v>24832.719999999998</v>
      </c>
    </row>
    <row r="44" spans="1:9" ht="15" customHeight="1" x14ac:dyDescent="0.25">
      <c r="A44" s="34">
        <f t="shared" si="10"/>
        <v>45360</v>
      </c>
      <c r="B44" s="17">
        <v>3887553.0599999996</v>
      </c>
      <c r="C44" s="17">
        <v>3707247.2600000002</v>
      </c>
      <c r="D44" s="17">
        <f t="shared" ref="D44" si="206">B44-C44</f>
        <v>180305.79999999935</v>
      </c>
      <c r="E44" s="17">
        <f t="shared" ref="E44" si="207">ROUND(D44*0.15,2)</f>
        <v>27045.87</v>
      </c>
      <c r="F44" s="17">
        <f t="shared" ref="F44" si="208">ROUND(E44*0.15,2)</f>
        <v>4056.88</v>
      </c>
      <c r="G44" s="17">
        <f t="shared" ref="G44" si="209">E44-F44</f>
        <v>22988.989999999998</v>
      </c>
      <c r="H44" s="17">
        <f t="shared" ref="H44" si="210">ROUND(G44*0.01,2)</f>
        <v>229.89</v>
      </c>
      <c r="I44" s="18">
        <f t="shared" ref="I44" si="211">G44-H44</f>
        <v>22759.1</v>
      </c>
    </row>
    <row r="45" spans="1:9" ht="15" customHeight="1" x14ac:dyDescent="0.25">
      <c r="A45" s="34">
        <f t="shared" si="10"/>
        <v>45367</v>
      </c>
      <c r="B45" s="17">
        <v>4251917.42</v>
      </c>
      <c r="C45" s="17">
        <v>4090584.44</v>
      </c>
      <c r="D45" s="17">
        <f t="shared" ref="D45" si="212">B45-C45</f>
        <v>161332.97999999998</v>
      </c>
      <c r="E45" s="17">
        <f t="shared" ref="E45" si="213">ROUND(D45*0.15,2)</f>
        <v>24199.95</v>
      </c>
      <c r="F45" s="17">
        <f t="shared" ref="F45" si="214">ROUND(E45*0.15,2)</f>
        <v>3629.99</v>
      </c>
      <c r="G45" s="17">
        <f t="shared" ref="G45" si="215">E45-F45</f>
        <v>20569.96</v>
      </c>
      <c r="H45" s="17">
        <f t="shared" ref="H45" si="216">ROUND(G45*0.01,2)</f>
        <v>205.7</v>
      </c>
      <c r="I45" s="18">
        <f t="shared" ref="I45" si="217">G45-H45</f>
        <v>20364.259999999998</v>
      </c>
    </row>
    <row r="46" spans="1:9" ht="15" customHeight="1" x14ac:dyDescent="0.25">
      <c r="A46" s="34">
        <f t="shared" si="10"/>
        <v>45374</v>
      </c>
      <c r="B46" s="17">
        <v>3747758.3299999996</v>
      </c>
      <c r="C46" s="17">
        <v>3599292.18</v>
      </c>
      <c r="D46" s="17">
        <f t="shared" ref="D46" si="218">B46-C46</f>
        <v>148466.14999999944</v>
      </c>
      <c r="E46" s="17">
        <f t="shared" ref="E46" si="219">ROUND(D46*0.15,2)</f>
        <v>22269.919999999998</v>
      </c>
      <c r="F46" s="17">
        <f t="shared" ref="F46" si="220">ROUND(E46*0.15,2)</f>
        <v>3340.49</v>
      </c>
      <c r="G46" s="17">
        <f t="shared" ref="G46" si="221">E46-F46</f>
        <v>18929.43</v>
      </c>
      <c r="H46" s="17">
        <f t="shared" ref="H46" si="222">ROUND(G46*0.01,2)</f>
        <v>189.29</v>
      </c>
      <c r="I46" s="18">
        <f t="shared" ref="I46" si="223">G46-H46</f>
        <v>18740.14</v>
      </c>
    </row>
    <row r="47" spans="1:9" ht="15" customHeight="1" x14ac:dyDescent="0.25">
      <c r="A47" s="34">
        <f t="shared" si="10"/>
        <v>45381</v>
      </c>
      <c r="B47" s="17">
        <v>3737963.2299999995</v>
      </c>
      <c r="C47" s="17">
        <v>3579391.21</v>
      </c>
      <c r="D47" s="17">
        <f t="shared" ref="D47" si="224">B47-C47</f>
        <v>158572.01999999955</v>
      </c>
      <c r="E47" s="17">
        <f t="shared" ref="E47" si="225">ROUND(D47*0.15,2)</f>
        <v>23785.8</v>
      </c>
      <c r="F47" s="17">
        <f t="shared" ref="F47" si="226">ROUND(E47*0.15,2)</f>
        <v>3567.87</v>
      </c>
      <c r="G47" s="17">
        <f t="shared" ref="G47" si="227">E47-F47</f>
        <v>20217.93</v>
      </c>
      <c r="H47" s="17">
        <f t="shared" ref="H47" si="228">ROUND(G47*0.01,2)</f>
        <v>202.18</v>
      </c>
      <c r="I47" s="18">
        <f t="shared" ref="I47" si="229">G47-H47</f>
        <v>20015.75</v>
      </c>
    </row>
    <row r="48" spans="1:9" ht="15" customHeight="1" x14ac:dyDescent="0.25">
      <c r="A48" s="34">
        <f t="shared" si="10"/>
        <v>45388</v>
      </c>
      <c r="B48" s="17">
        <v>4007520.07</v>
      </c>
      <c r="C48" s="17">
        <v>3948068.3600000003</v>
      </c>
      <c r="D48" s="17">
        <f t="shared" ref="D48" si="230">B48-C48</f>
        <v>59451.709999999497</v>
      </c>
      <c r="E48" s="17">
        <f t="shared" ref="E48" si="231">ROUND(D48*0.15,2)</f>
        <v>8917.76</v>
      </c>
      <c r="F48" s="17">
        <f t="shared" ref="F48" si="232">ROUND(E48*0.15,2)</f>
        <v>1337.66</v>
      </c>
      <c r="G48" s="17">
        <f t="shared" ref="G48" si="233">E48-F48</f>
        <v>7580.1</v>
      </c>
      <c r="H48" s="17">
        <f t="shared" ref="H48" si="234">ROUND(G48*0.01,2)</f>
        <v>75.8</v>
      </c>
      <c r="I48" s="18">
        <f t="shared" ref="I48" si="235">G48-H48</f>
        <v>7504.3</v>
      </c>
    </row>
    <row r="49" spans="1:9" ht="15" customHeight="1" x14ac:dyDescent="0.25">
      <c r="A49" s="34">
        <f t="shared" si="10"/>
        <v>45395</v>
      </c>
      <c r="B49" s="17">
        <v>4170856.96</v>
      </c>
      <c r="C49" s="17">
        <v>3976305.83</v>
      </c>
      <c r="D49" s="17">
        <f t="shared" ref="D49" si="236">B49-C49</f>
        <v>194551.12999999989</v>
      </c>
      <c r="E49" s="17">
        <f t="shared" ref="E49" si="237">ROUND(D49*0.15,2)</f>
        <v>29182.67</v>
      </c>
      <c r="F49" s="17">
        <f t="shared" ref="F49" si="238">ROUND(E49*0.15,2)</f>
        <v>4377.3999999999996</v>
      </c>
      <c r="G49" s="17">
        <f t="shared" ref="G49" si="239">E49-F49</f>
        <v>24805.269999999997</v>
      </c>
      <c r="H49" s="17">
        <f t="shared" ref="H49" si="240">ROUND(G49*0.01,2)</f>
        <v>248.05</v>
      </c>
      <c r="I49" s="18">
        <f t="shared" ref="I49" si="241">G49-H49</f>
        <v>24557.219999999998</v>
      </c>
    </row>
    <row r="50" spans="1:9" ht="15" customHeight="1" x14ac:dyDescent="0.25">
      <c r="A50" s="34">
        <f t="shared" si="10"/>
        <v>45402</v>
      </c>
      <c r="B50" s="17">
        <v>3696123.59</v>
      </c>
      <c r="C50" s="17">
        <v>3501940.28</v>
      </c>
      <c r="D50" s="17">
        <v>194183.31</v>
      </c>
      <c r="E50" s="17">
        <f t="shared" ref="E50" si="242">ROUND(D50*0.15,2)</f>
        <v>29127.5</v>
      </c>
      <c r="F50" s="17">
        <f t="shared" ref="F50" si="243">ROUND(E50*0.15,2)</f>
        <v>4369.13</v>
      </c>
      <c r="G50" s="17">
        <f t="shared" ref="G50" si="244">E50-F50</f>
        <v>24758.37</v>
      </c>
      <c r="H50" s="17">
        <f t="shared" ref="H50" si="245">ROUND(G50*0.01,2)</f>
        <v>247.58</v>
      </c>
      <c r="I50" s="18">
        <f t="shared" ref="I50" si="246">G50-H50</f>
        <v>24510.789999999997</v>
      </c>
    </row>
    <row r="51" spans="1:9" ht="15" customHeight="1" x14ac:dyDescent="0.25">
      <c r="A51" s="34">
        <f t="shared" si="10"/>
        <v>45409</v>
      </c>
      <c r="B51" s="17">
        <v>3992458.2700000005</v>
      </c>
      <c r="C51" s="17">
        <v>3828876.7</v>
      </c>
      <c r="D51" s="17">
        <v>163581.57</v>
      </c>
      <c r="E51" s="17">
        <f t="shared" ref="E51" si="247">ROUND(D51*0.15,2)</f>
        <v>24537.24</v>
      </c>
      <c r="F51" s="17">
        <f t="shared" ref="F51" si="248">ROUND(E51*0.15,2)</f>
        <v>3680.59</v>
      </c>
      <c r="G51" s="17">
        <f t="shared" ref="G51" si="249">E51-F51</f>
        <v>20856.650000000001</v>
      </c>
      <c r="H51" s="17">
        <f t="shared" ref="H51" si="250">ROUND(G51*0.01,2)</f>
        <v>208.57</v>
      </c>
      <c r="I51" s="18">
        <f t="shared" ref="I51" si="251">G51-H51</f>
        <v>20648.080000000002</v>
      </c>
    </row>
    <row r="52" spans="1:9" ht="15" customHeight="1" x14ac:dyDescent="0.25">
      <c r="A52" s="34">
        <f t="shared" si="10"/>
        <v>45416</v>
      </c>
      <c r="B52" s="17">
        <v>4046783.19</v>
      </c>
      <c r="C52" s="17">
        <v>3919213.6499999994</v>
      </c>
      <c r="D52" s="17">
        <v>127569.53999999992</v>
      </c>
      <c r="E52" s="17">
        <f t="shared" ref="E52" si="252">ROUND(D52*0.15,2)</f>
        <v>19135.43</v>
      </c>
      <c r="F52" s="17">
        <f t="shared" ref="F52" si="253">ROUND(E52*0.15,2)</f>
        <v>2870.31</v>
      </c>
      <c r="G52" s="17">
        <f t="shared" ref="G52" si="254">E52-F52</f>
        <v>16265.12</v>
      </c>
      <c r="H52" s="17">
        <f t="shared" ref="H52" si="255">ROUND(G52*0.01,2)</f>
        <v>162.65</v>
      </c>
      <c r="I52" s="18">
        <f t="shared" ref="I52" si="256">G52-H52</f>
        <v>16102.470000000001</v>
      </c>
    </row>
    <row r="53" spans="1:9" ht="15" customHeight="1" x14ac:dyDescent="0.25">
      <c r="A53" s="34">
        <f t="shared" si="10"/>
        <v>45423</v>
      </c>
      <c r="B53" s="17">
        <v>3591466.56</v>
      </c>
      <c r="C53" s="17">
        <v>3422877.55</v>
      </c>
      <c r="D53" s="17">
        <v>168589.01000000007</v>
      </c>
      <c r="E53" s="17">
        <f t="shared" ref="E53" si="257">ROUND(D53*0.15,2)</f>
        <v>25288.35</v>
      </c>
      <c r="F53" s="17">
        <f t="shared" ref="F53" si="258">ROUND(E53*0.15,2)</f>
        <v>3793.25</v>
      </c>
      <c r="G53" s="17">
        <f t="shared" ref="G53" si="259">E53-F53</f>
        <v>21495.1</v>
      </c>
      <c r="H53" s="17">
        <f t="shared" ref="H53" si="260">ROUND(G53*0.01,2)</f>
        <v>214.95</v>
      </c>
      <c r="I53" s="18">
        <f t="shared" ref="I53" si="261">G53-H53</f>
        <v>21280.149999999998</v>
      </c>
    </row>
    <row r="54" spans="1:9" ht="15" customHeight="1" x14ac:dyDescent="0.25">
      <c r="A54" s="34">
        <f t="shared" si="10"/>
        <v>45430</v>
      </c>
      <c r="B54" s="17">
        <v>4010940.85</v>
      </c>
      <c r="C54" s="17">
        <v>3838833.7300000004</v>
      </c>
      <c r="D54" s="17">
        <v>172107.12000000005</v>
      </c>
      <c r="E54" s="17">
        <f t="shared" ref="E54" si="262">ROUND(D54*0.15,2)</f>
        <v>25816.07</v>
      </c>
      <c r="F54" s="17">
        <f t="shared" ref="F54" si="263">ROUND(E54*0.15,2)</f>
        <v>3872.41</v>
      </c>
      <c r="G54" s="17">
        <f t="shared" ref="G54" si="264">E54-F54</f>
        <v>21943.66</v>
      </c>
      <c r="H54" s="17">
        <f t="shared" ref="H54" si="265">ROUND(G54*0.01,2)</f>
        <v>219.44</v>
      </c>
      <c r="I54" s="18">
        <f t="shared" ref="I54" si="266">G54-H54</f>
        <v>21724.22</v>
      </c>
    </row>
    <row r="55" spans="1:9" ht="15" customHeight="1" x14ac:dyDescent="0.25">
      <c r="A55" s="34">
        <f t="shared" si="10"/>
        <v>45437</v>
      </c>
      <c r="B55" s="17">
        <v>3213336.9399999995</v>
      </c>
      <c r="C55" s="17">
        <v>3042050.61</v>
      </c>
      <c r="D55" s="17">
        <f t="shared" ref="D55:D60" si="267">B55-C55</f>
        <v>171286.32999999961</v>
      </c>
      <c r="E55" s="17">
        <f t="shared" ref="E55" si="268">ROUND(D55*0.15,2)</f>
        <v>25692.95</v>
      </c>
      <c r="F55" s="17">
        <f t="shared" ref="F55" si="269">ROUND(E55*0.15,2)</f>
        <v>3853.94</v>
      </c>
      <c r="G55" s="17">
        <f t="shared" ref="G55" si="270">E55-F55</f>
        <v>21839.010000000002</v>
      </c>
      <c r="H55" s="17">
        <f t="shared" ref="H55" si="271">ROUND(G55*0.01,2)</f>
        <v>218.39</v>
      </c>
      <c r="I55" s="18">
        <f t="shared" ref="I55" si="272">G55-H55</f>
        <v>21620.620000000003</v>
      </c>
    </row>
    <row r="56" spans="1:9" ht="15" customHeight="1" x14ac:dyDescent="0.25">
      <c r="A56" s="34">
        <f t="shared" si="10"/>
        <v>45444</v>
      </c>
      <c r="B56" s="17">
        <v>4719156.4799999995</v>
      </c>
      <c r="C56" s="17">
        <v>4587143.9000000004</v>
      </c>
      <c r="D56" s="17">
        <f t="shared" si="267"/>
        <v>132012.57999999914</v>
      </c>
      <c r="E56" s="17">
        <f t="shared" ref="E56" si="273">ROUND(D56*0.15,2)</f>
        <v>19801.89</v>
      </c>
      <c r="F56" s="17">
        <f t="shared" ref="F56" si="274">ROUND(E56*0.15,2)</f>
        <v>2970.28</v>
      </c>
      <c r="G56" s="17">
        <f t="shared" ref="G56" si="275">E56-F56</f>
        <v>16831.61</v>
      </c>
      <c r="H56" s="17">
        <f t="shared" ref="H56" si="276">ROUND(G56*0.01,2)</f>
        <v>168.32</v>
      </c>
      <c r="I56" s="18">
        <f t="shared" ref="I56" si="277">G56-H56</f>
        <v>16663.29</v>
      </c>
    </row>
    <row r="57" spans="1:9" ht="15" customHeight="1" x14ac:dyDescent="0.25">
      <c r="A57" s="34">
        <f t="shared" si="10"/>
        <v>45451</v>
      </c>
      <c r="B57" s="17">
        <v>4161004.02</v>
      </c>
      <c r="C57" s="17">
        <v>3955685.3099999996</v>
      </c>
      <c r="D57" s="17">
        <f t="shared" si="267"/>
        <v>205318.71000000043</v>
      </c>
      <c r="E57" s="17">
        <f t="shared" ref="E57" si="278">ROUND(D57*0.15,2)</f>
        <v>30797.81</v>
      </c>
      <c r="F57" s="17">
        <f t="shared" ref="F57" si="279">ROUND(E57*0.15,2)</f>
        <v>4619.67</v>
      </c>
      <c r="G57" s="17">
        <f t="shared" ref="G57" si="280">E57-F57</f>
        <v>26178.14</v>
      </c>
      <c r="H57" s="17">
        <f t="shared" ref="H57" si="281">ROUND(G57*0.01,2)</f>
        <v>261.77999999999997</v>
      </c>
      <c r="I57" s="18">
        <f t="shared" ref="I57" si="282">G57-H57</f>
        <v>25916.36</v>
      </c>
    </row>
    <row r="58" spans="1:9" ht="15" customHeight="1" x14ac:dyDescent="0.25">
      <c r="A58" s="34">
        <f t="shared" si="10"/>
        <v>45458</v>
      </c>
      <c r="B58" s="17">
        <v>3589658.2899999996</v>
      </c>
      <c r="C58" s="17">
        <v>3443133.7700000005</v>
      </c>
      <c r="D58" s="17">
        <f t="shared" si="267"/>
        <v>146524.51999999909</v>
      </c>
      <c r="E58" s="17">
        <f t="shared" ref="E58" si="283">ROUND(D58*0.15,2)</f>
        <v>21978.68</v>
      </c>
      <c r="F58" s="17">
        <f t="shared" ref="F58" si="284">ROUND(E58*0.15,2)</f>
        <v>3296.8</v>
      </c>
      <c r="G58" s="17">
        <f t="shared" ref="G58" si="285">E58-F58</f>
        <v>18681.88</v>
      </c>
      <c r="H58" s="17">
        <f t="shared" ref="H58" si="286">ROUND(G58*0.01,2)</f>
        <v>186.82</v>
      </c>
      <c r="I58" s="18">
        <f t="shared" ref="I58" si="287">G58-H58</f>
        <v>18495.060000000001</v>
      </c>
    </row>
    <row r="59" spans="1:9" ht="15" customHeight="1" x14ac:dyDescent="0.25">
      <c r="A59" s="34">
        <f t="shared" si="10"/>
        <v>45465</v>
      </c>
      <c r="B59" s="17">
        <v>3410317.4799999995</v>
      </c>
      <c r="C59" s="17">
        <v>3266601.85</v>
      </c>
      <c r="D59" s="17">
        <f t="shared" si="267"/>
        <v>143715.62999999942</v>
      </c>
      <c r="E59" s="17">
        <f t="shared" ref="E59" si="288">ROUND(D59*0.15,2)</f>
        <v>21557.34</v>
      </c>
      <c r="F59" s="17">
        <f t="shared" ref="F59" si="289">ROUND(E59*0.15,2)</f>
        <v>3233.6</v>
      </c>
      <c r="G59" s="17">
        <f t="shared" ref="G59" si="290">E59-F59</f>
        <v>18323.740000000002</v>
      </c>
      <c r="H59" s="17">
        <f t="shared" ref="H59" si="291">ROUND(G59*0.01,2)</f>
        <v>183.24</v>
      </c>
      <c r="I59" s="18">
        <f t="shared" ref="I59" si="292">G59-H59</f>
        <v>18140.5</v>
      </c>
    </row>
    <row r="60" spans="1:9" ht="15" customHeight="1" x14ac:dyDescent="0.25">
      <c r="A60" s="34">
        <f t="shared" si="10"/>
        <v>45472</v>
      </c>
      <c r="B60" s="17">
        <v>3517525.7799999993</v>
      </c>
      <c r="C60" s="17">
        <v>3327809.5800000005</v>
      </c>
      <c r="D60" s="17">
        <f t="shared" si="267"/>
        <v>189716.19999999879</v>
      </c>
      <c r="E60" s="17">
        <f t="shared" ref="E60" si="293">ROUND(D60*0.15,2)</f>
        <v>28457.43</v>
      </c>
      <c r="F60" s="17">
        <f t="shared" ref="F60" si="294">ROUND(E60*0.15,2)</f>
        <v>4268.6099999999997</v>
      </c>
      <c r="G60" s="17">
        <f t="shared" ref="G60" si="295">E60-F60</f>
        <v>24188.82</v>
      </c>
      <c r="H60" s="17">
        <f t="shared" ref="H60" si="296">ROUND(G60*0.01,2)</f>
        <v>241.89</v>
      </c>
      <c r="I60" s="18">
        <f t="shared" ref="I60" si="297">G60-H60</f>
        <v>23946.93</v>
      </c>
    </row>
    <row r="61" spans="1:9" ht="15" customHeight="1" x14ac:dyDescent="0.25">
      <c r="A61" s="34">
        <v>45473</v>
      </c>
      <c r="B61" s="17">
        <v>398094.66</v>
      </c>
      <c r="C61" s="17">
        <v>384223.25</v>
      </c>
      <c r="D61" s="17">
        <f t="shared" ref="D61" si="298">B61-C61</f>
        <v>13871.409999999974</v>
      </c>
      <c r="E61" s="17">
        <f t="shared" ref="E61" si="299">ROUND(D61*0.15,2)</f>
        <v>2080.71</v>
      </c>
      <c r="F61" s="17">
        <f t="shared" ref="F61" si="300">ROUND(E61*0.15,2)</f>
        <v>312.11</v>
      </c>
      <c r="G61" s="17">
        <f t="shared" ref="G61" si="301">E61-F61</f>
        <v>1768.6</v>
      </c>
      <c r="H61" s="17">
        <f t="shared" ref="H61" si="302">ROUND(G61*0.01,2)</f>
        <v>17.690000000000001</v>
      </c>
      <c r="I61" s="18">
        <f t="shared" ref="I61" si="303">G61-H61</f>
        <v>1750.9099999999999</v>
      </c>
    </row>
    <row r="62" spans="1:9" ht="15" customHeight="1" x14ac:dyDescent="0.25">
      <c r="B62" s="17"/>
      <c r="C62" s="17"/>
      <c r="D62" s="17"/>
      <c r="E62" s="17"/>
      <c r="F62" s="17"/>
      <c r="G62" s="17"/>
      <c r="H62" s="17"/>
      <c r="I62" s="18"/>
    </row>
    <row r="63" spans="1:9" ht="15" customHeight="1" thickBot="1" x14ac:dyDescent="0.3">
      <c r="B63" s="19">
        <f t="shared" ref="B63:I63" si="304">SUM(B8:B62)</f>
        <v>172343080.87999997</v>
      </c>
      <c r="C63" s="19">
        <f t="shared" si="304"/>
        <v>165912541.56000003</v>
      </c>
      <c r="D63" s="19">
        <f t="shared" si="304"/>
        <v>6430539.3199999966</v>
      </c>
      <c r="E63" s="19">
        <f t="shared" si="304"/>
        <v>964580.92999999982</v>
      </c>
      <c r="F63" s="19">
        <f t="shared" si="304"/>
        <v>144687.14999999997</v>
      </c>
      <c r="G63" s="19">
        <f t="shared" si="304"/>
        <v>819893.77999999991</v>
      </c>
      <c r="H63" s="19">
        <f t="shared" si="304"/>
        <v>8198.93</v>
      </c>
      <c r="I63" s="19">
        <f t="shared" si="304"/>
        <v>811694.85000000009</v>
      </c>
    </row>
    <row r="64" spans="1:9" ht="15" customHeight="1" thickTop="1" x14ac:dyDescent="0.25"/>
    <row r="65" spans="1:1" ht="15" customHeight="1" x14ac:dyDescent="0.25">
      <c r="A65" s="13" t="s">
        <v>16</v>
      </c>
    </row>
    <row r="66" spans="1:1" ht="15" customHeight="1" x14ac:dyDescent="0.25">
      <c r="A66" s="8" t="s">
        <v>14</v>
      </c>
    </row>
    <row r="67" spans="1:1" ht="15" customHeight="1" x14ac:dyDescent="0.25">
      <c r="A67" s="8" t="s">
        <v>15</v>
      </c>
    </row>
  </sheetData>
  <mergeCells count="2">
    <mergeCell ref="A1:I1"/>
    <mergeCell ref="A6:I6"/>
  </mergeCells>
  <pageMargins left="0.25" right="0.25" top="0.25" bottom="0.2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zoomScaleNormal="100" workbookViewId="0">
      <pane ySplit="6" topLeftCell="A35" activePane="bottomLeft" state="frozen"/>
      <selection pane="bottomLeft" activeCell="B63" sqref="B63:I63"/>
    </sheetView>
  </sheetViews>
  <sheetFormatPr defaultColWidth="10.7109375" defaultRowHeight="15" customHeight="1" x14ac:dyDescent="0.25"/>
  <cols>
    <col min="1" max="1" width="10.85546875" style="16" bestFit="1" customWidth="1"/>
    <col min="2" max="2" width="18.140625" style="14" customWidth="1"/>
    <col min="3" max="3" width="18" style="14" bestFit="1" customWidth="1"/>
    <col min="4" max="5" width="15.7109375" style="14" customWidth="1"/>
    <col min="6" max="8" width="14.7109375" style="14" customWidth="1"/>
    <col min="9" max="9" width="15" style="14" customWidth="1"/>
    <col min="10" max="16384" width="10.7109375" style="14"/>
  </cols>
  <sheetData>
    <row r="1" spans="1:9" ht="15" customHeight="1" x14ac:dyDescent="0.25">
      <c r="A1" s="38" t="s">
        <v>7</v>
      </c>
      <c r="B1" s="38"/>
      <c r="C1" s="38"/>
      <c r="D1" s="38"/>
      <c r="E1" s="38"/>
      <c r="F1" s="38"/>
      <c r="G1" s="38"/>
      <c r="H1" s="38"/>
      <c r="I1" s="38"/>
    </row>
    <row r="2" spans="1:9" ht="15" customHeight="1" x14ac:dyDescent="0.25">
      <c r="A2" s="15"/>
      <c r="B2" s="15"/>
      <c r="C2" s="15"/>
      <c r="D2" s="15"/>
      <c r="E2" s="15"/>
      <c r="F2" s="15"/>
      <c r="G2" s="15"/>
      <c r="H2" s="15"/>
    </row>
    <row r="3" spans="1:9" ht="30" x14ac:dyDescent="0.25">
      <c r="A3" s="20" t="s">
        <v>6</v>
      </c>
      <c r="B3" s="20" t="s">
        <v>0</v>
      </c>
      <c r="C3" s="21" t="s">
        <v>1</v>
      </c>
      <c r="D3" s="29" t="s">
        <v>10</v>
      </c>
      <c r="E3" s="29" t="s">
        <v>11</v>
      </c>
      <c r="F3" s="20" t="s">
        <v>3</v>
      </c>
      <c r="G3" s="20" t="s">
        <v>2</v>
      </c>
      <c r="H3" s="30" t="s">
        <v>12</v>
      </c>
      <c r="I3" s="29" t="s">
        <v>13</v>
      </c>
    </row>
    <row r="4" spans="1:9" x14ac:dyDescent="0.25">
      <c r="A4" s="33" t="s">
        <v>17</v>
      </c>
      <c r="B4" s="22">
        <v>1695102606.6900003</v>
      </c>
      <c r="C4" s="23">
        <v>1642235656.4400003</v>
      </c>
      <c r="D4" s="22">
        <v>52866950.249999978</v>
      </c>
      <c r="E4" s="22">
        <v>7930042.5599999987</v>
      </c>
      <c r="F4" s="22">
        <v>1189506.4100000001</v>
      </c>
      <c r="G4" s="22">
        <v>6740536.1500000013</v>
      </c>
      <c r="H4" s="24">
        <v>67405.39</v>
      </c>
      <c r="I4" s="22">
        <v>6673130.7599999998</v>
      </c>
    </row>
    <row r="5" spans="1:9" x14ac:dyDescent="0.25">
      <c r="A5" s="31"/>
      <c r="B5" s="25"/>
      <c r="C5" s="26"/>
      <c r="D5" s="25"/>
      <c r="E5" s="25"/>
      <c r="F5" s="25"/>
      <c r="G5" s="25"/>
      <c r="H5" s="27"/>
      <c r="I5" s="25"/>
    </row>
    <row r="6" spans="1:9" ht="15" customHeight="1" x14ac:dyDescent="0.25">
      <c r="A6" s="39" t="s">
        <v>18</v>
      </c>
      <c r="B6" s="40"/>
      <c r="C6" s="40"/>
      <c r="D6" s="40"/>
      <c r="E6" s="40"/>
      <c r="F6" s="40"/>
      <c r="G6" s="40"/>
      <c r="H6" s="40"/>
      <c r="I6" s="40"/>
    </row>
    <row r="7" spans="1:9" ht="15" customHeight="1" x14ac:dyDescent="0.25">
      <c r="B7" s="17"/>
      <c r="C7" s="17"/>
      <c r="D7" s="17"/>
      <c r="E7" s="17"/>
      <c r="F7" s="17"/>
      <c r="G7" s="17"/>
      <c r="H7" s="17"/>
      <c r="I7" s="18"/>
    </row>
    <row r="8" spans="1:9" ht="15" customHeight="1" x14ac:dyDescent="0.25">
      <c r="A8" s="34" t="s">
        <v>19</v>
      </c>
      <c r="B8" s="17">
        <v>4015673.55</v>
      </c>
      <c r="C8" s="17">
        <v>3973302.9299999997</v>
      </c>
      <c r="D8" s="17">
        <f t="shared" ref="D8" si="0">B8-C8</f>
        <v>42370.620000000112</v>
      </c>
      <c r="E8" s="17">
        <f>ROUND(D8*0.15,2)</f>
        <v>6355.59</v>
      </c>
      <c r="F8" s="17">
        <f t="shared" ref="F8" si="1">ROUND(E8*0.15,2)</f>
        <v>953.34</v>
      </c>
      <c r="G8" s="17">
        <f t="shared" ref="G8" si="2">E8-F8</f>
        <v>5402.25</v>
      </c>
      <c r="H8" s="17">
        <f t="shared" ref="H8" si="3">ROUND(G8*0.01,2)</f>
        <v>54.02</v>
      </c>
      <c r="I8" s="18">
        <f t="shared" ref="I8" si="4">G8-H8</f>
        <v>5348.23</v>
      </c>
    </row>
    <row r="9" spans="1:9" ht="15" customHeight="1" x14ac:dyDescent="0.25">
      <c r="A9" s="34">
        <v>45115</v>
      </c>
      <c r="B9" s="17">
        <v>43287650.519999996</v>
      </c>
      <c r="C9" s="17">
        <v>42062564.179999992</v>
      </c>
      <c r="D9" s="17">
        <f t="shared" ref="D9" si="5">B9-C9</f>
        <v>1225086.3400000036</v>
      </c>
      <c r="E9" s="17">
        <f>ROUND(D9*0.15,2)+0.03</f>
        <v>183762.98</v>
      </c>
      <c r="F9" s="17">
        <f t="shared" ref="F9" si="6">ROUND(E9*0.15,2)</f>
        <v>27564.45</v>
      </c>
      <c r="G9" s="17">
        <f t="shared" ref="G9" si="7">E9-F9</f>
        <v>156198.53</v>
      </c>
      <c r="H9" s="17">
        <f t="shared" ref="H9" si="8">ROUND(G9*0.01,2)</f>
        <v>1561.99</v>
      </c>
      <c r="I9" s="18">
        <f t="shared" ref="I9" si="9">G9-H9</f>
        <v>154636.54</v>
      </c>
    </row>
    <row r="10" spans="1:9" ht="15" customHeight="1" x14ac:dyDescent="0.25">
      <c r="A10" s="34">
        <f t="shared" ref="A10:A61" si="10">A9+7</f>
        <v>45122</v>
      </c>
      <c r="B10" s="17">
        <v>26048031.259999998</v>
      </c>
      <c r="C10" s="17">
        <v>25222647.189999998</v>
      </c>
      <c r="D10" s="17">
        <f t="shared" ref="D10" si="11">B10-C10</f>
        <v>825384.0700000003</v>
      </c>
      <c r="E10" s="17">
        <f>ROUND(D10*0.15,2)-0.03</f>
        <v>123807.58</v>
      </c>
      <c r="F10" s="17">
        <f t="shared" ref="F10" si="12">ROUND(E10*0.15,2)</f>
        <v>18571.14</v>
      </c>
      <c r="G10" s="17">
        <f t="shared" ref="G10" si="13">E10-F10</f>
        <v>105236.44</v>
      </c>
      <c r="H10" s="17">
        <f t="shared" ref="H10" si="14">ROUND(G10*0.01,2)</f>
        <v>1052.3599999999999</v>
      </c>
      <c r="I10" s="18">
        <f t="shared" ref="I10" si="15">G10-H10</f>
        <v>104184.08</v>
      </c>
    </row>
    <row r="11" spans="1:9" ht="15" customHeight="1" x14ac:dyDescent="0.25">
      <c r="A11" s="34">
        <f t="shared" si="10"/>
        <v>45129</v>
      </c>
      <c r="B11" s="17">
        <v>29592549.079999998</v>
      </c>
      <c r="C11" s="17">
        <v>28610910.350000001</v>
      </c>
      <c r="D11" s="17">
        <f t="shared" ref="D11" si="16">B11-C11</f>
        <v>981638.72999999672</v>
      </c>
      <c r="E11" s="17">
        <f>ROUND(D11*0.15,2)+0.01</f>
        <v>147245.82</v>
      </c>
      <c r="F11" s="17">
        <f t="shared" ref="F11" si="17">ROUND(E11*0.15,2)</f>
        <v>22086.87</v>
      </c>
      <c r="G11" s="17">
        <f t="shared" ref="G11" si="18">E11-F11</f>
        <v>125158.95000000001</v>
      </c>
      <c r="H11" s="17">
        <f t="shared" ref="H11" si="19">ROUND(G11*0.01,2)</f>
        <v>1251.5899999999999</v>
      </c>
      <c r="I11" s="18">
        <f t="shared" ref="I11" si="20">G11-H11</f>
        <v>123907.36000000002</v>
      </c>
    </row>
    <row r="12" spans="1:9" ht="15" customHeight="1" x14ac:dyDescent="0.25">
      <c r="A12" s="34">
        <f t="shared" si="10"/>
        <v>45136</v>
      </c>
      <c r="B12" s="17">
        <v>31933781.859999999</v>
      </c>
      <c r="C12" s="17">
        <v>31768032.34</v>
      </c>
      <c r="D12" s="17">
        <f t="shared" ref="D12" si="21">B12-C12</f>
        <v>165749.51999999955</v>
      </c>
      <c r="E12" s="17">
        <f>ROUND(D12*0.15,2)-0.02</f>
        <v>24862.41</v>
      </c>
      <c r="F12" s="17">
        <f t="shared" ref="F12" si="22">ROUND(E12*0.15,2)</f>
        <v>3729.36</v>
      </c>
      <c r="G12" s="17">
        <f t="shared" ref="G12" si="23">E12-F12</f>
        <v>21133.05</v>
      </c>
      <c r="H12" s="17">
        <f t="shared" ref="H12" si="24">ROUND(G12*0.01,2)</f>
        <v>211.33</v>
      </c>
      <c r="I12" s="18">
        <f t="shared" ref="I12" si="25">G12-H12</f>
        <v>20921.719999999998</v>
      </c>
    </row>
    <row r="13" spans="1:9" ht="15" customHeight="1" x14ac:dyDescent="0.25">
      <c r="A13" s="34">
        <f t="shared" si="10"/>
        <v>45143</v>
      </c>
      <c r="B13" s="17">
        <v>31975190.779999994</v>
      </c>
      <c r="C13" s="17">
        <v>30465404.099999998</v>
      </c>
      <c r="D13" s="17">
        <f t="shared" ref="D13" si="26">B13-C13</f>
        <v>1509786.679999996</v>
      </c>
      <c r="E13" s="17">
        <f>ROUND(D13*0.15,2)+0.01</f>
        <v>226468.01</v>
      </c>
      <c r="F13" s="17">
        <f t="shared" ref="F13" si="27">ROUND(E13*0.15,2)</f>
        <v>33970.199999999997</v>
      </c>
      <c r="G13" s="17">
        <f t="shared" ref="G13" si="28">E13-F13</f>
        <v>192497.81</v>
      </c>
      <c r="H13" s="17">
        <f t="shared" ref="H13" si="29">ROUND(G13*0.01,2)</f>
        <v>1924.98</v>
      </c>
      <c r="I13" s="18">
        <f t="shared" ref="I13" si="30">G13-H13</f>
        <v>190572.83</v>
      </c>
    </row>
    <row r="14" spans="1:9" ht="15" customHeight="1" x14ac:dyDescent="0.25">
      <c r="A14" s="34">
        <f t="shared" si="10"/>
        <v>45150</v>
      </c>
      <c r="B14" s="17">
        <v>27597496.200000003</v>
      </c>
      <c r="C14" s="17">
        <v>26442180.789999999</v>
      </c>
      <c r="D14" s="17">
        <f t="shared" ref="D14" si="31">B14-C14</f>
        <v>1155315.4100000039</v>
      </c>
      <c r="E14" s="17">
        <f>ROUND(D14*0.15,2)</f>
        <v>173297.31</v>
      </c>
      <c r="F14" s="17">
        <f t="shared" ref="F14" si="32">ROUND(E14*0.15,2)</f>
        <v>25994.6</v>
      </c>
      <c r="G14" s="17">
        <f t="shared" ref="G14" si="33">E14-F14</f>
        <v>147302.71</v>
      </c>
      <c r="H14" s="17">
        <f t="shared" ref="H14" si="34">ROUND(G14*0.01,2)</f>
        <v>1473.03</v>
      </c>
      <c r="I14" s="18">
        <f t="shared" ref="I14" si="35">G14-H14</f>
        <v>145829.68</v>
      </c>
    </row>
    <row r="15" spans="1:9" ht="15" customHeight="1" x14ac:dyDescent="0.25">
      <c r="A15" s="34">
        <f t="shared" si="10"/>
        <v>45157</v>
      </c>
      <c r="B15" s="17">
        <v>27430684.719999999</v>
      </c>
      <c r="C15" s="17">
        <v>26609794.280000001</v>
      </c>
      <c r="D15" s="17">
        <f t="shared" ref="D15" si="36">B15-C15</f>
        <v>820890.43999999762</v>
      </c>
      <c r="E15" s="17">
        <f>ROUND(D15*0.15,2)-0.01</f>
        <v>123133.56000000001</v>
      </c>
      <c r="F15" s="17">
        <f t="shared" ref="F15" si="37">ROUND(E15*0.15,2)</f>
        <v>18470.03</v>
      </c>
      <c r="G15" s="17">
        <f t="shared" ref="G15" si="38">E15-F15</f>
        <v>104663.53000000001</v>
      </c>
      <c r="H15" s="17">
        <f t="shared" ref="H15" si="39">ROUND(G15*0.01,2)</f>
        <v>1046.6400000000001</v>
      </c>
      <c r="I15" s="18">
        <f t="shared" ref="I15" si="40">G15-H15</f>
        <v>103616.89000000001</v>
      </c>
    </row>
    <row r="16" spans="1:9" ht="15" customHeight="1" x14ac:dyDescent="0.25">
      <c r="A16" s="34">
        <f t="shared" si="10"/>
        <v>45164</v>
      </c>
      <c r="B16" s="17">
        <v>31026971.129999995</v>
      </c>
      <c r="C16" s="17">
        <v>30131025.620000001</v>
      </c>
      <c r="D16" s="17">
        <f t="shared" ref="D16" si="41">B16-C16</f>
        <v>895945.50999999419</v>
      </c>
      <c r="E16" s="17">
        <f>ROUND(D16*0.15,2)-0.01</f>
        <v>134391.81999999998</v>
      </c>
      <c r="F16" s="17">
        <f t="shared" ref="F16" si="42">ROUND(E16*0.15,2)</f>
        <v>20158.77</v>
      </c>
      <c r="G16" s="17">
        <f t="shared" ref="G16" si="43">E16-F16</f>
        <v>114233.04999999997</v>
      </c>
      <c r="H16" s="17">
        <f t="shared" ref="H16" si="44">ROUND(G16*0.01,2)</f>
        <v>1142.33</v>
      </c>
      <c r="I16" s="18">
        <f t="shared" ref="I16" si="45">G16-H16</f>
        <v>113090.71999999997</v>
      </c>
    </row>
    <row r="17" spans="1:9" ht="15" customHeight="1" x14ac:dyDescent="0.25">
      <c r="A17" s="34">
        <f t="shared" si="10"/>
        <v>45171</v>
      </c>
      <c r="B17" s="17">
        <v>32828904.589999996</v>
      </c>
      <c r="C17" s="17">
        <v>32204157.239999998</v>
      </c>
      <c r="D17" s="17">
        <f t="shared" ref="D17" si="46">B17-C17</f>
        <v>624747.34999999776</v>
      </c>
      <c r="E17" s="17">
        <f t="shared" ref="E17:E22" si="47">ROUND(D17*0.15,2)</f>
        <v>93712.1</v>
      </c>
      <c r="F17" s="17">
        <f t="shared" ref="F17" si="48">ROUND(E17*0.15,2)</f>
        <v>14056.82</v>
      </c>
      <c r="G17" s="17">
        <f t="shared" ref="G17" si="49">E17-F17</f>
        <v>79655.28</v>
      </c>
      <c r="H17" s="17">
        <f t="shared" ref="H17" si="50">ROUND(G17*0.01,2)</f>
        <v>796.55</v>
      </c>
      <c r="I17" s="18">
        <f t="shared" ref="I17" si="51">G17-H17</f>
        <v>78858.73</v>
      </c>
    </row>
    <row r="18" spans="1:9" ht="15" customHeight="1" x14ac:dyDescent="0.25">
      <c r="A18" s="34">
        <f t="shared" si="10"/>
        <v>45178</v>
      </c>
      <c r="B18" s="17">
        <v>38914891.329999998</v>
      </c>
      <c r="C18" s="17">
        <v>37860818.050000004</v>
      </c>
      <c r="D18" s="17">
        <f t="shared" ref="D18" si="52">B18-C18</f>
        <v>1054073.2799999937</v>
      </c>
      <c r="E18" s="17">
        <f t="shared" si="47"/>
        <v>158110.99</v>
      </c>
      <c r="F18" s="17">
        <f t="shared" ref="F18" si="53">ROUND(E18*0.15,2)</f>
        <v>23716.65</v>
      </c>
      <c r="G18" s="17">
        <f t="shared" ref="G18" si="54">E18-F18</f>
        <v>134394.34</v>
      </c>
      <c r="H18" s="17">
        <f t="shared" ref="H18" si="55">ROUND(G18*0.01,2)</f>
        <v>1343.94</v>
      </c>
      <c r="I18" s="18">
        <f t="shared" ref="I18" si="56">G18-H18</f>
        <v>133050.4</v>
      </c>
    </row>
    <row r="19" spans="1:9" ht="15" customHeight="1" x14ac:dyDescent="0.25">
      <c r="A19" s="34">
        <f t="shared" si="10"/>
        <v>45185</v>
      </c>
      <c r="B19" s="17">
        <v>42864351.890000001</v>
      </c>
      <c r="C19" s="17">
        <v>41758172.79999999</v>
      </c>
      <c r="D19" s="17">
        <f t="shared" ref="D19" si="57">B19-C19</f>
        <v>1106179.090000011</v>
      </c>
      <c r="E19" s="17">
        <f t="shared" si="47"/>
        <v>165926.85999999999</v>
      </c>
      <c r="F19" s="17">
        <f t="shared" ref="F19" si="58">ROUND(E19*0.15,2)</f>
        <v>24889.03</v>
      </c>
      <c r="G19" s="17">
        <f t="shared" ref="G19" si="59">E19-F19</f>
        <v>141037.82999999999</v>
      </c>
      <c r="H19" s="17">
        <f t="shared" ref="H19" si="60">ROUND(G19*0.01,2)</f>
        <v>1410.38</v>
      </c>
      <c r="I19" s="18">
        <f t="shared" ref="I19" si="61">G19-H19</f>
        <v>139627.44999999998</v>
      </c>
    </row>
    <row r="20" spans="1:9" ht="15" customHeight="1" x14ac:dyDescent="0.25">
      <c r="A20" s="34">
        <f t="shared" si="10"/>
        <v>45192</v>
      </c>
      <c r="B20" s="17">
        <v>36062960.310000002</v>
      </c>
      <c r="C20" s="17">
        <v>35011161.32</v>
      </c>
      <c r="D20" s="17">
        <f t="shared" ref="D20" si="62">B20-C20</f>
        <v>1051798.9900000021</v>
      </c>
      <c r="E20" s="17">
        <f t="shared" si="47"/>
        <v>157769.85</v>
      </c>
      <c r="F20" s="17">
        <f t="shared" ref="F20" si="63">ROUND(E20*0.15,2)</f>
        <v>23665.48</v>
      </c>
      <c r="G20" s="17">
        <f t="shared" ref="G20" si="64">E20-F20</f>
        <v>134104.37</v>
      </c>
      <c r="H20" s="17">
        <f t="shared" ref="H20" si="65">ROUND(G20*0.01,2)</f>
        <v>1341.04</v>
      </c>
      <c r="I20" s="18">
        <f t="shared" ref="I20" si="66">G20-H20</f>
        <v>132763.32999999999</v>
      </c>
    </row>
    <row r="21" spans="1:9" ht="15" customHeight="1" x14ac:dyDescent="0.25">
      <c r="A21" s="34">
        <f t="shared" si="10"/>
        <v>45199</v>
      </c>
      <c r="B21" s="17">
        <v>42563109.719999999</v>
      </c>
      <c r="C21" s="17">
        <v>41128405.719999999</v>
      </c>
      <c r="D21" s="17">
        <f t="shared" ref="D21" si="67">B21-C21</f>
        <v>1434704</v>
      </c>
      <c r="E21" s="17">
        <f t="shared" si="47"/>
        <v>215205.6</v>
      </c>
      <c r="F21" s="17">
        <f t="shared" ref="F21" si="68">ROUND(E21*0.15,2)</f>
        <v>32280.84</v>
      </c>
      <c r="G21" s="17">
        <f t="shared" ref="G21" si="69">E21-F21</f>
        <v>182924.76</v>
      </c>
      <c r="H21" s="17">
        <f t="shared" ref="H21" si="70">ROUND(G21*0.01,2)</f>
        <v>1829.25</v>
      </c>
      <c r="I21" s="18">
        <f t="shared" ref="I21" si="71">G21-H21</f>
        <v>181095.51</v>
      </c>
    </row>
    <row r="22" spans="1:9" ht="15" customHeight="1" x14ac:dyDescent="0.25">
      <c r="A22" s="34">
        <f t="shared" si="10"/>
        <v>45206</v>
      </c>
      <c r="B22" s="17">
        <v>37911818.609999999</v>
      </c>
      <c r="C22" s="17">
        <v>36415817.07</v>
      </c>
      <c r="D22" s="17">
        <f t="shared" ref="D22" si="72">B22-C22</f>
        <v>1496001.5399999991</v>
      </c>
      <c r="E22" s="17">
        <f t="shared" si="47"/>
        <v>224400.23</v>
      </c>
      <c r="F22" s="17">
        <f t="shared" ref="F22" si="73">ROUND(E22*0.15,2)</f>
        <v>33660.03</v>
      </c>
      <c r="G22" s="17">
        <f t="shared" ref="G22" si="74">E22-F22</f>
        <v>190740.2</v>
      </c>
      <c r="H22" s="17">
        <f t="shared" ref="H22" si="75">ROUND(G22*0.01,2)</f>
        <v>1907.4</v>
      </c>
      <c r="I22" s="18">
        <f t="shared" ref="I22" si="76">G22-H22</f>
        <v>188832.80000000002</v>
      </c>
    </row>
    <row r="23" spans="1:9" ht="15" customHeight="1" x14ac:dyDescent="0.25">
      <c r="A23" s="34">
        <f t="shared" si="10"/>
        <v>45213</v>
      </c>
      <c r="B23" s="17">
        <v>40017139.910000004</v>
      </c>
      <c r="C23" s="17">
        <v>38040850.640000001</v>
      </c>
      <c r="D23" s="17">
        <f t="shared" ref="D23" si="77">B23-C23</f>
        <v>1976289.2700000033</v>
      </c>
      <c r="E23" s="17">
        <f>ROUND(D23*0.15,2)+0.01</f>
        <v>296443.40000000002</v>
      </c>
      <c r="F23" s="17">
        <f t="shared" ref="F23" si="78">ROUND(E23*0.15,2)</f>
        <v>44466.51</v>
      </c>
      <c r="G23" s="17">
        <f t="shared" ref="G23" si="79">E23-F23</f>
        <v>251976.89</v>
      </c>
      <c r="H23" s="17">
        <f t="shared" ref="H23" si="80">ROUND(G23*0.01,2)</f>
        <v>2519.77</v>
      </c>
      <c r="I23" s="18">
        <f t="shared" ref="I23" si="81">G23-H23</f>
        <v>249457.12000000002</v>
      </c>
    </row>
    <row r="24" spans="1:9" ht="15" customHeight="1" x14ac:dyDescent="0.25">
      <c r="A24" s="34">
        <f t="shared" si="10"/>
        <v>45220</v>
      </c>
      <c r="B24" s="17">
        <v>32594694.689999998</v>
      </c>
      <c r="C24" s="17">
        <v>31163110.52</v>
      </c>
      <c r="D24" s="17">
        <f t="shared" ref="D24" si="82">B24-C24</f>
        <v>1431584.1699999981</v>
      </c>
      <c r="E24" s="17">
        <f>ROUND(D24*0.15,2)-0.01</f>
        <v>214737.62</v>
      </c>
      <c r="F24" s="17">
        <f t="shared" ref="F24" si="83">ROUND(E24*0.15,2)</f>
        <v>32210.639999999999</v>
      </c>
      <c r="G24" s="17">
        <f t="shared" ref="G24" si="84">E24-F24</f>
        <v>182526.97999999998</v>
      </c>
      <c r="H24" s="17">
        <f t="shared" ref="H24" si="85">ROUND(G24*0.01,2)</f>
        <v>1825.27</v>
      </c>
      <c r="I24" s="18">
        <f t="shared" ref="I24" si="86">G24-H24</f>
        <v>180701.71</v>
      </c>
    </row>
    <row r="25" spans="1:9" ht="15" customHeight="1" x14ac:dyDescent="0.25">
      <c r="A25" s="34">
        <f t="shared" si="10"/>
        <v>45227</v>
      </c>
      <c r="B25" s="17">
        <v>35646319.440000005</v>
      </c>
      <c r="C25" s="17">
        <v>34389217.860000007</v>
      </c>
      <c r="D25" s="17">
        <f t="shared" ref="D25" si="87">B25-C25</f>
        <v>1257101.5799999982</v>
      </c>
      <c r="E25" s="17">
        <f>ROUND(D25*0.15,2)+0.01</f>
        <v>188565.25</v>
      </c>
      <c r="F25" s="17">
        <f t="shared" ref="F25" si="88">ROUND(E25*0.15,2)</f>
        <v>28284.79</v>
      </c>
      <c r="G25" s="17">
        <f t="shared" ref="G25" si="89">E25-F25</f>
        <v>160280.46</v>
      </c>
      <c r="H25" s="17">
        <f t="shared" ref="H25" si="90">ROUND(G25*0.01,2)</f>
        <v>1602.8</v>
      </c>
      <c r="I25" s="18">
        <f t="shared" ref="I25" si="91">G25-H25</f>
        <v>158677.66</v>
      </c>
    </row>
    <row r="26" spans="1:9" ht="15" customHeight="1" x14ac:dyDescent="0.25">
      <c r="A26" s="34">
        <f t="shared" si="10"/>
        <v>45234</v>
      </c>
      <c r="B26" s="17">
        <v>40377647.990000002</v>
      </c>
      <c r="C26" s="17">
        <v>39261020.590000004</v>
      </c>
      <c r="D26" s="17">
        <f t="shared" ref="D26" si="92">B26-C26</f>
        <v>1116627.3999999985</v>
      </c>
      <c r="E26" s="17">
        <f t="shared" ref="E26:E32" si="93">ROUND(D26*0.15,2)</f>
        <v>167494.10999999999</v>
      </c>
      <c r="F26" s="17">
        <f t="shared" ref="F26" si="94">ROUND(E26*0.15,2)</f>
        <v>25124.12</v>
      </c>
      <c r="G26" s="17">
        <f t="shared" ref="G26" si="95">E26-F26</f>
        <v>142369.99</v>
      </c>
      <c r="H26" s="17">
        <f t="shared" ref="H26" si="96">ROUND(G26*0.01,2)</f>
        <v>1423.7</v>
      </c>
      <c r="I26" s="18">
        <f t="shared" ref="I26" si="97">G26-H26</f>
        <v>140946.28999999998</v>
      </c>
    </row>
    <row r="27" spans="1:9" ht="15" customHeight="1" x14ac:dyDescent="0.25">
      <c r="A27" s="34">
        <f t="shared" si="10"/>
        <v>45241</v>
      </c>
      <c r="B27" s="17">
        <v>40832915.519999996</v>
      </c>
      <c r="C27" s="17">
        <v>39195895.590000004</v>
      </c>
      <c r="D27" s="17">
        <f t="shared" ref="D27" si="98">B27-C27</f>
        <v>1637019.9299999923</v>
      </c>
      <c r="E27" s="17">
        <f t="shared" si="93"/>
        <v>245552.99</v>
      </c>
      <c r="F27" s="17">
        <f t="shared" ref="F27" si="99">ROUND(E27*0.15,2)</f>
        <v>36832.949999999997</v>
      </c>
      <c r="G27" s="17">
        <f t="shared" ref="G27" si="100">E27-F27</f>
        <v>208720.03999999998</v>
      </c>
      <c r="H27" s="17">
        <f t="shared" ref="H27" si="101">ROUND(G27*0.01,2)</f>
        <v>2087.1999999999998</v>
      </c>
      <c r="I27" s="18">
        <f t="shared" ref="I27" si="102">G27-H27</f>
        <v>206632.83999999997</v>
      </c>
    </row>
    <row r="28" spans="1:9" ht="15" customHeight="1" x14ac:dyDescent="0.25">
      <c r="A28" s="34">
        <f t="shared" si="10"/>
        <v>45248</v>
      </c>
      <c r="B28" s="17">
        <v>37179913.770000003</v>
      </c>
      <c r="C28" s="17">
        <v>36114430.380000003</v>
      </c>
      <c r="D28" s="17">
        <f t="shared" ref="D28" si="103">B28-C28</f>
        <v>1065483.3900000006</v>
      </c>
      <c r="E28" s="17">
        <f t="shared" si="93"/>
        <v>159822.51</v>
      </c>
      <c r="F28" s="17">
        <f t="shared" ref="F28" si="104">ROUND(E28*0.15,2)</f>
        <v>23973.38</v>
      </c>
      <c r="G28" s="17">
        <f t="shared" ref="G28" si="105">E28-F28</f>
        <v>135849.13</v>
      </c>
      <c r="H28" s="17">
        <f t="shared" ref="H28" si="106">ROUND(G28*0.01,2)</f>
        <v>1358.49</v>
      </c>
      <c r="I28" s="18">
        <f t="shared" ref="I28" si="107">G28-H28</f>
        <v>134490.64000000001</v>
      </c>
    </row>
    <row r="29" spans="1:9" ht="15" customHeight="1" x14ac:dyDescent="0.25">
      <c r="A29" s="34">
        <f t="shared" si="10"/>
        <v>45255</v>
      </c>
      <c r="B29" s="17">
        <v>41204778.570000008</v>
      </c>
      <c r="C29" s="17">
        <v>40340411.979999997</v>
      </c>
      <c r="D29" s="17">
        <f t="shared" ref="D29" si="108">B29-C29</f>
        <v>864366.59000001103</v>
      </c>
      <c r="E29" s="17">
        <f t="shared" si="93"/>
        <v>129654.99</v>
      </c>
      <c r="F29" s="17">
        <f t="shared" ref="F29" si="109">ROUND(E29*0.15,2)</f>
        <v>19448.25</v>
      </c>
      <c r="G29" s="17">
        <f t="shared" ref="G29" si="110">E29-F29</f>
        <v>110206.74</v>
      </c>
      <c r="H29" s="17">
        <f t="shared" ref="H29" si="111">ROUND(G29*0.01,2)</f>
        <v>1102.07</v>
      </c>
      <c r="I29" s="18">
        <f t="shared" ref="I29" si="112">G29-H29</f>
        <v>109104.67</v>
      </c>
    </row>
    <row r="30" spans="1:9" ht="15" customHeight="1" x14ac:dyDescent="0.25">
      <c r="A30" s="34">
        <f t="shared" si="10"/>
        <v>45262</v>
      </c>
      <c r="B30" s="17">
        <v>44197752.700000003</v>
      </c>
      <c r="C30" s="17">
        <v>42618442.439999998</v>
      </c>
      <c r="D30" s="17">
        <f t="shared" ref="D30" si="113">B30-C30</f>
        <v>1579310.2600000054</v>
      </c>
      <c r="E30" s="17">
        <f t="shared" si="93"/>
        <v>236896.54</v>
      </c>
      <c r="F30" s="17">
        <f t="shared" ref="F30" si="114">ROUND(E30*0.15,2)</f>
        <v>35534.480000000003</v>
      </c>
      <c r="G30" s="17">
        <f t="shared" ref="G30" si="115">E30-F30</f>
        <v>201362.06</v>
      </c>
      <c r="H30" s="17">
        <f t="shared" ref="H30" si="116">ROUND(G30*0.01,2)</f>
        <v>2013.62</v>
      </c>
      <c r="I30" s="18">
        <f t="shared" ref="I30" si="117">G30-H30</f>
        <v>199348.44</v>
      </c>
    </row>
    <row r="31" spans="1:9" ht="15" customHeight="1" x14ac:dyDescent="0.25">
      <c r="A31" s="34">
        <f t="shared" si="10"/>
        <v>45269</v>
      </c>
      <c r="B31" s="17">
        <v>41953935.340000004</v>
      </c>
      <c r="C31" s="17">
        <v>40466697.009999998</v>
      </c>
      <c r="D31" s="17">
        <f t="shared" ref="D31" si="118">B31-C31</f>
        <v>1487238.3300000057</v>
      </c>
      <c r="E31" s="17">
        <f t="shared" si="93"/>
        <v>223085.75</v>
      </c>
      <c r="F31" s="17">
        <f t="shared" ref="F31" si="119">ROUND(E31*0.15,2)</f>
        <v>33462.86</v>
      </c>
      <c r="G31" s="17">
        <f t="shared" ref="G31" si="120">E31-F31</f>
        <v>189622.89</v>
      </c>
      <c r="H31" s="17">
        <f t="shared" ref="H31" si="121">ROUND(G31*0.01,2)</f>
        <v>1896.23</v>
      </c>
      <c r="I31" s="18">
        <f t="shared" ref="I31" si="122">G31-H31</f>
        <v>187726.66</v>
      </c>
    </row>
    <row r="32" spans="1:9" ht="15" customHeight="1" x14ac:dyDescent="0.25">
      <c r="A32" s="34">
        <f t="shared" si="10"/>
        <v>45276</v>
      </c>
      <c r="B32" s="17">
        <v>44385342.480000004</v>
      </c>
      <c r="C32" s="17">
        <v>44414170.57</v>
      </c>
      <c r="D32" s="17">
        <f t="shared" ref="D32" si="123">B32-C32</f>
        <v>-28828.089999996126</v>
      </c>
      <c r="E32" s="17">
        <f t="shared" si="93"/>
        <v>-4324.21</v>
      </c>
      <c r="F32" s="17">
        <f t="shared" ref="F32" si="124">ROUND(E32*0.15,2)</f>
        <v>-648.63</v>
      </c>
      <c r="G32" s="17">
        <f t="shared" ref="G32" si="125">E32-F32</f>
        <v>-3675.58</v>
      </c>
      <c r="H32" s="17">
        <f t="shared" ref="H32" si="126">ROUND(G32*0.01,2)</f>
        <v>-36.76</v>
      </c>
      <c r="I32" s="18">
        <f t="shared" ref="I32" si="127">G32-H32</f>
        <v>-3638.8199999999997</v>
      </c>
    </row>
    <row r="33" spans="1:9" ht="15" customHeight="1" x14ac:dyDescent="0.25">
      <c r="A33" s="34">
        <f t="shared" si="10"/>
        <v>45283</v>
      </c>
      <c r="B33" s="17">
        <v>42133603</v>
      </c>
      <c r="C33" s="17">
        <v>40271993.229999997</v>
      </c>
      <c r="D33" s="17">
        <f t="shared" ref="D33" si="128">B33-C33</f>
        <v>1861609.7700000033</v>
      </c>
      <c r="E33" s="17">
        <f t="shared" ref="E33" si="129">ROUND(D33*0.15,2)</f>
        <v>279241.46999999997</v>
      </c>
      <c r="F33" s="17">
        <f t="shared" ref="F33" si="130">ROUND(E33*0.15,2)</f>
        <v>41886.22</v>
      </c>
      <c r="G33" s="17">
        <f t="shared" ref="G33" si="131">E33-F33</f>
        <v>237355.24999999997</v>
      </c>
      <c r="H33" s="17">
        <f t="shared" ref="H33" si="132">ROUND(G33*0.01,2)</f>
        <v>2373.5500000000002</v>
      </c>
      <c r="I33" s="18">
        <f t="shared" ref="I33" si="133">G33-H33</f>
        <v>234981.69999999998</v>
      </c>
    </row>
    <row r="34" spans="1:9" ht="15" customHeight="1" x14ac:dyDescent="0.25">
      <c r="A34" s="34">
        <f t="shared" si="10"/>
        <v>45290</v>
      </c>
      <c r="B34" s="17">
        <v>44641546.789999999</v>
      </c>
      <c r="C34" s="17">
        <v>42922140.800000004</v>
      </c>
      <c r="D34" s="17">
        <f t="shared" ref="D34" si="134">B34-C34</f>
        <v>1719405.9899999946</v>
      </c>
      <c r="E34" s="17">
        <f t="shared" ref="E34" si="135">ROUND(D34*0.15,2)</f>
        <v>257910.9</v>
      </c>
      <c r="F34" s="17">
        <f t="shared" ref="F34" si="136">ROUND(E34*0.15,2)</f>
        <v>38686.639999999999</v>
      </c>
      <c r="G34" s="17">
        <f t="shared" ref="G34" si="137">E34-F34</f>
        <v>219224.26</v>
      </c>
      <c r="H34" s="17">
        <f t="shared" ref="H34" si="138">ROUND(G34*0.01,2)</f>
        <v>2192.2399999999998</v>
      </c>
      <c r="I34" s="18">
        <f t="shared" ref="I34" si="139">G34-H34</f>
        <v>217032.02000000002</v>
      </c>
    </row>
    <row r="35" spans="1:9" ht="15" customHeight="1" x14ac:dyDescent="0.25">
      <c r="A35" s="34">
        <f t="shared" si="10"/>
        <v>45297</v>
      </c>
      <c r="B35" s="17">
        <v>43742542.730000004</v>
      </c>
      <c r="C35" s="17">
        <v>41875379.700000003</v>
      </c>
      <c r="D35" s="17">
        <f t="shared" ref="D35" si="140">B35-C35</f>
        <v>1867163.0300000012</v>
      </c>
      <c r="E35" s="17">
        <f>ROUND(D35*0.15,2)+0.01</f>
        <v>280074.46000000002</v>
      </c>
      <c r="F35" s="17">
        <f t="shared" ref="F35" si="141">ROUND(E35*0.15,2)</f>
        <v>42011.17</v>
      </c>
      <c r="G35" s="17">
        <f t="shared" ref="G35" si="142">E35-F35</f>
        <v>238063.29000000004</v>
      </c>
      <c r="H35" s="17">
        <f t="shared" ref="H35" si="143">ROUND(G35*0.01,2)</f>
        <v>2380.63</v>
      </c>
      <c r="I35" s="18">
        <f t="shared" ref="I35" si="144">G35-H35</f>
        <v>235682.66000000003</v>
      </c>
    </row>
    <row r="36" spans="1:9" ht="15" customHeight="1" x14ac:dyDescent="0.25">
      <c r="A36" s="34">
        <f t="shared" si="10"/>
        <v>45304</v>
      </c>
      <c r="B36" s="17">
        <v>40627457.82</v>
      </c>
      <c r="C36" s="17">
        <v>39036941.810000002</v>
      </c>
      <c r="D36" s="17">
        <f t="shared" ref="D36" si="145">B36-C36</f>
        <v>1590516.0099999979</v>
      </c>
      <c r="E36" s="17">
        <f>ROUND(D36*0.15,2)</f>
        <v>238577.4</v>
      </c>
      <c r="F36" s="17">
        <f t="shared" ref="F36" si="146">ROUND(E36*0.15,2)</f>
        <v>35786.61</v>
      </c>
      <c r="G36" s="17">
        <f t="shared" ref="G36" si="147">E36-F36</f>
        <v>202790.78999999998</v>
      </c>
      <c r="H36" s="17">
        <f t="shared" ref="H36" si="148">ROUND(G36*0.01,2)</f>
        <v>2027.91</v>
      </c>
      <c r="I36" s="18">
        <f t="shared" ref="I36" si="149">G36-H36</f>
        <v>200762.87999999998</v>
      </c>
    </row>
    <row r="37" spans="1:9" ht="15" customHeight="1" x14ac:dyDescent="0.25">
      <c r="A37" s="34">
        <f t="shared" si="10"/>
        <v>45311</v>
      </c>
      <c r="B37" s="17">
        <v>37587488.409999996</v>
      </c>
      <c r="C37" s="17">
        <v>36445887.780000001</v>
      </c>
      <c r="D37" s="17">
        <f t="shared" ref="D37" si="150">B37-C37</f>
        <v>1141600.6299999952</v>
      </c>
      <c r="E37" s="17">
        <f>ROUND(D37*0.15,2)+0.01</f>
        <v>171240.1</v>
      </c>
      <c r="F37" s="17">
        <f t="shared" ref="F37" si="151">ROUND(E37*0.15,2)</f>
        <v>25686.02</v>
      </c>
      <c r="G37" s="17">
        <f t="shared" ref="G37" si="152">E37-F37</f>
        <v>145554.08000000002</v>
      </c>
      <c r="H37" s="17">
        <f t="shared" ref="H37" si="153">ROUND(G37*0.01,2)</f>
        <v>1455.54</v>
      </c>
      <c r="I37" s="18">
        <f t="shared" ref="I37" si="154">G37-H37</f>
        <v>144098.54</v>
      </c>
    </row>
    <row r="38" spans="1:9" ht="15" customHeight="1" x14ac:dyDescent="0.25">
      <c r="A38" s="34">
        <f t="shared" si="10"/>
        <v>45318</v>
      </c>
      <c r="B38" s="17">
        <v>37169065.899999999</v>
      </c>
      <c r="C38" s="17">
        <v>35524694.390000001</v>
      </c>
      <c r="D38" s="17">
        <f t="shared" ref="D38" si="155">B38-C38</f>
        <v>1644371.5099999979</v>
      </c>
      <c r="E38" s="17">
        <f t="shared" ref="E38:E43" si="156">ROUND(D38*0.15,2)</f>
        <v>246655.73</v>
      </c>
      <c r="F38" s="17">
        <f t="shared" ref="F38" si="157">ROUND(E38*0.15,2)</f>
        <v>36998.36</v>
      </c>
      <c r="G38" s="17">
        <f t="shared" ref="G38" si="158">E38-F38</f>
        <v>209657.37</v>
      </c>
      <c r="H38" s="17">
        <f t="shared" ref="H38" si="159">ROUND(G38*0.01,2)</f>
        <v>2096.5700000000002</v>
      </c>
      <c r="I38" s="18">
        <f t="shared" ref="I38" si="160">G38-H38</f>
        <v>207560.8</v>
      </c>
    </row>
    <row r="39" spans="1:9" ht="15" customHeight="1" x14ac:dyDescent="0.25">
      <c r="A39" s="34">
        <f t="shared" si="10"/>
        <v>45325</v>
      </c>
      <c r="B39" s="17">
        <v>45124079.010000005</v>
      </c>
      <c r="C39" s="17">
        <v>43303809.009999998</v>
      </c>
      <c r="D39" s="17">
        <f t="shared" ref="D39" si="161">B39-C39</f>
        <v>1820270.0000000075</v>
      </c>
      <c r="E39" s="17">
        <f t="shared" si="156"/>
        <v>273040.5</v>
      </c>
      <c r="F39" s="17">
        <f t="shared" ref="F39" si="162">ROUND(E39*0.15,2)</f>
        <v>40956.080000000002</v>
      </c>
      <c r="G39" s="17">
        <f t="shared" ref="G39" si="163">E39-F39</f>
        <v>232084.41999999998</v>
      </c>
      <c r="H39" s="17">
        <f t="shared" ref="H39" si="164">ROUND(G39*0.01,2)</f>
        <v>2320.84</v>
      </c>
      <c r="I39" s="18">
        <f t="shared" ref="I39" si="165">G39-H39</f>
        <v>229763.58</v>
      </c>
    </row>
    <row r="40" spans="1:9" ht="15" customHeight="1" x14ac:dyDescent="0.25">
      <c r="A40" s="34">
        <f t="shared" si="10"/>
        <v>45332</v>
      </c>
      <c r="B40" s="17">
        <v>43298624.400000006</v>
      </c>
      <c r="C40" s="17">
        <v>41562864.810000002</v>
      </c>
      <c r="D40" s="17">
        <f t="shared" ref="D40" si="166">B40-C40</f>
        <v>1735759.5900000036</v>
      </c>
      <c r="E40" s="17">
        <f t="shared" si="156"/>
        <v>260363.94</v>
      </c>
      <c r="F40" s="17">
        <f t="shared" ref="F40" si="167">ROUND(E40*0.15,2)</f>
        <v>39054.589999999997</v>
      </c>
      <c r="G40" s="17">
        <f t="shared" ref="G40" si="168">E40-F40</f>
        <v>221309.35</v>
      </c>
      <c r="H40" s="17">
        <f t="shared" ref="H40" si="169">ROUND(G40*0.01,2)</f>
        <v>2213.09</v>
      </c>
      <c r="I40" s="18">
        <f t="shared" ref="I40" si="170">G40-H40</f>
        <v>219096.26</v>
      </c>
    </row>
    <row r="41" spans="1:9" ht="15" customHeight="1" x14ac:dyDescent="0.25">
      <c r="A41" s="34">
        <f t="shared" si="10"/>
        <v>45339</v>
      </c>
      <c r="B41" s="17">
        <v>50650328.989999995</v>
      </c>
      <c r="C41" s="17">
        <v>49737884.779999994</v>
      </c>
      <c r="D41" s="17">
        <f t="shared" ref="D41" si="171">B41-C41</f>
        <v>912444.21000000089</v>
      </c>
      <c r="E41" s="17">
        <f t="shared" si="156"/>
        <v>136866.63</v>
      </c>
      <c r="F41" s="17">
        <f t="shared" ref="F41" si="172">ROUND(E41*0.15,2)</f>
        <v>20529.990000000002</v>
      </c>
      <c r="G41" s="17">
        <f t="shared" ref="G41" si="173">E41-F41</f>
        <v>116336.64</v>
      </c>
      <c r="H41" s="17">
        <f t="shared" ref="H41" si="174">ROUND(G41*0.01,2)</f>
        <v>1163.3699999999999</v>
      </c>
      <c r="I41" s="18">
        <f t="shared" ref="I41" si="175">G41-H41</f>
        <v>115173.27</v>
      </c>
    </row>
    <row r="42" spans="1:9" ht="15" customHeight="1" x14ac:dyDescent="0.25">
      <c r="A42" s="34">
        <f t="shared" si="10"/>
        <v>45346</v>
      </c>
      <c r="B42" s="17">
        <v>50457628.759999998</v>
      </c>
      <c r="C42" s="17">
        <v>48568983.289999992</v>
      </c>
      <c r="D42" s="17">
        <f t="shared" ref="D42" si="176">B42-C42</f>
        <v>1888645.4700000063</v>
      </c>
      <c r="E42" s="17">
        <f t="shared" si="156"/>
        <v>283296.82</v>
      </c>
      <c r="F42" s="17">
        <f t="shared" ref="F42" si="177">ROUND(E42*0.15,2)</f>
        <v>42494.52</v>
      </c>
      <c r="G42" s="17">
        <f t="shared" ref="G42" si="178">E42-F42</f>
        <v>240802.30000000002</v>
      </c>
      <c r="H42" s="17">
        <f t="shared" ref="H42" si="179">ROUND(G42*0.01,2)</f>
        <v>2408.02</v>
      </c>
      <c r="I42" s="18">
        <f t="shared" ref="I42" si="180">G42-H42</f>
        <v>238394.28000000003</v>
      </c>
    </row>
    <row r="43" spans="1:9" ht="15" customHeight="1" x14ac:dyDescent="0.25">
      <c r="A43" s="34">
        <f t="shared" si="10"/>
        <v>45353</v>
      </c>
      <c r="B43" s="17">
        <v>48836585.840000004</v>
      </c>
      <c r="C43" s="17">
        <v>46712688.650000006</v>
      </c>
      <c r="D43" s="17">
        <f t="shared" ref="D43" si="181">B43-C43</f>
        <v>2123897.1899999976</v>
      </c>
      <c r="E43" s="17">
        <f t="shared" si="156"/>
        <v>318584.58</v>
      </c>
      <c r="F43" s="17">
        <f t="shared" ref="F43" si="182">ROUND(E43*0.15,2)</f>
        <v>47787.69</v>
      </c>
      <c r="G43" s="17">
        <f t="shared" ref="G43" si="183">E43-F43</f>
        <v>270796.89</v>
      </c>
      <c r="H43" s="17">
        <f t="shared" ref="H43" si="184">ROUND(G43*0.01,2)</f>
        <v>2707.97</v>
      </c>
      <c r="I43" s="18">
        <f t="shared" ref="I43" si="185">G43-H43</f>
        <v>268088.92000000004</v>
      </c>
    </row>
    <row r="44" spans="1:9" ht="15" customHeight="1" x14ac:dyDescent="0.25">
      <c r="A44" s="34">
        <f t="shared" si="10"/>
        <v>45360</v>
      </c>
      <c r="B44" s="17">
        <v>41885358.890000001</v>
      </c>
      <c r="C44" s="17">
        <v>39700024.649999999</v>
      </c>
      <c r="D44" s="17">
        <f t="shared" ref="D44" si="186">B44-C44</f>
        <v>2185334.2400000021</v>
      </c>
      <c r="E44" s="17">
        <f>ROUND(D44*0.15,2)-0.01</f>
        <v>327800.13</v>
      </c>
      <c r="F44" s="17">
        <f t="shared" ref="F44" si="187">ROUND(E44*0.15,2)</f>
        <v>49170.02</v>
      </c>
      <c r="G44" s="17">
        <f t="shared" ref="G44" si="188">E44-F44</f>
        <v>278630.11</v>
      </c>
      <c r="H44" s="17">
        <f t="shared" ref="H44" si="189">ROUND(G44*0.01,2)</f>
        <v>2786.3</v>
      </c>
      <c r="I44" s="18">
        <f t="shared" ref="I44" si="190">G44-H44</f>
        <v>275843.81</v>
      </c>
    </row>
    <row r="45" spans="1:9" ht="15" customHeight="1" x14ac:dyDescent="0.25">
      <c r="A45" s="34">
        <f t="shared" si="10"/>
        <v>45367</v>
      </c>
      <c r="B45" s="17">
        <v>48244941.57</v>
      </c>
      <c r="C45" s="17">
        <v>46414951.600000001</v>
      </c>
      <c r="D45" s="17">
        <f t="shared" ref="D45" si="191">B45-C45</f>
        <v>1829989.9699999988</v>
      </c>
      <c r="E45" s="17">
        <f>ROUND(D45*0.15,2)-0.01</f>
        <v>274498.49</v>
      </c>
      <c r="F45" s="17">
        <f t="shared" ref="F45" si="192">ROUND(E45*0.15,2)</f>
        <v>41174.769999999997</v>
      </c>
      <c r="G45" s="17">
        <f t="shared" ref="G45" si="193">E45-F45</f>
        <v>233323.72</v>
      </c>
      <c r="H45" s="17">
        <f t="shared" ref="H45" si="194">ROUND(G45*0.01,2)</f>
        <v>2333.2399999999998</v>
      </c>
      <c r="I45" s="18">
        <f t="shared" ref="I45" si="195">G45-H45</f>
        <v>230990.48</v>
      </c>
    </row>
    <row r="46" spans="1:9" ht="15" customHeight="1" x14ac:dyDescent="0.25">
      <c r="A46" s="34">
        <f t="shared" si="10"/>
        <v>45374</v>
      </c>
      <c r="B46" s="17">
        <v>49884123.5</v>
      </c>
      <c r="C46" s="17">
        <v>48103838.520000003</v>
      </c>
      <c r="D46" s="17">
        <f t="shared" ref="D46" si="196">B46-C46</f>
        <v>1780284.9799999967</v>
      </c>
      <c r="E46" s="17">
        <f>ROUND(D46*0.15,2)-0.01</f>
        <v>267042.74</v>
      </c>
      <c r="F46" s="17">
        <f t="shared" ref="F46" si="197">ROUND(E46*0.15,2)</f>
        <v>40056.410000000003</v>
      </c>
      <c r="G46" s="17">
        <f t="shared" ref="G46" si="198">E46-F46</f>
        <v>226986.33</v>
      </c>
      <c r="H46" s="17">
        <f t="shared" ref="H46" si="199">ROUND(G46*0.01,2)</f>
        <v>2269.86</v>
      </c>
      <c r="I46" s="18">
        <f t="shared" ref="I46" si="200">G46-H46</f>
        <v>224716.47</v>
      </c>
    </row>
    <row r="47" spans="1:9" ht="15" customHeight="1" x14ac:dyDescent="0.25">
      <c r="A47" s="34">
        <f t="shared" si="10"/>
        <v>45381</v>
      </c>
      <c r="B47" s="17">
        <v>44837718.029999994</v>
      </c>
      <c r="C47" s="17">
        <v>42798375.100000001</v>
      </c>
      <c r="D47" s="17">
        <f t="shared" ref="D47" si="201">B47-C47</f>
        <v>2039342.9299999923</v>
      </c>
      <c r="E47" s="17">
        <f>ROUND(D47*0.15,2)</f>
        <v>305901.44</v>
      </c>
      <c r="F47" s="17">
        <f t="shared" ref="F47" si="202">ROUND(E47*0.15,2)</f>
        <v>45885.22</v>
      </c>
      <c r="G47" s="17">
        <f t="shared" ref="G47" si="203">E47-F47</f>
        <v>260016.22</v>
      </c>
      <c r="H47" s="17">
        <f t="shared" ref="H47" si="204">ROUND(G47*0.01,2)</f>
        <v>2600.16</v>
      </c>
      <c r="I47" s="18">
        <f t="shared" ref="I47" si="205">G47-H47</f>
        <v>257416.06</v>
      </c>
    </row>
    <row r="48" spans="1:9" ht="15" customHeight="1" x14ac:dyDescent="0.25">
      <c r="A48" s="34">
        <f t="shared" si="10"/>
        <v>45388</v>
      </c>
      <c r="B48" s="17">
        <v>42210260.230000004</v>
      </c>
      <c r="C48" s="17">
        <v>40972785.990000002</v>
      </c>
      <c r="D48" s="17">
        <f t="shared" ref="D48" si="206">B48-C48</f>
        <v>1237474.2400000021</v>
      </c>
      <c r="E48" s="17">
        <f>ROUND(D48*0.15,2)</f>
        <v>185621.14</v>
      </c>
      <c r="F48" s="17">
        <f t="shared" ref="F48" si="207">ROUND(E48*0.15,2)</f>
        <v>27843.17</v>
      </c>
      <c r="G48" s="17">
        <f t="shared" ref="G48" si="208">E48-F48</f>
        <v>157777.97000000003</v>
      </c>
      <c r="H48" s="17">
        <f t="shared" ref="H48" si="209">ROUND(G48*0.01,2)</f>
        <v>1577.78</v>
      </c>
      <c r="I48" s="18">
        <f t="shared" ref="I48" si="210">G48-H48</f>
        <v>156200.19000000003</v>
      </c>
    </row>
    <row r="49" spans="1:9" ht="15" customHeight="1" x14ac:dyDescent="0.25">
      <c r="A49" s="34">
        <f t="shared" si="10"/>
        <v>45395</v>
      </c>
      <c r="B49" s="17">
        <v>42837011.560000002</v>
      </c>
      <c r="C49" s="17">
        <v>41309152.100000001</v>
      </c>
      <c r="D49" s="17">
        <f t="shared" ref="D49" si="211">B49-C49</f>
        <v>1527859.4600000009</v>
      </c>
      <c r="E49" s="17">
        <f>ROUND(D49*0.15,2)</f>
        <v>229178.92</v>
      </c>
      <c r="F49" s="17">
        <f t="shared" ref="F49" si="212">ROUND(E49*0.15,2)</f>
        <v>34376.839999999997</v>
      </c>
      <c r="G49" s="17">
        <f t="shared" ref="G49" si="213">E49-F49</f>
        <v>194802.08000000002</v>
      </c>
      <c r="H49" s="17">
        <f t="shared" ref="H49" si="214">ROUND(G49*0.01,2)</f>
        <v>1948.02</v>
      </c>
      <c r="I49" s="18">
        <f t="shared" ref="I49" si="215">G49-H49</f>
        <v>192854.06000000003</v>
      </c>
    </row>
    <row r="50" spans="1:9" ht="15" customHeight="1" x14ac:dyDescent="0.25">
      <c r="A50" s="34">
        <f t="shared" si="10"/>
        <v>45402</v>
      </c>
      <c r="B50" s="17">
        <v>40831556.359999999</v>
      </c>
      <c r="C50" s="17">
        <v>38895183.82</v>
      </c>
      <c r="D50" s="17">
        <v>1936372.5399999998</v>
      </c>
      <c r="E50" s="17">
        <f>ROUND(D50*0.15,2)-0.01</f>
        <v>290455.87</v>
      </c>
      <c r="F50" s="17">
        <f t="shared" ref="F50" si="216">ROUND(E50*0.15,2)</f>
        <v>43568.38</v>
      </c>
      <c r="G50" s="17">
        <f t="shared" ref="G50" si="217">E50-F50</f>
        <v>246887.49</v>
      </c>
      <c r="H50" s="17">
        <f t="shared" ref="H50" si="218">ROUND(G50*0.01,2)</f>
        <v>2468.87</v>
      </c>
      <c r="I50" s="18">
        <f t="shared" ref="I50" si="219">G50-H50</f>
        <v>244418.62</v>
      </c>
    </row>
    <row r="51" spans="1:9" ht="15" customHeight="1" x14ac:dyDescent="0.25">
      <c r="A51" s="34">
        <f t="shared" si="10"/>
        <v>45409</v>
      </c>
      <c r="B51" s="17">
        <v>44498107.560000002</v>
      </c>
      <c r="C51" s="17">
        <v>42763083.230000004</v>
      </c>
      <c r="D51" s="17">
        <v>1735024.3300000012</v>
      </c>
      <c r="E51" s="17">
        <f>ROUND(D51*0.15,2)</f>
        <v>260253.65</v>
      </c>
      <c r="F51" s="17">
        <f t="shared" ref="F51" si="220">ROUND(E51*0.15,2)</f>
        <v>39038.050000000003</v>
      </c>
      <c r="G51" s="17">
        <f t="shared" ref="G51" si="221">E51-F51</f>
        <v>221215.59999999998</v>
      </c>
      <c r="H51" s="17">
        <f t="shared" ref="H51" si="222">ROUND(G51*0.01,2)</f>
        <v>2212.16</v>
      </c>
      <c r="I51" s="18">
        <f t="shared" ref="I51" si="223">G51-H51</f>
        <v>219003.43999999997</v>
      </c>
    </row>
    <row r="52" spans="1:9" ht="15" customHeight="1" x14ac:dyDescent="0.25">
      <c r="A52" s="34">
        <f t="shared" si="10"/>
        <v>45416</v>
      </c>
      <c r="B52" s="17">
        <v>44193154.280000001</v>
      </c>
      <c r="C52" s="17">
        <v>42262729.170000002</v>
      </c>
      <c r="D52" s="17">
        <v>1930425.1100000003</v>
      </c>
      <c r="E52" s="17">
        <f>ROUND(D52*0.15,2)-0.01</f>
        <v>289563.76</v>
      </c>
      <c r="F52" s="17">
        <f t="shared" ref="F52" si="224">ROUND(E52*0.15,2)</f>
        <v>43434.559999999998</v>
      </c>
      <c r="G52" s="17">
        <f t="shared" ref="G52" si="225">E52-F52</f>
        <v>246129.2</v>
      </c>
      <c r="H52" s="17">
        <f t="shared" ref="H52" si="226">ROUND(G52*0.01,2)</f>
        <v>2461.29</v>
      </c>
      <c r="I52" s="18">
        <f t="shared" ref="I52" si="227">G52-H52</f>
        <v>243667.91</v>
      </c>
    </row>
    <row r="53" spans="1:9" ht="15" customHeight="1" x14ac:dyDescent="0.25">
      <c r="A53" s="34">
        <f t="shared" si="10"/>
        <v>45423</v>
      </c>
      <c r="B53" s="17">
        <v>42213901.480000004</v>
      </c>
      <c r="C53" s="17">
        <v>40745032.869999997</v>
      </c>
      <c r="D53" s="17">
        <v>1468868.6099999982</v>
      </c>
      <c r="E53" s="17">
        <f>ROUND(D53*0.15,2)-0.01</f>
        <v>220330.28</v>
      </c>
      <c r="F53" s="17">
        <f t="shared" ref="F53" si="228">ROUND(E53*0.15,2)</f>
        <v>33049.54</v>
      </c>
      <c r="G53" s="17">
        <f t="shared" ref="G53" si="229">E53-F53</f>
        <v>187280.74</v>
      </c>
      <c r="H53" s="17">
        <f t="shared" ref="H53" si="230">ROUND(G53*0.01,2)</f>
        <v>1872.81</v>
      </c>
      <c r="I53" s="18">
        <f t="shared" ref="I53" si="231">G53-H53</f>
        <v>185407.93</v>
      </c>
    </row>
    <row r="54" spans="1:9" ht="15" customHeight="1" x14ac:dyDescent="0.25">
      <c r="A54" s="34">
        <f t="shared" si="10"/>
        <v>45430</v>
      </c>
      <c r="B54" s="17">
        <v>43010376.360000007</v>
      </c>
      <c r="C54" s="17">
        <v>41444143.780000001</v>
      </c>
      <c r="D54" s="17">
        <v>1566232.5800000026</v>
      </c>
      <c r="E54" s="17">
        <f>ROUND(D54*0.15,2)</f>
        <v>234934.89</v>
      </c>
      <c r="F54" s="17">
        <f t="shared" ref="F54" si="232">ROUND(E54*0.15,2)</f>
        <v>35240.230000000003</v>
      </c>
      <c r="G54" s="17">
        <f t="shared" ref="G54" si="233">E54-F54</f>
        <v>199694.66</v>
      </c>
      <c r="H54" s="17">
        <f t="shared" ref="H54" si="234">ROUND(G54*0.01,2)</f>
        <v>1996.95</v>
      </c>
      <c r="I54" s="18">
        <f t="shared" ref="I54" si="235">G54-H54</f>
        <v>197697.71</v>
      </c>
    </row>
    <row r="55" spans="1:9" ht="15" customHeight="1" x14ac:dyDescent="0.25">
      <c r="A55" s="34">
        <f t="shared" si="10"/>
        <v>45437</v>
      </c>
      <c r="B55" s="17">
        <v>40503449.880000003</v>
      </c>
      <c r="C55" s="17">
        <v>38477889.710000001</v>
      </c>
      <c r="D55" s="17">
        <f t="shared" ref="D55:D60" si="236">B55-C55</f>
        <v>2025560.1700000018</v>
      </c>
      <c r="E55" s="17">
        <f>ROUND(D55*0.15,2)-0.01</f>
        <v>303834.02</v>
      </c>
      <c r="F55" s="17">
        <f t="shared" ref="F55" si="237">ROUND(E55*0.15,2)</f>
        <v>45575.1</v>
      </c>
      <c r="G55" s="17">
        <f t="shared" ref="G55" si="238">E55-F55</f>
        <v>258258.92</v>
      </c>
      <c r="H55" s="17">
        <f t="shared" ref="H55" si="239">ROUND(G55*0.01,2)</f>
        <v>2582.59</v>
      </c>
      <c r="I55" s="18">
        <f t="shared" ref="I55" si="240">G55-H55</f>
        <v>255676.33000000002</v>
      </c>
    </row>
    <row r="56" spans="1:9" ht="15" customHeight="1" x14ac:dyDescent="0.25">
      <c r="A56" s="34">
        <f t="shared" si="10"/>
        <v>45444</v>
      </c>
      <c r="B56" s="17">
        <v>43426840.5</v>
      </c>
      <c r="C56" s="17">
        <v>41974891.859999999</v>
      </c>
      <c r="D56" s="17">
        <f t="shared" si="236"/>
        <v>1451948.6400000006</v>
      </c>
      <c r="E56" s="17">
        <f>ROUND(D56*0.15,2)-0.01</f>
        <v>217792.28999999998</v>
      </c>
      <c r="F56" s="17">
        <f t="shared" ref="F56" si="241">ROUND(E56*0.15,2)</f>
        <v>32668.84</v>
      </c>
      <c r="G56" s="17">
        <f t="shared" ref="G56" si="242">E56-F56</f>
        <v>185123.44999999998</v>
      </c>
      <c r="H56" s="17">
        <f t="shared" ref="H56" si="243">ROUND(G56*0.01,2)</f>
        <v>1851.23</v>
      </c>
      <c r="I56" s="18">
        <f t="shared" ref="I56" si="244">G56-H56</f>
        <v>183272.21999999997</v>
      </c>
    </row>
    <row r="57" spans="1:9" ht="15" customHeight="1" x14ac:dyDescent="0.25">
      <c r="A57" s="34">
        <f t="shared" si="10"/>
        <v>45451</v>
      </c>
      <c r="B57" s="17">
        <v>42534719.270000003</v>
      </c>
      <c r="C57" s="17">
        <v>40586252.989999995</v>
      </c>
      <c r="D57" s="17">
        <f t="shared" si="236"/>
        <v>1948466.2800000086</v>
      </c>
      <c r="E57" s="17">
        <f>ROUND(D57*0.15,2)+0.01</f>
        <v>292269.95</v>
      </c>
      <c r="F57" s="17">
        <f t="shared" ref="F57" si="245">ROUND(E57*0.15,2)</f>
        <v>43840.49</v>
      </c>
      <c r="G57" s="17">
        <f t="shared" ref="G57" si="246">E57-F57</f>
        <v>248429.46000000002</v>
      </c>
      <c r="H57" s="17">
        <f t="shared" ref="H57" si="247">ROUND(G57*0.01,2)</f>
        <v>2484.29</v>
      </c>
      <c r="I57" s="18">
        <f t="shared" ref="I57" si="248">G57-H57</f>
        <v>245945.17</v>
      </c>
    </row>
    <row r="58" spans="1:9" ht="15" customHeight="1" x14ac:dyDescent="0.25">
      <c r="A58" s="34">
        <f t="shared" si="10"/>
        <v>45458</v>
      </c>
      <c r="B58" s="17">
        <v>38397377.670000002</v>
      </c>
      <c r="C58" s="17">
        <v>36442980.620000005</v>
      </c>
      <c r="D58" s="17">
        <f t="shared" si="236"/>
        <v>1954397.049999997</v>
      </c>
      <c r="E58" s="17">
        <f>ROUND(D58*0.15,2)</f>
        <v>293159.56</v>
      </c>
      <c r="F58" s="17">
        <f t="shared" ref="F58" si="249">ROUND(E58*0.15,2)</f>
        <v>43973.93</v>
      </c>
      <c r="G58" s="17">
        <f t="shared" ref="G58" si="250">E58-F58</f>
        <v>249185.63</v>
      </c>
      <c r="H58" s="17">
        <f t="shared" ref="H58" si="251">ROUND(G58*0.01,2)</f>
        <v>2491.86</v>
      </c>
      <c r="I58" s="18">
        <f t="shared" ref="I58" si="252">G58-H58</f>
        <v>246693.77000000002</v>
      </c>
    </row>
    <row r="59" spans="1:9" ht="15" customHeight="1" x14ac:dyDescent="0.25">
      <c r="A59" s="34">
        <f t="shared" si="10"/>
        <v>45465</v>
      </c>
      <c r="B59" s="17">
        <v>40171569.339999996</v>
      </c>
      <c r="C59" s="17">
        <v>38767580.139999993</v>
      </c>
      <c r="D59" s="17">
        <f t="shared" si="236"/>
        <v>1403989.200000003</v>
      </c>
      <c r="E59" s="17">
        <f>ROUND(D59*0.15,2)+0.01</f>
        <v>210598.39</v>
      </c>
      <c r="F59" s="17">
        <f t="shared" ref="F59" si="253">ROUND(E59*0.15,2)</f>
        <v>31589.759999999998</v>
      </c>
      <c r="G59" s="17">
        <f t="shared" ref="G59" si="254">E59-F59</f>
        <v>179008.63</v>
      </c>
      <c r="H59" s="17">
        <f t="shared" ref="H59" si="255">ROUND(G59*0.01,2)</f>
        <v>1790.09</v>
      </c>
      <c r="I59" s="18">
        <f t="shared" ref="I59" si="256">G59-H59</f>
        <v>177218.54</v>
      </c>
    </row>
    <row r="60" spans="1:9" ht="15" customHeight="1" x14ac:dyDescent="0.25">
      <c r="A60" s="34">
        <f t="shared" si="10"/>
        <v>45472</v>
      </c>
      <c r="B60" s="17">
        <v>41851729.590000004</v>
      </c>
      <c r="C60" s="17">
        <v>40297729.919999994</v>
      </c>
      <c r="D60" s="17">
        <f t="shared" si="236"/>
        <v>1553999.6700000092</v>
      </c>
      <c r="E60" s="17">
        <f>ROUND(D60*0.15,2)</f>
        <v>233099.95</v>
      </c>
      <c r="F60" s="17">
        <f t="shared" ref="F60" si="257">ROUND(E60*0.15,2)</f>
        <v>34964.99</v>
      </c>
      <c r="G60" s="17">
        <f t="shared" ref="G60" si="258">E60-F60</f>
        <v>198134.96000000002</v>
      </c>
      <c r="H60" s="17">
        <f t="shared" ref="H60" si="259">ROUND(G60*0.01,2)</f>
        <v>1981.35</v>
      </c>
      <c r="I60" s="18">
        <f t="shared" ref="I60" si="260">G60-H60</f>
        <v>196153.61000000002</v>
      </c>
    </row>
    <row r="61" spans="1:9" ht="15" customHeight="1" x14ac:dyDescent="0.25">
      <c r="A61" s="34">
        <v>45473</v>
      </c>
      <c r="B61" s="17">
        <v>5942921.870000001</v>
      </c>
      <c r="C61" s="17">
        <v>5780338.8700000001</v>
      </c>
      <c r="D61" s="17">
        <f t="shared" ref="D61" si="261">B61-C61</f>
        <v>162583.00000000093</v>
      </c>
      <c r="E61" s="17">
        <f>ROUND(D61*0.15,2)</f>
        <v>24387.45</v>
      </c>
      <c r="F61" s="17">
        <f t="shared" ref="F61" si="262">ROUND(E61*0.15,2)</f>
        <v>3658.12</v>
      </c>
      <c r="G61" s="17">
        <f t="shared" ref="G61" si="263">E61-F61</f>
        <v>20729.330000000002</v>
      </c>
      <c r="H61" s="17">
        <f t="shared" ref="H61" si="264">ROUND(G61*0.01,2)</f>
        <v>207.29</v>
      </c>
      <c r="I61" s="18">
        <f t="shared" ref="I61" si="265">G61-H61</f>
        <v>20522.04</v>
      </c>
    </row>
    <row r="62" spans="1:9" ht="15" customHeight="1" x14ac:dyDescent="0.25">
      <c r="B62" s="17"/>
      <c r="C62" s="17"/>
      <c r="D62" s="17"/>
      <c r="E62" s="17"/>
      <c r="F62" s="17"/>
      <c r="G62" s="17"/>
      <c r="H62" s="17"/>
      <c r="I62" s="18"/>
    </row>
    <row r="63" spans="1:9" ht="15" customHeight="1" thickBot="1" x14ac:dyDescent="0.3">
      <c r="B63" s="19">
        <f t="shared" ref="B63:I63" si="266">SUM(B8:B62)</f>
        <v>2104188575.55</v>
      </c>
      <c r="C63" s="19">
        <f t="shared" si="266"/>
        <v>2029368874.7499998</v>
      </c>
      <c r="D63" s="19">
        <f t="shared" si="266"/>
        <v>74819700.800000042</v>
      </c>
      <c r="E63" s="19">
        <f t="shared" si="266"/>
        <v>11222955.109999999</v>
      </c>
      <c r="F63" s="19">
        <f t="shared" si="266"/>
        <v>1683443.27</v>
      </c>
      <c r="G63" s="19">
        <f t="shared" si="266"/>
        <v>9539511.8400000017</v>
      </c>
      <c r="H63" s="19">
        <f t="shared" si="266"/>
        <v>95395.089999999967</v>
      </c>
      <c r="I63" s="19">
        <f t="shared" si="266"/>
        <v>9444116.7499999981</v>
      </c>
    </row>
    <row r="64" spans="1:9" ht="15" customHeight="1" thickTop="1" x14ac:dyDescent="0.25"/>
    <row r="65" spans="1:1" ht="15" customHeight="1" x14ac:dyDescent="0.25">
      <c r="A65" s="13" t="s">
        <v>16</v>
      </c>
    </row>
    <row r="66" spans="1:1" ht="15" customHeight="1" x14ac:dyDescent="0.25">
      <c r="A66" s="8" t="s">
        <v>14</v>
      </c>
    </row>
    <row r="67" spans="1:1" ht="15" customHeight="1" x14ac:dyDescent="0.25">
      <c r="A67" s="8" t="s">
        <v>15</v>
      </c>
    </row>
  </sheetData>
  <mergeCells count="2">
    <mergeCell ref="A6:I6"/>
    <mergeCell ref="A1:I1"/>
  </mergeCells>
  <pageMargins left="0.25" right="0.25" top="0.25" bottom="0.2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zoomScaleNormal="100" workbookViewId="0">
      <pane ySplit="6" topLeftCell="A35" activePane="bottomLeft" state="frozen"/>
      <selection pane="bottomLeft" activeCell="B63" sqref="B63:I63"/>
    </sheetView>
  </sheetViews>
  <sheetFormatPr defaultColWidth="10.7109375" defaultRowHeight="15" customHeight="1" x14ac:dyDescent="0.25"/>
  <cols>
    <col min="1" max="1" width="10.85546875" style="16" bestFit="1" customWidth="1"/>
    <col min="2" max="2" width="18" style="14" bestFit="1" customWidth="1"/>
    <col min="3" max="3" width="18.140625" style="14" customWidth="1"/>
    <col min="4" max="5" width="15.7109375" style="14" customWidth="1"/>
    <col min="6" max="8" width="14.7109375" style="14" customWidth="1"/>
    <col min="9" max="9" width="15" style="14" customWidth="1"/>
    <col min="10" max="16384" width="10.7109375" style="14"/>
  </cols>
  <sheetData>
    <row r="1" spans="1:9" ht="15" customHeight="1" x14ac:dyDescent="0.25">
      <c r="A1" s="38" t="s">
        <v>8</v>
      </c>
      <c r="B1" s="38"/>
      <c r="C1" s="38"/>
      <c r="D1" s="38"/>
      <c r="E1" s="38"/>
      <c r="F1" s="38"/>
      <c r="G1" s="38"/>
      <c r="H1" s="38"/>
      <c r="I1" s="38"/>
    </row>
    <row r="2" spans="1:9" ht="15" customHeight="1" x14ac:dyDescent="0.25">
      <c r="A2" s="15"/>
      <c r="B2" s="15"/>
      <c r="C2" s="15"/>
      <c r="D2" s="15"/>
      <c r="E2" s="15"/>
      <c r="F2" s="15"/>
      <c r="G2" s="15"/>
      <c r="H2" s="15"/>
    </row>
    <row r="3" spans="1:9" ht="30" x14ac:dyDescent="0.25">
      <c r="A3" s="20" t="s">
        <v>6</v>
      </c>
      <c r="B3" s="20" t="s">
        <v>0</v>
      </c>
      <c r="C3" s="21" t="s">
        <v>1</v>
      </c>
      <c r="D3" s="29" t="s">
        <v>10</v>
      </c>
      <c r="E3" s="29" t="s">
        <v>11</v>
      </c>
      <c r="F3" s="20" t="s">
        <v>3</v>
      </c>
      <c r="G3" s="20" t="s">
        <v>2</v>
      </c>
      <c r="H3" s="30" t="s">
        <v>12</v>
      </c>
      <c r="I3" s="29" t="s">
        <v>13</v>
      </c>
    </row>
    <row r="4" spans="1:9" x14ac:dyDescent="0.25">
      <c r="A4" s="33" t="s">
        <v>17</v>
      </c>
      <c r="B4" s="22">
        <v>1841072335.01</v>
      </c>
      <c r="C4" s="23">
        <v>1773303811.8200004</v>
      </c>
      <c r="D4" s="22">
        <v>67768523.190000013</v>
      </c>
      <c r="E4" s="22">
        <v>10165278.430000002</v>
      </c>
      <c r="F4" s="22">
        <v>1524791.77</v>
      </c>
      <c r="G4" s="22">
        <v>8640486.6600000001</v>
      </c>
      <c r="H4" s="24">
        <v>86404.84</v>
      </c>
      <c r="I4" s="22">
        <v>8554081.8199999984</v>
      </c>
    </row>
    <row r="5" spans="1:9" x14ac:dyDescent="0.25">
      <c r="A5" s="15"/>
      <c r="B5" s="25"/>
      <c r="C5" s="26"/>
      <c r="D5" s="25"/>
      <c r="E5" s="25"/>
      <c r="F5" s="25"/>
      <c r="G5" s="25"/>
      <c r="H5" s="27"/>
      <c r="I5" s="25"/>
    </row>
    <row r="6" spans="1:9" ht="15" customHeight="1" x14ac:dyDescent="0.25">
      <c r="A6" s="39" t="s">
        <v>18</v>
      </c>
      <c r="B6" s="40"/>
      <c r="C6" s="40"/>
      <c r="D6" s="40"/>
      <c r="E6" s="40"/>
      <c r="F6" s="40"/>
      <c r="G6" s="40"/>
      <c r="H6" s="40"/>
      <c r="I6" s="40"/>
    </row>
    <row r="7" spans="1:9" ht="15" customHeight="1" x14ac:dyDescent="0.25">
      <c r="B7" s="17"/>
      <c r="C7" s="17"/>
      <c r="D7" s="17"/>
      <c r="E7" s="17"/>
      <c r="F7" s="17"/>
      <c r="G7" s="17"/>
      <c r="H7" s="17"/>
      <c r="I7" s="18"/>
    </row>
    <row r="8" spans="1:9" ht="15" customHeight="1" x14ac:dyDescent="0.25">
      <c r="A8" s="34" t="s">
        <v>19</v>
      </c>
      <c r="B8" s="17">
        <v>5247747.0599999996</v>
      </c>
      <c r="C8" s="17">
        <v>5029933.3599999994</v>
      </c>
      <c r="D8" s="17">
        <f t="shared" ref="D8" si="0">B8-C8</f>
        <v>217813.70000000019</v>
      </c>
      <c r="E8" s="17">
        <f>ROUND(D8*0.15,2)+0.01</f>
        <v>32672.07</v>
      </c>
      <c r="F8" s="17">
        <f t="shared" ref="F8" si="1">ROUND(E8*0.15,2)</f>
        <v>4900.8100000000004</v>
      </c>
      <c r="G8" s="17">
        <f t="shared" ref="G8" si="2">E8-F8</f>
        <v>27771.26</v>
      </c>
      <c r="H8" s="17">
        <f t="shared" ref="H8" si="3">ROUND(G8*0.01,2)</f>
        <v>277.70999999999998</v>
      </c>
      <c r="I8" s="18">
        <f t="shared" ref="I8" si="4">G8-H8</f>
        <v>27493.55</v>
      </c>
    </row>
    <row r="9" spans="1:9" ht="15" customHeight="1" x14ac:dyDescent="0.25">
      <c r="A9" s="34">
        <v>45115</v>
      </c>
      <c r="B9" s="17">
        <v>32373360.140000001</v>
      </c>
      <c r="C9" s="17">
        <v>31253856.600000001</v>
      </c>
      <c r="D9" s="17">
        <f t="shared" ref="D9" si="5">B9-C9</f>
        <v>1119503.5399999991</v>
      </c>
      <c r="E9" s="17">
        <f>ROUND(D9*0.15,2)-0.01</f>
        <v>167925.52</v>
      </c>
      <c r="F9" s="17">
        <f t="shared" ref="F9" si="6">ROUND(E9*0.15,2)</f>
        <v>25188.83</v>
      </c>
      <c r="G9" s="17">
        <f t="shared" ref="G9" si="7">E9-F9</f>
        <v>142736.69</v>
      </c>
      <c r="H9" s="17">
        <f t="shared" ref="H9" si="8">ROUND(G9*0.01,2)</f>
        <v>1427.37</v>
      </c>
      <c r="I9" s="18">
        <f t="shared" ref="I9" si="9">G9-H9</f>
        <v>141309.32</v>
      </c>
    </row>
    <row r="10" spans="1:9" ht="15" customHeight="1" x14ac:dyDescent="0.25">
      <c r="A10" s="34">
        <f t="shared" ref="A10:A61" si="10">A9+7</f>
        <v>45122</v>
      </c>
      <c r="B10" s="17">
        <v>32353961.279999997</v>
      </c>
      <c r="C10" s="17">
        <v>31084760.57</v>
      </c>
      <c r="D10" s="17">
        <f t="shared" ref="D10" si="11">B10-C10</f>
        <v>1269200.7099999972</v>
      </c>
      <c r="E10" s="17">
        <f>ROUND(D10*0.15,2)</f>
        <v>190380.11</v>
      </c>
      <c r="F10" s="17">
        <f t="shared" ref="F10" si="12">ROUND(E10*0.15,2)</f>
        <v>28557.02</v>
      </c>
      <c r="G10" s="17">
        <f t="shared" ref="G10" si="13">E10-F10</f>
        <v>161823.09</v>
      </c>
      <c r="H10" s="17">
        <f t="shared" ref="H10" si="14">ROUND(G10*0.01,2)</f>
        <v>1618.23</v>
      </c>
      <c r="I10" s="18">
        <f t="shared" ref="I10" si="15">G10-H10</f>
        <v>160204.85999999999</v>
      </c>
    </row>
    <row r="11" spans="1:9" ht="15" customHeight="1" x14ac:dyDescent="0.25">
      <c r="A11" s="34">
        <f t="shared" si="10"/>
        <v>45129</v>
      </c>
      <c r="B11" s="17">
        <v>30820906.879999999</v>
      </c>
      <c r="C11" s="17">
        <v>29468040.25</v>
      </c>
      <c r="D11" s="17">
        <f t="shared" ref="D11" si="16">B11-C11</f>
        <v>1352866.629999999</v>
      </c>
      <c r="E11" s="17">
        <f>ROUND(D11*0.15,2)</f>
        <v>202929.99</v>
      </c>
      <c r="F11" s="17">
        <f t="shared" ref="F11" si="17">ROUND(E11*0.15,2)</f>
        <v>30439.5</v>
      </c>
      <c r="G11" s="17">
        <f t="shared" ref="G11" si="18">E11-F11</f>
        <v>172490.49</v>
      </c>
      <c r="H11" s="17">
        <f t="shared" ref="H11" si="19">ROUND(G11*0.01,2)</f>
        <v>1724.9</v>
      </c>
      <c r="I11" s="18">
        <f t="shared" ref="I11" si="20">G11-H11</f>
        <v>170765.59</v>
      </c>
    </row>
    <row r="12" spans="1:9" ht="15" customHeight="1" x14ac:dyDescent="0.25">
      <c r="A12" s="34">
        <f t="shared" si="10"/>
        <v>45136</v>
      </c>
      <c r="B12" s="17">
        <v>31361767.119999997</v>
      </c>
      <c r="C12" s="17">
        <v>30479234.82</v>
      </c>
      <c r="D12" s="17">
        <f t="shared" ref="D12" si="21">B12-C12</f>
        <v>882532.29999999702</v>
      </c>
      <c r="E12" s="17">
        <f>ROUND(D12*0.15,2)-0.01</f>
        <v>132379.84</v>
      </c>
      <c r="F12" s="17">
        <f t="shared" ref="F12" si="22">ROUND(E12*0.15,2)</f>
        <v>19856.98</v>
      </c>
      <c r="G12" s="17">
        <f t="shared" ref="G12" si="23">E12-F12</f>
        <v>112522.86</v>
      </c>
      <c r="H12" s="17">
        <f t="shared" ref="H12" si="24">ROUND(G12*0.01,2)</f>
        <v>1125.23</v>
      </c>
      <c r="I12" s="18">
        <f t="shared" ref="I12" si="25">G12-H12</f>
        <v>111397.63</v>
      </c>
    </row>
    <row r="13" spans="1:9" ht="15" customHeight="1" x14ac:dyDescent="0.25">
      <c r="A13" s="34">
        <f t="shared" si="10"/>
        <v>45143</v>
      </c>
      <c r="B13" s="17">
        <v>29944484.460000001</v>
      </c>
      <c r="C13" s="17">
        <v>28889866.670000002</v>
      </c>
      <c r="D13" s="17">
        <f t="shared" ref="D13" si="26">B13-C13</f>
        <v>1054617.7899999991</v>
      </c>
      <c r="E13" s="17">
        <f>ROUND(D13*0.15,2)</f>
        <v>158192.67000000001</v>
      </c>
      <c r="F13" s="17">
        <f t="shared" ref="F13" si="27">ROUND(E13*0.15,2)</f>
        <v>23728.9</v>
      </c>
      <c r="G13" s="17">
        <f t="shared" ref="G13" si="28">E13-F13</f>
        <v>134463.77000000002</v>
      </c>
      <c r="H13" s="17">
        <f t="shared" ref="H13" si="29">ROUND(G13*0.01,2)</f>
        <v>1344.64</v>
      </c>
      <c r="I13" s="18">
        <f t="shared" ref="I13" si="30">G13-H13</f>
        <v>133119.13</v>
      </c>
    </row>
    <row r="14" spans="1:9" ht="15" customHeight="1" x14ac:dyDescent="0.25">
      <c r="A14" s="34">
        <f t="shared" si="10"/>
        <v>45150</v>
      </c>
      <c r="B14" s="17">
        <v>29723601.789999999</v>
      </c>
      <c r="C14" s="17">
        <v>28439256.93</v>
      </c>
      <c r="D14" s="17">
        <f t="shared" ref="D14" si="31">B14-C14</f>
        <v>1284344.8599999994</v>
      </c>
      <c r="E14" s="17">
        <f>ROUND(D14*0.15,2)</f>
        <v>192651.73</v>
      </c>
      <c r="F14" s="17">
        <f t="shared" ref="F14" si="32">ROUND(E14*0.15,2)</f>
        <v>28897.759999999998</v>
      </c>
      <c r="G14" s="17">
        <f t="shared" ref="G14" si="33">E14-F14</f>
        <v>163753.97</v>
      </c>
      <c r="H14" s="17">
        <f t="shared" ref="H14" si="34">ROUND(G14*0.01,2)</f>
        <v>1637.54</v>
      </c>
      <c r="I14" s="18">
        <f t="shared" ref="I14" si="35">G14-H14</f>
        <v>162116.43</v>
      </c>
    </row>
    <row r="15" spans="1:9" ht="15" customHeight="1" x14ac:dyDescent="0.25">
      <c r="A15" s="34">
        <f t="shared" si="10"/>
        <v>45157</v>
      </c>
      <c r="B15" s="17">
        <v>28137185.630000003</v>
      </c>
      <c r="C15" s="17">
        <v>27048565.73</v>
      </c>
      <c r="D15" s="17">
        <f t="shared" ref="D15" si="36">B15-C15</f>
        <v>1088619.9000000022</v>
      </c>
      <c r="E15" s="17">
        <f>ROUND(D15*0.15,2)-0.01</f>
        <v>163292.97999999998</v>
      </c>
      <c r="F15" s="17">
        <f t="shared" ref="F15" si="37">ROUND(E15*0.15,2)</f>
        <v>24493.95</v>
      </c>
      <c r="G15" s="17">
        <f t="shared" ref="G15" si="38">E15-F15</f>
        <v>138799.02999999997</v>
      </c>
      <c r="H15" s="17">
        <f t="shared" ref="H15" si="39">ROUND(G15*0.01,2)</f>
        <v>1387.99</v>
      </c>
      <c r="I15" s="18">
        <f t="shared" ref="I15" si="40">G15-H15</f>
        <v>137411.03999999998</v>
      </c>
    </row>
    <row r="16" spans="1:9" ht="15" customHeight="1" x14ac:dyDescent="0.25">
      <c r="A16" s="34">
        <f t="shared" si="10"/>
        <v>45164</v>
      </c>
      <c r="B16" s="17">
        <v>30505332.5</v>
      </c>
      <c r="C16" s="17">
        <v>29480808.07</v>
      </c>
      <c r="D16" s="17">
        <f t="shared" ref="D16" si="41">B16-C16</f>
        <v>1024524.4299999997</v>
      </c>
      <c r="E16" s="17">
        <f t="shared" ref="E16:E22" si="42">ROUND(D16*0.15,2)</f>
        <v>153678.66</v>
      </c>
      <c r="F16" s="17">
        <f t="shared" ref="F16" si="43">ROUND(E16*0.15,2)</f>
        <v>23051.8</v>
      </c>
      <c r="G16" s="17">
        <f t="shared" ref="G16" si="44">E16-F16</f>
        <v>130626.86</v>
      </c>
      <c r="H16" s="17">
        <f t="shared" ref="H16" si="45">ROUND(G16*0.01,2)</f>
        <v>1306.27</v>
      </c>
      <c r="I16" s="18">
        <f t="shared" ref="I16" si="46">G16-H16</f>
        <v>129320.59</v>
      </c>
    </row>
    <row r="17" spans="1:9" ht="15" customHeight="1" x14ac:dyDescent="0.25">
      <c r="A17" s="34">
        <f t="shared" si="10"/>
        <v>45171</v>
      </c>
      <c r="B17" s="17">
        <v>33918948.870000005</v>
      </c>
      <c r="C17" s="17">
        <v>32612072.740000002</v>
      </c>
      <c r="D17" s="17">
        <f t="shared" ref="D17" si="47">B17-C17</f>
        <v>1306876.1300000027</v>
      </c>
      <c r="E17" s="17">
        <f t="shared" si="42"/>
        <v>196031.42</v>
      </c>
      <c r="F17" s="17">
        <f t="shared" ref="F17" si="48">ROUND(E17*0.15,2)</f>
        <v>29404.71</v>
      </c>
      <c r="G17" s="17">
        <f t="shared" ref="G17" si="49">E17-F17</f>
        <v>166626.71000000002</v>
      </c>
      <c r="H17" s="17">
        <f t="shared" ref="H17" si="50">ROUND(G17*0.01,2)</f>
        <v>1666.27</v>
      </c>
      <c r="I17" s="18">
        <f t="shared" ref="I17" si="51">G17-H17</f>
        <v>164960.44000000003</v>
      </c>
    </row>
    <row r="18" spans="1:9" ht="15" customHeight="1" x14ac:dyDescent="0.25">
      <c r="A18" s="34">
        <f t="shared" si="10"/>
        <v>45178</v>
      </c>
      <c r="B18" s="17">
        <v>37053096.57</v>
      </c>
      <c r="C18" s="17">
        <v>35981117.57</v>
      </c>
      <c r="D18" s="17">
        <f t="shared" ref="D18" si="52">B18-C18</f>
        <v>1071979</v>
      </c>
      <c r="E18" s="17">
        <f t="shared" si="42"/>
        <v>160796.85</v>
      </c>
      <c r="F18" s="17">
        <f t="shared" ref="F18" si="53">ROUND(E18*0.15,2)</f>
        <v>24119.53</v>
      </c>
      <c r="G18" s="17">
        <f t="shared" ref="G18" si="54">E18-F18</f>
        <v>136677.32</v>
      </c>
      <c r="H18" s="17">
        <f t="shared" ref="H18" si="55">ROUND(G18*0.01,2)</f>
        <v>1366.77</v>
      </c>
      <c r="I18" s="18">
        <f t="shared" ref="I18" si="56">G18-H18</f>
        <v>135310.55000000002</v>
      </c>
    </row>
    <row r="19" spans="1:9" ht="15" customHeight="1" x14ac:dyDescent="0.25">
      <c r="A19" s="34">
        <f t="shared" si="10"/>
        <v>45185</v>
      </c>
      <c r="B19" s="17">
        <v>33266588.719999999</v>
      </c>
      <c r="C19" s="17">
        <v>31740143.280000001</v>
      </c>
      <c r="D19" s="17">
        <f t="shared" ref="D19" si="57">B19-C19</f>
        <v>1526445.4399999976</v>
      </c>
      <c r="E19" s="17">
        <f t="shared" si="42"/>
        <v>228966.82</v>
      </c>
      <c r="F19" s="17">
        <f t="shared" ref="F19" si="58">ROUND(E19*0.15,2)</f>
        <v>34345.019999999997</v>
      </c>
      <c r="G19" s="17">
        <f t="shared" ref="G19" si="59">E19-F19</f>
        <v>194621.80000000002</v>
      </c>
      <c r="H19" s="17">
        <f t="shared" ref="H19" si="60">ROUND(G19*0.01,2)</f>
        <v>1946.22</v>
      </c>
      <c r="I19" s="18">
        <f t="shared" ref="I19" si="61">G19-H19</f>
        <v>192675.58000000002</v>
      </c>
    </row>
    <row r="20" spans="1:9" ht="15" customHeight="1" x14ac:dyDescent="0.25">
      <c r="A20" s="34">
        <f t="shared" si="10"/>
        <v>45192</v>
      </c>
      <c r="B20" s="17">
        <v>34007131.989999995</v>
      </c>
      <c r="C20" s="17">
        <v>32631334.459999997</v>
      </c>
      <c r="D20" s="17">
        <f t="shared" ref="D20" si="62">B20-C20</f>
        <v>1375797.5299999975</v>
      </c>
      <c r="E20" s="17">
        <f t="shared" si="42"/>
        <v>206369.63</v>
      </c>
      <c r="F20" s="17">
        <f t="shared" ref="F20" si="63">ROUND(E20*0.15,2)</f>
        <v>30955.439999999999</v>
      </c>
      <c r="G20" s="17">
        <f t="shared" ref="G20" si="64">E20-F20</f>
        <v>175414.19</v>
      </c>
      <c r="H20" s="17">
        <f t="shared" ref="H20" si="65">ROUND(G20*0.01,2)</f>
        <v>1754.14</v>
      </c>
      <c r="I20" s="18">
        <f t="shared" ref="I20" si="66">G20-H20</f>
        <v>173660.05</v>
      </c>
    </row>
    <row r="21" spans="1:9" ht="15" customHeight="1" x14ac:dyDescent="0.25">
      <c r="A21" s="34">
        <f t="shared" si="10"/>
        <v>45199</v>
      </c>
      <c r="B21" s="17">
        <v>37918775.459999993</v>
      </c>
      <c r="C21" s="17">
        <v>36571438.450000003</v>
      </c>
      <c r="D21" s="17">
        <f t="shared" ref="D21" si="67">B21-C21</f>
        <v>1347337.0099999905</v>
      </c>
      <c r="E21" s="17">
        <f t="shared" si="42"/>
        <v>202100.55</v>
      </c>
      <c r="F21" s="17">
        <f t="shared" ref="F21" si="68">ROUND(E21*0.15,2)</f>
        <v>30315.08</v>
      </c>
      <c r="G21" s="17">
        <f t="shared" ref="G21" si="69">E21-F21</f>
        <v>171785.46999999997</v>
      </c>
      <c r="H21" s="17">
        <f t="shared" ref="H21" si="70">ROUND(G21*0.01,2)</f>
        <v>1717.85</v>
      </c>
      <c r="I21" s="18">
        <f t="shared" ref="I21" si="71">G21-H21</f>
        <v>170067.61999999997</v>
      </c>
    </row>
    <row r="22" spans="1:9" ht="15" customHeight="1" x14ac:dyDescent="0.25">
      <c r="A22" s="34">
        <f t="shared" si="10"/>
        <v>45206</v>
      </c>
      <c r="B22" s="17">
        <v>38552240.43</v>
      </c>
      <c r="C22" s="17">
        <v>37026842.850000001</v>
      </c>
      <c r="D22" s="17">
        <f t="shared" ref="D22" si="72">B22-C22</f>
        <v>1525397.5799999982</v>
      </c>
      <c r="E22" s="17">
        <f t="shared" si="42"/>
        <v>228809.64</v>
      </c>
      <c r="F22" s="17">
        <f t="shared" ref="F22" si="73">ROUND(E22*0.15,2)</f>
        <v>34321.449999999997</v>
      </c>
      <c r="G22" s="17">
        <f t="shared" ref="G22" si="74">E22-F22</f>
        <v>194488.19</v>
      </c>
      <c r="H22" s="17">
        <f t="shared" ref="H22" si="75">ROUND(G22*0.01,2)</f>
        <v>1944.88</v>
      </c>
      <c r="I22" s="18">
        <f t="shared" ref="I22" si="76">G22-H22</f>
        <v>192543.31</v>
      </c>
    </row>
    <row r="23" spans="1:9" ht="15" customHeight="1" x14ac:dyDescent="0.25">
      <c r="A23" s="34">
        <f t="shared" si="10"/>
        <v>45213</v>
      </c>
      <c r="B23" s="17">
        <v>38107105.040000007</v>
      </c>
      <c r="C23" s="17">
        <v>36585010.760000005</v>
      </c>
      <c r="D23" s="17">
        <f t="shared" ref="D23" si="77">B23-C23</f>
        <v>1522094.2800000012</v>
      </c>
      <c r="E23" s="17">
        <f>ROUND(D23*0.15,2)+0.01</f>
        <v>228314.15000000002</v>
      </c>
      <c r="F23" s="17">
        <f t="shared" ref="F23" si="78">ROUND(E23*0.15,2)</f>
        <v>34247.120000000003</v>
      </c>
      <c r="G23" s="17">
        <f t="shared" ref="G23" si="79">E23-F23</f>
        <v>194067.03000000003</v>
      </c>
      <c r="H23" s="17">
        <f t="shared" ref="H23" si="80">ROUND(G23*0.01,2)</f>
        <v>1940.67</v>
      </c>
      <c r="I23" s="18">
        <f t="shared" ref="I23" si="81">G23-H23</f>
        <v>192126.36000000002</v>
      </c>
    </row>
    <row r="24" spans="1:9" ht="15" customHeight="1" x14ac:dyDescent="0.25">
      <c r="A24" s="34">
        <f t="shared" si="10"/>
        <v>45220</v>
      </c>
      <c r="B24" s="17">
        <v>37749258.370000005</v>
      </c>
      <c r="C24" s="17">
        <v>36576788.82</v>
      </c>
      <c r="D24" s="17">
        <f t="shared" ref="D24" si="82">B24-C24</f>
        <v>1172469.5500000045</v>
      </c>
      <c r="E24" s="17">
        <f>ROUND(D24*0.15,2)</f>
        <v>175870.43</v>
      </c>
      <c r="F24" s="17">
        <f t="shared" ref="F24" si="83">ROUND(E24*0.15,2)</f>
        <v>26380.560000000001</v>
      </c>
      <c r="G24" s="17">
        <f t="shared" ref="G24" si="84">E24-F24</f>
        <v>149489.87</v>
      </c>
      <c r="H24" s="17">
        <f t="shared" ref="H24" si="85">ROUND(G24*0.01,2)</f>
        <v>1494.9</v>
      </c>
      <c r="I24" s="18">
        <f t="shared" ref="I24" si="86">G24-H24</f>
        <v>147994.97</v>
      </c>
    </row>
    <row r="25" spans="1:9" ht="15" customHeight="1" x14ac:dyDescent="0.25">
      <c r="A25" s="34">
        <f t="shared" si="10"/>
        <v>45227</v>
      </c>
      <c r="B25" s="17">
        <v>33915171.990000002</v>
      </c>
      <c r="C25" s="17">
        <v>32483889.249999996</v>
      </c>
      <c r="D25" s="17">
        <f t="shared" ref="D25" si="87">B25-C25</f>
        <v>1431282.7400000058</v>
      </c>
      <c r="E25" s="17">
        <f>ROUND(D25*0.15,2)+0.01</f>
        <v>214692.42</v>
      </c>
      <c r="F25" s="17">
        <f t="shared" ref="F25" si="88">ROUND(E25*0.15,2)</f>
        <v>32203.86</v>
      </c>
      <c r="G25" s="17">
        <f t="shared" ref="G25" si="89">E25-F25</f>
        <v>182488.56</v>
      </c>
      <c r="H25" s="17">
        <f t="shared" ref="H25" si="90">ROUND(G25*0.01,2)</f>
        <v>1824.89</v>
      </c>
      <c r="I25" s="18">
        <f t="shared" ref="I25" si="91">G25-H25</f>
        <v>180663.66999999998</v>
      </c>
    </row>
    <row r="26" spans="1:9" ht="15" customHeight="1" x14ac:dyDescent="0.25">
      <c r="A26" s="34">
        <f t="shared" si="10"/>
        <v>45234</v>
      </c>
      <c r="B26" s="17">
        <v>40925878.290000007</v>
      </c>
      <c r="C26" s="17">
        <v>39886602.799999997</v>
      </c>
      <c r="D26" s="17">
        <f t="shared" ref="D26" si="92">B26-C26</f>
        <v>1039275.4900000095</v>
      </c>
      <c r="E26" s="17">
        <f>ROUND(D26*0.15,2)+0.01</f>
        <v>155891.33000000002</v>
      </c>
      <c r="F26" s="17">
        <f t="shared" ref="F26" si="93">ROUND(E26*0.15,2)</f>
        <v>23383.7</v>
      </c>
      <c r="G26" s="17">
        <f t="shared" ref="G26" si="94">E26-F26</f>
        <v>132507.63</v>
      </c>
      <c r="H26" s="17">
        <f t="shared" ref="H26" si="95">ROUND(G26*0.01,2)</f>
        <v>1325.08</v>
      </c>
      <c r="I26" s="18">
        <f t="shared" ref="I26" si="96">G26-H26</f>
        <v>131182.55000000002</v>
      </c>
    </row>
    <row r="27" spans="1:9" ht="15" customHeight="1" x14ac:dyDescent="0.25">
      <c r="A27" s="34">
        <f t="shared" si="10"/>
        <v>45241</v>
      </c>
      <c r="B27" s="17">
        <v>38674055.620000005</v>
      </c>
      <c r="C27" s="17">
        <v>37478797.559999995</v>
      </c>
      <c r="D27" s="17">
        <f t="shared" ref="D27" si="97">B27-C27</f>
        <v>1195258.0600000098</v>
      </c>
      <c r="E27" s="17">
        <f>ROUND(D27*0.15,2)</f>
        <v>179288.71</v>
      </c>
      <c r="F27" s="17">
        <f t="shared" ref="F27" si="98">ROUND(E27*0.15,2)</f>
        <v>26893.31</v>
      </c>
      <c r="G27" s="17">
        <f t="shared" ref="G27" si="99">E27-F27</f>
        <v>152395.4</v>
      </c>
      <c r="H27" s="17">
        <f t="shared" ref="H27" si="100">ROUND(G27*0.01,2)</f>
        <v>1523.95</v>
      </c>
      <c r="I27" s="18">
        <f t="shared" ref="I27" si="101">G27-H27</f>
        <v>150871.44999999998</v>
      </c>
    </row>
    <row r="28" spans="1:9" ht="15" customHeight="1" x14ac:dyDescent="0.25">
      <c r="A28" s="34">
        <f t="shared" si="10"/>
        <v>45248</v>
      </c>
      <c r="B28" s="17">
        <v>34828236.579999998</v>
      </c>
      <c r="C28" s="17">
        <v>33178689.969999999</v>
      </c>
      <c r="D28" s="17">
        <f t="shared" ref="D28" si="102">B28-C28</f>
        <v>1649546.6099999994</v>
      </c>
      <c r="E28" s="17">
        <f>ROUND(D28*0.15,2)</f>
        <v>247431.99</v>
      </c>
      <c r="F28" s="17">
        <f t="shared" ref="F28" si="103">ROUND(E28*0.15,2)</f>
        <v>37114.800000000003</v>
      </c>
      <c r="G28" s="17">
        <f t="shared" ref="G28" si="104">E28-F28</f>
        <v>210317.19</v>
      </c>
      <c r="H28" s="17">
        <f t="shared" ref="H28" si="105">ROUND(G28*0.01,2)</f>
        <v>2103.17</v>
      </c>
      <c r="I28" s="18">
        <f t="shared" ref="I28" si="106">G28-H28</f>
        <v>208214.02</v>
      </c>
    </row>
    <row r="29" spans="1:9" ht="15" customHeight="1" x14ac:dyDescent="0.25">
      <c r="A29" s="34">
        <f t="shared" si="10"/>
        <v>45255</v>
      </c>
      <c r="B29" s="17">
        <v>39859080.800000004</v>
      </c>
      <c r="C29" s="17">
        <v>38433987.090000004</v>
      </c>
      <c r="D29" s="17">
        <f t="shared" ref="D29" si="107">B29-C29</f>
        <v>1425093.7100000009</v>
      </c>
      <c r="E29" s="17">
        <f>ROUND(D29*0.15,2)-0.01</f>
        <v>213764.05</v>
      </c>
      <c r="F29" s="17">
        <f t="shared" ref="F29" si="108">ROUND(E29*0.15,2)</f>
        <v>32064.61</v>
      </c>
      <c r="G29" s="17">
        <f t="shared" ref="G29" si="109">E29-F29</f>
        <v>181699.44</v>
      </c>
      <c r="H29" s="17">
        <f t="shared" ref="H29" si="110">ROUND(G29*0.01,2)</f>
        <v>1816.99</v>
      </c>
      <c r="I29" s="18">
        <f t="shared" ref="I29" si="111">G29-H29</f>
        <v>179882.45</v>
      </c>
    </row>
    <row r="30" spans="1:9" ht="15" customHeight="1" x14ac:dyDescent="0.25">
      <c r="A30" s="34">
        <f t="shared" si="10"/>
        <v>45262</v>
      </c>
      <c r="B30" s="17">
        <v>39420372.230000004</v>
      </c>
      <c r="C30" s="17">
        <v>37730524.57</v>
      </c>
      <c r="D30" s="17">
        <f t="shared" ref="D30" si="112">B30-C30</f>
        <v>1689847.6600000039</v>
      </c>
      <c r="E30" s="17">
        <f>ROUND(D30*0.15,2)-0.01</f>
        <v>253477.13999999998</v>
      </c>
      <c r="F30" s="17">
        <f t="shared" ref="F30" si="113">ROUND(E30*0.15,2)</f>
        <v>38021.57</v>
      </c>
      <c r="G30" s="17">
        <f t="shared" ref="G30" si="114">E30-F30</f>
        <v>215455.56999999998</v>
      </c>
      <c r="H30" s="17">
        <f t="shared" ref="H30" si="115">ROUND(G30*0.01,2)</f>
        <v>2154.56</v>
      </c>
      <c r="I30" s="18">
        <f t="shared" ref="I30" si="116">G30-H30</f>
        <v>213301.00999999998</v>
      </c>
    </row>
    <row r="31" spans="1:9" ht="15" customHeight="1" x14ac:dyDescent="0.25">
      <c r="A31" s="34">
        <f t="shared" si="10"/>
        <v>45269</v>
      </c>
      <c r="B31" s="17">
        <v>39408780.439999998</v>
      </c>
      <c r="C31" s="17">
        <v>37843928.799999997</v>
      </c>
      <c r="D31" s="17">
        <f t="shared" ref="D31" si="117">B31-C31</f>
        <v>1564851.6400000006</v>
      </c>
      <c r="E31" s="17">
        <f>ROUND(D31*0.15,2)</f>
        <v>234727.75</v>
      </c>
      <c r="F31" s="17">
        <f t="shared" ref="F31" si="118">ROUND(E31*0.15,2)</f>
        <v>35209.160000000003</v>
      </c>
      <c r="G31" s="17">
        <f t="shared" ref="G31" si="119">E31-F31</f>
        <v>199518.59</v>
      </c>
      <c r="H31" s="17">
        <f t="shared" ref="H31" si="120">ROUND(G31*0.01,2)</f>
        <v>1995.19</v>
      </c>
      <c r="I31" s="18">
        <f t="shared" ref="I31" si="121">G31-H31</f>
        <v>197523.4</v>
      </c>
    </row>
    <row r="32" spans="1:9" ht="15" customHeight="1" x14ac:dyDescent="0.25">
      <c r="A32" s="34">
        <f t="shared" si="10"/>
        <v>45276</v>
      </c>
      <c r="B32" s="17">
        <v>38463055.829999998</v>
      </c>
      <c r="C32" s="17">
        <v>36887026.829999998</v>
      </c>
      <c r="D32" s="17">
        <f t="shared" ref="D32" si="122">B32-C32</f>
        <v>1576029</v>
      </c>
      <c r="E32" s="17">
        <f>ROUND(D32*0.15,2)+0.02</f>
        <v>236404.37</v>
      </c>
      <c r="F32" s="17">
        <f t="shared" ref="F32" si="123">ROUND(E32*0.15,2)</f>
        <v>35460.660000000003</v>
      </c>
      <c r="G32" s="17">
        <f t="shared" ref="G32" si="124">E32-F32</f>
        <v>200943.71</v>
      </c>
      <c r="H32" s="17">
        <f t="shared" ref="H32" si="125">ROUND(G32*0.01,2)</f>
        <v>2009.44</v>
      </c>
      <c r="I32" s="18">
        <f t="shared" ref="I32" si="126">G32-H32</f>
        <v>198934.27</v>
      </c>
    </row>
    <row r="33" spans="1:9" ht="15" customHeight="1" x14ac:dyDescent="0.25">
      <c r="A33" s="34">
        <f t="shared" si="10"/>
        <v>45283</v>
      </c>
      <c r="B33" s="17">
        <v>36468573.82</v>
      </c>
      <c r="C33" s="17">
        <v>34947556.779999994</v>
      </c>
      <c r="D33" s="17">
        <f t="shared" ref="D33" si="127">B33-C33</f>
        <v>1521017.0400000066</v>
      </c>
      <c r="E33" s="17">
        <f>ROUND(D33*0.15,2)-0.03</f>
        <v>228152.53</v>
      </c>
      <c r="F33" s="17">
        <f t="shared" ref="F33" si="128">ROUND(E33*0.15,2)</f>
        <v>34222.879999999997</v>
      </c>
      <c r="G33" s="17">
        <f t="shared" ref="G33" si="129">E33-F33</f>
        <v>193929.65</v>
      </c>
      <c r="H33" s="17">
        <f t="shared" ref="H33" si="130">ROUND(G33*0.01,2)</f>
        <v>1939.3</v>
      </c>
      <c r="I33" s="18">
        <f t="shared" ref="I33" si="131">G33-H33</f>
        <v>191990.35</v>
      </c>
    </row>
    <row r="34" spans="1:9" ht="15" customHeight="1" x14ac:dyDescent="0.25">
      <c r="A34" s="34">
        <f t="shared" si="10"/>
        <v>45290</v>
      </c>
      <c r="B34" s="17">
        <v>40977735.060000002</v>
      </c>
      <c r="C34" s="17">
        <v>39391551.650000006</v>
      </c>
      <c r="D34" s="17">
        <f t="shared" ref="D34" si="132">B34-C34</f>
        <v>1586183.4099999964</v>
      </c>
      <c r="E34" s="17">
        <f>ROUND(D34*0.15,2)</f>
        <v>237927.51</v>
      </c>
      <c r="F34" s="17">
        <f t="shared" ref="F34" si="133">ROUND(E34*0.15,2)</f>
        <v>35689.129999999997</v>
      </c>
      <c r="G34" s="17">
        <f t="shared" ref="G34" si="134">E34-F34</f>
        <v>202238.38</v>
      </c>
      <c r="H34" s="17">
        <f t="shared" ref="H34" si="135">ROUND(G34*0.01,2)</f>
        <v>2022.38</v>
      </c>
      <c r="I34" s="18">
        <f t="shared" ref="I34" si="136">G34-H34</f>
        <v>200216</v>
      </c>
    </row>
    <row r="35" spans="1:9" ht="15" customHeight="1" x14ac:dyDescent="0.25">
      <c r="A35" s="34">
        <f t="shared" si="10"/>
        <v>45297</v>
      </c>
      <c r="B35" s="17">
        <v>43486997.950000003</v>
      </c>
      <c r="C35" s="17">
        <v>41843634.600000001</v>
      </c>
      <c r="D35" s="17">
        <f t="shared" ref="D35" si="137">B35-C35</f>
        <v>1643363.3500000015</v>
      </c>
      <c r="E35" s="17">
        <f>ROUND(D35*0.15,2)+0.01</f>
        <v>246504.51</v>
      </c>
      <c r="F35" s="17">
        <f t="shared" ref="F35" si="138">ROUND(E35*0.15,2)</f>
        <v>36975.68</v>
      </c>
      <c r="G35" s="17">
        <f t="shared" ref="G35" si="139">E35-F35</f>
        <v>209528.83000000002</v>
      </c>
      <c r="H35" s="17">
        <f t="shared" ref="H35" si="140">ROUND(G35*0.01,2)</f>
        <v>2095.29</v>
      </c>
      <c r="I35" s="18">
        <f t="shared" ref="I35" si="141">G35-H35</f>
        <v>207433.54</v>
      </c>
    </row>
    <row r="36" spans="1:9" ht="15" customHeight="1" x14ac:dyDescent="0.25">
      <c r="A36" s="34">
        <f t="shared" si="10"/>
        <v>45304</v>
      </c>
      <c r="B36" s="17">
        <v>40786023.219999999</v>
      </c>
      <c r="C36" s="17">
        <v>39218246.729999997</v>
      </c>
      <c r="D36" s="17">
        <f t="shared" ref="D36" si="142">B36-C36</f>
        <v>1567776.4900000021</v>
      </c>
      <c r="E36" s="17">
        <f>ROUND(D36*0.15,2)</f>
        <v>235166.47</v>
      </c>
      <c r="F36" s="17">
        <f t="shared" ref="F36" si="143">ROUND(E36*0.15,2)</f>
        <v>35274.97</v>
      </c>
      <c r="G36" s="17">
        <f t="shared" ref="G36" si="144">E36-F36</f>
        <v>199891.5</v>
      </c>
      <c r="H36" s="17">
        <f t="shared" ref="H36" si="145">ROUND(G36*0.01,2)</f>
        <v>1998.92</v>
      </c>
      <c r="I36" s="18">
        <f t="shared" ref="I36" si="146">G36-H36</f>
        <v>197892.58</v>
      </c>
    </row>
    <row r="37" spans="1:9" ht="15" customHeight="1" x14ac:dyDescent="0.25">
      <c r="A37" s="34">
        <f t="shared" si="10"/>
        <v>45311</v>
      </c>
      <c r="B37" s="17">
        <v>38355184.789999999</v>
      </c>
      <c r="C37" s="17">
        <v>36852948.469999999</v>
      </c>
      <c r="D37" s="17">
        <f t="shared" ref="D37" si="147">B37-C37</f>
        <v>1502236.3200000003</v>
      </c>
      <c r="E37" s="17">
        <f>ROUND(D37*0.15,2)</f>
        <v>225335.45</v>
      </c>
      <c r="F37" s="17">
        <f t="shared" ref="F37" si="148">ROUND(E37*0.15,2)</f>
        <v>33800.32</v>
      </c>
      <c r="G37" s="17">
        <f t="shared" ref="G37" si="149">E37-F37</f>
        <v>191535.13</v>
      </c>
      <c r="H37" s="17">
        <f t="shared" ref="H37" si="150">ROUND(G37*0.01,2)</f>
        <v>1915.35</v>
      </c>
      <c r="I37" s="18">
        <f t="shared" ref="I37" si="151">G37-H37</f>
        <v>189619.78</v>
      </c>
    </row>
    <row r="38" spans="1:9" ht="15" customHeight="1" x14ac:dyDescent="0.25">
      <c r="A38" s="34">
        <f t="shared" si="10"/>
        <v>45318</v>
      </c>
      <c r="B38" s="17">
        <v>39531251.199999996</v>
      </c>
      <c r="C38" s="17">
        <v>37873290.93</v>
      </c>
      <c r="D38" s="17">
        <f t="shared" ref="D38" si="152">B38-C38</f>
        <v>1657960.2699999958</v>
      </c>
      <c r="E38" s="17">
        <f>ROUND(D38*0.15,2)+0.01</f>
        <v>248694.05000000002</v>
      </c>
      <c r="F38" s="17">
        <f t="shared" ref="F38" si="153">ROUND(E38*0.15,2)</f>
        <v>37304.11</v>
      </c>
      <c r="G38" s="17">
        <f t="shared" ref="G38" si="154">E38-F38</f>
        <v>211389.94</v>
      </c>
      <c r="H38" s="17">
        <f t="shared" ref="H38" si="155">ROUND(G38*0.01,2)</f>
        <v>2113.9</v>
      </c>
      <c r="I38" s="18">
        <f t="shared" ref="I38" si="156">G38-H38</f>
        <v>209276.04</v>
      </c>
    </row>
    <row r="39" spans="1:9" ht="15" customHeight="1" x14ac:dyDescent="0.25">
      <c r="A39" s="34">
        <f t="shared" si="10"/>
        <v>45325</v>
      </c>
      <c r="B39" s="17">
        <v>40539972.24000001</v>
      </c>
      <c r="C39" s="17">
        <v>39437028.560000002</v>
      </c>
      <c r="D39" s="17">
        <f t="shared" ref="D39" si="157">B39-C39</f>
        <v>1102943.6800000072</v>
      </c>
      <c r="E39" s="17">
        <f>ROUND(D39*0.15,2)</f>
        <v>165441.54999999999</v>
      </c>
      <c r="F39" s="17">
        <f t="shared" ref="F39" si="158">ROUND(E39*0.15,2)</f>
        <v>24816.23</v>
      </c>
      <c r="G39" s="17">
        <f t="shared" ref="G39" si="159">E39-F39</f>
        <v>140625.31999999998</v>
      </c>
      <c r="H39" s="17">
        <f t="shared" ref="H39" si="160">ROUND(G39*0.01,2)</f>
        <v>1406.25</v>
      </c>
      <c r="I39" s="18">
        <f t="shared" ref="I39" si="161">G39-H39</f>
        <v>139219.06999999998</v>
      </c>
    </row>
    <row r="40" spans="1:9" ht="15" customHeight="1" x14ac:dyDescent="0.25">
      <c r="A40" s="34">
        <f t="shared" si="10"/>
        <v>45332</v>
      </c>
      <c r="B40" s="17">
        <v>39392302.43</v>
      </c>
      <c r="C40" s="17">
        <v>37939551</v>
      </c>
      <c r="D40" s="17">
        <f t="shared" ref="D40" si="162">B40-C40</f>
        <v>1452751.4299999997</v>
      </c>
      <c r="E40" s="17">
        <f>ROUND(D40*0.15,2)</f>
        <v>217912.71</v>
      </c>
      <c r="F40" s="17">
        <f t="shared" ref="F40" si="163">ROUND(E40*0.15,2)</f>
        <v>32686.91</v>
      </c>
      <c r="G40" s="17">
        <f t="shared" ref="G40" si="164">E40-F40</f>
        <v>185225.8</v>
      </c>
      <c r="H40" s="17">
        <f t="shared" ref="H40" si="165">ROUND(G40*0.01,2)</f>
        <v>1852.26</v>
      </c>
      <c r="I40" s="18">
        <f t="shared" ref="I40" si="166">G40-H40</f>
        <v>183373.53999999998</v>
      </c>
    </row>
    <row r="41" spans="1:9" ht="15" customHeight="1" x14ac:dyDescent="0.25">
      <c r="A41" s="34">
        <f t="shared" si="10"/>
        <v>45339</v>
      </c>
      <c r="B41" s="17">
        <v>42700941.119999997</v>
      </c>
      <c r="C41" s="17">
        <v>40990324.07</v>
      </c>
      <c r="D41" s="17">
        <f t="shared" ref="D41" si="167">B41-C41</f>
        <v>1710617.049999997</v>
      </c>
      <c r="E41" s="17">
        <f>ROUND(D41*0.15,2)</f>
        <v>256592.56</v>
      </c>
      <c r="F41" s="17">
        <f t="shared" ref="F41" si="168">ROUND(E41*0.15,2)</f>
        <v>38488.879999999997</v>
      </c>
      <c r="G41" s="17">
        <f t="shared" ref="G41" si="169">E41-F41</f>
        <v>218103.67999999999</v>
      </c>
      <c r="H41" s="17">
        <f t="shared" ref="H41" si="170">ROUND(G41*0.01,2)</f>
        <v>2181.04</v>
      </c>
      <c r="I41" s="18">
        <f t="shared" ref="I41" si="171">G41-H41</f>
        <v>215922.63999999998</v>
      </c>
    </row>
    <row r="42" spans="1:9" ht="15" customHeight="1" x14ac:dyDescent="0.25">
      <c r="A42" s="34">
        <f t="shared" si="10"/>
        <v>45346</v>
      </c>
      <c r="B42" s="17">
        <v>44563067.619999997</v>
      </c>
      <c r="C42" s="17">
        <v>42964056.669999994</v>
      </c>
      <c r="D42" s="17">
        <f t="shared" ref="D42" si="172">B42-C42</f>
        <v>1599010.950000003</v>
      </c>
      <c r="E42" s="17">
        <f>ROUND(D42*0.15,2)+0.01</f>
        <v>239851.65000000002</v>
      </c>
      <c r="F42" s="17">
        <f t="shared" ref="F42" si="173">ROUND(E42*0.15,2)</f>
        <v>35977.75</v>
      </c>
      <c r="G42" s="17">
        <f t="shared" ref="G42" si="174">E42-F42</f>
        <v>203873.90000000002</v>
      </c>
      <c r="H42" s="17">
        <f t="shared" ref="H42" si="175">ROUND(G42*0.01,2)</f>
        <v>2038.74</v>
      </c>
      <c r="I42" s="18">
        <f t="shared" ref="I42" si="176">G42-H42</f>
        <v>201835.16000000003</v>
      </c>
    </row>
    <row r="43" spans="1:9" ht="15" customHeight="1" x14ac:dyDescent="0.25">
      <c r="A43" s="34">
        <f t="shared" si="10"/>
        <v>45353</v>
      </c>
      <c r="B43" s="17">
        <v>49471909.039999999</v>
      </c>
      <c r="C43" s="17">
        <v>47348234.895035997</v>
      </c>
      <c r="D43" s="17">
        <f t="shared" ref="D43" si="177">B43-C43</f>
        <v>2123674.1449640021</v>
      </c>
      <c r="E43" s="17">
        <f>ROUND(D43*0.15,2)</f>
        <v>318551.12</v>
      </c>
      <c r="F43" s="17">
        <f t="shared" ref="F43" si="178">ROUND(E43*0.15,2)</f>
        <v>47782.67</v>
      </c>
      <c r="G43" s="17">
        <f t="shared" ref="G43" si="179">E43-F43</f>
        <v>270768.45</v>
      </c>
      <c r="H43" s="17">
        <f t="shared" ref="H43" si="180">ROUND(G43*0.01,2)</f>
        <v>2707.68</v>
      </c>
      <c r="I43" s="18">
        <f t="shared" ref="I43" si="181">G43-H43</f>
        <v>268060.77</v>
      </c>
    </row>
    <row r="44" spans="1:9" ht="15" customHeight="1" x14ac:dyDescent="0.25">
      <c r="A44" s="34">
        <f t="shared" si="10"/>
        <v>45360</v>
      </c>
      <c r="B44" s="17">
        <v>46454965.910000004</v>
      </c>
      <c r="C44" s="17">
        <v>44572095.820533998</v>
      </c>
      <c r="D44" s="17">
        <f t="shared" ref="D44" si="182">B44-C44</f>
        <v>1882870.0894660056</v>
      </c>
      <c r="E44" s="17">
        <f>ROUND(D44*0.15,2)+0.01</f>
        <v>282430.52</v>
      </c>
      <c r="F44" s="17">
        <f t="shared" ref="F44" si="183">ROUND(E44*0.15,2)</f>
        <v>42364.58</v>
      </c>
      <c r="G44" s="17">
        <f t="shared" ref="G44" si="184">E44-F44</f>
        <v>240065.94</v>
      </c>
      <c r="H44" s="17">
        <f t="shared" ref="H44" si="185">ROUND(G44*0.01,2)</f>
        <v>2400.66</v>
      </c>
      <c r="I44" s="18">
        <f t="shared" ref="I44" si="186">G44-H44</f>
        <v>237665.28</v>
      </c>
    </row>
    <row r="45" spans="1:9" ht="15" customHeight="1" x14ac:dyDescent="0.25">
      <c r="A45" s="34">
        <f t="shared" si="10"/>
        <v>45367</v>
      </c>
      <c r="B45" s="17">
        <v>43539255.079999998</v>
      </c>
      <c r="C45" s="17">
        <v>41645743.459388003</v>
      </c>
      <c r="D45" s="17">
        <f t="shared" ref="D45" si="187">B45-C45</f>
        <v>1893511.6206119955</v>
      </c>
      <c r="E45" s="17">
        <f>ROUND(D45*0.15,2)+0.01</f>
        <v>284026.75</v>
      </c>
      <c r="F45" s="17">
        <f t="shared" ref="F45" si="188">ROUND(E45*0.15,2)</f>
        <v>42604.01</v>
      </c>
      <c r="G45" s="17">
        <f t="shared" ref="G45" si="189">E45-F45</f>
        <v>241422.74</v>
      </c>
      <c r="H45" s="17">
        <f t="shared" ref="H45" si="190">ROUND(G45*0.01,2)</f>
        <v>2414.23</v>
      </c>
      <c r="I45" s="18">
        <f t="shared" ref="I45" si="191">G45-H45</f>
        <v>239008.50999999998</v>
      </c>
    </row>
    <row r="46" spans="1:9" ht="15" customHeight="1" x14ac:dyDescent="0.25">
      <c r="A46" s="34">
        <f t="shared" si="10"/>
        <v>45374</v>
      </c>
      <c r="B46" s="17">
        <v>42092293.710000001</v>
      </c>
      <c r="C46" s="17">
        <v>40482897.265763</v>
      </c>
      <c r="D46" s="17">
        <f t="shared" ref="D46" si="192">B46-C46</f>
        <v>1609396.4442370012</v>
      </c>
      <c r="E46" s="17">
        <f>ROUND(D46*0.15,2)</f>
        <v>241409.47</v>
      </c>
      <c r="F46" s="17">
        <f t="shared" ref="F46" si="193">ROUND(E46*0.15,2)</f>
        <v>36211.42</v>
      </c>
      <c r="G46" s="17">
        <f t="shared" ref="G46" si="194">E46-F46</f>
        <v>205198.05</v>
      </c>
      <c r="H46" s="17">
        <f t="shared" ref="H46" si="195">ROUND(G46*0.01,2)</f>
        <v>2051.98</v>
      </c>
      <c r="I46" s="18">
        <f t="shared" ref="I46" si="196">G46-H46</f>
        <v>203146.06999999998</v>
      </c>
    </row>
    <row r="47" spans="1:9" ht="15" customHeight="1" x14ac:dyDescent="0.25">
      <c r="A47" s="34">
        <f t="shared" si="10"/>
        <v>45381</v>
      </c>
      <c r="B47" s="17">
        <v>42223062.18</v>
      </c>
      <c r="C47" s="17">
        <v>40416652.226787999</v>
      </c>
      <c r="D47" s="17">
        <f t="shared" ref="D47" si="197">B47-C47</f>
        <v>1806409.9532120004</v>
      </c>
      <c r="E47" s="17">
        <f>ROUND(D47*0.15,2)</f>
        <v>270961.49</v>
      </c>
      <c r="F47" s="17">
        <f t="shared" ref="F47" si="198">ROUND(E47*0.15,2)</f>
        <v>40644.22</v>
      </c>
      <c r="G47" s="17">
        <f t="shared" ref="G47" si="199">E47-F47</f>
        <v>230317.27</v>
      </c>
      <c r="H47" s="17">
        <f t="shared" ref="H47" si="200">ROUND(G47*0.01,2)</f>
        <v>2303.17</v>
      </c>
      <c r="I47" s="18">
        <f t="shared" ref="I47" si="201">G47-H47</f>
        <v>228014.09999999998</v>
      </c>
    </row>
    <row r="48" spans="1:9" ht="15" customHeight="1" x14ac:dyDescent="0.25">
      <c r="A48" s="34">
        <f t="shared" si="10"/>
        <v>45388</v>
      </c>
      <c r="B48" s="17">
        <v>43771891.559999995</v>
      </c>
      <c r="C48" s="17">
        <v>41982967.175073996</v>
      </c>
      <c r="D48" s="17">
        <f t="shared" ref="D48" si="202">B48-C48</f>
        <v>1788924.3849259987</v>
      </c>
      <c r="E48" s="17">
        <f>ROUND(D48*0.15,2)+0.01</f>
        <v>268338.67</v>
      </c>
      <c r="F48" s="17">
        <f t="shared" ref="F48" si="203">ROUND(E48*0.15,2)</f>
        <v>40250.800000000003</v>
      </c>
      <c r="G48" s="17">
        <f t="shared" ref="G48" si="204">E48-F48</f>
        <v>228087.87</v>
      </c>
      <c r="H48" s="17">
        <f t="shared" ref="H48" si="205">ROUND(G48*0.01,2)</f>
        <v>2280.88</v>
      </c>
      <c r="I48" s="18">
        <f t="shared" ref="I48" si="206">G48-H48</f>
        <v>225806.99</v>
      </c>
    </row>
    <row r="49" spans="1:9" ht="15" customHeight="1" x14ac:dyDescent="0.25">
      <c r="A49" s="34">
        <f t="shared" si="10"/>
        <v>45395</v>
      </c>
      <c r="B49" s="17">
        <v>43822341.099999994</v>
      </c>
      <c r="C49" s="17">
        <v>42201926.108286999</v>
      </c>
      <c r="D49" s="17">
        <f t="shared" ref="D49" si="207">B49-C49</f>
        <v>1620414.9917129949</v>
      </c>
      <c r="E49" s="17">
        <f>ROUND(D49*0.15,2)-0.01</f>
        <v>243062.24</v>
      </c>
      <c r="F49" s="17">
        <f t="shared" ref="F49" si="208">ROUND(E49*0.15,2)</f>
        <v>36459.339999999997</v>
      </c>
      <c r="G49" s="17">
        <f t="shared" ref="G49" si="209">E49-F49</f>
        <v>206602.9</v>
      </c>
      <c r="H49" s="17">
        <f t="shared" ref="H49" si="210">ROUND(G49*0.01,2)</f>
        <v>2066.0300000000002</v>
      </c>
      <c r="I49" s="18">
        <f t="shared" ref="I49" si="211">G49-H49</f>
        <v>204536.87</v>
      </c>
    </row>
    <row r="50" spans="1:9" ht="15" customHeight="1" x14ac:dyDescent="0.25">
      <c r="A50" s="34">
        <f t="shared" si="10"/>
        <v>45402</v>
      </c>
      <c r="B50" s="17">
        <v>41891112.849999994</v>
      </c>
      <c r="C50" s="17">
        <v>40446276.577949002</v>
      </c>
      <c r="D50" s="17">
        <v>1444836.2720509996</v>
      </c>
      <c r="E50" s="17">
        <f>ROUND(D50*0.15,2)+0.01</f>
        <v>216725.45</v>
      </c>
      <c r="F50" s="17">
        <f t="shared" ref="F50" si="212">ROUND(E50*0.15,2)</f>
        <v>32508.82</v>
      </c>
      <c r="G50" s="17">
        <f t="shared" ref="G50" si="213">E50-F50</f>
        <v>184216.63</v>
      </c>
      <c r="H50" s="17">
        <f t="shared" ref="H50" si="214">ROUND(G50*0.01,2)</f>
        <v>1842.17</v>
      </c>
      <c r="I50" s="18">
        <f t="shared" ref="I50" si="215">G50-H50</f>
        <v>182374.46</v>
      </c>
    </row>
    <row r="51" spans="1:9" ht="15" customHeight="1" x14ac:dyDescent="0.25">
      <c r="A51" s="34">
        <f t="shared" si="10"/>
        <v>45409</v>
      </c>
      <c r="B51" s="17">
        <v>43168684.670000002</v>
      </c>
      <c r="C51" s="17">
        <v>41499495.739768997</v>
      </c>
      <c r="D51" s="17">
        <v>1669188.9302310005</v>
      </c>
      <c r="E51" s="17">
        <f>ROUND(D51*0.15,2)</f>
        <v>250378.34</v>
      </c>
      <c r="F51" s="17">
        <f t="shared" ref="F51" si="216">ROUND(E51*0.15,2)</f>
        <v>37556.75</v>
      </c>
      <c r="G51" s="17">
        <f t="shared" ref="G51" si="217">E51-F51</f>
        <v>212821.59</v>
      </c>
      <c r="H51" s="17">
        <f t="shared" ref="H51" si="218">ROUND(G51*0.01,2)</f>
        <v>2128.2199999999998</v>
      </c>
      <c r="I51" s="18">
        <f t="shared" ref="I51" si="219">G51-H51</f>
        <v>210693.37</v>
      </c>
    </row>
    <row r="52" spans="1:9" ht="15" customHeight="1" x14ac:dyDescent="0.25">
      <c r="A52" s="34">
        <f t="shared" si="10"/>
        <v>45416</v>
      </c>
      <c r="B52" s="17">
        <v>42252070.269999996</v>
      </c>
      <c r="C52" s="17">
        <v>40154012.981483996</v>
      </c>
      <c r="D52" s="17">
        <v>2098057.2885159985</v>
      </c>
      <c r="E52" s="17">
        <f>ROUND(D52*0.15,2)+0.01</f>
        <v>314708.60000000003</v>
      </c>
      <c r="F52" s="17">
        <f t="shared" ref="F52" si="220">ROUND(E52*0.15,2)</f>
        <v>47206.29</v>
      </c>
      <c r="G52" s="17">
        <f t="shared" ref="G52" si="221">E52-F52</f>
        <v>267502.31000000006</v>
      </c>
      <c r="H52" s="17">
        <f t="shared" ref="H52" si="222">ROUND(G52*0.01,2)</f>
        <v>2675.02</v>
      </c>
      <c r="I52" s="18">
        <f t="shared" ref="I52" si="223">G52-H52</f>
        <v>264827.29000000004</v>
      </c>
    </row>
    <row r="53" spans="1:9" ht="15" customHeight="1" x14ac:dyDescent="0.25">
      <c r="A53" s="34">
        <f t="shared" si="10"/>
        <v>45423</v>
      </c>
      <c r="B53" s="17">
        <v>41085492.439999998</v>
      </c>
      <c r="C53" s="17">
        <v>39603475.188173003</v>
      </c>
      <c r="D53" s="17">
        <v>1482017.2518269988</v>
      </c>
      <c r="E53" s="17">
        <f>ROUND(D53*0.15,2)-0.01</f>
        <v>222302.58</v>
      </c>
      <c r="F53" s="17">
        <f t="shared" ref="F53" si="224">ROUND(E53*0.15,2)</f>
        <v>33345.39</v>
      </c>
      <c r="G53" s="17">
        <f t="shared" ref="G53" si="225">E53-F53</f>
        <v>188957.19</v>
      </c>
      <c r="H53" s="17">
        <f t="shared" ref="H53" si="226">ROUND(G53*0.01,2)</f>
        <v>1889.57</v>
      </c>
      <c r="I53" s="18">
        <f t="shared" ref="I53" si="227">G53-H53</f>
        <v>187067.62</v>
      </c>
    </row>
    <row r="54" spans="1:9" ht="15" customHeight="1" x14ac:dyDescent="0.25">
      <c r="A54" s="34">
        <f t="shared" si="10"/>
        <v>45430</v>
      </c>
      <c r="B54" s="17">
        <v>40745610.219999999</v>
      </c>
      <c r="C54" s="17">
        <v>39720558.356432006</v>
      </c>
      <c r="D54" s="17">
        <v>1025051.8635679998</v>
      </c>
      <c r="E54" s="17">
        <f>ROUND(D54*0.15,2)</f>
        <v>153757.78</v>
      </c>
      <c r="F54" s="17">
        <f t="shared" ref="F54" si="228">ROUND(E54*0.15,2)</f>
        <v>23063.67</v>
      </c>
      <c r="G54" s="17">
        <f t="shared" ref="G54" si="229">E54-F54</f>
        <v>130694.11</v>
      </c>
      <c r="H54" s="17">
        <f t="shared" ref="H54" si="230">ROUND(G54*0.01,2)</f>
        <v>1306.94</v>
      </c>
      <c r="I54" s="18">
        <f t="shared" ref="I54" si="231">G54-H54</f>
        <v>129387.17</v>
      </c>
    </row>
    <row r="55" spans="1:9" ht="15" customHeight="1" x14ac:dyDescent="0.25">
      <c r="A55" s="34">
        <f t="shared" si="10"/>
        <v>45437</v>
      </c>
      <c r="B55" s="17">
        <v>39635276.920000002</v>
      </c>
      <c r="C55" s="17">
        <v>37960645.198242001</v>
      </c>
      <c r="D55" s="17">
        <f t="shared" ref="D55:D60" si="232">B55-C55</f>
        <v>1674631.7217580006</v>
      </c>
      <c r="E55" s="17">
        <f>ROUND(D55*0.15,2)</f>
        <v>251194.76</v>
      </c>
      <c r="F55" s="17">
        <f t="shared" ref="F55" si="233">ROUND(E55*0.15,2)</f>
        <v>37679.21</v>
      </c>
      <c r="G55" s="17">
        <f t="shared" ref="G55" si="234">E55-F55</f>
        <v>213515.55000000002</v>
      </c>
      <c r="H55" s="17">
        <f t="shared" ref="H55" si="235">ROUND(G55*0.01,2)</f>
        <v>2135.16</v>
      </c>
      <c r="I55" s="18">
        <f t="shared" ref="I55" si="236">G55-H55</f>
        <v>211380.39</v>
      </c>
    </row>
    <row r="56" spans="1:9" ht="15" customHeight="1" x14ac:dyDescent="0.25">
      <c r="A56" s="34">
        <f t="shared" si="10"/>
        <v>45444</v>
      </c>
      <c r="B56" s="17">
        <v>37634965.519999996</v>
      </c>
      <c r="C56" s="17">
        <v>36414053.500248</v>
      </c>
      <c r="D56" s="17">
        <f t="shared" si="232"/>
        <v>1220912.0197519958</v>
      </c>
      <c r="E56" s="17">
        <f>ROUND(D56*0.15,2)+0.01</f>
        <v>183136.81</v>
      </c>
      <c r="F56" s="17">
        <f t="shared" ref="F56" si="237">ROUND(E56*0.15,2)</f>
        <v>27470.52</v>
      </c>
      <c r="G56" s="17">
        <f t="shared" ref="G56" si="238">E56-F56</f>
        <v>155666.29</v>
      </c>
      <c r="H56" s="17">
        <f t="shared" ref="H56" si="239">ROUND(G56*0.01,2)</f>
        <v>1556.66</v>
      </c>
      <c r="I56" s="18">
        <f t="shared" ref="I56" si="240">G56-H56</f>
        <v>154109.63</v>
      </c>
    </row>
    <row r="57" spans="1:9" ht="15" customHeight="1" x14ac:dyDescent="0.25">
      <c r="A57" s="34">
        <f t="shared" si="10"/>
        <v>45451</v>
      </c>
      <c r="B57" s="17">
        <v>40353896.479999989</v>
      </c>
      <c r="C57" s="17">
        <v>38621108.077576004</v>
      </c>
      <c r="D57" s="17">
        <f t="shared" si="232"/>
        <v>1732788.4024239853</v>
      </c>
      <c r="E57" s="17">
        <f>ROUND(D57*0.15,2)-0.01</f>
        <v>259918.25</v>
      </c>
      <c r="F57" s="17">
        <f t="shared" ref="F57" si="241">ROUND(E57*0.15,2)</f>
        <v>38987.74</v>
      </c>
      <c r="G57" s="17">
        <f t="shared" ref="G57" si="242">E57-F57</f>
        <v>220930.51</v>
      </c>
      <c r="H57" s="17">
        <f t="shared" ref="H57" si="243">ROUND(G57*0.01,2)</f>
        <v>2209.31</v>
      </c>
      <c r="I57" s="18">
        <f t="shared" ref="I57" si="244">G57-H57</f>
        <v>218721.2</v>
      </c>
    </row>
    <row r="58" spans="1:9" ht="15" customHeight="1" x14ac:dyDescent="0.25">
      <c r="A58" s="34">
        <f t="shared" si="10"/>
        <v>45458</v>
      </c>
      <c r="B58" s="17">
        <v>40604763.920000002</v>
      </c>
      <c r="C58" s="17">
        <v>38867236.465090007</v>
      </c>
      <c r="D58" s="17">
        <f t="shared" si="232"/>
        <v>1737527.4549099952</v>
      </c>
      <c r="E58" s="17">
        <f>ROUND(D58*0.15,2)-0.01</f>
        <v>260629.11</v>
      </c>
      <c r="F58" s="17">
        <f t="shared" ref="F58" si="245">ROUND(E58*0.15,2)</f>
        <v>39094.370000000003</v>
      </c>
      <c r="G58" s="17">
        <f t="shared" ref="G58" si="246">E58-F58</f>
        <v>221534.74</v>
      </c>
      <c r="H58" s="17">
        <f t="shared" ref="H58" si="247">ROUND(G58*0.01,2)</f>
        <v>2215.35</v>
      </c>
      <c r="I58" s="18">
        <f t="shared" ref="I58" si="248">G58-H58</f>
        <v>219319.38999999998</v>
      </c>
    </row>
    <row r="59" spans="1:9" ht="15" customHeight="1" x14ac:dyDescent="0.25">
      <c r="A59" s="34">
        <f t="shared" si="10"/>
        <v>45465</v>
      </c>
      <c r="B59" s="17">
        <v>42597435.160000004</v>
      </c>
      <c r="C59" s="17">
        <v>40561416.696333997</v>
      </c>
      <c r="D59" s="17">
        <f t="shared" si="232"/>
        <v>2036018.4636660069</v>
      </c>
      <c r="E59" s="17">
        <f>ROUND(D59*0.15,2)</f>
        <v>305402.77</v>
      </c>
      <c r="F59" s="17">
        <f t="shared" ref="F59" si="249">ROUND(E59*0.15,2)</f>
        <v>45810.42</v>
      </c>
      <c r="G59" s="17">
        <f t="shared" ref="G59" si="250">E59-F59</f>
        <v>259592.35000000003</v>
      </c>
      <c r="H59" s="17">
        <f t="shared" ref="H59" si="251">ROUND(G59*0.01,2)</f>
        <v>2595.92</v>
      </c>
      <c r="I59" s="18">
        <f t="shared" ref="I59" si="252">G59-H59</f>
        <v>256996.43000000002</v>
      </c>
    </row>
    <row r="60" spans="1:9" ht="15" customHeight="1" x14ac:dyDescent="0.25">
      <c r="A60" s="34">
        <f t="shared" si="10"/>
        <v>45472</v>
      </c>
      <c r="B60" s="17">
        <v>44277294.550000004</v>
      </c>
      <c r="C60" s="17">
        <v>42672836.742706001</v>
      </c>
      <c r="D60" s="17">
        <f t="shared" si="232"/>
        <v>1604457.8072940037</v>
      </c>
      <c r="E60" s="17">
        <f>ROUND(D60*0.15,2)</f>
        <v>240668.67</v>
      </c>
      <c r="F60" s="17">
        <f t="shared" ref="F60" si="253">ROUND(E60*0.15,2)</f>
        <v>36100.300000000003</v>
      </c>
      <c r="G60" s="17">
        <f t="shared" ref="G60" si="254">E60-F60</f>
        <v>204568.37</v>
      </c>
      <c r="H60" s="17">
        <f t="shared" ref="H60" si="255">ROUND(G60*0.01,2)</f>
        <v>2045.68</v>
      </c>
      <c r="I60" s="18">
        <f t="shared" ref="I60" si="256">G60-H60</f>
        <v>202522.69</v>
      </c>
    </row>
    <row r="61" spans="1:9" ht="15" customHeight="1" x14ac:dyDescent="0.25">
      <c r="A61" s="34">
        <v>45473</v>
      </c>
      <c r="B61" s="17">
        <v>5305618.13</v>
      </c>
      <c r="C61" s="17">
        <v>5087853.3600779995</v>
      </c>
      <c r="D61" s="17">
        <f t="shared" ref="D61" si="257">B61-C61</f>
        <v>217764.76992200036</v>
      </c>
      <c r="E61" s="17">
        <f>ROUND(D61*0.15,2)-0.013</f>
        <v>32664.707000000002</v>
      </c>
      <c r="F61" s="17">
        <f t="shared" ref="F61" si="258">ROUND(E61*0.15,2)</f>
        <v>4899.71</v>
      </c>
      <c r="G61" s="17">
        <f t="shared" ref="G61" si="259">E61-F61</f>
        <v>27764.997000000003</v>
      </c>
      <c r="H61" s="17">
        <f t="shared" ref="H61" si="260">ROUND(G61*0.01,2)</f>
        <v>277.64999999999998</v>
      </c>
      <c r="I61" s="18">
        <f t="shared" ref="I61" si="261">G61-H61</f>
        <v>27487.347000000002</v>
      </c>
    </row>
    <row r="62" spans="1:9" ht="15" customHeight="1" x14ac:dyDescent="0.25">
      <c r="B62" s="17"/>
      <c r="C62" s="17"/>
      <c r="D62" s="17"/>
      <c r="E62" s="17"/>
      <c r="F62" s="17"/>
      <c r="G62" s="17"/>
      <c r="H62" s="17"/>
      <c r="I62" s="18"/>
    </row>
    <row r="63" spans="1:9" ht="15" customHeight="1" thickBot="1" x14ac:dyDescent="0.3">
      <c r="B63" s="19">
        <f t="shared" ref="B63:I63" si="262">SUM(B8:B62)</f>
        <v>2024266113.2500002</v>
      </c>
      <c r="C63" s="19">
        <f t="shared" si="262"/>
        <v>1946540194.0949509</v>
      </c>
      <c r="D63" s="19">
        <f t="shared" si="262"/>
        <v>77725919.155049011</v>
      </c>
      <c r="E63" s="19">
        <f t="shared" si="262"/>
        <v>11658887.896999996</v>
      </c>
      <c r="F63" s="19">
        <f t="shared" si="262"/>
        <v>1748833.2200000002</v>
      </c>
      <c r="G63" s="19">
        <f t="shared" si="262"/>
        <v>9910054.6769999973</v>
      </c>
      <c r="H63" s="19">
        <f t="shared" si="262"/>
        <v>99100.560000000012</v>
      </c>
      <c r="I63" s="19">
        <f t="shared" si="262"/>
        <v>9810954.1170000006</v>
      </c>
    </row>
    <row r="64" spans="1:9" ht="15" customHeight="1" thickTop="1" x14ac:dyDescent="0.25"/>
    <row r="65" spans="1:1" ht="15" customHeight="1" x14ac:dyDescent="0.25">
      <c r="A65" s="13" t="s">
        <v>16</v>
      </c>
    </row>
    <row r="66" spans="1:1" ht="15" customHeight="1" x14ac:dyDescent="0.25">
      <c r="A66" s="8" t="s">
        <v>14</v>
      </c>
    </row>
    <row r="67" spans="1:1" ht="15" customHeight="1" x14ac:dyDescent="0.25">
      <c r="A67" s="8" t="s">
        <v>15</v>
      </c>
    </row>
  </sheetData>
  <mergeCells count="2">
    <mergeCell ref="A1:I1"/>
    <mergeCell ref="A6:I6"/>
  </mergeCells>
  <pageMargins left="0.25" right="0.25" top="0.25" bottom="0.25" header="0" footer="0"/>
  <pageSetup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2021-05-12T18:51:01Z</cp:lastPrinted>
  <dcterms:created xsi:type="dcterms:W3CDTF">2020-07-23T18:07:20Z</dcterms:created>
  <dcterms:modified xsi:type="dcterms:W3CDTF">2024-07-11T15:14:28Z</dcterms:modified>
</cp:coreProperties>
</file>