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S:\Table Games Acct\25FY\"/>
    </mc:Choice>
  </mc:AlternateContent>
  <xr:revisionPtr revIDLastSave="0" documentId="13_ncr:1_{B5BC4417-6CED-4946-939A-F774C1129A8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otal" sheetId="2" r:id="rId1"/>
    <sheet name="Mountaineer" sheetId="5" r:id="rId2"/>
    <sheet name="Mardi Gras" sheetId="7" r:id="rId3"/>
    <sheet name="Charles Town" sheetId="1" r:id="rId4"/>
    <sheet name="Greenbrier" sheetId="4" r:id="rId5"/>
  </sheets>
  <definedNames>
    <definedName name="_xlnm.Print_Area" localSheetId="3">'Charles Town'!$A$1:$I$65</definedName>
    <definedName name="_xlnm.Print_Area" localSheetId="4">Greenbrier!$A$1:$I$65</definedName>
    <definedName name="_xlnm.Print_Area" localSheetId="2">'Mardi Gras'!$A$1:$I$65</definedName>
    <definedName name="_xlnm.Print_Area" localSheetId="1">Mountaineer!$A$1:$I$65</definedName>
    <definedName name="_xlnm.Print_Area" localSheetId="0">Total!$A$1:$I$65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9" i="2" l="1"/>
  <c r="H59" i="2"/>
  <c r="G59" i="2"/>
  <c r="F59" i="2"/>
  <c r="E59" i="2"/>
  <c r="D59" i="2"/>
  <c r="C59" i="2"/>
  <c r="B59" i="2"/>
  <c r="D59" i="4"/>
  <c r="E59" i="4" s="1"/>
  <c r="D59" i="1"/>
  <c r="E59" i="1" s="1"/>
  <c r="D59" i="7"/>
  <c r="E59" i="7" s="1"/>
  <c r="D59" i="5"/>
  <c r="E59" i="5" s="1"/>
  <c r="D58" i="2"/>
  <c r="C58" i="2"/>
  <c r="B58" i="2"/>
  <c r="D58" i="5"/>
  <c r="E58" i="5" s="1"/>
  <c r="D58" i="7"/>
  <c r="E58" i="7" s="1"/>
  <c r="D58" i="1"/>
  <c r="E58" i="1" s="1"/>
  <c r="D58" i="4"/>
  <c r="E58" i="4" s="1"/>
  <c r="E58" i="2" s="1"/>
  <c r="C57" i="2"/>
  <c r="B57" i="2"/>
  <c r="D57" i="5"/>
  <c r="E57" i="5" s="1"/>
  <c r="D57" i="7"/>
  <c r="E57" i="7" s="1"/>
  <c r="D57" i="1"/>
  <c r="E57" i="1" s="1"/>
  <c r="D57" i="4"/>
  <c r="E57" i="4" s="1"/>
  <c r="C56" i="2"/>
  <c r="B56" i="2"/>
  <c r="D56" i="5"/>
  <c r="E56" i="5" s="1"/>
  <c r="D56" i="7"/>
  <c r="E56" i="7" s="1"/>
  <c r="D56" i="1"/>
  <c r="E56" i="1" s="1"/>
  <c r="D56" i="4"/>
  <c r="E56" i="4" s="1"/>
  <c r="C55" i="2"/>
  <c r="B55" i="2"/>
  <c r="D55" i="5"/>
  <c r="E55" i="5" s="1"/>
  <c r="D55" i="7"/>
  <c r="E55" i="7" s="1"/>
  <c r="D55" i="1"/>
  <c r="D55" i="4"/>
  <c r="E55" i="4" s="1"/>
  <c r="F59" i="4" l="1"/>
  <c r="G59" i="4" s="1"/>
  <c r="F59" i="1"/>
  <c r="G59" i="1" s="1"/>
  <c r="F59" i="7"/>
  <c r="G59" i="7" s="1"/>
  <c r="F59" i="5"/>
  <c r="G59" i="5" s="1"/>
  <c r="F58" i="5"/>
  <c r="F58" i="7"/>
  <c r="G58" i="7" s="1"/>
  <c r="F58" i="1"/>
  <c r="G58" i="1" s="1"/>
  <c r="F58" i="4"/>
  <c r="G58" i="4" s="1"/>
  <c r="E57" i="2"/>
  <c r="D57" i="2"/>
  <c r="F57" i="5"/>
  <c r="F57" i="7"/>
  <c r="G57" i="7" s="1"/>
  <c r="F57" i="1"/>
  <c r="G57" i="1" s="1"/>
  <c r="F57" i="4"/>
  <c r="G57" i="4" s="1"/>
  <c r="D56" i="2"/>
  <c r="F56" i="5"/>
  <c r="G56" i="5" s="1"/>
  <c r="F56" i="7"/>
  <c r="G56" i="7" s="1"/>
  <c r="F56" i="1"/>
  <c r="G56" i="1" s="1"/>
  <c r="D55" i="2"/>
  <c r="E55" i="1"/>
  <c r="E55" i="2" s="1"/>
  <c r="F55" i="5"/>
  <c r="G55" i="5" s="1"/>
  <c r="F55" i="7"/>
  <c r="G55" i="7" s="1"/>
  <c r="F55" i="4"/>
  <c r="H59" i="4" l="1"/>
  <c r="I59" i="4" s="1"/>
  <c r="H59" i="1"/>
  <c r="I59" i="1" s="1"/>
  <c r="H59" i="7"/>
  <c r="I59" i="7" s="1"/>
  <c r="H59" i="5"/>
  <c r="I59" i="5" s="1"/>
  <c r="G58" i="5"/>
  <c r="G58" i="2" s="1"/>
  <c r="F58" i="2"/>
  <c r="H58" i="5"/>
  <c r="H58" i="7"/>
  <c r="I58" i="7" s="1"/>
  <c r="H58" i="1"/>
  <c r="I58" i="1"/>
  <c r="F55" i="1"/>
  <c r="G55" i="1" s="1"/>
  <c r="H58" i="4"/>
  <c r="I58" i="4" s="1"/>
  <c r="G57" i="5"/>
  <c r="G57" i="2" s="1"/>
  <c r="F57" i="2"/>
  <c r="H57" i="7"/>
  <c r="I57" i="7" s="1"/>
  <c r="H57" i="1"/>
  <c r="I57" i="1" s="1"/>
  <c r="H57" i="4"/>
  <c r="I57" i="4" s="1"/>
  <c r="F56" i="4"/>
  <c r="E56" i="2"/>
  <c r="H56" i="5"/>
  <c r="I56" i="5" s="1"/>
  <c r="H56" i="7"/>
  <c r="I56" i="7" s="1"/>
  <c r="H56" i="1"/>
  <c r="I56" i="1" s="1"/>
  <c r="G55" i="4"/>
  <c r="F55" i="2"/>
  <c r="H55" i="5"/>
  <c r="I55" i="5" s="1"/>
  <c r="H55" i="7"/>
  <c r="I55" i="7" s="1"/>
  <c r="H55" i="1"/>
  <c r="I55" i="1" s="1"/>
  <c r="I58" i="5" l="1"/>
  <c r="I58" i="2" s="1"/>
  <c r="H58" i="2"/>
  <c r="H57" i="5"/>
  <c r="G55" i="2"/>
  <c r="I57" i="5"/>
  <c r="I57" i="2" s="1"/>
  <c r="H57" i="2"/>
  <c r="F56" i="2"/>
  <c r="G56" i="4"/>
  <c r="H55" i="4"/>
  <c r="I55" i="4" s="1"/>
  <c r="I55" i="2" s="1"/>
  <c r="C54" i="2"/>
  <c r="B54" i="2"/>
  <c r="D54" i="5"/>
  <c r="E54" i="5" s="1"/>
  <c r="D54" i="7"/>
  <c r="E54" i="7" s="1"/>
  <c r="D54" i="1"/>
  <c r="E54" i="1" s="1"/>
  <c r="D54" i="4"/>
  <c r="E54" i="4" s="1"/>
  <c r="C53" i="2"/>
  <c r="B53" i="2"/>
  <c r="D53" i="5"/>
  <c r="E53" i="5" s="1"/>
  <c r="D53" i="7"/>
  <c r="E53" i="7" s="1"/>
  <c r="D53" i="1"/>
  <c r="E53" i="1" s="1"/>
  <c r="D53" i="4"/>
  <c r="E53" i="4" s="1"/>
  <c r="C52" i="2"/>
  <c r="B52" i="2"/>
  <c r="D52" i="5"/>
  <c r="E52" i="5" s="1"/>
  <c r="D52" i="7"/>
  <c r="E52" i="7" s="1"/>
  <c r="D52" i="1"/>
  <c r="E52" i="1" s="1"/>
  <c r="D52" i="4"/>
  <c r="E52" i="4" s="1"/>
  <c r="C51" i="2"/>
  <c r="B51" i="2"/>
  <c r="D51" i="5"/>
  <c r="E51" i="5" s="1"/>
  <c r="D51" i="7"/>
  <c r="E51" i="7" s="1"/>
  <c r="D51" i="1"/>
  <c r="E51" i="1" s="1"/>
  <c r="D51" i="4"/>
  <c r="E51" i="4" s="1"/>
  <c r="C50" i="2"/>
  <c r="B50" i="2"/>
  <c r="D50" i="5"/>
  <c r="E50" i="5" s="1"/>
  <c r="D50" i="7"/>
  <c r="E50" i="7" s="1"/>
  <c r="D50" i="1"/>
  <c r="E50" i="1" s="1"/>
  <c r="D50" i="4"/>
  <c r="E50" i="4" s="1"/>
  <c r="C49" i="2"/>
  <c r="B49" i="2"/>
  <c r="D49" i="5"/>
  <c r="E49" i="5" s="1"/>
  <c r="D49" i="7"/>
  <c r="E49" i="7" s="1"/>
  <c r="D49" i="1"/>
  <c r="E49" i="1" s="1"/>
  <c r="D49" i="4"/>
  <c r="E49" i="4" s="1"/>
  <c r="C48" i="2"/>
  <c r="B48" i="2"/>
  <c r="D48" i="5"/>
  <c r="E48" i="5" s="1"/>
  <c r="D48" i="7"/>
  <c r="E48" i="7" s="1"/>
  <c r="D48" i="1"/>
  <c r="E48" i="1" s="1"/>
  <c r="D48" i="4"/>
  <c r="E48" i="4" s="1"/>
  <c r="C47" i="2"/>
  <c r="B47" i="2"/>
  <c r="D47" i="5"/>
  <c r="E47" i="5" s="1"/>
  <c r="D47" i="7"/>
  <c r="E47" i="7" s="1"/>
  <c r="D47" i="1"/>
  <c r="E47" i="1" s="1"/>
  <c r="D47" i="4"/>
  <c r="E47" i="4" s="1"/>
  <c r="C46" i="2"/>
  <c r="B46" i="2"/>
  <c r="D46" i="5"/>
  <c r="E46" i="5" s="1"/>
  <c r="D46" i="7"/>
  <c r="E46" i="7" s="1"/>
  <c r="D46" i="1"/>
  <c r="E46" i="1" s="1"/>
  <c r="D46" i="4"/>
  <c r="E46" i="4" s="1"/>
  <c r="H55" i="2" l="1"/>
  <c r="G56" i="2"/>
  <c r="H56" i="4"/>
  <c r="E54" i="2"/>
  <c r="D54" i="2"/>
  <c r="F54" i="5"/>
  <c r="G54" i="5" s="1"/>
  <c r="F54" i="7"/>
  <c r="G54" i="7" s="1"/>
  <c r="F54" i="1"/>
  <c r="F54" i="4"/>
  <c r="G54" i="4" s="1"/>
  <c r="D53" i="2"/>
  <c r="E53" i="2"/>
  <c r="F53" i="5"/>
  <c r="G53" i="5" s="1"/>
  <c r="F53" i="7"/>
  <c r="G53" i="7" s="1"/>
  <c r="F53" i="1"/>
  <c r="G53" i="1" s="1"/>
  <c r="F53" i="4"/>
  <c r="E52" i="2"/>
  <c r="D52" i="2"/>
  <c r="F52" i="5"/>
  <c r="G52" i="5" s="1"/>
  <c r="F52" i="7"/>
  <c r="F52" i="1"/>
  <c r="G52" i="1" s="1"/>
  <c r="F52" i="4"/>
  <c r="G52" i="4" s="1"/>
  <c r="E51" i="2"/>
  <c r="D51" i="2"/>
  <c r="F51" i="5"/>
  <c r="F51" i="7"/>
  <c r="G51" i="7" s="1"/>
  <c r="F51" i="1"/>
  <c r="G51" i="1" s="1"/>
  <c r="F51" i="4"/>
  <c r="G51" i="4" s="1"/>
  <c r="D50" i="2"/>
  <c r="E50" i="2"/>
  <c r="F50" i="5"/>
  <c r="G50" i="5" s="1"/>
  <c r="F50" i="7"/>
  <c r="G50" i="7" s="1"/>
  <c r="F50" i="1"/>
  <c r="G50" i="1" s="1"/>
  <c r="F50" i="4"/>
  <c r="E49" i="2"/>
  <c r="D49" i="2"/>
  <c r="F49" i="5"/>
  <c r="G49" i="5" s="1"/>
  <c r="F49" i="7"/>
  <c r="G49" i="7" s="1"/>
  <c r="F49" i="1"/>
  <c r="G49" i="1" s="1"/>
  <c r="F49" i="4"/>
  <c r="D48" i="2"/>
  <c r="E48" i="2"/>
  <c r="F48" i="5"/>
  <c r="G48" i="5" s="1"/>
  <c r="F48" i="7"/>
  <c r="G48" i="7" s="1"/>
  <c r="F48" i="1"/>
  <c r="G48" i="1" s="1"/>
  <c r="F48" i="4"/>
  <c r="D47" i="2"/>
  <c r="E47" i="2"/>
  <c r="F47" i="5"/>
  <c r="G47" i="5" s="1"/>
  <c r="F47" i="7"/>
  <c r="G47" i="7" s="1"/>
  <c r="F47" i="1"/>
  <c r="G47" i="1" s="1"/>
  <c r="F47" i="4"/>
  <c r="E46" i="2"/>
  <c r="D46" i="2"/>
  <c r="F46" i="5"/>
  <c r="F46" i="7"/>
  <c r="G46" i="7" s="1"/>
  <c r="F46" i="1"/>
  <c r="G46" i="1" s="1"/>
  <c r="F46" i="4"/>
  <c r="G46" i="4" s="1"/>
  <c r="C45" i="2"/>
  <c r="B45" i="2"/>
  <c r="D45" i="5"/>
  <c r="E45" i="5" s="1"/>
  <c r="D45" i="7"/>
  <c r="E45" i="7" s="1"/>
  <c r="D45" i="1"/>
  <c r="E45" i="1" s="1"/>
  <c r="D45" i="4"/>
  <c r="E45" i="4" s="1"/>
  <c r="C44" i="2"/>
  <c r="B44" i="2"/>
  <c r="D44" i="5"/>
  <c r="E44" i="5" s="1"/>
  <c r="D44" i="7"/>
  <c r="E44" i="7" s="1"/>
  <c r="D44" i="1"/>
  <c r="E44" i="1" s="1"/>
  <c r="D44" i="4"/>
  <c r="E44" i="4" s="1"/>
  <c r="C43" i="2"/>
  <c r="B43" i="2"/>
  <c r="D43" i="4"/>
  <c r="E43" i="4" s="1"/>
  <c r="D43" i="1"/>
  <c r="E43" i="1" s="1"/>
  <c r="D43" i="7"/>
  <c r="E43" i="7" s="1"/>
  <c r="D43" i="5"/>
  <c r="E43" i="5" s="1"/>
  <c r="C42" i="2"/>
  <c r="B42" i="2"/>
  <c r="D42" i="5"/>
  <c r="E42" i="5" s="1"/>
  <c r="D42" i="7"/>
  <c r="E42" i="7" s="1"/>
  <c r="D42" i="1"/>
  <c r="E42" i="1" s="1"/>
  <c r="D42" i="4"/>
  <c r="E42" i="4" s="1"/>
  <c r="C41" i="2"/>
  <c r="B41" i="2"/>
  <c r="D41" i="5"/>
  <c r="E41" i="5" s="1"/>
  <c r="D41" i="7"/>
  <c r="E41" i="7" s="1"/>
  <c r="D41" i="1"/>
  <c r="E41" i="1" s="1"/>
  <c r="D41" i="4"/>
  <c r="E41" i="4" s="1"/>
  <c r="C40" i="2"/>
  <c r="B40" i="2"/>
  <c r="D40" i="5"/>
  <c r="E40" i="5" s="1"/>
  <c r="D40" i="7"/>
  <c r="E40" i="7" s="1"/>
  <c r="D40" i="1"/>
  <c r="E40" i="1" s="1"/>
  <c r="D40" i="4"/>
  <c r="E40" i="4" s="1"/>
  <c r="D39" i="4"/>
  <c r="E39" i="4" s="1"/>
  <c r="C39" i="2"/>
  <c r="B39" i="2"/>
  <c r="D39" i="5"/>
  <c r="E39" i="5" s="1"/>
  <c r="D39" i="7"/>
  <c r="E39" i="7" s="1"/>
  <c r="D39" i="1"/>
  <c r="E39" i="1" s="1"/>
  <c r="C38" i="2"/>
  <c r="B38" i="2"/>
  <c r="D38" i="5"/>
  <c r="D38" i="7"/>
  <c r="E38" i="7" s="1"/>
  <c r="D38" i="1"/>
  <c r="E38" i="1" s="1"/>
  <c r="D38" i="4"/>
  <c r="E38" i="4" s="1"/>
  <c r="C37" i="2"/>
  <c r="B37" i="2"/>
  <c r="D37" i="5"/>
  <c r="E37" i="5" s="1"/>
  <c r="D37" i="7"/>
  <c r="E37" i="7" s="1"/>
  <c r="D37" i="1"/>
  <c r="E37" i="1" s="1"/>
  <c r="D37" i="4"/>
  <c r="E37" i="4" s="1"/>
  <c r="C36" i="2"/>
  <c r="B36" i="2"/>
  <c r="D36" i="5"/>
  <c r="E36" i="5" s="1"/>
  <c r="D36" i="7"/>
  <c r="E36" i="7" s="1"/>
  <c r="D36" i="1"/>
  <c r="E36" i="1" s="1"/>
  <c r="D36" i="4"/>
  <c r="C35" i="2"/>
  <c r="B35" i="2"/>
  <c r="D35" i="5"/>
  <c r="E35" i="5" s="1"/>
  <c r="D35" i="7"/>
  <c r="E35" i="7" s="1"/>
  <c r="D35" i="1"/>
  <c r="E35" i="1" s="1"/>
  <c r="D35" i="4"/>
  <c r="E35" i="4" s="1"/>
  <c r="C34" i="2"/>
  <c r="B34" i="2"/>
  <c r="D34" i="5"/>
  <c r="E34" i="5" s="1"/>
  <c r="D34" i="7"/>
  <c r="E34" i="7" s="1"/>
  <c r="D34" i="1"/>
  <c r="E34" i="1" s="1"/>
  <c r="D34" i="4"/>
  <c r="C33" i="2"/>
  <c r="B33" i="2"/>
  <c r="D33" i="5"/>
  <c r="E33" i="5" s="1"/>
  <c r="F33" i="5" s="1"/>
  <c r="G33" i="5" s="1"/>
  <c r="D33" i="7"/>
  <c r="E33" i="7" s="1"/>
  <c r="D33" i="1"/>
  <c r="E33" i="1" s="1"/>
  <c r="D33" i="4"/>
  <c r="E33" i="4" s="1"/>
  <c r="C32" i="2"/>
  <c r="B32" i="2"/>
  <c r="D32" i="5"/>
  <c r="E32" i="5" s="1"/>
  <c r="D32" i="7"/>
  <c r="E32" i="7" s="1"/>
  <c r="D32" i="1"/>
  <c r="E32" i="1" s="1"/>
  <c r="D32" i="4"/>
  <c r="E32" i="4" s="1"/>
  <c r="C31" i="2"/>
  <c r="B31" i="2"/>
  <c r="D31" i="5"/>
  <c r="E31" i="5" s="1"/>
  <c r="D31" i="7"/>
  <c r="E31" i="7" s="1"/>
  <c r="D31" i="1"/>
  <c r="E31" i="1" s="1"/>
  <c r="D31" i="4"/>
  <c r="C30" i="2"/>
  <c r="B30" i="2"/>
  <c r="D30" i="5"/>
  <c r="E30" i="5" s="1"/>
  <c r="D30" i="7"/>
  <c r="E30" i="7" s="1"/>
  <c r="D30" i="1"/>
  <c r="E30" i="1" s="1"/>
  <c r="D30" i="4"/>
  <c r="C29" i="2"/>
  <c r="B29" i="2"/>
  <c r="D29" i="5"/>
  <c r="E29" i="5" s="1"/>
  <c r="D29" i="7"/>
  <c r="E29" i="7" s="1"/>
  <c r="D29" i="1"/>
  <c r="E29" i="1" s="1"/>
  <c r="D29" i="4"/>
  <c r="E29" i="4" s="1"/>
  <c r="C28" i="2"/>
  <c r="B28" i="2"/>
  <c r="D28" i="5"/>
  <c r="E28" i="5" s="1"/>
  <c r="D28" i="7"/>
  <c r="E28" i="7" s="1"/>
  <c r="D28" i="1"/>
  <c r="E28" i="1" s="1"/>
  <c r="D28" i="4"/>
  <c r="E28" i="4" s="1"/>
  <c r="C27" i="2"/>
  <c r="B27" i="2"/>
  <c r="D27" i="5"/>
  <c r="E27" i="5" s="1"/>
  <c r="D27" i="7"/>
  <c r="E27" i="7" s="1"/>
  <c r="D27" i="1"/>
  <c r="E27" i="1" s="1"/>
  <c r="D27" i="4"/>
  <c r="E27" i="4" s="1"/>
  <c r="C26" i="2"/>
  <c r="B26" i="2"/>
  <c r="D26" i="5"/>
  <c r="E26" i="5" s="1"/>
  <c r="D26" i="7"/>
  <c r="E26" i="7" s="1"/>
  <c r="D26" i="1"/>
  <c r="E26" i="1" s="1"/>
  <c r="D26" i="4"/>
  <c r="E26" i="4" s="1"/>
  <c r="C25" i="2"/>
  <c r="B25" i="2"/>
  <c r="D25" i="5"/>
  <c r="E25" i="5" s="1"/>
  <c r="D25" i="7"/>
  <c r="E25" i="7" s="1"/>
  <c r="D25" i="1"/>
  <c r="E25" i="1" s="1"/>
  <c r="D25" i="4"/>
  <c r="E25" i="4" s="1"/>
  <c r="C24" i="2"/>
  <c r="B24" i="2"/>
  <c r="D24" i="5"/>
  <c r="E24" i="5" s="1"/>
  <c r="D24" i="7"/>
  <c r="E24" i="7" s="1"/>
  <c r="D24" i="1"/>
  <c r="E24" i="1" s="1"/>
  <c r="D24" i="4"/>
  <c r="E24" i="4" s="1"/>
  <c r="B23" i="2"/>
  <c r="C23" i="2"/>
  <c r="D23" i="5"/>
  <c r="E23" i="5" s="1"/>
  <c r="D23" i="7"/>
  <c r="E23" i="7" s="1"/>
  <c r="D23" i="1"/>
  <c r="E23" i="1" s="1"/>
  <c r="D23" i="4"/>
  <c r="E23" i="4" s="1"/>
  <c r="C22" i="2"/>
  <c r="B22" i="2"/>
  <c r="D22" i="5"/>
  <c r="E22" i="5" s="1"/>
  <c r="D22" i="7"/>
  <c r="E22" i="7" s="1"/>
  <c r="D22" i="1"/>
  <c r="D22" i="4"/>
  <c r="E22" i="4" s="1"/>
  <c r="C21" i="2"/>
  <c r="B21" i="2"/>
  <c r="D21" i="5"/>
  <c r="E21" i="5" s="1"/>
  <c r="D21" i="7"/>
  <c r="E21" i="7" s="1"/>
  <c r="D21" i="1"/>
  <c r="E21" i="1" s="1"/>
  <c r="D21" i="4"/>
  <c r="E21" i="4" s="1"/>
  <c r="C20" i="2"/>
  <c r="B20" i="2"/>
  <c r="D20" i="5"/>
  <c r="E20" i="5" s="1"/>
  <c r="D20" i="7"/>
  <c r="E20" i="7" s="1"/>
  <c r="D20" i="1"/>
  <c r="E20" i="1" s="1"/>
  <c r="D20" i="4"/>
  <c r="E20" i="4" s="1"/>
  <c r="C19" i="2"/>
  <c r="B19" i="2"/>
  <c r="D19" i="5"/>
  <c r="E19" i="5" s="1"/>
  <c r="D19" i="7"/>
  <c r="E19" i="7" s="1"/>
  <c r="D19" i="1"/>
  <c r="E19" i="1" s="1"/>
  <c r="D19" i="4"/>
  <c r="E19" i="4" s="1"/>
  <c r="B18" i="2"/>
  <c r="C18" i="2"/>
  <c r="D18" i="5"/>
  <c r="E18" i="5" s="1"/>
  <c r="D18" i="7"/>
  <c r="E18" i="7" s="1"/>
  <c r="D18" i="1"/>
  <c r="E18" i="1" s="1"/>
  <c r="D18" i="4"/>
  <c r="E18" i="4" s="1"/>
  <c r="I56" i="4" l="1"/>
  <c r="I56" i="2" s="1"/>
  <c r="H56" i="2"/>
  <c r="G54" i="1"/>
  <c r="G54" i="2" s="1"/>
  <c r="F54" i="2"/>
  <c r="H54" i="5"/>
  <c r="I54" i="5" s="1"/>
  <c r="H54" i="7"/>
  <c r="I54" i="7" s="1"/>
  <c r="H54" i="4"/>
  <c r="I54" i="4" s="1"/>
  <c r="G53" i="4"/>
  <c r="G53" i="2" s="1"/>
  <c r="F53" i="2"/>
  <c r="H53" i="5"/>
  <c r="I53" i="5" s="1"/>
  <c r="H53" i="7"/>
  <c r="I53" i="7" s="1"/>
  <c r="H53" i="1"/>
  <c r="I53" i="1" s="1"/>
  <c r="G52" i="7"/>
  <c r="G52" i="2" s="1"/>
  <c r="F52" i="2"/>
  <c r="H52" i="5"/>
  <c r="I52" i="5" s="1"/>
  <c r="H52" i="1"/>
  <c r="I52" i="1" s="1"/>
  <c r="H52" i="4"/>
  <c r="I52" i="4" s="1"/>
  <c r="G51" i="5"/>
  <c r="G51" i="2" s="1"/>
  <c r="F51" i="2"/>
  <c r="H51" i="7"/>
  <c r="I51" i="7" s="1"/>
  <c r="H51" i="1"/>
  <c r="I51" i="1" s="1"/>
  <c r="H51" i="4"/>
  <c r="I51" i="4" s="1"/>
  <c r="G50" i="4"/>
  <c r="G50" i="2" s="1"/>
  <c r="F50" i="2"/>
  <c r="H50" i="5"/>
  <c r="I50" i="5" s="1"/>
  <c r="H50" i="7"/>
  <c r="I50" i="7" s="1"/>
  <c r="H50" i="1"/>
  <c r="I50" i="1" s="1"/>
  <c r="G49" i="4"/>
  <c r="G49" i="2" s="1"/>
  <c r="F49" i="2"/>
  <c r="H49" i="5"/>
  <c r="I49" i="5" s="1"/>
  <c r="H49" i="7"/>
  <c r="I49" i="7" s="1"/>
  <c r="H49" i="1"/>
  <c r="I49" i="1" s="1"/>
  <c r="G48" i="4"/>
  <c r="G48" i="2" s="1"/>
  <c r="F48" i="2"/>
  <c r="H48" i="5"/>
  <c r="I48" i="5" s="1"/>
  <c r="H48" i="7"/>
  <c r="I48" i="7" s="1"/>
  <c r="H48" i="1"/>
  <c r="I48" i="1" s="1"/>
  <c r="G47" i="4"/>
  <c r="G47" i="2" s="1"/>
  <c r="F47" i="2"/>
  <c r="H47" i="5"/>
  <c r="I47" i="5" s="1"/>
  <c r="H47" i="7"/>
  <c r="I47" i="7" s="1"/>
  <c r="H47" i="1"/>
  <c r="I47" i="1" s="1"/>
  <c r="G46" i="5"/>
  <c r="G46" i="2" s="1"/>
  <c r="F46" i="2"/>
  <c r="H46" i="7"/>
  <c r="I46" i="7" s="1"/>
  <c r="H46" i="1"/>
  <c r="I46" i="1" s="1"/>
  <c r="H46" i="4"/>
  <c r="I46" i="4" s="1"/>
  <c r="E45" i="2"/>
  <c r="D45" i="2"/>
  <c r="F45" i="5"/>
  <c r="G45" i="5" s="1"/>
  <c r="F45" i="7"/>
  <c r="G45" i="7" s="1"/>
  <c r="F45" i="1"/>
  <c r="G45" i="1" s="1"/>
  <c r="F45" i="4"/>
  <c r="E44" i="2"/>
  <c r="F44" i="5"/>
  <c r="G44" i="5" s="1"/>
  <c r="H44" i="5" s="1"/>
  <c r="I44" i="5" s="1"/>
  <c r="D44" i="2"/>
  <c r="F44" i="7"/>
  <c r="G44" i="7" s="1"/>
  <c r="E43" i="2"/>
  <c r="F44" i="1"/>
  <c r="G44" i="1" s="1"/>
  <c r="F44" i="4"/>
  <c r="D43" i="2"/>
  <c r="F43" i="4"/>
  <c r="F43" i="1"/>
  <c r="G43" i="1" s="1"/>
  <c r="F43" i="7"/>
  <c r="G43" i="7" s="1"/>
  <c r="F43" i="5"/>
  <c r="G43" i="5" s="1"/>
  <c r="D42" i="2"/>
  <c r="E42" i="2"/>
  <c r="F42" i="5"/>
  <c r="G42" i="5" s="1"/>
  <c r="F42" i="7"/>
  <c r="G42" i="7" s="1"/>
  <c r="F42" i="1"/>
  <c r="G42" i="1" s="1"/>
  <c r="F42" i="4"/>
  <c r="D41" i="2"/>
  <c r="E41" i="2"/>
  <c r="F41" i="5"/>
  <c r="G41" i="5" s="1"/>
  <c r="F41" i="7"/>
  <c r="G41" i="7" s="1"/>
  <c r="F41" i="1"/>
  <c r="G41" i="1" s="1"/>
  <c r="F41" i="4"/>
  <c r="E40" i="2"/>
  <c r="D40" i="2"/>
  <c r="F40" i="5"/>
  <c r="G40" i="5" s="1"/>
  <c r="F40" i="7"/>
  <c r="G40" i="7" s="1"/>
  <c r="F40" i="1"/>
  <c r="G40" i="1" s="1"/>
  <c r="F40" i="4"/>
  <c r="E39" i="2"/>
  <c r="D39" i="2"/>
  <c r="F39" i="5"/>
  <c r="G39" i="5" s="1"/>
  <c r="F39" i="7"/>
  <c r="G39" i="7" s="1"/>
  <c r="F39" i="1"/>
  <c r="G39" i="1" s="1"/>
  <c r="F39" i="4"/>
  <c r="D38" i="2"/>
  <c r="E38" i="5"/>
  <c r="E38" i="2" s="1"/>
  <c r="F38" i="7"/>
  <c r="G38" i="7" s="1"/>
  <c r="F38" i="1"/>
  <c r="G38" i="1" s="1"/>
  <c r="F38" i="4"/>
  <c r="G38" i="4" s="1"/>
  <c r="E37" i="2"/>
  <c r="D37" i="2"/>
  <c r="F37" i="5"/>
  <c r="G37" i="5" s="1"/>
  <c r="D36" i="2"/>
  <c r="F37" i="7"/>
  <c r="G37" i="7" s="1"/>
  <c r="F37" i="1"/>
  <c r="G37" i="1" s="1"/>
  <c r="F37" i="4"/>
  <c r="E36" i="4"/>
  <c r="E36" i="2" s="1"/>
  <c r="F36" i="5"/>
  <c r="G36" i="5" s="1"/>
  <c r="F36" i="7"/>
  <c r="G36" i="7" s="1"/>
  <c r="F36" i="1"/>
  <c r="G36" i="1" s="1"/>
  <c r="E35" i="2"/>
  <c r="D35" i="2"/>
  <c r="F35" i="5"/>
  <c r="G35" i="5" s="1"/>
  <c r="F35" i="7"/>
  <c r="G35" i="7" s="1"/>
  <c r="F35" i="1"/>
  <c r="G35" i="1" s="1"/>
  <c r="F35" i="4"/>
  <c r="D34" i="2"/>
  <c r="E34" i="4"/>
  <c r="E34" i="2" s="1"/>
  <c r="F34" i="5"/>
  <c r="G34" i="5" s="1"/>
  <c r="F34" i="7"/>
  <c r="G34" i="7" s="1"/>
  <c r="F34" i="1"/>
  <c r="G34" i="1" s="1"/>
  <c r="E33" i="2"/>
  <c r="D33" i="2"/>
  <c r="H33" i="5"/>
  <c r="I33" i="5" s="1"/>
  <c r="F33" i="7"/>
  <c r="G33" i="7" s="1"/>
  <c r="F33" i="1"/>
  <c r="G33" i="1" s="1"/>
  <c r="F33" i="4"/>
  <c r="E32" i="2"/>
  <c r="D32" i="2"/>
  <c r="F32" i="5"/>
  <c r="G32" i="5" s="1"/>
  <c r="F32" i="7"/>
  <c r="G32" i="7" s="1"/>
  <c r="F32" i="1"/>
  <c r="G32" i="1" s="1"/>
  <c r="F32" i="4"/>
  <c r="D31" i="2"/>
  <c r="E31" i="4"/>
  <c r="E31" i="2" s="1"/>
  <c r="F31" i="5"/>
  <c r="G31" i="5" s="1"/>
  <c r="F31" i="7"/>
  <c r="G31" i="7" s="1"/>
  <c r="F31" i="1"/>
  <c r="G31" i="1" s="1"/>
  <c r="E30" i="4"/>
  <c r="F30" i="4" s="1"/>
  <c r="G30" i="4" s="1"/>
  <c r="H30" i="4" s="1"/>
  <c r="D30" i="2"/>
  <c r="F30" i="5"/>
  <c r="G30" i="5" s="1"/>
  <c r="F30" i="7"/>
  <c r="G30" i="7" s="1"/>
  <c r="F30" i="1"/>
  <c r="G30" i="1" s="1"/>
  <c r="E29" i="2"/>
  <c r="D29" i="2"/>
  <c r="F29" i="5"/>
  <c r="G29" i="5" s="1"/>
  <c r="F29" i="7"/>
  <c r="G29" i="7" s="1"/>
  <c r="F29" i="1"/>
  <c r="G29" i="1" s="1"/>
  <c r="F29" i="4"/>
  <c r="D28" i="2"/>
  <c r="E28" i="2"/>
  <c r="F28" i="5"/>
  <c r="G28" i="5" s="1"/>
  <c r="F28" i="7"/>
  <c r="G28" i="7" s="1"/>
  <c r="F28" i="4"/>
  <c r="E27" i="2"/>
  <c r="D27" i="2"/>
  <c r="F27" i="5"/>
  <c r="F27" i="7"/>
  <c r="G27" i="7" s="1"/>
  <c r="F27" i="1"/>
  <c r="G27" i="1" s="1"/>
  <c r="F27" i="4"/>
  <c r="G27" i="4" s="1"/>
  <c r="E26" i="2"/>
  <c r="D26" i="2"/>
  <c r="F26" i="5"/>
  <c r="G26" i="5" s="1"/>
  <c r="F26" i="7"/>
  <c r="G26" i="7" s="1"/>
  <c r="F26" i="1"/>
  <c r="G26" i="1" s="1"/>
  <c r="F26" i="4"/>
  <c r="E25" i="2"/>
  <c r="D25" i="2"/>
  <c r="F25" i="5"/>
  <c r="G25" i="5" s="1"/>
  <c r="F25" i="7"/>
  <c r="G25" i="7" s="1"/>
  <c r="F25" i="1"/>
  <c r="G25" i="1" s="1"/>
  <c r="F25" i="4"/>
  <c r="E24" i="2"/>
  <c r="D24" i="2"/>
  <c r="F24" i="5"/>
  <c r="G24" i="5" s="1"/>
  <c r="F24" i="7"/>
  <c r="G24" i="7" s="1"/>
  <c r="F24" i="1"/>
  <c r="G24" i="1" s="1"/>
  <c r="F24" i="4"/>
  <c r="E23" i="2"/>
  <c r="D23" i="2"/>
  <c r="F23" i="5"/>
  <c r="G23" i="5" s="1"/>
  <c r="F23" i="7"/>
  <c r="G23" i="7" s="1"/>
  <c r="F23" i="1"/>
  <c r="G23" i="1" s="1"/>
  <c r="F23" i="4"/>
  <c r="D22" i="2"/>
  <c r="E22" i="1"/>
  <c r="E22" i="2" s="1"/>
  <c r="F22" i="5"/>
  <c r="G22" i="5" s="1"/>
  <c r="F22" i="7"/>
  <c r="G22" i="7" s="1"/>
  <c r="F22" i="4"/>
  <c r="E21" i="2"/>
  <c r="D21" i="2"/>
  <c r="F21" i="5"/>
  <c r="G21" i="5" s="1"/>
  <c r="F21" i="7"/>
  <c r="G21" i="7" s="1"/>
  <c r="F21" i="1"/>
  <c r="G21" i="1" s="1"/>
  <c r="F21" i="4"/>
  <c r="E20" i="2"/>
  <c r="D20" i="2"/>
  <c r="F20" i="5"/>
  <c r="G20" i="5" s="1"/>
  <c r="F20" i="7"/>
  <c r="G20" i="7" s="1"/>
  <c r="F20" i="1"/>
  <c r="G20" i="1" s="1"/>
  <c r="F20" i="4"/>
  <c r="E19" i="2"/>
  <c r="D19" i="2"/>
  <c r="F19" i="5"/>
  <c r="G19" i="5" s="1"/>
  <c r="F19" i="7"/>
  <c r="G19" i="7" s="1"/>
  <c r="F19" i="1"/>
  <c r="G19" i="1" s="1"/>
  <c r="F19" i="4"/>
  <c r="E18" i="2"/>
  <c r="D18" i="2"/>
  <c r="F18" i="5"/>
  <c r="G18" i="5" s="1"/>
  <c r="F18" i="7"/>
  <c r="G18" i="7" s="1"/>
  <c r="F18" i="1"/>
  <c r="G18" i="1" s="1"/>
  <c r="F18" i="4"/>
  <c r="G18" i="4" s="1"/>
  <c r="C17" i="2"/>
  <c r="B17" i="2"/>
  <c r="D17" i="5"/>
  <c r="E17" i="5" s="1"/>
  <c r="D17" i="7"/>
  <c r="E17" i="7" s="1"/>
  <c r="D17" i="1"/>
  <c r="E17" i="1" s="1"/>
  <c r="D17" i="4"/>
  <c r="E17" i="4" s="1"/>
  <c r="C16" i="2"/>
  <c r="B16" i="2"/>
  <c r="D16" i="5"/>
  <c r="E16" i="5" s="1"/>
  <c r="D16" i="7"/>
  <c r="E16" i="7" s="1"/>
  <c r="D16" i="1"/>
  <c r="D16" i="4"/>
  <c r="E16" i="4" s="1"/>
  <c r="C15" i="2"/>
  <c r="B15" i="2"/>
  <c r="D15" i="5"/>
  <c r="E15" i="5" s="1"/>
  <c r="D15" i="7"/>
  <c r="E15" i="7" s="1"/>
  <c r="D15" i="1"/>
  <c r="E15" i="1" s="1"/>
  <c r="D15" i="4"/>
  <c r="E15" i="4" s="1"/>
  <c r="H54" i="1" l="1"/>
  <c r="H52" i="7"/>
  <c r="I52" i="7" s="1"/>
  <c r="I52" i="2" s="1"/>
  <c r="H53" i="4"/>
  <c r="H53" i="2" s="1"/>
  <c r="H51" i="5"/>
  <c r="H50" i="4"/>
  <c r="H49" i="4"/>
  <c r="I49" i="4" s="1"/>
  <c r="I49" i="2" s="1"/>
  <c r="H48" i="4"/>
  <c r="H47" i="4"/>
  <c r="H46" i="5"/>
  <c r="I46" i="5" s="1"/>
  <c r="I46" i="2" s="1"/>
  <c r="F45" i="2"/>
  <c r="G45" i="4"/>
  <c r="G45" i="2" s="1"/>
  <c r="H45" i="5"/>
  <c r="I45" i="5" s="1"/>
  <c r="H45" i="7"/>
  <c r="I45" i="7" s="1"/>
  <c r="H45" i="1"/>
  <c r="I45" i="1" s="1"/>
  <c r="G44" i="4"/>
  <c r="G44" i="2" s="1"/>
  <c r="F44" i="2"/>
  <c r="H44" i="7"/>
  <c r="I44" i="7" s="1"/>
  <c r="H44" i="1"/>
  <c r="I44" i="1" s="1"/>
  <c r="G43" i="4"/>
  <c r="G43" i="2" s="1"/>
  <c r="F43" i="2"/>
  <c r="H43" i="1"/>
  <c r="I43" i="1" s="1"/>
  <c r="H43" i="7"/>
  <c r="I43" i="7" s="1"/>
  <c r="H43" i="5"/>
  <c r="I43" i="5" s="1"/>
  <c r="G42" i="4"/>
  <c r="G42" i="2" s="1"/>
  <c r="F42" i="2"/>
  <c r="H42" i="5"/>
  <c r="I42" i="5" s="1"/>
  <c r="H42" i="7"/>
  <c r="I42" i="7" s="1"/>
  <c r="H42" i="1"/>
  <c r="I42" i="1" s="1"/>
  <c r="G41" i="4"/>
  <c r="G41" i="2" s="1"/>
  <c r="F41" i="2"/>
  <c r="H41" i="5"/>
  <c r="I41" i="5" s="1"/>
  <c r="H41" i="7"/>
  <c r="I41" i="7" s="1"/>
  <c r="H41" i="1"/>
  <c r="I41" i="1" s="1"/>
  <c r="G40" i="4"/>
  <c r="G40" i="2" s="1"/>
  <c r="F40" i="2"/>
  <c r="H40" i="5"/>
  <c r="I40" i="5" s="1"/>
  <c r="H40" i="7"/>
  <c r="I40" i="7" s="1"/>
  <c r="H40" i="1"/>
  <c r="I40" i="1" s="1"/>
  <c r="G39" i="4"/>
  <c r="G39" i="2" s="1"/>
  <c r="F39" i="2"/>
  <c r="H39" i="5"/>
  <c r="I39" i="5" s="1"/>
  <c r="H39" i="7"/>
  <c r="I39" i="7" s="1"/>
  <c r="H39" i="1"/>
  <c r="I39" i="1" s="1"/>
  <c r="F38" i="5"/>
  <c r="H38" i="7"/>
  <c r="I38" i="7" s="1"/>
  <c r="H38" i="1"/>
  <c r="I38" i="1" s="1"/>
  <c r="H38" i="4"/>
  <c r="I38" i="4" s="1"/>
  <c r="F36" i="4"/>
  <c r="F36" i="2" s="1"/>
  <c r="G37" i="4"/>
  <c r="G37" i="2" s="1"/>
  <c r="F37" i="2"/>
  <c r="H37" i="5"/>
  <c r="I37" i="5" s="1"/>
  <c r="H37" i="7"/>
  <c r="I37" i="7" s="1"/>
  <c r="H37" i="1"/>
  <c r="I37" i="1" s="1"/>
  <c r="H36" i="5"/>
  <c r="I36" i="5" s="1"/>
  <c r="H36" i="7"/>
  <c r="I36" i="7" s="1"/>
  <c r="H36" i="1"/>
  <c r="I36" i="1" s="1"/>
  <c r="F34" i="4"/>
  <c r="G34" i="4" s="1"/>
  <c r="G35" i="4"/>
  <c r="G35" i="2" s="1"/>
  <c r="F35" i="2"/>
  <c r="H35" i="5"/>
  <c r="I35" i="5" s="1"/>
  <c r="H35" i="7"/>
  <c r="I35" i="7" s="1"/>
  <c r="H35" i="1"/>
  <c r="I35" i="1" s="1"/>
  <c r="H34" i="5"/>
  <c r="I34" i="5" s="1"/>
  <c r="H34" i="7"/>
  <c r="I34" i="7" s="1"/>
  <c r="H34" i="1"/>
  <c r="I34" i="1" s="1"/>
  <c r="G33" i="4"/>
  <c r="G33" i="2" s="1"/>
  <c r="F33" i="2"/>
  <c r="H33" i="7"/>
  <c r="I33" i="7" s="1"/>
  <c r="H33" i="1"/>
  <c r="I33" i="1" s="1"/>
  <c r="E30" i="2"/>
  <c r="G32" i="4"/>
  <c r="G32" i="2" s="1"/>
  <c r="F32" i="2"/>
  <c r="H32" i="5"/>
  <c r="I32" i="5" s="1"/>
  <c r="H32" i="7"/>
  <c r="I32" i="7" s="1"/>
  <c r="H32" i="1"/>
  <c r="I32" i="1" s="1"/>
  <c r="F31" i="4"/>
  <c r="H31" i="5"/>
  <c r="I31" i="5" s="1"/>
  <c r="H31" i="7"/>
  <c r="I31" i="7" s="1"/>
  <c r="H31" i="1"/>
  <c r="I31" i="1" s="1"/>
  <c r="G30" i="2"/>
  <c r="F30" i="2"/>
  <c r="I30" i="4"/>
  <c r="H30" i="5"/>
  <c r="I30" i="5" s="1"/>
  <c r="H30" i="7"/>
  <c r="I30" i="7" s="1"/>
  <c r="H30" i="1"/>
  <c r="I30" i="1" s="1"/>
  <c r="G29" i="4"/>
  <c r="G29" i="2" s="1"/>
  <c r="F29" i="2"/>
  <c r="H29" i="5"/>
  <c r="I29" i="5" s="1"/>
  <c r="H29" i="7"/>
  <c r="I29" i="7" s="1"/>
  <c r="H29" i="1"/>
  <c r="I29" i="1" s="1"/>
  <c r="F28" i="1"/>
  <c r="G28" i="1" s="1"/>
  <c r="H28" i="1" s="1"/>
  <c r="I28" i="1" s="1"/>
  <c r="G28" i="4"/>
  <c r="H28" i="5"/>
  <c r="I28" i="5" s="1"/>
  <c r="H28" i="7"/>
  <c r="I28" i="7" s="1"/>
  <c r="G27" i="5"/>
  <c r="G27" i="2" s="1"/>
  <c r="F27" i="2"/>
  <c r="H27" i="7"/>
  <c r="I27" i="7" s="1"/>
  <c r="H27" i="1"/>
  <c r="I27" i="1" s="1"/>
  <c r="H27" i="4"/>
  <c r="I27" i="4" s="1"/>
  <c r="G26" i="4"/>
  <c r="G26" i="2" s="1"/>
  <c r="F26" i="2"/>
  <c r="H26" i="5"/>
  <c r="I26" i="5" s="1"/>
  <c r="H26" i="7"/>
  <c r="I26" i="7" s="1"/>
  <c r="H26" i="1"/>
  <c r="I26" i="1" s="1"/>
  <c r="G25" i="4"/>
  <c r="G25" i="2" s="1"/>
  <c r="F25" i="2"/>
  <c r="H25" i="5"/>
  <c r="I25" i="5" s="1"/>
  <c r="H25" i="7"/>
  <c r="I25" i="7" s="1"/>
  <c r="H25" i="1"/>
  <c r="I25" i="1" s="1"/>
  <c r="G24" i="4"/>
  <c r="G24" i="2" s="1"/>
  <c r="F24" i="2"/>
  <c r="H24" i="5"/>
  <c r="I24" i="5" s="1"/>
  <c r="H24" i="7"/>
  <c r="I24" i="7" s="1"/>
  <c r="H24" i="1"/>
  <c r="I24" i="1" s="1"/>
  <c r="G23" i="4"/>
  <c r="G23" i="2" s="1"/>
  <c r="F23" i="2"/>
  <c r="H23" i="5"/>
  <c r="I23" i="5" s="1"/>
  <c r="H23" i="7"/>
  <c r="I23" i="7" s="1"/>
  <c r="H23" i="1"/>
  <c r="I23" i="1" s="1"/>
  <c r="F22" i="1"/>
  <c r="G22" i="1" s="1"/>
  <c r="H22" i="1" s="1"/>
  <c r="I22" i="1" s="1"/>
  <c r="G22" i="4"/>
  <c r="H22" i="5"/>
  <c r="I22" i="5" s="1"/>
  <c r="H22" i="7"/>
  <c r="I22" i="7" s="1"/>
  <c r="G21" i="4"/>
  <c r="G21" i="2" s="1"/>
  <c r="F21" i="2"/>
  <c r="H21" i="5"/>
  <c r="I21" i="5" s="1"/>
  <c r="H21" i="7"/>
  <c r="I21" i="7" s="1"/>
  <c r="H21" i="1"/>
  <c r="I21" i="1" s="1"/>
  <c r="G20" i="4"/>
  <c r="G20" i="2" s="1"/>
  <c r="F20" i="2"/>
  <c r="H20" i="5"/>
  <c r="I20" i="5" s="1"/>
  <c r="H20" i="7"/>
  <c r="I20" i="7" s="1"/>
  <c r="H20" i="1"/>
  <c r="I20" i="1" s="1"/>
  <c r="G19" i="4"/>
  <c r="G19" i="2" s="1"/>
  <c r="F19" i="2"/>
  <c r="H19" i="5"/>
  <c r="I19" i="5" s="1"/>
  <c r="H19" i="7"/>
  <c r="I19" i="7" s="1"/>
  <c r="H19" i="1"/>
  <c r="I19" i="1" s="1"/>
  <c r="G18" i="2"/>
  <c r="F18" i="2"/>
  <c r="H18" i="5"/>
  <c r="I18" i="5" s="1"/>
  <c r="H18" i="7"/>
  <c r="I18" i="7" s="1"/>
  <c r="H18" i="1"/>
  <c r="I18" i="1" s="1"/>
  <c r="H18" i="4"/>
  <c r="E17" i="2"/>
  <c r="D17" i="2"/>
  <c r="F17" i="5"/>
  <c r="G17" i="5" s="1"/>
  <c r="F17" i="7"/>
  <c r="G17" i="7" s="1"/>
  <c r="F17" i="1"/>
  <c r="G17" i="1" s="1"/>
  <c r="F17" i="4"/>
  <c r="D16" i="2"/>
  <c r="E16" i="1"/>
  <c r="E16" i="2" s="1"/>
  <c r="F16" i="5"/>
  <c r="G16" i="5" s="1"/>
  <c r="F16" i="7"/>
  <c r="G16" i="7" s="1"/>
  <c r="F16" i="4"/>
  <c r="E15" i="2"/>
  <c r="D15" i="2"/>
  <c r="F15" i="5"/>
  <c r="G15" i="5" s="1"/>
  <c r="F15" i="7"/>
  <c r="G15" i="7" s="1"/>
  <c r="F15" i="1"/>
  <c r="G15" i="1" s="1"/>
  <c r="F15" i="4"/>
  <c r="C14" i="2"/>
  <c r="B14" i="2"/>
  <c r="D14" i="5"/>
  <c r="E14" i="5" s="1"/>
  <c r="D14" i="7"/>
  <c r="E14" i="7" s="1"/>
  <c r="D14" i="1"/>
  <c r="E14" i="1" s="1"/>
  <c r="D14" i="4"/>
  <c r="E14" i="4" s="1"/>
  <c r="H52" i="2" l="1"/>
  <c r="I53" i="4"/>
  <c r="I53" i="2" s="1"/>
  <c r="I54" i="1"/>
  <c r="I54" i="2" s="1"/>
  <c r="H54" i="2"/>
  <c r="H45" i="4"/>
  <c r="H45" i="2" s="1"/>
  <c r="I51" i="5"/>
  <c r="I51" i="2" s="1"/>
  <c r="H51" i="2"/>
  <c r="I50" i="4"/>
  <c r="I50" i="2" s="1"/>
  <c r="H50" i="2"/>
  <c r="H46" i="2"/>
  <c r="H49" i="2"/>
  <c r="I48" i="4"/>
  <c r="I48" i="2" s="1"/>
  <c r="H48" i="2"/>
  <c r="I47" i="4"/>
  <c r="I47" i="2" s="1"/>
  <c r="H47" i="2"/>
  <c r="H43" i="4"/>
  <c r="I43" i="4" s="1"/>
  <c r="I43" i="2" s="1"/>
  <c r="H44" i="4"/>
  <c r="H44" i="2" s="1"/>
  <c r="H42" i="4"/>
  <c r="H42" i="2" s="1"/>
  <c r="H40" i="4"/>
  <c r="I40" i="4" s="1"/>
  <c r="I40" i="2" s="1"/>
  <c r="H41" i="4"/>
  <c r="I41" i="4" s="1"/>
  <c r="I41" i="2" s="1"/>
  <c r="G36" i="4"/>
  <c r="G36" i="2" s="1"/>
  <c r="H39" i="4"/>
  <c r="I39" i="4" s="1"/>
  <c r="I39" i="2" s="1"/>
  <c r="G38" i="5"/>
  <c r="F38" i="2"/>
  <c r="H37" i="4"/>
  <c r="I37" i="4" s="1"/>
  <c r="I37" i="2" s="1"/>
  <c r="F34" i="2"/>
  <c r="H35" i="4"/>
  <c r="I35" i="4" s="1"/>
  <c r="I35" i="2" s="1"/>
  <c r="H34" i="4"/>
  <c r="G34" i="2"/>
  <c r="H33" i="4"/>
  <c r="I33" i="4" s="1"/>
  <c r="I33" i="2" s="1"/>
  <c r="F28" i="2"/>
  <c r="H32" i="4"/>
  <c r="G31" i="4"/>
  <c r="F31" i="2"/>
  <c r="G28" i="2"/>
  <c r="H29" i="4"/>
  <c r="I29" i="4" s="1"/>
  <c r="I29" i="2" s="1"/>
  <c r="H30" i="2"/>
  <c r="I30" i="2"/>
  <c r="H28" i="4"/>
  <c r="H28" i="2" s="1"/>
  <c r="H23" i="4"/>
  <c r="I23" i="4" s="1"/>
  <c r="I23" i="2" s="1"/>
  <c r="H26" i="4"/>
  <c r="H26" i="2" s="1"/>
  <c r="H27" i="5"/>
  <c r="H25" i="4"/>
  <c r="H25" i="2" s="1"/>
  <c r="G22" i="2"/>
  <c r="H24" i="4"/>
  <c r="H24" i="2" s="1"/>
  <c r="F22" i="2"/>
  <c r="H22" i="4"/>
  <c r="H21" i="4"/>
  <c r="H21" i="2" s="1"/>
  <c r="H20" i="4"/>
  <c r="H19" i="4"/>
  <c r="I18" i="4"/>
  <c r="I18" i="2" s="1"/>
  <c r="H18" i="2"/>
  <c r="G17" i="4"/>
  <c r="G17" i="2" s="1"/>
  <c r="F17" i="2"/>
  <c r="H17" i="5"/>
  <c r="I17" i="5" s="1"/>
  <c r="H17" i="7"/>
  <c r="I17" i="7" s="1"/>
  <c r="F16" i="1"/>
  <c r="G16" i="1" s="1"/>
  <c r="H16" i="1" s="1"/>
  <c r="I16" i="1" s="1"/>
  <c r="H17" i="1"/>
  <c r="I17" i="1" s="1"/>
  <c r="G16" i="4"/>
  <c r="H16" i="4" s="1"/>
  <c r="H16" i="5"/>
  <c r="I16" i="5" s="1"/>
  <c r="H16" i="7"/>
  <c r="I16" i="7" s="1"/>
  <c r="G15" i="4"/>
  <c r="G15" i="2" s="1"/>
  <c r="F15" i="2"/>
  <c r="H15" i="5"/>
  <c r="I15" i="5" s="1"/>
  <c r="H15" i="7"/>
  <c r="I15" i="7" s="1"/>
  <c r="H15" i="1"/>
  <c r="I15" i="1" s="1"/>
  <c r="E14" i="2"/>
  <c r="D14" i="2"/>
  <c r="F14" i="5"/>
  <c r="F14" i="7"/>
  <c r="G14" i="7" s="1"/>
  <c r="F14" i="1"/>
  <c r="G14" i="1" s="1"/>
  <c r="F14" i="4"/>
  <c r="G14" i="4" s="1"/>
  <c r="C13" i="2"/>
  <c r="B13" i="2"/>
  <c r="D13" i="5"/>
  <c r="E13" i="5" s="1"/>
  <c r="D13" i="7"/>
  <c r="E13" i="7" s="1"/>
  <c r="D13" i="1"/>
  <c r="E13" i="1" s="1"/>
  <c r="D13" i="4"/>
  <c r="E13" i="4" s="1"/>
  <c r="I45" i="4" l="1"/>
  <c r="I45" i="2" s="1"/>
  <c r="H43" i="2"/>
  <c r="I42" i="4"/>
  <c r="I42" i="2" s="1"/>
  <c r="I44" i="4"/>
  <c r="I44" i="2" s="1"/>
  <c r="H37" i="2"/>
  <c r="H40" i="2"/>
  <c r="H41" i="2"/>
  <c r="H36" i="4"/>
  <c r="I36" i="4" s="1"/>
  <c r="I36" i="2" s="1"/>
  <c r="H35" i="2"/>
  <c r="H39" i="2"/>
  <c r="G38" i="2"/>
  <c r="H38" i="5"/>
  <c r="I21" i="4"/>
  <c r="I21" i="2" s="1"/>
  <c r="I28" i="4"/>
  <c r="I28" i="2" s="1"/>
  <c r="I34" i="4"/>
  <c r="I34" i="2" s="1"/>
  <c r="H34" i="2"/>
  <c r="H33" i="2"/>
  <c r="I26" i="4"/>
  <c r="I26" i="2" s="1"/>
  <c r="I32" i="4"/>
  <c r="I32" i="2" s="1"/>
  <c r="H32" i="2"/>
  <c r="H29" i="2"/>
  <c r="G31" i="2"/>
  <c r="H31" i="4"/>
  <c r="H23" i="2"/>
  <c r="I27" i="5"/>
  <c r="I27" i="2" s="1"/>
  <c r="H27" i="2"/>
  <c r="I25" i="4"/>
  <c r="I25" i="2" s="1"/>
  <c r="I24" i="4"/>
  <c r="I24" i="2" s="1"/>
  <c r="I22" i="4"/>
  <c r="I22" i="2" s="1"/>
  <c r="H22" i="2"/>
  <c r="H17" i="4"/>
  <c r="I17" i="4" s="1"/>
  <c r="I17" i="2" s="1"/>
  <c r="I20" i="4"/>
  <c r="I20" i="2" s="1"/>
  <c r="H20" i="2"/>
  <c r="I19" i="4"/>
  <c r="I19" i="2" s="1"/>
  <c r="H19" i="2"/>
  <c r="G16" i="2"/>
  <c r="F16" i="2"/>
  <c r="I16" i="4"/>
  <c r="I16" i="2" s="1"/>
  <c r="H16" i="2"/>
  <c r="H15" i="4"/>
  <c r="G14" i="5"/>
  <c r="G14" i="2" s="1"/>
  <c r="F14" i="2"/>
  <c r="H14" i="7"/>
  <c r="I14" i="7" s="1"/>
  <c r="H14" i="1"/>
  <c r="I14" i="1" s="1"/>
  <c r="H14" i="4"/>
  <c r="I14" i="4" s="1"/>
  <c r="E13" i="2"/>
  <c r="D13" i="2"/>
  <c r="F13" i="5"/>
  <c r="G13" i="5" s="1"/>
  <c r="F13" i="7"/>
  <c r="G13" i="7" s="1"/>
  <c r="F13" i="1"/>
  <c r="G13" i="1" s="1"/>
  <c r="F13" i="4"/>
  <c r="C12" i="2"/>
  <c r="B12" i="2"/>
  <c r="D12" i="5"/>
  <c r="E12" i="5" s="1"/>
  <c r="D12" i="7"/>
  <c r="E12" i="7" s="1"/>
  <c r="D12" i="1"/>
  <c r="E12" i="1" s="1"/>
  <c r="D12" i="4"/>
  <c r="E12" i="4" s="1"/>
  <c r="H36" i="2" l="1"/>
  <c r="I38" i="5"/>
  <c r="I38" i="2" s="1"/>
  <c r="H38" i="2"/>
  <c r="I31" i="4"/>
  <c r="I31" i="2" s="1"/>
  <c r="H31" i="2"/>
  <c r="H17" i="2"/>
  <c r="I15" i="4"/>
  <c r="I15" i="2" s="1"/>
  <c r="H15" i="2"/>
  <c r="H14" i="5"/>
  <c r="I14" i="5" s="1"/>
  <c r="I14" i="2" s="1"/>
  <c r="G13" i="4"/>
  <c r="G13" i="2" s="1"/>
  <c r="F13" i="2"/>
  <c r="H13" i="5"/>
  <c r="I13" i="5" s="1"/>
  <c r="H13" i="7"/>
  <c r="I13" i="7" s="1"/>
  <c r="H13" i="1"/>
  <c r="I13" i="1" s="1"/>
  <c r="E12" i="2"/>
  <c r="D12" i="2"/>
  <c r="F12" i="5"/>
  <c r="G12" i="5" s="1"/>
  <c r="F12" i="7"/>
  <c r="G12" i="7" s="1"/>
  <c r="F12" i="1"/>
  <c r="G12" i="1" s="1"/>
  <c r="F12" i="4"/>
  <c r="H14" i="2" l="1"/>
  <c r="H13" i="4"/>
  <c r="G12" i="4"/>
  <c r="G12" i="2" s="1"/>
  <c r="F12" i="2"/>
  <c r="H12" i="5"/>
  <c r="I12" i="5" s="1"/>
  <c r="H12" i="7"/>
  <c r="I12" i="7" s="1"/>
  <c r="H12" i="1"/>
  <c r="I12" i="1" s="1"/>
  <c r="C11" i="2"/>
  <c r="B11" i="2"/>
  <c r="D11" i="5"/>
  <c r="E11" i="5" s="1"/>
  <c r="D11" i="7"/>
  <c r="E11" i="7" s="1"/>
  <c r="D11" i="1"/>
  <c r="E11" i="1" s="1"/>
  <c r="D11" i="4"/>
  <c r="E11" i="4" s="1"/>
  <c r="H12" i="4" l="1"/>
  <c r="I12" i="4" s="1"/>
  <c r="I12" i="2" s="1"/>
  <c r="I13" i="4"/>
  <c r="I13" i="2" s="1"/>
  <c r="H13" i="2"/>
  <c r="E11" i="2"/>
  <c r="D11" i="2"/>
  <c r="F11" i="5"/>
  <c r="G11" i="5" s="1"/>
  <c r="F11" i="7"/>
  <c r="G11" i="7" s="1"/>
  <c r="F11" i="1"/>
  <c r="G11" i="1" s="1"/>
  <c r="F11" i="4"/>
  <c r="H12" i="2" l="1"/>
  <c r="G11" i="4"/>
  <c r="G11" i="2" s="1"/>
  <c r="F11" i="2"/>
  <c r="H11" i="5"/>
  <c r="I11" i="5" s="1"/>
  <c r="H11" i="7"/>
  <c r="I11" i="7" s="1"/>
  <c r="H11" i="1"/>
  <c r="I11" i="1" s="1"/>
  <c r="A10" i="2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C10" i="2"/>
  <c r="B10" i="2"/>
  <c r="A10" i="5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D10" i="5"/>
  <c r="E10" i="5" s="1"/>
  <c r="A10" i="7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D10" i="7"/>
  <c r="E10" i="7" s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D10" i="1"/>
  <c r="E10" i="1" s="1"/>
  <c r="A10" i="4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D10" i="4"/>
  <c r="E10" i="4" s="1"/>
  <c r="H11" i="4" l="1"/>
  <c r="I11" i="4" s="1"/>
  <c r="I11" i="2" s="1"/>
  <c r="E10" i="2"/>
  <c r="D10" i="2"/>
  <c r="F10" i="5"/>
  <c r="G10" i="5" s="1"/>
  <c r="F10" i="7"/>
  <c r="G10" i="7" s="1"/>
  <c r="F10" i="1"/>
  <c r="G10" i="1" s="1"/>
  <c r="F10" i="4"/>
  <c r="C9" i="2"/>
  <c r="B9" i="2"/>
  <c r="D9" i="5"/>
  <c r="E9" i="5" s="1"/>
  <c r="D9" i="7"/>
  <c r="E9" i="7" s="1"/>
  <c r="D9" i="1"/>
  <c r="E9" i="1" s="1"/>
  <c r="D9" i="4"/>
  <c r="E9" i="4" s="1"/>
  <c r="H11" i="2" l="1"/>
  <c r="G10" i="4"/>
  <c r="G10" i="2" s="1"/>
  <c r="F10" i="2"/>
  <c r="H10" i="5"/>
  <c r="I10" i="5" s="1"/>
  <c r="H10" i="7"/>
  <c r="I10" i="7" s="1"/>
  <c r="H10" i="1"/>
  <c r="I10" i="1" s="1"/>
  <c r="D9" i="2"/>
  <c r="E9" i="2"/>
  <c r="F9" i="5"/>
  <c r="G9" i="5" s="1"/>
  <c r="F9" i="7"/>
  <c r="G9" i="7" s="1"/>
  <c r="F9" i="1"/>
  <c r="G9" i="1" s="1"/>
  <c r="F9" i="4"/>
  <c r="H10" i="4" l="1"/>
  <c r="I10" i="4" s="1"/>
  <c r="I10" i="2" s="1"/>
  <c r="G9" i="4"/>
  <c r="G9" i="2" s="1"/>
  <c r="F9" i="2"/>
  <c r="H9" i="5"/>
  <c r="I9" i="5" s="1"/>
  <c r="H9" i="7"/>
  <c r="I9" i="7" s="1"/>
  <c r="H9" i="1"/>
  <c r="I9" i="1" s="1"/>
  <c r="C61" i="5"/>
  <c r="B61" i="5"/>
  <c r="D8" i="5"/>
  <c r="E8" i="5" s="1"/>
  <c r="C61" i="7"/>
  <c r="B61" i="7"/>
  <c r="D8" i="7"/>
  <c r="E8" i="7" s="1"/>
  <c r="C61" i="1"/>
  <c r="B61" i="1"/>
  <c r="D8" i="1"/>
  <c r="E8" i="1" s="1"/>
  <c r="H9" i="4" l="1"/>
  <c r="I9" i="4" s="1"/>
  <c r="I9" i="2" s="1"/>
  <c r="H10" i="2"/>
  <c r="F8" i="5"/>
  <c r="F61" i="5" s="1"/>
  <c r="E61" i="5"/>
  <c r="D61" i="5"/>
  <c r="F8" i="7"/>
  <c r="F61" i="7" s="1"/>
  <c r="E61" i="7"/>
  <c r="D61" i="7"/>
  <c r="F8" i="1"/>
  <c r="F61" i="1" s="1"/>
  <c r="E61" i="1"/>
  <c r="D61" i="1"/>
  <c r="H9" i="2" l="1"/>
  <c r="G8" i="5"/>
  <c r="G8" i="7"/>
  <c r="G8" i="1"/>
  <c r="H8" i="5" l="1"/>
  <c r="H61" i="5" s="1"/>
  <c r="G61" i="5"/>
  <c r="H8" i="7"/>
  <c r="H61" i="7" s="1"/>
  <c r="G61" i="7"/>
  <c r="H8" i="1"/>
  <c r="H61" i="1" s="1"/>
  <c r="G61" i="1"/>
  <c r="I8" i="7" l="1"/>
  <c r="I61" i="7" s="1"/>
  <c r="I8" i="5"/>
  <c r="I61" i="5" s="1"/>
  <c r="I8" i="1"/>
  <c r="I61" i="1" s="1"/>
  <c r="C8" i="2" l="1"/>
  <c r="B8" i="2"/>
  <c r="D8" i="4" l="1"/>
  <c r="E8" i="4" s="1"/>
  <c r="E8" i="2" l="1"/>
  <c r="D8" i="2"/>
  <c r="D61" i="4"/>
  <c r="C61" i="4"/>
  <c r="B61" i="4"/>
  <c r="F8" i="4" l="1"/>
  <c r="F8" i="2" s="1"/>
  <c r="E61" i="4"/>
  <c r="G8" i="4" l="1"/>
  <c r="G8" i="2" s="1"/>
  <c r="F61" i="4"/>
  <c r="G61" i="4" l="1"/>
  <c r="H8" i="4"/>
  <c r="H8" i="2" s="1"/>
  <c r="I8" i="4" l="1"/>
  <c r="I8" i="2" s="1"/>
  <c r="H61" i="4"/>
  <c r="D61" i="2"/>
  <c r="C61" i="2"/>
  <c r="B61" i="2"/>
  <c r="I61" i="4" l="1"/>
  <c r="E61" i="2"/>
  <c r="F61" i="2" l="1"/>
  <c r="G61" i="2" l="1"/>
  <c r="I61" i="2" l="1"/>
  <c r="H61" i="2"/>
</calcChain>
</file>

<file path=xl/sharedStrings.xml><?xml version="1.0" encoding="utf-8"?>
<sst xmlns="http://schemas.openxmlformats.org/spreadsheetml/2006/main" count="80" uniqueCount="22">
  <si>
    <t>Wagers</t>
  </si>
  <si>
    <t>Paids</t>
  </si>
  <si>
    <t>Net Profit</t>
  </si>
  <si>
    <t>Admin Share</t>
  </si>
  <si>
    <t>WEST VIRGINIA LOTTERY</t>
  </si>
  <si>
    <t>WEEKLY IGAMING REVENUE SUMMARY</t>
  </si>
  <si>
    <t>Week Ending</t>
  </si>
  <si>
    <t>HOLLYWOOD CASINO AT CHARLES TOWN IGAMING</t>
  </si>
  <si>
    <t>GREENBRIER HISTORIC RESORT IGAMING</t>
  </si>
  <si>
    <t>MOUNTAINEER CASINO IGAMING</t>
  </si>
  <si>
    <t>Revenue</t>
  </si>
  <si>
    <t>Privilege Tax
(15%) **</t>
  </si>
  <si>
    <t>Pension ***</t>
  </si>
  <si>
    <t>State Share ***</t>
  </si>
  <si>
    <t>** Based on Total Taxable Revenue</t>
  </si>
  <si>
    <t>*** Based on Net Profit</t>
  </si>
  <si>
    <t>MARDI GRAS IGAMING</t>
  </si>
  <si>
    <t>*  Represents 6 days to start the fiscal year.</t>
  </si>
  <si>
    <t>FISCAL YEAR 2025</t>
  </si>
  <si>
    <t>7/6/2024 *</t>
  </si>
  <si>
    <t>FY2024</t>
  </si>
  <si>
    <t>FISCAL YEAR TO DATE AS OF JUNE 28,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</si>
</sst>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4" fontId="7" fillId="0" borderId="0" applyFont="0" applyFill="0" applyBorder="0" applyAlignment="0" applyProtection="0"/>
    <xf numFmtId="0" fontId="7" fillId="0" borderId="0"/>
  </cellStyleXfs>
  <cellXfs count="36">
    <xf numFmtId="0" fontId="0" fillId="0" borderId="0" xfId="0"/>
    <xf numFmtId="0" fontId="6" fillId="0" borderId="0" xfId="0" applyFont="1"/>
    <xf numFmtId="0" fontId="6" fillId="0" borderId="0" xfId="0" applyFont="1" applyAlignment="1">
      <alignment horizontal="center"/>
    </xf>
    <xf numFmtId="14" fontId="6" fillId="0" borderId="0" xfId="0" applyNumberFormat="1" applyFont="1" applyAlignment="1">
      <alignment horizontal="left"/>
    </xf>
    <xf numFmtId="44" fontId="6" fillId="0" borderId="0" xfId="1" applyFont="1"/>
    <xf numFmtId="43" fontId="6" fillId="0" borderId="0" xfId="1" applyNumberFormat="1" applyFont="1"/>
    <xf numFmtId="44" fontId="6" fillId="0" borderId="2" xfId="1" applyFont="1" applyBorder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0" fillId="0" borderId="0" xfId="0" applyFont="1" applyAlignment="1">
      <alignment horizontal="center"/>
    </xf>
    <xf numFmtId="0" fontId="11" fillId="0" borderId="0" xfId="2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center"/>
    </xf>
    <xf numFmtId="14" fontId="5" fillId="0" borderId="0" xfId="0" applyNumberFormat="1" applyFont="1" applyAlignment="1">
      <alignment horizontal="left"/>
    </xf>
    <xf numFmtId="44" fontId="5" fillId="0" borderId="0" xfId="1" applyFont="1"/>
    <xf numFmtId="44" fontId="5" fillId="0" borderId="0" xfId="0" applyNumberFormat="1" applyFont="1"/>
    <xf numFmtId="44" fontId="5" fillId="0" borderId="2" xfId="1" applyFont="1" applyBorder="1"/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44" fontId="5" fillId="0" borderId="0" xfId="1" applyFont="1" applyBorder="1" applyAlignment="1">
      <alignment horizontal="center" wrapText="1"/>
    </xf>
    <xf numFmtId="44" fontId="5" fillId="0" borderId="0" xfId="1" applyFont="1" applyBorder="1" applyAlignment="1">
      <alignment horizontal="center"/>
    </xf>
    <xf numFmtId="44" fontId="5" fillId="0" borderId="0" xfId="1" applyFont="1" applyFill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4" fillId="0" borderId="1" xfId="0" applyFont="1" applyBorder="1" applyAlignment="1">
      <alignment horizontal="center" wrapText="1"/>
    </xf>
    <xf numFmtId="14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 wrapText="1"/>
    </xf>
    <xf numFmtId="44" fontId="1" fillId="0" borderId="0" xfId="1" applyFont="1"/>
    <xf numFmtId="44" fontId="5" fillId="0" borderId="0" xfId="1" applyFont="1" applyFill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4" fontId="2" fillId="0" borderId="0" xfId="0" applyNumberFormat="1" applyFont="1" applyAlignment="1">
      <alignment horizontal="center"/>
    </xf>
    <xf numFmtId="14" fontId="5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</cellXfs>
  <cellStyles count="3">
    <cellStyle name="Currency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65"/>
  <sheetViews>
    <sheetView tabSelected="1" zoomScaleNormal="100" workbookViewId="0">
      <pane ySplit="7" topLeftCell="A35" activePane="bottomLeft" state="frozen"/>
      <selection pane="bottomLeft" activeCell="A60" sqref="A60"/>
    </sheetView>
  </sheetViews>
  <sheetFormatPr defaultColWidth="10.7109375" defaultRowHeight="15" customHeight="1" x14ac:dyDescent="0.25"/>
  <cols>
    <col min="1" max="1" width="10.85546875" style="3" bestFit="1" customWidth="1"/>
    <col min="2" max="2" width="19.5703125" style="1" customWidth="1"/>
    <col min="3" max="3" width="18" style="1" bestFit="1" customWidth="1"/>
    <col min="4" max="4" width="17.5703125" style="1" customWidth="1"/>
    <col min="5" max="5" width="15.7109375" style="1" customWidth="1"/>
    <col min="6" max="6" width="14.7109375" style="1" customWidth="1"/>
    <col min="7" max="7" width="15.7109375" style="1" customWidth="1"/>
    <col min="8" max="8" width="14.7109375" style="1" customWidth="1"/>
    <col min="9" max="9" width="15" style="1" customWidth="1"/>
    <col min="10" max="16384" width="10.7109375" style="1"/>
  </cols>
  <sheetData>
    <row r="1" spans="1:31" ht="18.75" x14ac:dyDescent="0.3">
      <c r="A1" s="30" t="s">
        <v>4</v>
      </c>
      <c r="B1" s="30"/>
      <c r="C1" s="30"/>
      <c r="D1" s="30"/>
      <c r="E1" s="30"/>
      <c r="F1" s="30"/>
      <c r="G1" s="30"/>
      <c r="H1" s="30"/>
      <c r="I1" s="30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</row>
    <row r="2" spans="1:31" s="9" customFormat="1" ht="15" customHeight="1" x14ac:dyDescent="0.25">
      <c r="A2" s="31" t="s">
        <v>5</v>
      </c>
      <c r="B2" s="31"/>
      <c r="C2" s="31"/>
      <c r="D2" s="31"/>
      <c r="E2" s="31"/>
      <c r="F2" s="31"/>
      <c r="G2" s="31"/>
      <c r="H2" s="31"/>
      <c r="I2" s="31"/>
    </row>
    <row r="3" spans="1:31" s="9" customFormat="1" ht="15" customHeight="1" x14ac:dyDescent="0.25">
      <c r="A3" s="31" t="s">
        <v>21</v>
      </c>
      <c r="B3" s="31"/>
      <c r="C3" s="31"/>
      <c r="D3" s="31"/>
      <c r="E3" s="31"/>
      <c r="F3" s="31"/>
      <c r="G3" s="31"/>
      <c r="H3" s="31"/>
      <c r="I3" s="31"/>
    </row>
    <row r="4" spans="1:31" s="9" customFormat="1" ht="15" customHeight="1" x14ac:dyDescent="0.25">
      <c r="A4" s="31" t="s">
        <v>18</v>
      </c>
      <c r="B4" s="31"/>
      <c r="C4" s="31"/>
      <c r="D4" s="31"/>
      <c r="E4" s="31"/>
      <c r="F4" s="31"/>
      <c r="G4" s="31"/>
      <c r="H4" s="31"/>
      <c r="I4" s="31"/>
    </row>
    <row r="5" spans="1:31" s="9" customFormat="1" ht="15" customHeight="1" x14ac:dyDescent="0.25">
      <c r="A5" s="10"/>
      <c r="B5" s="10"/>
      <c r="C5" s="10"/>
      <c r="D5" s="10"/>
      <c r="E5" s="10"/>
      <c r="F5" s="10"/>
      <c r="G5" s="10"/>
      <c r="H5" s="10"/>
      <c r="I5" s="10"/>
    </row>
    <row r="6" spans="1:31" ht="15" customHeight="1" x14ac:dyDescent="0.25">
      <c r="A6" s="2"/>
      <c r="B6" s="2"/>
      <c r="C6" s="2"/>
      <c r="D6" s="2"/>
      <c r="E6" s="2"/>
      <c r="F6" s="2"/>
      <c r="G6" s="2"/>
      <c r="H6" s="2"/>
    </row>
    <row r="7" spans="1:31" customFormat="1" ht="30" x14ac:dyDescent="0.25">
      <c r="A7" s="24"/>
      <c r="B7" s="18" t="s">
        <v>0</v>
      </c>
      <c r="C7" s="19" t="s">
        <v>1</v>
      </c>
      <c r="D7" s="25" t="s">
        <v>10</v>
      </c>
      <c r="E7" s="25" t="s">
        <v>11</v>
      </c>
      <c r="F7" s="18" t="s">
        <v>3</v>
      </c>
      <c r="G7" s="18" t="s">
        <v>2</v>
      </c>
      <c r="H7" s="25" t="s">
        <v>12</v>
      </c>
      <c r="I7" s="25" t="s">
        <v>13</v>
      </c>
    </row>
    <row r="8" spans="1:31" ht="15" customHeight="1" x14ac:dyDescent="0.25">
      <c r="A8" s="26" t="s">
        <v>19</v>
      </c>
      <c r="B8" s="4">
        <f>Mountaineer!B8+'Charles Town'!B8+Greenbrier!B8+'Mardi Gras'!B8</f>
        <v>99770923.00999999</v>
      </c>
      <c r="C8" s="4">
        <f>Mountaineer!C8+'Charles Town'!C8+Greenbrier!C8+'Mardi Gras'!C8</f>
        <v>95691176.222675994</v>
      </c>
      <c r="D8" s="4">
        <f>Mountaineer!D8+'Charles Town'!D8+Greenbrier!D8+'Mardi Gras'!D8</f>
        <v>4079746.7873239862</v>
      </c>
      <c r="E8" s="4">
        <f>Mountaineer!E8+'Charles Town'!E8+Greenbrier!E8+'Mardi Gras'!E8</f>
        <v>611962.02</v>
      </c>
      <c r="F8" s="4">
        <f>Mountaineer!F8+'Charles Town'!F8+Greenbrier!F8+'Mardi Gras'!F8</f>
        <v>91794.31</v>
      </c>
      <c r="G8" s="4">
        <f>Mountaineer!G8+'Charles Town'!G8+Greenbrier!G8+'Mardi Gras'!G8</f>
        <v>520167.70999999996</v>
      </c>
      <c r="H8" s="4">
        <f>Mountaineer!H8+'Charles Town'!H8+Greenbrier!H8+'Mardi Gras'!H8</f>
        <v>5201.68</v>
      </c>
      <c r="I8" s="4">
        <f>Mountaineer!I8+'Charles Town'!I8+Greenbrier!I8+'Mardi Gras'!I8</f>
        <v>514966.03</v>
      </c>
    </row>
    <row r="9" spans="1:31" ht="15" customHeight="1" x14ac:dyDescent="0.25">
      <c r="A9" s="26">
        <v>45486</v>
      </c>
      <c r="B9" s="4">
        <f>Mountaineer!B9+'Charles Town'!B9+Greenbrier!B9+'Mardi Gras'!B9</f>
        <v>118473659.16</v>
      </c>
      <c r="C9" s="4">
        <f>Mountaineer!C9+'Charles Town'!C9+Greenbrier!C9+'Mardi Gras'!C9</f>
        <v>114302919.427836</v>
      </c>
      <c r="D9" s="4">
        <f>Mountaineer!D9+'Charles Town'!D9+Greenbrier!D9+'Mardi Gras'!D9</f>
        <v>4170739.7321639969</v>
      </c>
      <c r="E9" s="4">
        <f>Mountaineer!E9+'Charles Town'!E9+Greenbrier!E9+'Mardi Gras'!E9</f>
        <v>625610.94999999995</v>
      </c>
      <c r="F9" s="4">
        <f>Mountaineer!F9+'Charles Town'!F9+Greenbrier!F9+'Mardi Gras'!F9</f>
        <v>93841.64</v>
      </c>
      <c r="G9" s="4">
        <f>Mountaineer!G9+'Charles Town'!G9+Greenbrier!G9+'Mardi Gras'!G9</f>
        <v>531769.30999999994</v>
      </c>
      <c r="H9" s="4">
        <f>Mountaineer!H9+'Charles Town'!H9+Greenbrier!H9+'Mardi Gras'!H9</f>
        <v>5317.69</v>
      </c>
      <c r="I9" s="4">
        <f>Mountaineer!I9+'Charles Town'!I9+Greenbrier!I9+'Mardi Gras'!I9</f>
        <v>526451.62</v>
      </c>
    </row>
    <row r="10" spans="1:31" ht="15" customHeight="1" x14ac:dyDescent="0.25">
      <c r="A10" s="26">
        <f t="shared" ref="A10:A59" si="0">A9+7</f>
        <v>45493</v>
      </c>
      <c r="B10" s="4">
        <f>Mountaineer!B10+'Charles Town'!B10+Greenbrier!B10+'Mardi Gras'!B10</f>
        <v>108393852.41</v>
      </c>
      <c r="C10" s="4">
        <f>Mountaineer!C10+'Charles Town'!C10+Greenbrier!C10+'Mardi Gras'!C10</f>
        <v>103160039.08864601</v>
      </c>
      <c r="D10" s="4">
        <f>Mountaineer!D10+'Charles Town'!D10+Greenbrier!D10+'Mardi Gras'!D10</f>
        <v>5233813.3213539794</v>
      </c>
      <c r="E10" s="4">
        <f>Mountaineer!E10+'Charles Town'!E10+Greenbrier!E10+'Mardi Gras'!E10</f>
        <v>785072.00000000012</v>
      </c>
      <c r="F10" s="4">
        <f>Mountaineer!F10+'Charles Town'!F10+Greenbrier!F10+'Mardi Gras'!F10</f>
        <v>117760.79</v>
      </c>
      <c r="G10" s="4">
        <f>Mountaineer!G10+'Charles Town'!G10+Greenbrier!G10+'Mardi Gras'!G10</f>
        <v>667311.21</v>
      </c>
      <c r="H10" s="4">
        <f>Mountaineer!H10+'Charles Town'!H10+Greenbrier!H10+'Mardi Gras'!H10</f>
        <v>6673.1</v>
      </c>
      <c r="I10" s="4">
        <f>Mountaineer!I10+'Charles Town'!I10+Greenbrier!I10+'Mardi Gras'!I10</f>
        <v>660638.1100000001</v>
      </c>
    </row>
    <row r="11" spans="1:31" ht="15" customHeight="1" x14ac:dyDescent="0.25">
      <c r="A11" s="26">
        <f t="shared" si="0"/>
        <v>45500</v>
      </c>
      <c r="B11" s="4">
        <f>Mountaineer!B11+'Charles Town'!B11+Greenbrier!B11+'Mardi Gras'!B11</f>
        <v>99001706.980000004</v>
      </c>
      <c r="C11" s="4">
        <f>Mountaineer!C11+'Charles Town'!C11+Greenbrier!C11+'Mardi Gras'!C11</f>
        <v>94649136.535581991</v>
      </c>
      <c r="D11" s="4">
        <f>Mountaineer!D11+'Charles Town'!D11+Greenbrier!D11+'Mardi Gras'!D11</f>
        <v>4352570.4444179991</v>
      </c>
      <c r="E11" s="4">
        <f>Mountaineer!E11+'Charles Town'!E11+Greenbrier!E11+'Mardi Gras'!E11</f>
        <v>652885.56999999995</v>
      </c>
      <c r="F11" s="4">
        <f>Mountaineer!F11+'Charles Town'!F11+Greenbrier!F11+'Mardi Gras'!F11</f>
        <v>97932.84</v>
      </c>
      <c r="G11" s="4">
        <f>Mountaineer!G11+'Charles Town'!G11+Greenbrier!G11+'Mardi Gras'!G11</f>
        <v>554952.73</v>
      </c>
      <c r="H11" s="4">
        <f>Mountaineer!H11+'Charles Town'!H11+Greenbrier!H11+'Mardi Gras'!H11</f>
        <v>5549.5300000000007</v>
      </c>
      <c r="I11" s="4">
        <f>Mountaineer!I11+'Charles Town'!I11+Greenbrier!I11+'Mardi Gras'!I11</f>
        <v>549403.19999999995</v>
      </c>
    </row>
    <row r="12" spans="1:31" ht="15" customHeight="1" x14ac:dyDescent="0.25">
      <c r="A12" s="26">
        <f t="shared" si="0"/>
        <v>45507</v>
      </c>
      <c r="B12" s="4">
        <f>Mountaineer!B12+'Charles Town'!B12+Greenbrier!B12+'Mardi Gras'!B12</f>
        <v>110715888.14999999</v>
      </c>
      <c r="C12" s="4">
        <f>Mountaineer!C12+'Charles Town'!C12+Greenbrier!C12+'Mardi Gras'!C12</f>
        <v>106926971.037655</v>
      </c>
      <c r="D12" s="4">
        <f>Mountaineer!D12+'Charles Town'!D12+Greenbrier!D12+'Mardi Gras'!D12</f>
        <v>3788917.1123449923</v>
      </c>
      <c r="E12" s="4">
        <f>Mountaineer!E12+'Charles Town'!E12+Greenbrier!E12+'Mardi Gras'!E12</f>
        <v>568337.55999999994</v>
      </c>
      <c r="F12" s="4">
        <f>Mountaineer!F12+'Charles Town'!F12+Greenbrier!F12+'Mardi Gras'!F12</f>
        <v>85250.62999999999</v>
      </c>
      <c r="G12" s="4">
        <f>Mountaineer!G12+'Charles Town'!G12+Greenbrier!G12+'Mardi Gras'!G12</f>
        <v>483086.93</v>
      </c>
      <c r="H12" s="4">
        <f>Mountaineer!H12+'Charles Town'!H12+Greenbrier!H12+'Mardi Gras'!H12</f>
        <v>4830.869999999999</v>
      </c>
      <c r="I12" s="4">
        <f>Mountaineer!I12+'Charles Town'!I12+Greenbrier!I12+'Mardi Gras'!I12</f>
        <v>478256.06</v>
      </c>
    </row>
    <row r="13" spans="1:31" ht="15" customHeight="1" x14ac:dyDescent="0.25">
      <c r="A13" s="26">
        <f t="shared" si="0"/>
        <v>45514</v>
      </c>
      <c r="B13" s="4">
        <f>Mountaineer!B13+'Charles Town'!B13+Greenbrier!B13+'Mardi Gras'!B13</f>
        <v>105690944.45</v>
      </c>
      <c r="C13" s="4">
        <f>Mountaineer!C13+'Charles Town'!C13+Greenbrier!C13+'Mardi Gras'!C13</f>
        <v>101149491.54913099</v>
      </c>
      <c r="D13" s="4">
        <f>Mountaineer!D13+'Charles Town'!D13+Greenbrier!D13+'Mardi Gras'!D13</f>
        <v>4541452.9008690082</v>
      </c>
      <c r="E13" s="4">
        <f>Mountaineer!E13+'Charles Town'!E13+Greenbrier!E13+'Mardi Gras'!E13</f>
        <v>681217.94</v>
      </c>
      <c r="F13" s="4">
        <f>Mountaineer!F13+'Charles Town'!F13+Greenbrier!F13+'Mardi Gras'!F13</f>
        <v>102182.68999999999</v>
      </c>
      <c r="G13" s="4">
        <f>Mountaineer!G13+'Charles Town'!G13+Greenbrier!G13+'Mardi Gras'!G13</f>
        <v>579035.25000000012</v>
      </c>
      <c r="H13" s="4">
        <f>Mountaineer!H13+'Charles Town'!H13+Greenbrier!H13+'Mardi Gras'!H13</f>
        <v>5790.35</v>
      </c>
      <c r="I13" s="4">
        <f>Mountaineer!I13+'Charles Town'!I13+Greenbrier!I13+'Mardi Gras'!I13</f>
        <v>573244.9</v>
      </c>
    </row>
    <row r="14" spans="1:31" ht="15" customHeight="1" x14ac:dyDescent="0.25">
      <c r="A14" s="26">
        <f t="shared" si="0"/>
        <v>45521</v>
      </c>
      <c r="B14" s="4">
        <f>Mountaineer!B14+'Charles Town'!B14+Greenbrier!B14+'Mardi Gras'!B14</f>
        <v>106748707.90000001</v>
      </c>
      <c r="C14" s="4">
        <f>Mountaineer!C14+'Charles Town'!C14+Greenbrier!C14+'Mardi Gras'!C14</f>
        <v>101933320.88343598</v>
      </c>
      <c r="D14" s="4">
        <f>Mountaineer!D14+'Charles Town'!D14+Greenbrier!D14+'Mardi Gras'!D14</f>
        <v>4815387.0165640088</v>
      </c>
      <c r="E14" s="4">
        <f>Mountaineer!E14+'Charles Town'!E14+Greenbrier!E14+'Mardi Gras'!E14</f>
        <v>722308.04999999993</v>
      </c>
      <c r="F14" s="4">
        <f>Mountaineer!F14+'Charles Town'!F14+Greenbrier!F14+'Mardi Gras'!F14</f>
        <v>108346.20999999999</v>
      </c>
      <c r="G14" s="4">
        <f>Mountaineer!G14+'Charles Town'!G14+Greenbrier!G14+'Mardi Gras'!G14</f>
        <v>613961.83999999985</v>
      </c>
      <c r="H14" s="4">
        <f>Mountaineer!H14+'Charles Town'!H14+Greenbrier!H14+'Mardi Gras'!H14</f>
        <v>6139.6200000000008</v>
      </c>
      <c r="I14" s="4">
        <f>Mountaineer!I14+'Charles Town'!I14+Greenbrier!I14+'Mardi Gras'!I14</f>
        <v>607822.22</v>
      </c>
    </row>
    <row r="15" spans="1:31" ht="15" customHeight="1" x14ac:dyDescent="0.25">
      <c r="A15" s="26">
        <f t="shared" si="0"/>
        <v>45528</v>
      </c>
      <c r="B15" s="4">
        <f>Mountaineer!B15+'Charles Town'!B15+Greenbrier!B15+'Mardi Gras'!B15</f>
        <v>104019235.01000001</v>
      </c>
      <c r="C15" s="4">
        <f>Mountaineer!C15+'Charles Town'!C15+Greenbrier!C15+'Mardi Gras'!C15</f>
        <v>99608825.289999992</v>
      </c>
      <c r="D15" s="4">
        <f>Mountaineer!D15+'Charles Town'!D15+Greenbrier!D15+'Mardi Gras'!D15</f>
        <v>4410409.7199999969</v>
      </c>
      <c r="E15" s="4">
        <f>Mountaineer!E15+'Charles Town'!E15+Greenbrier!E15+'Mardi Gras'!E15</f>
        <v>661561.46000000008</v>
      </c>
      <c r="F15" s="4">
        <f>Mountaineer!F15+'Charles Town'!F15+Greenbrier!F15+'Mardi Gras'!F15</f>
        <v>99234.219999999987</v>
      </c>
      <c r="G15" s="4">
        <f>Mountaineer!G15+'Charles Town'!G15+Greenbrier!G15+'Mardi Gras'!G15</f>
        <v>562327.24000000011</v>
      </c>
      <c r="H15" s="4">
        <f>Mountaineer!H15+'Charles Town'!H15+Greenbrier!H15+'Mardi Gras'!H15</f>
        <v>5623.28</v>
      </c>
      <c r="I15" s="4">
        <f>Mountaineer!I15+'Charles Town'!I15+Greenbrier!I15+'Mardi Gras'!I15</f>
        <v>556703.96</v>
      </c>
    </row>
    <row r="16" spans="1:31" ht="15" customHeight="1" x14ac:dyDescent="0.25">
      <c r="A16" s="26">
        <f t="shared" si="0"/>
        <v>45535</v>
      </c>
      <c r="B16" s="4">
        <f>Mountaineer!B16+'Charles Town'!B16+Greenbrier!B16+'Mardi Gras'!B16</f>
        <v>116725239.89000002</v>
      </c>
      <c r="C16" s="4">
        <f>Mountaineer!C16+'Charles Town'!C16+Greenbrier!C16+'Mardi Gras'!C16</f>
        <v>111671026.02000001</v>
      </c>
      <c r="D16" s="4">
        <f>Mountaineer!D16+'Charles Town'!D16+Greenbrier!D16+'Mardi Gras'!D16</f>
        <v>5054213.8700000159</v>
      </c>
      <c r="E16" s="4">
        <f>Mountaineer!E16+'Charles Town'!E16+Greenbrier!E16+'Mardi Gras'!E16</f>
        <v>758132.09000000008</v>
      </c>
      <c r="F16" s="4">
        <f>Mountaineer!F16+'Charles Town'!F16+Greenbrier!F16+'Mardi Gras'!F16</f>
        <v>113719.81</v>
      </c>
      <c r="G16" s="4">
        <f>Mountaineer!G16+'Charles Town'!G16+Greenbrier!G16+'Mardi Gras'!G16</f>
        <v>644412.27999999991</v>
      </c>
      <c r="H16" s="4">
        <f>Mountaineer!H16+'Charles Town'!H16+Greenbrier!H16+'Mardi Gras'!H16</f>
        <v>6444.12</v>
      </c>
      <c r="I16" s="4">
        <f>Mountaineer!I16+'Charles Town'!I16+Greenbrier!I16+'Mardi Gras'!I16</f>
        <v>637968.16</v>
      </c>
    </row>
    <row r="17" spans="1:9" ht="15" customHeight="1" x14ac:dyDescent="0.25">
      <c r="A17" s="26">
        <f t="shared" si="0"/>
        <v>45542</v>
      </c>
      <c r="B17" s="4">
        <f>Mountaineer!B17+'Charles Town'!B17+Greenbrier!B17+'Mardi Gras'!B17</f>
        <v>121062953</v>
      </c>
      <c r="C17" s="4">
        <f>Mountaineer!C17+'Charles Town'!C17+Greenbrier!C17+'Mardi Gras'!C17</f>
        <v>115563756.38</v>
      </c>
      <c r="D17" s="4">
        <f>Mountaineer!D17+'Charles Town'!D17+Greenbrier!D17+'Mardi Gras'!D17</f>
        <v>5499196.620000002</v>
      </c>
      <c r="E17" s="4">
        <f>Mountaineer!E17+'Charles Town'!E17+Greenbrier!E17+'Mardi Gras'!E17</f>
        <v>824879.49</v>
      </c>
      <c r="F17" s="4">
        <f>Mountaineer!F17+'Charles Town'!F17+Greenbrier!F17+'Mardi Gras'!F17</f>
        <v>123731.92000000001</v>
      </c>
      <c r="G17" s="4">
        <f>Mountaineer!G17+'Charles Town'!G17+Greenbrier!G17+'Mardi Gras'!G17</f>
        <v>701147.57000000007</v>
      </c>
      <c r="H17" s="4">
        <f>Mountaineer!H17+'Charles Town'!H17+Greenbrier!H17+'Mardi Gras'!H17</f>
        <v>7011.47</v>
      </c>
      <c r="I17" s="4">
        <f>Mountaineer!I17+'Charles Town'!I17+Greenbrier!I17+'Mardi Gras'!I17</f>
        <v>694136.10000000009</v>
      </c>
    </row>
    <row r="18" spans="1:9" ht="15" customHeight="1" x14ac:dyDescent="0.25">
      <c r="A18" s="26">
        <f t="shared" si="0"/>
        <v>45549</v>
      </c>
      <c r="B18" s="4">
        <f>Mountaineer!B18+'Charles Town'!B18+Greenbrier!B18+'Mardi Gras'!B18</f>
        <v>121898891.55</v>
      </c>
      <c r="C18" s="4">
        <f>Mountaineer!C18+'Charles Town'!C18+Greenbrier!C18+'Mardi Gras'!C18</f>
        <v>116728066.05</v>
      </c>
      <c r="D18" s="4">
        <f>Mountaineer!D18+'Charles Town'!D18+Greenbrier!D18+'Mardi Gras'!D18</f>
        <v>5170825.5000000019</v>
      </c>
      <c r="E18" s="4">
        <f>Mountaineer!E18+'Charles Town'!E18+Greenbrier!E18+'Mardi Gras'!E18</f>
        <v>775623.83</v>
      </c>
      <c r="F18" s="4">
        <f>Mountaineer!F18+'Charles Town'!F18+Greenbrier!F18+'Mardi Gras'!F18</f>
        <v>116343.58</v>
      </c>
      <c r="G18" s="4">
        <f>Mountaineer!G18+'Charles Town'!G18+Greenbrier!G18+'Mardi Gras'!G18</f>
        <v>659280.25</v>
      </c>
      <c r="H18" s="4">
        <f>Mountaineer!H18+'Charles Town'!H18+Greenbrier!H18+'Mardi Gras'!H18</f>
        <v>6592.8099999999995</v>
      </c>
      <c r="I18" s="4">
        <f>Mountaineer!I18+'Charles Town'!I18+Greenbrier!I18+'Mardi Gras'!I18</f>
        <v>652687.43999999994</v>
      </c>
    </row>
    <row r="19" spans="1:9" ht="15" customHeight="1" x14ac:dyDescent="0.25">
      <c r="A19" s="26">
        <f t="shared" si="0"/>
        <v>45556</v>
      </c>
      <c r="B19" s="4">
        <f>Mountaineer!B19+'Charles Town'!B19+Greenbrier!B19+'Mardi Gras'!B19</f>
        <v>131980285.66</v>
      </c>
      <c r="C19" s="4">
        <f>Mountaineer!C19+'Charles Town'!C19+Greenbrier!C19+'Mardi Gras'!C19</f>
        <v>127809835.96000001</v>
      </c>
      <c r="D19" s="4">
        <f>Mountaineer!D19+'Charles Town'!D19+Greenbrier!D19+'Mardi Gras'!D19</f>
        <v>4170449.6999999899</v>
      </c>
      <c r="E19" s="4">
        <f>Mountaineer!E19+'Charles Town'!E19+Greenbrier!E19+'Mardi Gras'!E19</f>
        <v>625567.46000000008</v>
      </c>
      <c r="F19" s="4">
        <f>Mountaineer!F19+'Charles Town'!F19+Greenbrier!F19+'Mardi Gras'!F19</f>
        <v>93835.12</v>
      </c>
      <c r="G19" s="4">
        <f>Mountaineer!G19+'Charles Town'!G19+Greenbrier!G19+'Mardi Gras'!G19</f>
        <v>531732.34</v>
      </c>
      <c r="H19" s="4">
        <f>Mountaineer!H19+'Charles Town'!H19+Greenbrier!H19+'Mardi Gras'!H19</f>
        <v>5317.32</v>
      </c>
      <c r="I19" s="4">
        <f>Mountaineer!I19+'Charles Town'!I19+Greenbrier!I19+'Mardi Gras'!I19</f>
        <v>526415.02</v>
      </c>
    </row>
    <row r="20" spans="1:9" ht="15" customHeight="1" x14ac:dyDescent="0.25">
      <c r="A20" s="26">
        <f t="shared" si="0"/>
        <v>45563</v>
      </c>
      <c r="B20" s="4">
        <f>Mountaineer!B20+'Charles Town'!B20+Greenbrier!B20+'Mardi Gras'!B20</f>
        <v>117048830.01000001</v>
      </c>
      <c r="C20" s="4">
        <f>Mountaineer!C20+'Charles Town'!C20+Greenbrier!C20+'Mardi Gras'!C20</f>
        <v>112280577.97</v>
      </c>
      <c r="D20" s="4">
        <f>Mountaineer!D20+'Charles Town'!D20+Greenbrier!D20+'Mardi Gras'!D20</f>
        <v>4768252.0400000121</v>
      </c>
      <c r="E20" s="4">
        <f>Mountaineer!E20+'Charles Town'!E20+Greenbrier!E20+'Mardi Gras'!E20</f>
        <v>715237.80999999994</v>
      </c>
      <c r="F20" s="4">
        <f>Mountaineer!F20+'Charles Town'!F20+Greenbrier!F20+'Mardi Gras'!F20</f>
        <v>107285.68000000001</v>
      </c>
      <c r="G20" s="4">
        <f>Mountaineer!G20+'Charles Town'!G20+Greenbrier!G20+'Mardi Gras'!G20</f>
        <v>607952.13</v>
      </c>
      <c r="H20" s="4">
        <f>Mountaineer!H20+'Charles Town'!H20+Greenbrier!H20+'Mardi Gras'!H20</f>
        <v>6079.5300000000007</v>
      </c>
      <c r="I20" s="4">
        <f>Mountaineer!I20+'Charles Town'!I20+Greenbrier!I20+'Mardi Gras'!I20</f>
        <v>601872.6</v>
      </c>
    </row>
    <row r="21" spans="1:9" ht="15" customHeight="1" x14ac:dyDescent="0.25">
      <c r="A21" s="26">
        <f t="shared" si="0"/>
        <v>45570</v>
      </c>
      <c r="B21" s="4">
        <f>Mountaineer!B21+'Charles Town'!B21+Greenbrier!B21+'Mardi Gras'!B21</f>
        <v>127659298.90000001</v>
      </c>
      <c r="C21" s="4">
        <f>Mountaineer!C21+'Charles Town'!C21+Greenbrier!C21+'Mardi Gras'!C21</f>
        <v>122203433.86999999</v>
      </c>
      <c r="D21" s="4">
        <f>Mountaineer!D21+'Charles Town'!D21+Greenbrier!D21+'Mardi Gras'!D21</f>
        <v>5455865.0300000142</v>
      </c>
      <c r="E21" s="4">
        <f>Mountaineer!E21+'Charles Town'!E21+Greenbrier!E21+'Mardi Gras'!E21</f>
        <v>818379.77</v>
      </c>
      <c r="F21" s="4">
        <f>Mountaineer!F21+'Charles Town'!F21+Greenbrier!F21+'Mardi Gras'!F21</f>
        <v>122756.97000000002</v>
      </c>
      <c r="G21" s="4">
        <f>Mountaineer!G21+'Charles Town'!G21+Greenbrier!G21+'Mardi Gras'!G21</f>
        <v>695622.8</v>
      </c>
      <c r="H21" s="4">
        <f>Mountaineer!H21+'Charles Town'!H21+Greenbrier!H21+'Mardi Gras'!H21</f>
        <v>6956.24</v>
      </c>
      <c r="I21" s="4">
        <f>Mountaineer!I21+'Charles Town'!I21+Greenbrier!I21+'Mardi Gras'!I21</f>
        <v>688666.55999999994</v>
      </c>
    </row>
    <row r="22" spans="1:9" ht="15" customHeight="1" x14ac:dyDescent="0.25">
      <c r="A22" s="26">
        <f t="shared" si="0"/>
        <v>45577</v>
      </c>
      <c r="B22" s="4">
        <f>Mountaineer!B22+'Charles Town'!B22+Greenbrier!B22+'Mardi Gras'!B22</f>
        <v>125643322.85000001</v>
      </c>
      <c r="C22" s="4">
        <f>Mountaineer!C22+'Charles Town'!C22+Greenbrier!C22+'Mardi Gras'!C22</f>
        <v>120260724.27</v>
      </c>
      <c r="D22" s="4">
        <f>Mountaineer!D22+'Charles Town'!D22+Greenbrier!D22+'Mardi Gras'!D22</f>
        <v>5382598.5799999908</v>
      </c>
      <c r="E22" s="4">
        <f>Mountaineer!E22+'Charles Town'!E22+Greenbrier!E22+'Mardi Gras'!E22</f>
        <v>807389.78999999992</v>
      </c>
      <c r="F22" s="4">
        <f>Mountaineer!F22+'Charles Town'!F22+Greenbrier!F22+'Mardi Gras'!F22</f>
        <v>121108.46999999999</v>
      </c>
      <c r="G22" s="4">
        <f>Mountaineer!G22+'Charles Town'!G22+Greenbrier!G22+'Mardi Gras'!G22</f>
        <v>686281.32</v>
      </c>
      <c r="H22" s="4">
        <f>Mountaineer!H22+'Charles Town'!H22+Greenbrier!H22+'Mardi Gras'!H22</f>
        <v>6862.82</v>
      </c>
      <c r="I22" s="4">
        <f>Mountaineer!I22+'Charles Town'!I22+Greenbrier!I22+'Mardi Gras'!I22</f>
        <v>679418.5</v>
      </c>
    </row>
    <row r="23" spans="1:9" ht="15" customHeight="1" x14ac:dyDescent="0.25">
      <c r="A23" s="26">
        <f t="shared" si="0"/>
        <v>45584</v>
      </c>
      <c r="B23" s="4">
        <f>Mountaineer!B23+'Charles Town'!B23+Greenbrier!B23+'Mardi Gras'!B23</f>
        <v>136808816.78999999</v>
      </c>
      <c r="C23" s="4">
        <f>Mountaineer!C23+'Charles Town'!C23+Greenbrier!C23+'Mardi Gras'!C23</f>
        <v>131848390.47</v>
      </c>
      <c r="D23" s="4">
        <f>Mountaineer!D23+'Charles Town'!D23+Greenbrier!D23+'Mardi Gras'!D23</f>
        <v>4960426.320000004</v>
      </c>
      <c r="E23" s="4">
        <f>Mountaineer!E23+'Charles Town'!E23+Greenbrier!E23+'Mardi Gras'!E23</f>
        <v>744063.95</v>
      </c>
      <c r="F23" s="4">
        <f>Mountaineer!F23+'Charles Town'!F23+Greenbrier!F23+'Mardi Gras'!F23</f>
        <v>111609.59000000001</v>
      </c>
      <c r="G23" s="4">
        <f>Mountaineer!G23+'Charles Town'!G23+Greenbrier!G23+'Mardi Gras'!G23</f>
        <v>632454.35999999987</v>
      </c>
      <c r="H23" s="4">
        <f>Mountaineer!H23+'Charles Town'!H23+Greenbrier!H23+'Mardi Gras'!H23</f>
        <v>6324.5400000000009</v>
      </c>
      <c r="I23" s="4">
        <f>Mountaineer!I23+'Charles Town'!I23+Greenbrier!I23+'Mardi Gras'!I23</f>
        <v>626129.81999999995</v>
      </c>
    </row>
    <row r="24" spans="1:9" ht="15" customHeight="1" x14ac:dyDescent="0.25">
      <c r="A24" s="26">
        <f t="shared" si="0"/>
        <v>45591</v>
      </c>
      <c r="B24" s="4">
        <f>Mountaineer!B24+'Charles Town'!B24+Greenbrier!B24+'Mardi Gras'!B24</f>
        <v>127743134.78999999</v>
      </c>
      <c r="C24" s="4">
        <f>Mountaineer!C24+'Charles Town'!C24+Greenbrier!C24+'Mardi Gras'!C24</f>
        <v>121964717.89000002</v>
      </c>
      <c r="D24" s="4">
        <f>Mountaineer!D24+'Charles Town'!D24+Greenbrier!D24+'Mardi Gras'!D24</f>
        <v>5778416.899999978</v>
      </c>
      <c r="E24" s="4">
        <f>Mountaineer!E24+'Charles Town'!E24+Greenbrier!E24+'Mardi Gras'!E24</f>
        <v>866762.54</v>
      </c>
      <c r="F24" s="4">
        <f>Mountaineer!F24+'Charles Town'!F24+Greenbrier!F24+'Mardi Gras'!F24</f>
        <v>130014.39</v>
      </c>
      <c r="G24" s="4">
        <f>Mountaineer!G24+'Charles Town'!G24+Greenbrier!G24+'Mardi Gras'!G24</f>
        <v>736748.15</v>
      </c>
      <c r="H24" s="4">
        <f>Mountaineer!H24+'Charles Town'!H24+Greenbrier!H24+'Mardi Gras'!H24</f>
        <v>7367.4800000000005</v>
      </c>
      <c r="I24" s="4">
        <f>Mountaineer!I24+'Charles Town'!I24+Greenbrier!I24+'Mardi Gras'!I24</f>
        <v>729380.66999999993</v>
      </c>
    </row>
    <row r="25" spans="1:9" ht="15" customHeight="1" x14ac:dyDescent="0.25">
      <c r="A25" s="26">
        <f t="shared" si="0"/>
        <v>45598</v>
      </c>
      <c r="B25" s="4">
        <f>Mountaineer!B25+'Charles Town'!B25+Greenbrier!B25+'Mardi Gras'!B25</f>
        <v>137955001.91999999</v>
      </c>
      <c r="C25" s="4">
        <f>Mountaineer!C25+'Charles Town'!C25+Greenbrier!C25+'Mardi Gras'!C25</f>
        <v>132179693.77</v>
      </c>
      <c r="D25" s="4">
        <f>Mountaineer!D25+'Charles Town'!D25+Greenbrier!D25+'Mardi Gras'!D25</f>
        <v>5775308.1499999743</v>
      </c>
      <c r="E25" s="4">
        <f>Mountaineer!E25+'Charles Town'!E25+Greenbrier!E25+'Mardi Gras'!E25</f>
        <v>866296.22000000009</v>
      </c>
      <c r="F25" s="4">
        <f>Mountaineer!F25+'Charles Town'!F25+Greenbrier!F25+'Mardi Gras'!F25</f>
        <v>129944.43</v>
      </c>
      <c r="G25" s="4">
        <f>Mountaineer!G25+'Charles Town'!G25+Greenbrier!G25+'Mardi Gras'!G25</f>
        <v>736351.79</v>
      </c>
      <c r="H25" s="4">
        <f>Mountaineer!H25+'Charles Town'!H25+Greenbrier!H25+'Mardi Gras'!H25</f>
        <v>7363.52</v>
      </c>
      <c r="I25" s="4">
        <f>Mountaineer!I25+'Charles Town'!I25+Greenbrier!I25+'Mardi Gras'!I25</f>
        <v>728988.27</v>
      </c>
    </row>
    <row r="26" spans="1:9" ht="15" customHeight="1" x14ac:dyDescent="0.25">
      <c r="A26" s="26">
        <f t="shared" si="0"/>
        <v>45605</v>
      </c>
      <c r="B26" s="4">
        <f>Mountaineer!B26+'Charles Town'!B26+Greenbrier!B26+'Mardi Gras'!B26</f>
        <v>134787866.31999999</v>
      </c>
      <c r="C26" s="4">
        <f>Mountaineer!C26+'Charles Town'!C26+Greenbrier!C26+'Mardi Gras'!C26</f>
        <v>128661894.59</v>
      </c>
      <c r="D26" s="4">
        <f>Mountaineer!D26+'Charles Town'!D26+Greenbrier!D26+'Mardi Gras'!D26</f>
        <v>6125971.7299999967</v>
      </c>
      <c r="E26" s="4">
        <f>Mountaineer!E26+'Charles Town'!E26+Greenbrier!E26+'Mardi Gras'!E26</f>
        <v>918895.75999999989</v>
      </c>
      <c r="F26" s="4">
        <f>Mountaineer!F26+'Charles Town'!F26+Greenbrier!F26+'Mardi Gras'!F26</f>
        <v>137834.36000000002</v>
      </c>
      <c r="G26" s="4">
        <f>Mountaineer!G26+'Charles Town'!G26+Greenbrier!G26+'Mardi Gras'!G26</f>
        <v>781061.39999999991</v>
      </c>
      <c r="H26" s="4">
        <f>Mountaineer!H26+'Charles Town'!H26+Greenbrier!H26+'Mardi Gras'!H26</f>
        <v>7810.62</v>
      </c>
      <c r="I26" s="4">
        <f>Mountaineer!I26+'Charles Town'!I26+Greenbrier!I26+'Mardi Gras'!I26</f>
        <v>773250.77999999991</v>
      </c>
    </row>
    <row r="27" spans="1:9" ht="15" customHeight="1" x14ac:dyDescent="0.25">
      <c r="A27" s="26">
        <f t="shared" si="0"/>
        <v>45612</v>
      </c>
      <c r="B27" s="4">
        <f>Mountaineer!B27+'Charles Town'!B27+Greenbrier!B27+'Mardi Gras'!B27</f>
        <v>133123226.48</v>
      </c>
      <c r="C27" s="4">
        <f>Mountaineer!C27+'Charles Town'!C27+Greenbrier!C27+'Mardi Gras'!C27</f>
        <v>127559145.89999999</v>
      </c>
      <c r="D27" s="4">
        <f>Mountaineer!D27+'Charles Town'!D27+Greenbrier!D27+'Mardi Gras'!D27</f>
        <v>5564080.5799999982</v>
      </c>
      <c r="E27" s="4">
        <f>Mountaineer!E27+'Charles Town'!E27+Greenbrier!E27+'Mardi Gras'!E27</f>
        <v>834612.10000000009</v>
      </c>
      <c r="F27" s="4">
        <f>Mountaineer!F27+'Charles Town'!F27+Greenbrier!F27+'Mardi Gras'!F27</f>
        <v>125191.81999999999</v>
      </c>
      <c r="G27" s="4">
        <f>Mountaineer!G27+'Charles Town'!G27+Greenbrier!G27+'Mardi Gras'!G27</f>
        <v>709420.28000000014</v>
      </c>
      <c r="H27" s="4">
        <f>Mountaineer!H27+'Charles Town'!H27+Greenbrier!H27+'Mardi Gras'!H27</f>
        <v>7094.2</v>
      </c>
      <c r="I27" s="4">
        <f>Mountaineer!I27+'Charles Town'!I27+Greenbrier!I27+'Mardi Gras'!I27</f>
        <v>702326.08000000007</v>
      </c>
    </row>
    <row r="28" spans="1:9" ht="15" customHeight="1" x14ac:dyDescent="0.25">
      <c r="A28" s="26">
        <f t="shared" si="0"/>
        <v>45619</v>
      </c>
      <c r="B28" s="4">
        <f>Mountaineer!B28+'Charles Town'!B28+Greenbrier!B28+'Mardi Gras'!B28</f>
        <v>129379619.67</v>
      </c>
      <c r="C28" s="4">
        <f>Mountaineer!C28+'Charles Town'!C28+Greenbrier!C28+'Mardi Gras'!C28</f>
        <v>123813523.09</v>
      </c>
      <c r="D28" s="4">
        <f>Mountaineer!D28+'Charles Town'!D28+Greenbrier!D28+'Mardi Gras'!D28</f>
        <v>5566096.5799999926</v>
      </c>
      <c r="E28" s="4">
        <f>Mountaineer!E28+'Charles Town'!E28+Greenbrier!E28+'Mardi Gras'!E28</f>
        <v>834914.51</v>
      </c>
      <c r="F28" s="4">
        <f>Mountaineer!F28+'Charles Town'!F28+Greenbrier!F28+'Mardi Gras'!F28</f>
        <v>125237.18</v>
      </c>
      <c r="G28" s="4">
        <f>Mountaineer!G28+'Charles Town'!G28+Greenbrier!G28+'Mardi Gras'!G28</f>
        <v>709677.33000000007</v>
      </c>
      <c r="H28" s="4">
        <f>Mountaineer!H28+'Charles Town'!H28+Greenbrier!H28+'Mardi Gras'!H28</f>
        <v>7096.7699999999995</v>
      </c>
      <c r="I28" s="4">
        <f>Mountaineer!I28+'Charles Town'!I28+Greenbrier!I28+'Mardi Gras'!I28</f>
        <v>702580.56000000017</v>
      </c>
    </row>
    <row r="29" spans="1:9" ht="15" customHeight="1" x14ac:dyDescent="0.25">
      <c r="A29" s="26">
        <f t="shared" si="0"/>
        <v>45626</v>
      </c>
      <c r="B29" s="4">
        <f>Mountaineer!B29+'Charles Town'!B29+Greenbrier!B29+'Mardi Gras'!B29</f>
        <v>152595421.91</v>
      </c>
      <c r="C29" s="4">
        <f>Mountaineer!C29+'Charles Town'!C29+Greenbrier!C29+'Mardi Gras'!C29</f>
        <v>147448290</v>
      </c>
      <c r="D29" s="4">
        <f>Mountaineer!D29+'Charles Town'!D29+Greenbrier!D29+'Mardi Gras'!D29</f>
        <v>5147131.9099999806</v>
      </c>
      <c r="E29" s="4">
        <f>Mountaineer!E29+'Charles Town'!E29+Greenbrier!E29+'Mardi Gras'!E29</f>
        <v>772069.79</v>
      </c>
      <c r="F29" s="4">
        <f>Mountaineer!F29+'Charles Town'!F29+Greenbrier!F29+'Mardi Gras'!F29</f>
        <v>115810.47</v>
      </c>
      <c r="G29" s="4">
        <f>Mountaineer!G29+'Charles Town'!G29+Greenbrier!G29+'Mardi Gras'!G29</f>
        <v>656259.31999999995</v>
      </c>
      <c r="H29" s="4">
        <f>Mountaineer!H29+'Charles Town'!H29+Greenbrier!H29+'Mardi Gras'!H29</f>
        <v>6562.59</v>
      </c>
      <c r="I29" s="4">
        <f>Mountaineer!I29+'Charles Town'!I29+Greenbrier!I29+'Mardi Gras'!I29</f>
        <v>649696.72999999986</v>
      </c>
    </row>
    <row r="30" spans="1:9" ht="15" customHeight="1" x14ac:dyDescent="0.25">
      <c r="A30" s="26">
        <f t="shared" si="0"/>
        <v>45633</v>
      </c>
      <c r="B30" s="4">
        <f>Mountaineer!B30+'Charles Town'!B30+Greenbrier!B30+'Mardi Gras'!B30</f>
        <v>138457549.37</v>
      </c>
      <c r="C30" s="4">
        <f>Mountaineer!C30+'Charles Town'!C30+Greenbrier!C30+'Mardi Gras'!C30</f>
        <v>132611951.90999998</v>
      </c>
      <c r="D30" s="4">
        <f>Mountaineer!D30+'Charles Town'!D30+Greenbrier!D30+'Mardi Gras'!D30</f>
        <v>5845597.4600000121</v>
      </c>
      <c r="E30" s="4">
        <f>Mountaineer!E30+'Charles Town'!E30+Greenbrier!E30+'Mardi Gras'!E30</f>
        <v>876839.62</v>
      </c>
      <c r="F30" s="4">
        <f>Mountaineer!F30+'Charles Town'!F30+Greenbrier!F30+'Mardi Gras'!F30</f>
        <v>131525.94</v>
      </c>
      <c r="G30" s="4">
        <f>Mountaineer!G30+'Charles Town'!G30+Greenbrier!G30+'Mardi Gras'!G30</f>
        <v>745313.68</v>
      </c>
      <c r="H30" s="4">
        <f>Mountaineer!H30+'Charles Town'!H30+Greenbrier!H30+'Mardi Gras'!H30</f>
        <v>7453.14</v>
      </c>
      <c r="I30" s="4">
        <f>Mountaineer!I30+'Charles Town'!I30+Greenbrier!I30+'Mardi Gras'!I30</f>
        <v>737860.53999999992</v>
      </c>
    </row>
    <row r="31" spans="1:9" ht="15" customHeight="1" x14ac:dyDescent="0.25">
      <c r="A31" s="26">
        <f t="shared" si="0"/>
        <v>45640</v>
      </c>
      <c r="B31" s="4">
        <f>Mountaineer!B31+'Charles Town'!B31+Greenbrier!B31+'Mardi Gras'!B31</f>
        <v>134199535.52</v>
      </c>
      <c r="C31" s="4">
        <f>Mountaineer!C31+'Charles Town'!C31+Greenbrier!C31+'Mardi Gras'!C31</f>
        <v>127783513.94000001</v>
      </c>
      <c r="D31" s="4">
        <f>Mountaineer!D31+'Charles Town'!D31+Greenbrier!D31+'Mardi Gras'!D31</f>
        <v>6416021.5799999963</v>
      </c>
      <c r="E31" s="4">
        <f>Mountaineer!E31+'Charles Town'!E31+Greenbrier!E31+'Mardi Gras'!E31</f>
        <v>962403.23</v>
      </c>
      <c r="F31" s="4">
        <f>Mountaineer!F31+'Charles Town'!F31+Greenbrier!F31+'Mardi Gras'!F31</f>
        <v>144360.49</v>
      </c>
      <c r="G31" s="4">
        <f>Mountaineer!G31+'Charles Town'!G31+Greenbrier!G31+'Mardi Gras'!G31</f>
        <v>818042.74</v>
      </c>
      <c r="H31" s="4">
        <f>Mountaineer!H31+'Charles Town'!H31+Greenbrier!H31+'Mardi Gras'!H31</f>
        <v>8180.42</v>
      </c>
      <c r="I31" s="4">
        <f>Mountaineer!I31+'Charles Town'!I31+Greenbrier!I31+'Mardi Gras'!I31</f>
        <v>809862.32000000007</v>
      </c>
    </row>
    <row r="32" spans="1:9" ht="15" customHeight="1" x14ac:dyDescent="0.25">
      <c r="A32" s="26">
        <f t="shared" si="0"/>
        <v>45647</v>
      </c>
      <c r="B32" s="4">
        <f>Mountaineer!B32+'Charles Town'!B32+Greenbrier!B32+'Mardi Gras'!B32</f>
        <v>137949487.29000002</v>
      </c>
      <c r="C32" s="4">
        <f>Mountaineer!C32+'Charles Town'!C32+Greenbrier!C32+'Mardi Gras'!C32</f>
        <v>132088741.88000001</v>
      </c>
      <c r="D32" s="4">
        <f>Mountaineer!D32+'Charles Town'!D32+Greenbrier!D32+'Mardi Gras'!D32</f>
        <v>5860745.4100000001</v>
      </c>
      <c r="E32" s="4">
        <f>Mountaineer!E32+'Charles Town'!E32+Greenbrier!E32+'Mardi Gras'!E32</f>
        <v>879111.80999999994</v>
      </c>
      <c r="F32" s="4">
        <f>Mountaineer!F32+'Charles Town'!F32+Greenbrier!F32+'Mardi Gras'!F32</f>
        <v>131866.76999999999</v>
      </c>
      <c r="G32" s="4">
        <f>Mountaineer!G32+'Charles Town'!G32+Greenbrier!G32+'Mardi Gras'!G32</f>
        <v>747245.04</v>
      </c>
      <c r="H32" s="4">
        <f>Mountaineer!H32+'Charles Town'!H32+Greenbrier!H32+'Mardi Gras'!H32</f>
        <v>7472.45</v>
      </c>
      <c r="I32" s="4">
        <f>Mountaineer!I32+'Charles Town'!I32+Greenbrier!I32+'Mardi Gras'!I32</f>
        <v>739772.59</v>
      </c>
    </row>
    <row r="33" spans="1:9" ht="15" customHeight="1" x14ac:dyDescent="0.25">
      <c r="A33" s="26">
        <f t="shared" si="0"/>
        <v>45654</v>
      </c>
      <c r="B33" s="4">
        <f>Mountaineer!B33+'Charles Town'!B33+Greenbrier!B33+'Mardi Gras'!B33</f>
        <v>142626585.37</v>
      </c>
      <c r="C33" s="4">
        <f>Mountaineer!C33+'Charles Town'!C33+Greenbrier!C33+'Mardi Gras'!C33</f>
        <v>135863338.88999999</v>
      </c>
      <c r="D33" s="4">
        <f>Mountaineer!D33+'Charles Town'!D33+Greenbrier!D33+'Mardi Gras'!D33</f>
        <v>6763246.4799999995</v>
      </c>
      <c r="E33" s="4">
        <f>Mountaineer!E33+'Charles Town'!E33+Greenbrier!E33+'Mardi Gras'!E33</f>
        <v>1014486.9799999999</v>
      </c>
      <c r="F33" s="4">
        <f>Mountaineer!F33+'Charles Town'!F33+Greenbrier!F33+'Mardi Gras'!F33</f>
        <v>152173.04999999999</v>
      </c>
      <c r="G33" s="4">
        <f>Mountaineer!G33+'Charles Town'!G33+Greenbrier!G33+'Mardi Gras'!G33</f>
        <v>862313.92999999993</v>
      </c>
      <c r="H33" s="4">
        <f>Mountaineer!H33+'Charles Town'!H33+Greenbrier!H33+'Mardi Gras'!H33</f>
        <v>8623.1400000000012</v>
      </c>
      <c r="I33" s="4">
        <f>Mountaineer!I33+'Charles Town'!I33+Greenbrier!I33+'Mardi Gras'!I33</f>
        <v>853690.79</v>
      </c>
    </row>
    <row r="34" spans="1:9" ht="15" customHeight="1" x14ac:dyDescent="0.25">
      <c r="A34" s="26">
        <f t="shared" si="0"/>
        <v>45661</v>
      </c>
      <c r="B34" s="4">
        <f>Mountaineer!B34+'Charles Town'!B34+Greenbrier!B34+'Mardi Gras'!B34</f>
        <v>149603041.50999999</v>
      </c>
      <c r="C34" s="4">
        <f>Mountaineer!C34+'Charles Town'!C34+Greenbrier!C34+'Mardi Gras'!C34</f>
        <v>143066506.81</v>
      </c>
      <c r="D34" s="4">
        <f>Mountaineer!D34+'Charles Town'!D34+Greenbrier!D34+'Mardi Gras'!D34</f>
        <v>6536534.7000000086</v>
      </c>
      <c r="E34" s="4">
        <f>Mountaineer!E34+'Charles Town'!E34+Greenbrier!E34+'Mardi Gras'!E34</f>
        <v>980480.21</v>
      </c>
      <c r="F34" s="4">
        <f>Mountaineer!F34+'Charles Town'!F34+Greenbrier!F34+'Mardi Gras'!F34</f>
        <v>147072.03999999998</v>
      </c>
      <c r="G34" s="4">
        <f>Mountaineer!G34+'Charles Town'!G34+Greenbrier!G34+'Mardi Gras'!G34</f>
        <v>833408.16999999993</v>
      </c>
      <c r="H34" s="4">
        <f>Mountaineer!H34+'Charles Town'!H34+Greenbrier!H34+'Mardi Gras'!H34</f>
        <v>8334.08</v>
      </c>
      <c r="I34" s="4">
        <f>Mountaineer!I34+'Charles Town'!I34+Greenbrier!I34+'Mardi Gras'!I34</f>
        <v>825074.09</v>
      </c>
    </row>
    <row r="35" spans="1:9" ht="15" customHeight="1" x14ac:dyDescent="0.25">
      <c r="A35" s="26">
        <f t="shared" si="0"/>
        <v>45668</v>
      </c>
      <c r="B35" s="4">
        <f>Mountaineer!B35+'Charles Town'!B35+Greenbrier!B35+'Mardi Gras'!B35</f>
        <v>144170746.13</v>
      </c>
      <c r="C35" s="4">
        <f>Mountaineer!C35+'Charles Town'!C35+Greenbrier!C35+'Mardi Gras'!C35</f>
        <v>138431210.78</v>
      </c>
      <c r="D35" s="4">
        <f>Mountaineer!D35+'Charles Town'!D35+Greenbrier!D35+'Mardi Gras'!D35</f>
        <v>5739535.3500000071</v>
      </c>
      <c r="E35" s="4">
        <f>Mountaineer!E35+'Charles Town'!E35+Greenbrier!E35+'Mardi Gras'!E35</f>
        <v>860930.3</v>
      </c>
      <c r="F35" s="4">
        <f>Mountaineer!F35+'Charles Town'!F35+Greenbrier!F35+'Mardi Gras'!F35</f>
        <v>129139.55</v>
      </c>
      <c r="G35" s="4">
        <f>Mountaineer!G35+'Charles Town'!G35+Greenbrier!G35+'Mardi Gras'!G35</f>
        <v>731790.75</v>
      </c>
      <c r="H35" s="4">
        <f>Mountaineer!H35+'Charles Town'!H35+Greenbrier!H35+'Mardi Gras'!H35</f>
        <v>7317.9</v>
      </c>
      <c r="I35" s="4">
        <f>Mountaineer!I35+'Charles Town'!I35+Greenbrier!I35+'Mardi Gras'!I35</f>
        <v>724472.85</v>
      </c>
    </row>
    <row r="36" spans="1:9" ht="15" customHeight="1" x14ac:dyDescent="0.25">
      <c r="A36" s="26">
        <f t="shared" si="0"/>
        <v>45675</v>
      </c>
      <c r="B36" s="4">
        <f>Mountaineer!B36+'Charles Town'!B36+Greenbrier!B36+'Mardi Gras'!B36</f>
        <v>155529541.72</v>
      </c>
      <c r="C36" s="4">
        <f>Mountaineer!C36+'Charles Town'!C36+Greenbrier!C36+'Mardi Gras'!C36</f>
        <v>150254618.52000001</v>
      </c>
      <c r="D36" s="4">
        <f>Mountaineer!D36+'Charles Town'!D36+Greenbrier!D36+'Mardi Gras'!D36</f>
        <v>5274923.1999999946</v>
      </c>
      <c r="E36" s="4">
        <f>Mountaineer!E36+'Charles Town'!E36+Greenbrier!E36+'Mardi Gras'!E36</f>
        <v>791238.48</v>
      </c>
      <c r="F36" s="4">
        <f>Mountaineer!F36+'Charles Town'!F36+Greenbrier!F36+'Mardi Gras'!F36</f>
        <v>118685.78000000001</v>
      </c>
      <c r="G36" s="4">
        <f>Mountaineer!G36+'Charles Town'!G36+Greenbrier!G36+'Mardi Gras'!G36</f>
        <v>672552.70000000007</v>
      </c>
      <c r="H36" s="4">
        <f>Mountaineer!H36+'Charles Town'!H36+Greenbrier!H36+'Mardi Gras'!H36</f>
        <v>6725.52</v>
      </c>
      <c r="I36" s="4">
        <f>Mountaineer!I36+'Charles Town'!I36+Greenbrier!I36+'Mardi Gras'!I36</f>
        <v>665827.17999999993</v>
      </c>
    </row>
    <row r="37" spans="1:9" ht="15" customHeight="1" x14ac:dyDescent="0.25">
      <c r="A37" s="26">
        <f t="shared" si="0"/>
        <v>45682</v>
      </c>
      <c r="B37" s="4">
        <f>Mountaineer!B37+'Charles Town'!B37+Greenbrier!B37+'Mardi Gras'!B37</f>
        <v>151082112.99000001</v>
      </c>
      <c r="C37" s="4">
        <f>Mountaineer!C37+'Charles Town'!C37+Greenbrier!C37+'Mardi Gras'!C37</f>
        <v>145556445.66</v>
      </c>
      <c r="D37" s="4">
        <f>Mountaineer!D37+'Charles Town'!D37+Greenbrier!D37+'Mardi Gras'!D37</f>
        <v>5525667.3300000001</v>
      </c>
      <c r="E37" s="4">
        <f>Mountaineer!E37+'Charles Town'!E37+Greenbrier!E37+'Mardi Gras'!E37</f>
        <v>828850.12000000011</v>
      </c>
      <c r="F37" s="4">
        <f>Mountaineer!F37+'Charles Town'!F37+Greenbrier!F37+'Mardi Gras'!F37</f>
        <v>124327.52</v>
      </c>
      <c r="G37" s="4">
        <f>Mountaineer!G37+'Charles Town'!G37+Greenbrier!G37+'Mardi Gras'!G37</f>
        <v>704522.60000000009</v>
      </c>
      <c r="H37" s="4">
        <f>Mountaineer!H37+'Charles Town'!H37+Greenbrier!H37+'Mardi Gras'!H37</f>
        <v>7045.23</v>
      </c>
      <c r="I37" s="4">
        <f>Mountaineer!I37+'Charles Town'!I37+Greenbrier!I37+'Mardi Gras'!I37</f>
        <v>697477.37000000011</v>
      </c>
    </row>
    <row r="38" spans="1:9" ht="15" customHeight="1" x14ac:dyDescent="0.25">
      <c r="A38" s="26">
        <f t="shared" si="0"/>
        <v>45689</v>
      </c>
      <c r="B38" s="4">
        <f>Mountaineer!B38+'Charles Town'!B38+Greenbrier!B38+'Mardi Gras'!B38</f>
        <v>150833571.86000001</v>
      </c>
      <c r="C38" s="4">
        <f>Mountaineer!C38+'Charles Town'!C38+Greenbrier!C38+'Mardi Gras'!C38</f>
        <v>144663213.74999997</v>
      </c>
      <c r="D38" s="4">
        <f>Mountaineer!D38+'Charles Town'!D38+Greenbrier!D38+'Mardi Gras'!D38</f>
        <v>6170358.1100000115</v>
      </c>
      <c r="E38" s="4">
        <f>Mountaineer!E38+'Charles Town'!E38+Greenbrier!E38+'Mardi Gras'!E38</f>
        <v>925553.72</v>
      </c>
      <c r="F38" s="4">
        <f>Mountaineer!F38+'Charles Town'!F38+Greenbrier!F38+'Mardi Gras'!F38</f>
        <v>138833.04999999999</v>
      </c>
      <c r="G38" s="4">
        <f>Mountaineer!G38+'Charles Town'!G38+Greenbrier!G38+'Mardi Gras'!G38</f>
        <v>786720.67</v>
      </c>
      <c r="H38" s="4">
        <f>Mountaineer!H38+'Charles Town'!H38+Greenbrier!H38+'Mardi Gras'!H38</f>
        <v>7867.21</v>
      </c>
      <c r="I38" s="4">
        <f>Mountaineer!I38+'Charles Town'!I38+Greenbrier!I38+'Mardi Gras'!I38</f>
        <v>778853.46</v>
      </c>
    </row>
    <row r="39" spans="1:9" ht="15" customHeight="1" x14ac:dyDescent="0.25">
      <c r="A39" s="26">
        <f t="shared" si="0"/>
        <v>45696</v>
      </c>
      <c r="B39" s="4">
        <f>Mountaineer!B39+'Charles Town'!B39+Greenbrier!B39+'Mardi Gras'!B39</f>
        <v>152853983.91</v>
      </c>
      <c r="C39" s="4">
        <f>Mountaineer!C39+'Charles Town'!C39+Greenbrier!C39+'Mardi Gras'!C39</f>
        <v>146401200.20999998</v>
      </c>
      <c r="D39" s="4">
        <f>Mountaineer!D39+'Charles Town'!D39+Greenbrier!D39+'Mardi Gras'!D39</f>
        <v>6452783.7000000244</v>
      </c>
      <c r="E39" s="4">
        <f>Mountaineer!E39+'Charles Town'!E39+Greenbrier!E39+'Mardi Gras'!E39</f>
        <v>967917.58000000007</v>
      </c>
      <c r="F39" s="4">
        <f>Mountaineer!F39+'Charles Town'!F39+Greenbrier!F39+'Mardi Gras'!F39</f>
        <v>145187.63999999998</v>
      </c>
      <c r="G39" s="4">
        <f>Mountaineer!G39+'Charles Town'!G39+Greenbrier!G39+'Mardi Gras'!G39</f>
        <v>822729.94</v>
      </c>
      <c r="H39" s="4">
        <f>Mountaineer!H39+'Charles Town'!H39+Greenbrier!H39+'Mardi Gras'!H39</f>
        <v>8227.2999999999993</v>
      </c>
      <c r="I39" s="4">
        <f>Mountaineer!I39+'Charles Town'!I39+Greenbrier!I39+'Mardi Gras'!I39</f>
        <v>814502.64</v>
      </c>
    </row>
    <row r="40" spans="1:9" ht="15" customHeight="1" x14ac:dyDescent="0.25">
      <c r="A40" s="26">
        <f t="shared" si="0"/>
        <v>45703</v>
      </c>
      <c r="B40" s="4">
        <f>Mountaineer!B40+'Charles Town'!B40+Greenbrier!B40+'Mardi Gras'!B40</f>
        <v>163817208.91000003</v>
      </c>
      <c r="C40" s="4">
        <f>Mountaineer!C40+'Charles Town'!C40+Greenbrier!C40+'Mardi Gras'!C40</f>
        <v>157337927.79999998</v>
      </c>
      <c r="D40" s="4">
        <f>Mountaineer!D40+'Charles Town'!D40+Greenbrier!D40+'Mardi Gras'!D40</f>
        <v>6479281.1100000059</v>
      </c>
      <c r="E40" s="4">
        <f>Mountaineer!E40+'Charles Town'!E40+Greenbrier!E40+'Mardi Gras'!E40</f>
        <v>971892.17</v>
      </c>
      <c r="F40" s="4">
        <f>Mountaineer!F40+'Charles Town'!F40+Greenbrier!F40+'Mardi Gras'!F40</f>
        <v>145783.82</v>
      </c>
      <c r="G40" s="4">
        <f>Mountaineer!G40+'Charles Town'!G40+Greenbrier!G40+'Mardi Gras'!G40</f>
        <v>826108.35000000009</v>
      </c>
      <c r="H40" s="4">
        <f>Mountaineer!H40+'Charles Town'!H40+Greenbrier!H40+'Mardi Gras'!H40</f>
        <v>8261.08</v>
      </c>
      <c r="I40" s="4">
        <f>Mountaineer!I40+'Charles Town'!I40+Greenbrier!I40+'Mardi Gras'!I40</f>
        <v>817847.27</v>
      </c>
    </row>
    <row r="41" spans="1:9" ht="15" customHeight="1" x14ac:dyDescent="0.25">
      <c r="A41" s="26">
        <f t="shared" si="0"/>
        <v>45710</v>
      </c>
      <c r="B41" s="4">
        <f>Mountaineer!B41+'Charles Town'!B41+Greenbrier!B41+'Mardi Gras'!B41</f>
        <v>165573512.40000001</v>
      </c>
      <c r="C41" s="4">
        <f>Mountaineer!C41+'Charles Town'!C41+Greenbrier!C41+'Mardi Gras'!C41</f>
        <v>159570259.90000001</v>
      </c>
      <c r="D41" s="4">
        <f>Mountaineer!D41+'Charles Town'!D41+Greenbrier!D41+'Mardi Gras'!D41</f>
        <v>6003252.499999987</v>
      </c>
      <c r="E41" s="4">
        <f>Mountaineer!E41+'Charles Town'!E41+Greenbrier!E41+'Mardi Gras'!E41</f>
        <v>900487.88</v>
      </c>
      <c r="F41" s="4">
        <f>Mountaineer!F41+'Charles Town'!F41+Greenbrier!F41+'Mardi Gras'!F41</f>
        <v>135073.18</v>
      </c>
      <c r="G41" s="4">
        <f>Mountaineer!G41+'Charles Town'!G41+Greenbrier!G41+'Mardi Gras'!G41</f>
        <v>765414.7</v>
      </c>
      <c r="H41" s="4">
        <f>Mountaineer!H41+'Charles Town'!H41+Greenbrier!H41+'Mardi Gras'!H41</f>
        <v>7654.15</v>
      </c>
      <c r="I41" s="4">
        <f>Mountaineer!I41+'Charles Town'!I41+Greenbrier!I41+'Mardi Gras'!I41</f>
        <v>757760.54999999993</v>
      </c>
    </row>
    <row r="42" spans="1:9" ht="15" customHeight="1" x14ac:dyDescent="0.25">
      <c r="A42" s="26">
        <f t="shared" si="0"/>
        <v>45717</v>
      </c>
      <c r="B42" s="4">
        <f>Mountaineer!B42+'Charles Town'!B42+Greenbrier!B42+'Mardi Gras'!B42</f>
        <v>179039150.57999998</v>
      </c>
      <c r="C42" s="4">
        <f>Mountaineer!C42+'Charles Town'!C42+Greenbrier!C42+'Mardi Gras'!C42</f>
        <v>170751896.04000002</v>
      </c>
      <c r="D42" s="4">
        <f>Mountaineer!D42+'Charles Town'!D42+Greenbrier!D42+'Mardi Gras'!D42</f>
        <v>8287254.5399999889</v>
      </c>
      <c r="E42" s="4">
        <f>Mountaineer!E42+'Charles Town'!E42+Greenbrier!E42+'Mardi Gras'!E42</f>
        <v>1243088.19</v>
      </c>
      <c r="F42" s="4">
        <f>Mountaineer!F42+'Charles Town'!F42+Greenbrier!F42+'Mardi Gras'!F42</f>
        <v>186463.23</v>
      </c>
      <c r="G42" s="4">
        <f>Mountaineer!G42+'Charles Town'!G42+Greenbrier!G42+'Mardi Gras'!G42</f>
        <v>1056624.96</v>
      </c>
      <c r="H42" s="4">
        <f>Mountaineer!H42+'Charles Town'!H42+Greenbrier!H42+'Mardi Gras'!H42</f>
        <v>10566.249999999998</v>
      </c>
      <c r="I42" s="4">
        <f>Mountaineer!I42+'Charles Town'!I42+Greenbrier!I42+'Mardi Gras'!I42</f>
        <v>1046058.71</v>
      </c>
    </row>
    <row r="43" spans="1:9" ht="15" customHeight="1" x14ac:dyDescent="0.25">
      <c r="A43" s="26">
        <f t="shared" si="0"/>
        <v>45724</v>
      </c>
      <c r="B43" s="4">
        <f>Mountaineer!B43+'Charles Town'!B43+Greenbrier!B43+'Mardi Gras'!B43</f>
        <v>205713710.15000001</v>
      </c>
      <c r="C43" s="4">
        <f>Mountaineer!C43+'Charles Town'!C43+Greenbrier!C43+'Mardi Gras'!C43</f>
        <v>198171150.30000001</v>
      </c>
      <c r="D43" s="4">
        <f>Mountaineer!D43+'Charles Town'!D43+Greenbrier!D43+'Mardi Gras'!D43</f>
        <v>7542559.8499999763</v>
      </c>
      <c r="E43" s="4">
        <f>Mountaineer!E43+'Charles Town'!E43+Greenbrier!E43+'Mardi Gras'!E43</f>
        <v>1131383.98</v>
      </c>
      <c r="F43" s="4">
        <f>Mountaineer!F43+'Charles Town'!F43+Greenbrier!F43+'Mardi Gras'!F43</f>
        <v>169707.6</v>
      </c>
      <c r="G43" s="4">
        <f>Mountaineer!G43+'Charles Town'!G43+Greenbrier!G43+'Mardi Gras'!G43</f>
        <v>961676.38</v>
      </c>
      <c r="H43" s="4">
        <f>Mountaineer!H43+'Charles Town'!H43+Greenbrier!H43+'Mardi Gras'!H43</f>
        <v>9616.77</v>
      </c>
      <c r="I43" s="4">
        <f>Mountaineer!I43+'Charles Town'!I43+Greenbrier!I43+'Mardi Gras'!I43</f>
        <v>952059.60999999987</v>
      </c>
    </row>
    <row r="44" spans="1:9" ht="15" customHeight="1" x14ac:dyDescent="0.25">
      <c r="A44" s="26">
        <f t="shared" si="0"/>
        <v>45731</v>
      </c>
      <c r="B44" s="4">
        <f>Mountaineer!B44+'Charles Town'!B44+Greenbrier!B44+'Mardi Gras'!B44</f>
        <v>169160177.19999999</v>
      </c>
      <c r="C44" s="4">
        <f>Mountaineer!C44+'Charles Town'!C44+Greenbrier!C44+'Mardi Gras'!C44</f>
        <v>162685573.90000001</v>
      </c>
      <c r="D44" s="4">
        <f>Mountaineer!D44+'Charles Town'!D44+Greenbrier!D44+'Mardi Gras'!D44</f>
        <v>6474603.2999999663</v>
      </c>
      <c r="E44" s="4">
        <f>Mountaineer!E44+'Charles Town'!E44+Greenbrier!E44+'Mardi Gras'!E44</f>
        <v>971190.49</v>
      </c>
      <c r="F44" s="4">
        <f>Mountaineer!F44+'Charles Town'!F44+Greenbrier!F44+'Mardi Gras'!F44</f>
        <v>145678.57</v>
      </c>
      <c r="G44" s="4">
        <f>Mountaineer!G44+'Charles Town'!G44+Greenbrier!G44+'Mardi Gras'!G44</f>
        <v>825511.91999999993</v>
      </c>
      <c r="H44" s="4">
        <f>Mountaineer!H44+'Charles Town'!H44+Greenbrier!H44+'Mardi Gras'!H44</f>
        <v>8255.1200000000008</v>
      </c>
      <c r="I44" s="4">
        <f>Mountaineer!I44+'Charles Town'!I44+Greenbrier!I44+'Mardi Gras'!I44</f>
        <v>817256.8</v>
      </c>
    </row>
    <row r="45" spans="1:9" ht="15" customHeight="1" x14ac:dyDescent="0.25">
      <c r="A45" s="26">
        <f t="shared" si="0"/>
        <v>45738</v>
      </c>
      <c r="B45" s="4">
        <f>Mountaineer!B45+'Charles Town'!B45+Greenbrier!B45+'Mardi Gras'!B45</f>
        <v>168582820.52000001</v>
      </c>
      <c r="C45" s="4">
        <f>Mountaineer!C45+'Charles Town'!C45+Greenbrier!C45+'Mardi Gras'!C45</f>
        <v>161565367.59999999</v>
      </c>
      <c r="D45" s="4">
        <f>Mountaineer!D45+'Charles Town'!D45+Greenbrier!D45+'Mardi Gras'!D45</f>
        <v>7017452.9199999999</v>
      </c>
      <c r="E45" s="4">
        <f>Mountaineer!E45+'Charles Town'!E45+Greenbrier!E45+'Mardi Gras'!E45</f>
        <v>1052617.94</v>
      </c>
      <c r="F45" s="4">
        <f>Mountaineer!F45+'Charles Town'!F45+Greenbrier!F45+'Mardi Gras'!F45</f>
        <v>157892.69</v>
      </c>
      <c r="G45" s="4">
        <f>Mountaineer!G45+'Charles Town'!G45+Greenbrier!G45+'Mardi Gras'!G45</f>
        <v>894725.25</v>
      </c>
      <c r="H45" s="4">
        <f>Mountaineer!H45+'Charles Town'!H45+Greenbrier!H45+'Mardi Gras'!H45</f>
        <v>8947.25</v>
      </c>
      <c r="I45" s="4">
        <f>Mountaineer!I45+'Charles Town'!I45+Greenbrier!I45+'Mardi Gras'!I45</f>
        <v>885778</v>
      </c>
    </row>
    <row r="46" spans="1:9" ht="15" customHeight="1" x14ac:dyDescent="0.25">
      <c r="A46" s="26">
        <f t="shared" si="0"/>
        <v>45745</v>
      </c>
      <c r="B46" s="4">
        <f>Mountaineer!B46+'Charles Town'!B46+Greenbrier!B46+'Mardi Gras'!B46</f>
        <v>166329694.94</v>
      </c>
      <c r="C46" s="4">
        <f>Mountaineer!C46+'Charles Town'!C46+Greenbrier!C46+'Mardi Gras'!C46</f>
        <v>159234698.96000001</v>
      </c>
      <c r="D46" s="4">
        <f>Mountaineer!D46+'Charles Town'!D46+Greenbrier!D46+'Mardi Gras'!D46</f>
        <v>7094995.9800000116</v>
      </c>
      <c r="E46" s="4">
        <f>Mountaineer!E46+'Charles Town'!E46+Greenbrier!E46+'Mardi Gras'!E46</f>
        <v>1064249.3999999999</v>
      </c>
      <c r="F46" s="4">
        <f>Mountaineer!F46+'Charles Town'!F46+Greenbrier!F46+'Mardi Gras'!F46</f>
        <v>159637.40999999997</v>
      </c>
      <c r="G46" s="4">
        <f>Mountaineer!G46+'Charles Town'!G46+Greenbrier!G46+'Mardi Gras'!G46</f>
        <v>904611.98999999987</v>
      </c>
      <c r="H46" s="4">
        <f>Mountaineer!H46+'Charles Town'!H46+Greenbrier!H46+'Mardi Gras'!H46</f>
        <v>9046.119999999999</v>
      </c>
      <c r="I46" s="4">
        <f>Mountaineer!I46+'Charles Town'!I46+Greenbrier!I46+'Mardi Gras'!I46</f>
        <v>895565.87</v>
      </c>
    </row>
    <row r="47" spans="1:9" ht="15" customHeight="1" x14ac:dyDescent="0.25">
      <c r="A47" s="26">
        <f t="shared" si="0"/>
        <v>45752</v>
      </c>
      <c r="B47" s="4">
        <f>Mountaineer!B47+'Charles Town'!B47+Greenbrier!B47+'Mardi Gras'!B47</f>
        <v>167720028.33000001</v>
      </c>
      <c r="C47" s="4">
        <f>Mountaineer!C47+'Charles Town'!C47+Greenbrier!C47+'Mardi Gras'!C47</f>
        <v>160266128.06999999</v>
      </c>
      <c r="D47" s="4">
        <f>Mountaineer!D47+'Charles Town'!D47+Greenbrier!D47+'Mardi Gras'!D47</f>
        <v>7453900.2600000054</v>
      </c>
      <c r="E47" s="4">
        <f>Mountaineer!E47+'Charles Town'!E47+Greenbrier!E47+'Mardi Gras'!E47</f>
        <v>1118085.05</v>
      </c>
      <c r="F47" s="4">
        <f>Mountaineer!F47+'Charles Town'!F47+Greenbrier!F47+'Mardi Gras'!F47</f>
        <v>167712.76</v>
      </c>
      <c r="G47" s="4">
        <f>Mountaineer!G47+'Charles Town'!G47+Greenbrier!G47+'Mardi Gras'!G47</f>
        <v>950372.29</v>
      </c>
      <c r="H47" s="4">
        <f>Mountaineer!H47+'Charles Town'!H47+Greenbrier!H47+'Mardi Gras'!H47</f>
        <v>9503.7199999999993</v>
      </c>
      <c r="I47" s="4">
        <f>Mountaineer!I47+'Charles Town'!I47+Greenbrier!I47+'Mardi Gras'!I47</f>
        <v>940868.57000000018</v>
      </c>
    </row>
    <row r="48" spans="1:9" ht="15" customHeight="1" x14ac:dyDescent="0.25">
      <c r="A48" s="26">
        <f t="shared" si="0"/>
        <v>45759</v>
      </c>
      <c r="B48" s="4">
        <f>Mountaineer!B48+'Charles Town'!B48+Greenbrier!B48+'Mardi Gras'!B48</f>
        <v>164911159.31999999</v>
      </c>
      <c r="C48" s="4">
        <f>Mountaineer!C48+'Charles Town'!C48+Greenbrier!C48+'Mardi Gras'!C48</f>
        <v>157941633.95000002</v>
      </c>
      <c r="D48" s="4">
        <f>Mountaineer!D48+'Charles Town'!D48+Greenbrier!D48+'Mardi Gras'!D48</f>
        <v>6969525.3699999955</v>
      </c>
      <c r="E48" s="4">
        <f>Mountaineer!E48+'Charles Town'!E48+Greenbrier!E48+'Mardi Gras'!E48</f>
        <v>1045428.7999999999</v>
      </c>
      <c r="F48" s="4">
        <f>Mountaineer!F48+'Charles Town'!F48+Greenbrier!F48+'Mardi Gras'!F48</f>
        <v>156814.32</v>
      </c>
      <c r="G48" s="4">
        <f>Mountaineer!G48+'Charles Town'!G48+Greenbrier!G48+'Mardi Gras'!G48</f>
        <v>888614.48</v>
      </c>
      <c r="H48" s="4">
        <f>Mountaineer!H48+'Charles Town'!H48+Greenbrier!H48+'Mardi Gras'!H48</f>
        <v>8886.1400000000012</v>
      </c>
      <c r="I48" s="4">
        <f>Mountaineer!I48+'Charles Town'!I48+Greenbrier!I48+'Mardi Gras'!I48</f>
        <v>879728.34</v>
      </c>
    </row>
    <row r="49" spans="1:9" ht="15" customHeight="1" x14ac:dyDescent="0.25">
      <c r="A49" s="26">
        <f t="shared" si="0"/>
        <v>45766</v>
      </c>
      <c r="B49" s="4">
        <f>Mountaineer!B49+'Charles Town'!B49+Greenbrier!B49+'Mardi Gras'!B49</f>
        <v>167772078.48000002</v>
      </c>
      <c r="C49" s="4">
        <f>Mountaineer!C49+'Charles Town'!C49+Greenbrier!C49+'Mardi Gras'!C49</f>
        <v>161970511.02999997</v>
      </c>
      <c r="D49" s="4">
        <f>Mountaineer!D49+'Charles Town'!D49+Greenbrier!D49+'Mardi Gras'!D49</f>
        <v>5801567.4500000067</v>
      </c>
      <c r="E49" s="4">
        <f>Mountaineer!E49+'Charles Town'!E49+Greenbrier!E49+'Mardi Gras'!E49</f>
        <v>870235.13</v>
      </c>
      <c r="F49" s="4">
        <f>Mountaineer!F49+'Charles Town'!F49+Greenbrier!F49+'Mardi Gras'!F49</f>
        <v>130535.28</v>
      </c>
      <c r="G49" s="4">
        <f>Mountaineer!G49+'Charles Town'!G49+Greenbrier!G49+'Mardi Gras'!G49</f>
        <v>739699.85000000009</v>
      </c>
      <c r="H49" s="4">
        <f>Mountaineer!H49+'Charles Town'!H49+Greenbrier!H49+'Mardi Gras'!H49</f>
        <v>7397</v>
      </c>
      <c r="I49" s="4">
        <f>Mountaineer!I49+'Charles Town'!I49+Greenbrier!I49+'Mardi Gras'!I49</f>
        <v>732302.85</v>
      </c>
    </row>
    <row r="50" spans="1:9" ht="15" customHeight="1" x14ac:dyDescent="0.25">
      <c r="A50" s="26">
        <f t="shared" si="0"/>
        <v>45773</v>
      </c>
      <c r="B50" s="4">
        <f>Mountaineer!B50+'Charles Town'!B50+Greenbrier!B50+'Mardi Gras'!B50</f>
        <v>174964523.95000002</v>
      </c>
      <c r="C50" s="4">
        <f>Mountaineer!C50+'Charles Town'!C50+Greenbrier!C50+'Mardi Gras'!C50</f>
        <v>168312686.97</v>
      </c>
      <c r="D50" s="4">
        <f>Mountaineer!D50+'Charles Town'!D50+Greenbrier!D50+'Mardi Gras'!D50</f>
        <v>6651836.9799999967</v>
      </c>
      <c r="E50" s="4">
        <f>Mountaineer!E50+'Charles Town'!E50+Greenbrier!E50+'Mardi Gras'!E50</f>
        <v>997775.56000000017</v>
      </c>
      <c r="F50" s="4">
        <f>Mountaineer!F50+'Charles Town'!F50+Greenbrier!F50+'Mardi Gras'!F50</f>
        <v>149666.32999999996</v>
      </c>
      <c r="G50" s="4">
        <f>Mountaineer!G50+'Charles Town'!G50+Greenbrier!G50+'Mardi Gras'!G50</f>
        <v>848109.2300000001</v>
      </c>
      <c r="H50" s="4">
        <f>Mountaineer!H50+'Charles Town'!H50+Greenbrier!H50+'Mardi Gras'!H50</f>
        <v>8481.09</v>
      </c>
      <c r="I50" s="4">
        <f>Mountaineer!I50+'Charles Town'!I50+Greenbrier!I50+'Mardi Gras'!I50</f>
        <v>839628.14</v>
      </c>
    </row>
    <row r="51" spans="1:9" ht="15" customHeight="1" x14ac:dyDescent="0.25">
      <c r="A51" s="26">
        <f t="shared" si="0"/>
        <v>45780</v>
      </c>
      <c r="B51" s="4">
        <f>Mountaineer!B51+'Charles Town'!B51+Greenbrier!B51+'Mardi Gras'!B51</f>
        <v>168082404.50999999</v>
      </c>
      <c r="C51" s="4">
        <f>Mountaineer!C51+'Charles Town'!C51+Greenbrier!C51+'Mardi Gras'!C51</f>
        <v>160374563.19</v>
      </c>
      <c r="D51" s="4">
        <f>Mountaineer!D51+'Charles Town'!D51+Greenbrier!D51+'Mardi Gras'!D51</f>
        <v>7707841.3199999891</v>
      </c>
      <c r="E51" s="4">
        <f>Mountaineer!E51+'Charles Town'!E51+Greenbrier!E51+'Mardi Gras'!E51</f>
        <v>1156176.1900000002</v>
      </c>
      <c r="F51" s="4">
        <f>Mountaineer!F51+'Charles Town'!F51+Greenbrier!F51+'Mardi Gras'!F51</f>
        <v>173426.43999999997</v>
      </c>
      <c r="G51" s="4">
        <f>Mountaineer!G51+'Charles Town'!G51+Greenbrier!G51+'Mardi Gras'!G51</f>
        <v>982749.75</v>
      </c>
      <c r="H51" s="4">
        <f>Mountaineer!H51+'Charles Town'!H51+Greenbrier!H51+'Mardi Gras'!H51</f>
        <v>9827.5000000000018</v>
      </c>
      <c r="I51" s="4">
        <f>Mountaineer!I51+'Charles Town'!I51+Greenbrier!I51+'Mardi Gras'!I51</f>
        <v>972922.25</v>
      </c>
    </row>
    <row r="52" spans="1:9" ht="15" customHeight="1" x14ac:dyDescent="0.25">
      <c r="A52" s="26">
        <f t="shared" si="0"/>
        <v>45787</v>
      </c>
      <c r="B52" s="4">
        <f>Mountaineer!B52+'Charles Town'!B52+Greenbrier!B52+'Mardi Gras'!B52</f>
        <v>162999402.23999998</v>
      </c>
      <c r="C52" s="4">
        <f>Mountaineer!C52+'Charles Town'!C52+Greenbrier!C52+'Mardi Gras'!C52</f>
        <v>156713464.51999995</v>
      </c>
      <c r="D52" s="4">
        <f>Mountaineer!D52+'Charles Town'!D52+Greenbrier!D52+'Mardi Gras'!D52</f>
        <v>6285937.7200000146</v>
      </c>
      <c r="E52" s="4">
        <f>Mountaineer!E52+'Charles Town'!E52+Greenbrier!E52+'Mardi Gras'!E52</f>
        <v>942890.65</v>
      </c>
      <c r="F52" s="4">
        <f>Mountaineer!F52+'Charles Town'!F52+Greenbrier!F52+'Mardi Gras'!F52</f>
        <v>141433.59</v>
      </c>
      <c r="G52" s="4">
        <f>Mountaineer!G52+'Charles Town'!G52+Greenbrier!G52+'Mardi Gras'!G52</f>
        <v>801457.06</v>
      </c>
      <c r="H52" s="4">
        <f>Mountaineer!H52+'Charles Town'!H52+Greenbrier!H52+'Mardi Gras'!H52</f>
        <v>8014.5599999999995</v>
      </c>
      <c r="I52" s="4">
        <f>Mountaineer!I52+'Charles Town'!I52+Greenbrier!I52+'Mardi Gras'!I52</f>
        <v>793442.5</v>
      </c>
    </row>
    <row r="53" spans="1:9" ht="15" customHeight="1" x14ac:dyDescent="0.25">
      <c r="A53" s="26">
        <f t="shared" si="0"/>
        <v>45794</v>
      </c>
      <c r="B53" s="4">
        <f>Mountaineer!B53+'Charles Town'!B53+Greenbrier!B53+'Mardi Gras'!B53</f>
        <v>160652841.96000001</v>
      </c>
      <c r="C53" s="4">
        <f>Mountaineer!C53+'Charles Town'!C53+Greenbrier!C53+'Mardi Gras'!C53</f>
        <v>153767452.53999999</v>
      </c>
      <c r="D53" s="4">
        <f>Mountaineer!D53+'Charles Town'!D53+Greenbrier!D53+'Mardi Gras'!D53</f>
        <v>6885389.4200000046</v>
      </c>
      <c r="E53" s="4">
        <f>Mountaineer!E53+'Charles Town'!E53+Greenbrier!E53+'Mardi Gras'!E53</f>
        <v>1032808.43</v>
      </c>
      <c r="F53" s="4">
        <f>Mountaineer!F53+'Charles Town'!F53+Greenbrier!F53+'Mardi Gras'!F53</f>
        <v>154921.26</v>
      </c>
      <c r="G53" s="4">
        <f>Mountaineer!G53+'Charles Town'!G53+Greenbrier!G53+'Mardi Gras'!G53</f>
        <v>877887.17</v>
      </c>
      <c r="H53" s="4">
        <f>Mountaineer!H53+'Charles Town'!H53+Greenbrier!H53+'Mardi Gras'!H53</f>
        <v>8778.8700000000008</v>
      </c>
      <c r="I53" s="4">
        <f>Mountaineer!I53+'Charles Town'!I53+Greenbrier!I53+'Mardi Gras'!I53</f>
        <v>869108.30000000016</v>
      </c>
    </row>
    <row r="54" spans="1:9" ht="15" customHeight="1" x14ac:dyDescent="0.25">
      <c r="A54" s="26">
        <f t="shared" si="0"/>
        <v>45801</v>
      </c>
      <c r="B54" s="4">
        <f>Mountaineer!B54+'Charles Town'!B54+Greenbrier!B54+'Mardi Gras'!B54</f>
        <v>155192429.34999999</v>
      </c>
      <c r="C54" s="4">
        <f>Mountaineer!C54+'Charles Town'!C54+Greenbrier!C54+'Mardi Gras'!C54</f>
        <v>148748710.00999999</v>
      </c>
      <c r="D54" s="4">
        <f>Mountaineer!D54+'Charles Town'!D54+Greenbrier!D54+'Mardi Gras'!D54</f>
        <v>6443719.3400000036</v>
      </c>
      <c r="E54" s="4">
        <f>Mountaineer!E54+'Charles Town'!E54+Greenbrier!E54+'Mardi Gras'!E54</f>
        <v>966557.8899999999</v>
      </c>
      <c r="F54" s="4">
        <f>Mountaineer!F54+'Charles Town'!F54+Greenbrier!F54+'Mardi Gras'!F54</f>
        <v>144983.69</v>
      </c>
      <c r="G54" s="4">
        <f>Mountaineer!G54+'Charles Town'!G54+Greenbrier!G54+'Mardi Gras'!G54</f>
        <v>821574.2</v>
      </c>
      <c r="H54" s="4">
        <f>Mountaineer!H54+'Charles Town'!H54+Greenbrier!H54+'Mardi Gras'!H54</f>
        <v>8215.75</v>
      </c>
      <c r="I54" s="4">
        <f>Mountaineer!I54+'Charles Town'!I54+Greenbrier!I54+'Mardi Gras'!I54</f>
        <v>813358.45</v>
      </c>
    </row>
    <row r="55" spans="1:9" ht="15" customHeight="1" x14ac:dyDescent="0.25">
      <c r="A55" s="26">
        <f t="shared" si="0"/>
        <v>45808</v>
      </c>
      <c r="B55" s="4">
        <f>Mountaineer!B55+'Charles Town'!B55+Greenbrier!B55+'Mardi Gras'!B55</f>
        <v>163032764.63999999</v>
      </c>
      <c r="C55" s="4">
        <f>Mountaineer!C55+'Charles Town'!C55+Greenbrier!C55+'Mardi Gras'!C55</f>
        <v>156045566.26000002</v>
      </c>
      <c r="D55" s="4">
        <f>Mountaineer!D55+'Charles Town'!D55+Greenbrier!D55+'Mardi Gras'!D55</f>
        <v>6987198.3800000045</v>
      </c>
      <c r="E55" s="4">
        <f>Mountaineer!E55+'Charles Town'!E55+Greenbrier!E55+'Mardi Gras'!E55</f>
        <v>1048079.76</v>
      </c>
      <c r="F55" s="4">
        <f>Mountaineer!F55+'Charles Town'!F55+Greenbrier!F55+'Mardi Gras'!F55</f>
        <v>157211.96</v>
      </c>
      <c r="G55" s="4">
        <f>Mountaineer!G55+'Charles Town'!G55+Greenbrier!G55+'Mardi Gras'!G55</f>
        <v>890867.8</v>
      </c>
      <c r="H55" s="4">
        <f>Mountaineer!H55+'Charles Town'!H55+Greenbrier!H55+'Mardi Gras'!H55</f>
        <v>8908.67</v>
      </c>
      <c r="I55" s="4">
        <f>Mountaineer!I55+'Charles Town'!I55+Greenbrier!I55+'Mardi Gras'!I55</f>
        <v>881959.13000000012</v>
      </c>
    </row>
    <row r="56" spans="1:9" ht="15" customHeight="1" x14ac:dyDescent="0.25">
      <c r="A56" s="26">
        <f t="shared" si="0"/>
        <v>45815</v>
      </c>
      <c r="B56" s="4">
        <f>Mountaineer!B56+'Charles Town'!B56+Greenbrier!B56+'Mardi Gras'!B56</f>
        <v>158837637.94</v>
      </c>
      <c r="C56" s="4">
        <f>Mountaineer!C56+'Charles Town'!C56+Greenbrier!C56+'Mardi Gras'!C56</f>
        <v>152122219.25999999</v>
      </c>
      <c r="D56" s="4">
        <f>Mountaineer!D56+'Charles Town'!D56+Greenbrier!D56+'Mardi Gras'!D56</f>
        <v>6715418.6799999969</v>
      </c>
      <c r="E56" s="4">
        <f>Mountaineer!E56+'Charles Town'!E56+Greenbrier!E56+'Mardi Gras'!E56</f>
        <v>1007312.8</v>
      </c>
      <c r="F56" s="4">
        <f>Mountaineer!F56+'Charles Town'!F56+Greenbrier!F56+'Mardi Gras'!F56</f>
        <v>151096.91</v>
      </c>
      <c r="G56" s="4">
        <f>Mountaineer!G56+'Charles Town'!G56+Greenbrier!G56+'Mardi Gras'!G56</f>
        <v>856215.8899999999</v>
      </c>
      <c r="H56" s="4">
        <f>Mountaineer!H56+'Charles Town'!H56+Greenbrier!H56+'Mardi Gras'!H56</f>
        <v>8562.16</v>
      </c>
      <c r="I56" s="4">
        <f>Mountaineer!I56+'Charles Town'!I56+Greenbrier!I56+'Mardi Gras'!I56</f>
        <v>847653.7300000001</v>
      </c>
    </row>
    <row r="57" spans="1:9" ht="15" customHeight="1" x14ac:dyDescent="0.25">
      <c r="A57" s="26">
        <f t="shared" si="0"/>
        <v>45822</v>
      </c>
      <c r="B57" s="4">
        <f>Mountaineer!B57+'Charles Town'!B57+Greenbrier!B57+'Mardi Gras'!B57</f>
        <v>189544487.74000001</v>
      </c>
      <c r="C57" s="4">
        <f>Mountaineer!C57+'Charles Town'!C57+Greenbrier!C57+'Mardi Gras'!C57</f>
        <v>184040971.08999997</v>
      </c>
      <c r="D57" s="4">
        <f>Mountaineer!D57+'Charles Town'!D57+Greenbrier!D57+'Mardi Gras'!D57</f>
        <v>5503516.650000005</v>
      </c>
      <c r="E57" s="4">
        <f>Mountaineer!E57+'Charles Town'!E57+Greenbrier!E57+'Mardi Gras'!E57</f>
        <v>825527.49</v>
      </c>
      <c r="F57" s="4">
        <f>Mountaineer!F57+'Charles Town'!F57+Greenbrier!F57+'Mardi Gras'!F57</f>
        <v>123829.13</v>
      </c>
      <c r="G57" s="4">
        <f>Mountaineer!G57+'Charles Town'!G57+Greenbrier!G57+'Mardi Gras'!G57</f>
        <v>701698.36</v>
      </c>
      <c r="H57" s="4">
        <f>Mountaineer!H57+'Charles Town'!H57+Greenbrier!H57+'Mardi Gras'!H57</f>
        <v>7016.99</v>
      </c>
      <c r="I57" s="4">
        <f>Mountaineer!I57+'Charles Town'!I57+Greenbrier!I57+'Mardi Gras'!I57</f>
        <v>694681.37</v>
      </c>
    </row>
    <row r="58" spans="1:9" ht="15" customHeight="1" x14ac:dyDescent="0.25">
      <c r="A58" s="26">
        <f t="shared" si="0"/>
        <v>45829</v>
      </c>
      <c r="B58" s="4">
        <f>Mountaineer!B58+'Charles Town'!B58+Greenbrier!B58+'Mardi Gras'!B58</f>
        <v>156137726.13</v>
      </c>
      <c r="C58" s="4">
        <f>Mountaineer!C58+'Charles Town'!C58+Greenbrier!C58+'Mardi Gras'!C58</f>
        <v>149889572.11999997</v>
      </c>
      <c r="D58" s="4">
        <f>Mountaineer!D58+'Charles Town'!D58+Greenbrier!D58+'Mardi Gras'!D58</f>
        <v>6248154.0100000016</v>
      </c>
      <c r="E58" s="4">
        <f>Mountaineer!E58+'Charles Town'!E58+Greenbrier!E58+'Mardi Gras'!E58</f>
        <v>937223.10999999987</v>
      </c>
      <c r="F58" s="4">
        <f>Mountaineer!F58+'Charles Town'!F58+Greenbrier!F58+'Mardi Gras'!F58</f>
        <v>140583.47</v>
      </c>
      <c r="G58" s="4">
        <f>Mountaineer!G58+'Charles Town'!G58+Greenbrier!G58+'Mardi Gras'!G58</f>
        <v>796639.64</v>
      </c>
      <c r="H58" s="4">
        <f>Mountaineer!H58+'Charles Town'!H58+Greenbrier!H58+'Mardi Gras'!H58</f>
        <v>7966.41</v>
      </c>
      <c r="I58" s="4">
        <f>Mountaineer!I58+'Charles Town'!I58+Greenbrier!I58+'Mardi Gras'!I58</f>
        <v>788673.23</v>
      </c>
    </row>
    <row r="59" spans="1:9" ht="15" customHeight="1" x14ac:dyDescent="0.25">
      <c r="A59" s="26">
        <f t="shared" si="0"/>
        <v>45836</v>
      </c>
      <c r="B59" s="4">
        <f>Mountaineer!B59+'Charles Town'!B59+Greenbrier!B59+'Mardi Gras'!B59</f>
        <v>169434081.84999999</v>
      </c>
      <c r="C59" s="4">
        <f>Mountaineer!C59+'Charles Town'!C59+Greenbrier!C59+'Mardi Gras'!C59</f>
        <v>162310820.91999999</v>
      </c>
      <c r="D59" s="4">
        <f>Mountaineer!D59+'Charles Town'!D59+Greenbrier!D59+'Mardi Gras'!D59</f>
        <v>7123260.9300000081</v>
      </c>
      <c r="E59" s="4">
        <f>Mountaineer!E59+'Charles Town'!E59+Greenbrier!E59+'Mardi Gras'!E59</f>
        <v>1068489.1399999999</v>
      </c>
      <c r="F59" s="4">
        <f>Mountaineer!F59+'Charles Town'!F59+Greenbrier!F59+'Mardi Gras'!F59</f>
        <v>160273.38</v>
      </c>
      <c r="G59" s="4">
        <f>Mountaineer!G59+'Charles Town'!G59+Greenbrier!G59+'Mardi Gras'!G59</f>
        <v>908215.76</v>
      </c>
      <c r="H59" s="4">
        <f>Mountaineer!H59+'Charles Town'!H59+Greenbrier!H59+'Mardi Gras'!H59</f>
        <v>9082.17</v>
      </c>
      <c r="I59" s="4">
        <f>Mountaineer!I59+'Charles Town'!I59+Greenbrier!I59+'Mardi Gras'!I59</f>
        <v>899133.59000000008</v>
      </c>
    </row>
    <row r="60" spans="1:9" x14ac:dyDescent="0.25">
      <c r="E60" s="5"/>
      <c r="F60" s="5"/>
      <c r="G60" s="5"/>
      <c r="H60" s="5"/>
    </row>
    <row r="61" spans="1:9" ht="15" customHeight="1" thickBot="1" x14ac:dyDescent="0.3">
      <c r="B61" s="6">
        <f t="shared" ref="B61:I61" si="1">SUM(B8:B60)</f>
        <v>7502030823.6199999</v>
      </c>
      <c r="C61" s="6">
        <f t="shared" si="1"/>
        <v>7195956873.0449619</v>
      </c>
      <c r="D61" s="6">
        <f t="shared" si="1"/>
        <v>306073950.57503796</v>
      </c>
      <c r="E61" s="6">
        <f t="shared" si="1"/>
        <v>45911092.759999998</v>
      </c>
      <c r="F61" s="6">
        <f t="shared" si="1"/>
        <v>6886663.9700000007</v>
      </c>
      <c r="G61" s="6">
        <f t="shared" si="1"/>
        <v>39024428.790000007</v>
      </c>
      <c r="H61" s="6">
        <f t="shared" si="1"/>
        <v>390244.30999999988</v>
      </c>
      <c r="I61" s="6">
        <f t="shared" si="1"/>
        <v>38634184.480000004</v>
      </c>
    </row>
    <row r="62" spans="1:9" ht="15" customHeight="1" thickTop="1" x14ac:dyDescent="0.25"/>
    <row r="63" spans="1:9" s="12" customFormat="1" ht="15" customHeight="1" x14ac:dyDescent="0.25">
      <c r="A63" s="11" t="s">
        <v>17</v>
      </c>
    </row>
    <row r="64" spans="1:9" s="12" customFormat="1" ht="15" customHeight="1" x14ac:dyDescent="0.25">
      <c r="A64" s="7" t="s">
        <v>14</v>
      </c>
    </row>
    <row r="65" spans="1:1" s="12" customFormat="1" ht="15" customHeight="1" x14ac:dyDescent="0.25">
      <c r="A65" s="7" t="s">
        <v>15</v>
      </c>
    </row>
  </sheetData>
  <mergeCells count="4">
    <mergeCell ref="A1:I1"/>
    <mergeCell ref="A2:I2"/>
    <mergeCell ref="A3:I3"/>
    <mergeCell ref="A4:I4"/>
  </mergeCells>
  <pageMargins left="0.25" right="0.25" top="0.25" bottom="0.25" header="0" footer="0"/>
  <pageSetup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06"/>
  <sheetViews>
    <sheetView zoomScaleNormal="100" workbookViewId="0">
      <pane ySplit="6" topLeftCell="A34" activePane="bottomLeft" state="frozen"/>
      <selection pane="bottomLeft" activeCell="A60" sqref="A60"/>
    </sheetView>
  </sheetViews>
  <sheetFormatPr defaultColWidth="10.7109375" defaultRowHeight="15" customHeight="1" x14ac:dyDescent="0.25"/>
  <cols>
    <col min="1" max="1" width="10.85546875" style="14" bestFit="1" customWidth="1"/>
    <col min="2" max="3" width="17.7109375" style="12" customWidth="1"/>
    <col min="4" max="5" width="15.7109375" style="12" customWidth="1"/>
    <col min="6" max="8" width="14.7109375" style="12" customWidth="1"/>
    <col min="9" max="9" width="15" style="12" customWidth="1"/>
    <col min="10" max="16384" width="10.7109375" style="12"/>
  </cols>
  <sheetData>
    <row r="1" spans="1:9" ht="15" customHeight="1" x14ac:dyDescent="0.25">
      <c r="A1" s="32" t="s">
        <v>9</v>
      </c>
      <c r="B1" s="32"/>
      <c r="C1" s="32"/>
      <c r="D1" s="32"/>
      <c r="E1" s="32"/>
      <c r="F1" s="32"/>
      <c r="G1" s="32"/>
      <c r="H1" s="32"/>
      <c r="I1" s="32"/>
    </row>
    <row r="2" spans="1:9" ht="15" customHeight="1" x14ac:dyDescent="0.25">
      <c r="A2" s="13"/>
      <c r="B2" s="13"/>
      <c r="C2" s="13"/>
      <c r="D2" s="13"/>
      <c r="E2" s="13"/>
      <c r="F2" s="13"/>
      <c r="G2" s="13"/>
      <c r="H2" s="13"/>
    </row>
    <row r="3" spans="1:9" ht="30" x14ac:dyDescent="0.25">
      <c r="A3" s="18" t="s">
        <v>6</v>
      </c>
      <c r="B3" s="18" t="s">
        <v>0</v>
      </c>
      <c r="C3" s="19" t="s">
        <v>1</v>
      </c>
      <c r="D3" s="25" t="s">
        <v>10</v>
      </c>
      <c r="E3" s="25" t="s">
        <v>11</v>
      </c>
      <c r="F3" s="18" t="s">
        <v>3</v>
      </c>
      <c r="G3" s="18" t="s">
        <v>2</v>
      </c>
      <c r="H3" s="25" t="s">
        <v>12</v>
      </c>
      <c r="I3" s="25" t="s">
        <v>13</v>
      </c>
    </row>
    <row r="4" spans="1:9" x14ac:dyDescent="0.25">
      <c r="A4" s="27" t="s">
        <v>20</v>
      </c>
      <c r="B4" s="20">
        <v>851492540.87000012</v>
      </c>
      <c r="C4" s="21">
        <v>819664343.44000006</v>
      </c>
      <c r="D4" s="20">
        <v>31828197.430000015</v>
      </c>
      <c r="E4" s="20">
        <v>4774229.580000001</v>
      </c>
      <c r="F4" s="20">
        <v>716134.45000000007</v>
      </c>
      <c r="G4" s="20">
        <v>4058095.13</v>
      </c>
      <c r="H4" s="22">
        <v>40580.960000000006</v>
      </c>
      <c r="I4" s="20">
        <v>4017514.1699999995</v>
      </c>
    </row>
    <row r="5" spans="1:9" x14ac:dyDescent="0.25">
      <c r="A5" s="13"/>
      <c r="B5" s="23"/>
      <c r="C5" s="13"/>
      <c r="D5" s="23"/>
      <c r="E5" s="23"/>
      <c r="F5" s="23"/>
      <c r="G5" s="23"/>
      <c r="H5" s="23"/>
      <c r="I5" s="23"/>
    </row>
    <row r="6" spans="1:9" ht="15" customHeight="1" x14ac:dyDescent="0.25">
      <c r="A6" s="33" t="s">
        <v>18</v>
      </c>
      <c r="B6" s="34"/>
      <c r="C6" s="34"/>
      <c r="D6" s="34"/>
      <c r="E6" s="34"/>
      <c r="F6" s="34"/>
      <c r="G6" s="34"/>
      <c r="H6" s="34"/>
      <c r="I6" s="34"/>
    </row>
    <row r="7" spans="1:9" ht="15" customHeight="1" x14ac:dyDescent="0.25">
      <c r="B7" s="15"/>
      <c r="C7" s="15"/>
      <c r="D7" s="15"/>
      <c r="E7" s="15"/>
      <c r="F7" s="15"/>
      <c r="G7" s="15"/>
      <c r="H7" s="15"/>
      <c r="I7" s="16"/>
    </row>
    <row r="8" spans="1:9" ht="15" customHeight="1" x14ac:dyDescent="0.25">
      <c r="A8" s="26" t="s">
        <v>19</v>
      </c>
      <c r="B8" s="15">
        <v>18187710.309999999</v>
      </c>
      <c r="C8" s="15">
        <v>17436178.68</v>
      </c>
      <c r="D8" s="15">
        <f t="shared" ref="D8" si="0">B8-C8</f>
        <v>751531.62999999896</v>
      </c>
      <c r="E8" s="15">
        <f t="shared" ref="E8:E13" si="1">ROUND(D8*0.15,2)</f>
        <v>112729.74</v>
      </c>
      <c r="F8" s="15">
        <f t="shared" ref="F8" si="2">ROUND(E8*0.15,2)</f>
        <v>16909.46</v>
      </c>
      <c r="G8" s="15">
        <f t="shared" ref="G8" si="3">E8-F8</f>
        <v>95820.28</v>
      </c>
      <c r="H8" s="15">
        <f t="shared" ref="H8" si="4">ROUND(G8*0.01,2)</f>
        <v>958.2</v>
      </c>
      <c r="I8" s="16">
        <f t="shared" ref="I8" si="5">G8-H8</f>
        <v>94862.080000000002</v>
      </c>
    </row>
    <row r="9" spans="1:9" ht="15" customHeight="1" x14ac:dyDescent="0.25">
      <c r="A9" s="26">
        <v>45486</v>
      </c>
      <c r="B9" s="15">
        <v>20105798.069999989</v>
      </c>
      <c r="C9" s="15">
        <v>19190281.839999996</v>
      </c>
      <c r="D9" s="15">
        <f t="shared" ref="D9" si="6">B9-C9</f>
        <v>915516.229999993</v>
      </c>
      <c r="E9" s="15">
        <f t="shared" si="1"/>
        <v>137327.43</v>
      </c>
      <c r="F9" s="15">
        <f t="shared" ref="F9" si="7">ROUND(E9*0.15,2)</f>
        <v>20599.11</v>
      </c>
      <c r="G9" s="15">
        <f t="shared" ref="G9" si="8">E9-F9</f>
        <v>116728.31999999999</v>
      </c>
      <c r="H9" s="15">
        <f t="shared" ref="H9" si="9">ROUND(G9*0.01,2)</f>
        <v>1167.28</v>
      </c>
      <c r="I9" s="16">
        <f t="shared" ref="I9" si="10">G9-H9</f>
        <v>115561.04</v>
      </c>
    </row>
    <row r="10" spans="1:9" ht="15" customHeight="1" x14ac:dyDescent="0.25">
      <c r="A10" s="26">
        <f t="shared" ref="A10:A59" si="11">A9+7</f>
        <v>45493</v>
      </c>
      <c r="B10" s="15">
        <v>26092532.219999999</v>
      </c>
      <c r="C10" s="15">
        <v>25244780.99000001</v>
      </c>
      <c r="D10" s="15">
        <f t="shared" ref="D10" si="12">B10-C10</f>
        <v>847751.22999998927</v>
      </c>
      <c r="E10" s="15">
        <f t="shared" si="1"/>
        <v>127162.68</v>
      </c>
      <c r="F10" s="15">
        <f t="shared" ref="F10" si="13">ROUND(E10*0.15,2)</f>
        <v>19074.400000000001</v>
      </c>
      <c r="G10" s="15">
        <f t="shared" ref="G10" si="14">E10-F10</f>
        <v>108088.28</v>
      </c>
      <c r="H10" s="15">
        <f t="shared" ref="H10" si="15">ROUND(G10*0.01,2)</f>
        <v>1080.8800000000001</v>
      </c>
      <c r="I10" s="16">
        <f t="shared" ref="I10" si="16">G10-H10</f>
        <v>107007.4</v>
      </c>
    </row>
    <row r="11" spans="1:9" ht="15" customHeight="1" x14ac:dyDescent="0.25">
      <c r="A11" s="26">
        <f t="shared" si="11"/>
        <v>45500</v>
      </c>
      <c r="B11" s="15">
        <v>17276227.399999999</v>
      </c>
      <c r="C11" s="15">
        <v>16471132.27</v>
      </c>
      <c r="D11" s="15">
        <f t="shared" ref="D11" si="17">B11-C11</f>
        <v>805095.12999999896</v>
      </c>
      <c r="E11" s="15">
        <f t="shared" si="1"/>
        <v>120764.27</v>
      </c>
      <c r="F11" s="15">
        <f t="shared" ref="F11" si="18">ROUND(E11*0.15,2)</f>
        <v>18114.64</v>
      </c>
      <c r="G11" s="15">
        <f t="shared" ref="G11" si="19">E11-F11</f>
        <v>102649.63</v>
      </c>
      <c r="H11" s="15">
        <f t="shared" ref="H11" si="20">ROUND(G11*0.01,2)</f>
        <v>1026.5</v>
      </c>
      <c r="I11" s="16">
        <f t="shared" ref="I11" si="21">G11-H11</f>
        <v>101623.13</v>
      </c>
    </row>
    <row r="12" spans="1:9" ht="15" customHeight="1" x14ac:dyDescent="0.25">
      <c r="A12" s="26">
        <f t="shared" si="11"/>
        <v>45507</v>
      </c>
      <c r="B12" s="15">
        <v>20176915.140000001</v>
      </c>
      <c r="C12" s="15">
        <v>19257276.240000006</v>
      </c>
      <c r="D12" s="15">
        <f t="shared" ref="D12" si="22">B12-C12</f>
        <v>919638.89999999478</v>
      </c>
      <c r="E12" s="15">
        <f t="shared" si="1"/>
        <v>137945.82999999999</v>
      </c>
      <c r="F12" s="15">
        <f t="shared" ref="F12" si="23">ROUND(E12*0.15,2)</f>
        <v>20691.87</v>
      </c>
      <c r="G12" s="15">
        <f t="shared" ref="G12" si="24">E12-F12</f>
        <v>117253.95999999999</v>
      </c>
      <c r="H12" s="15">
        <f t="shared" ref="H12" si="25">ROUND(G12*0.01,2)</f>
        <v>1172.54</v>
      </c>
      <c r="I12" s="16">
        <f t="shared" ref="I12" si="26">G12-H12</f>
        <v>116081.42</v>
      </c>
    </row>
    <row r="13" spans="1:9" ht="15" customHeight="1" x14ac:dyDescent="0.25">
      <c r="A13" s="26">
        <f t="shared" si="11"/>
        <v>45514</v>
      </c>
      <c r="B13" s="15">
        <v>18984035.469999999</v>
      </c>
      <c r="C13" s="15">
        <v>18281217.830000006</v>
      </c>
      <c r="D13" s="15">
        <f t="shared" ref="D13" si="27">B13-C13</f>
        <v>702817.63999999315</v>
      </c>
      <c r="E13" s="15">
        <f t="shared" si="1"/>
        <v>105422.65</v>
      </c>
      <c r="F13" s="15">
        <f t="shared" ref="F13" si="28">ROUND(E13*0.15,2)</f>
        <v>15813.4</v>
      </c>
      <c r="G13" s="15">
        <f t="shared" ref="G13" si="29">E13-F13</f>
        <v>89609.25</v>
      </c>
      <c r="H13" s="15">
        <f t="shared" ref="H13" si="30">ROUND(G13*0.01,2)</f>
        <v>896.09</v>
      </c>
      <c r="I13" s="16">
        <f t="shared" ref="I13" si="31">G13-H13</f>
        <v>88713.16</v>
      </c>
    </row>
    <row r="14" spans="1:9" ht="15" customHeight="1" x14ac:dyDescent="0.25">
      <c r="A14" s="26">
        <f t="shared" si="11"/>
        <v>45521</v>
      </c>
      <c r="B14" s="15">
        <v>19005755.630000003</v>
      </c>
      <c r="C14" s="15">
        <v>18173553.659999996</v>
      </c>
      <c r="D14" s="15">
        <f t="shared" ref="D14" si="32">B14-C14</f>
        <v>832201.97000000626</v>
      </c>
      <c r="E14" s="15">
        <f t="shared" ref="E14" si="33">ROUND(D14*0.15,2)</f>
        <v>124830.3</v>
      </c>
      <c r="F14" s="15">
        <f t="shared" ref="F14" si="34">ROUND(E14*0.15,2)</f>
        <v>18724.55</v>
      </c>
      <c r="G14" s="15">
        <f t="shared" ref="G14" si="35">E14-F14</f>
        <v>106105.75</v>
      </c>
      <c r="H14" s="15">
        <f t="shared" ref="H14" si="36">ROUND(G14*0.01,2)</f>
        <v>1061.06</v>
      </c>
      <c r="I14" s="16">
        <f t="shared" ref="I14" si="37">G14-H14</f>
        <v>105044.69</v>
      </c>
    </row>
    <row r="15" spans="1:9" ht="15" customHeight="1" x14ac:dyDescent="0.25">
      <c r="A15" s="26">
        <f t="shared" si="11"/>
        <v>45528</v>
      </c>
      <c r="B15" s="15">
        <v>15268069.990000002</v>
      </c>
      <c r="C15" s="15">
        <v>14611340.07</v>
      </c>
      <c r="D15" s="15">
        <f t="shared" ref="D15" si="38">B15-C15</f>
        <v>656729.92000000179</v>
      </c>
      <c r="E15" s="15">
        <f>ROUND(D15*0.15,2)-0.01</f>
        <v>98509.48000000001</v>
      </c>
      <c r="F15" s="15">
        <f t="shared" ref="F15" si="39">ROUND(E15*0.15,2)</f>
        <v>14776.42</v>
      </c>
      <c r="G15" s="15">
        <f t="shared" ref="G15" si="40">E15-F15</f>
        <v>83733.060000000012</v>
      </c>
      <c r="H15" s="15">
        <f t="shared" ref="H15" si="41">ROUND(G15*0.01,2)</f>
        <v>837.33</v>
      </c>
      <c r="I15" s="16">
        <f t="shared" ref="I15" si="42">G15-H15</f>
        <v>82895.73000000001</v>
      </c>
    </row>
    <row r="16" spans="1:9" ht="15" customHeight="1" x14ac:dyDescent="0.25">
      <c r="A16" s="26">
        <f t="shared" si="11"/>
        <v>45535</v>
      </c>
      <c r="B16" s="15">
        <v>17610911.890000001</v>
      </c>
      <c r="C16" s="15">
        <v>16735038.979999993</v>
      </c>
      <c r="D16" s="15">
        <f t="shared" ref="D16" si="43">B16-C16</f>
        <v>875872.9100000076</v>
      </c>
      <c r="E16" s="15">
        <f>ROUND(D16*0.15,2)</f>
        <v>131380.94</v>
      </c>
      <c r="F16" s="15">
        <f t="shared" ref="F16" si="44">ROUND(E16*0.15,2)</f>
        <v>19707.14</v>
      </c>
      <c r="G16" s="15">
        <f t="shared" ref="G16" si="45">E16-F16</f>
        <v>111673.8</v>
      </c>
      <c r="H16" s="15">
        <f t="shared" ref="H16" si="46">ROUND(G16*0.01,2)</f>
        <v>1116.74</v>
      </c>
      <c r="I16" s="16">
        <f t="shared" ref="I16" si="47">G16-H16</f>
        <v>110557.06</v>
      </c>
    </row>
    <row r="17" spans="1:9" ht="15" customHeight="1" x14ac:dyDescent="0.25">
      <c r="A17" s="26">
        <f t="shared" si="11"/>
        <v>45542</v>
      </c>
      <c r="B17" s="15">
        <v>16679862.389999999</v>
      </c>
      <c r="C17" s="15">
        <v>15862074.819999995</v>
      </c>
      <c r="D17" s="15">
        <f t="shared" ref="D17" si="48">B17-C17</f>
        <v>817787.57000000402</v>
      </c>
      <c r="E17" s="15">
        <f>ROUND(D17*0.15,2)-0.01</f>
        <v>122668.13</v>
      </c>
      <c r="F17" s="15">
        <f t="shared" ref="F17" si="49">ROUND(E17*0.15,2)</f>
        <v>18400.22</v>
      </c>
      <c r="G17" s="15">
        <f t="shared" ref="G17" si="50">E17-F17</f>
        <v>104267.91</v>
      </c>
      <c r="H17" s="15">
        <f t="shared" ref="H17" si="51">ROUND(G17*0.01,2)</f>
        <v>1042.68</v>
      </c>
      <c r="I17" s="16">
        <f t="shared" ref="I17" si="52">G17-H17</f>
        <v>103225.23000000001</v>
      </c>
    </row>
    <row r="18" spans="1:9" ht="15" customHeight="1" x14ac:dyDescent="0.25">
      <c r="A18" s="26">
        <f t="shared" si="11"/>
        <v>45549</v>
      </c>
      <c r="B18" s="15">
        <v>18107642.939999998</v>
      </c>
      <c r="C18" s="15">
        <v>17330098.509999998</v>
      </c>
      <c r="D18" s="15">
        <f t="shared" ref="D18" si="53">B18-C18</f>
        <v>777544.4299999997</v>
      </c>
      <c r="E18" s="15">
        <f>ROUND(D18*0.15,2)+0.01</f>
        <v>116631.67</v>
      </c>
      <c r="F18" s="15">
        <f t="shared" ref="F18" si="54">ROUND(E18*0.15,2)</f>
        <v>17494.75</v>
      </c>
      <c r="G18" s="15">
        <f t="shared" ref="G18" si="55">E18-F18</f>
        <v>99136.92</v>
      </c>
      <c r="H18" s="15">
        <f t="shared" ref="H18" si="56">ROUND(G18*0.01,2)</f>
        <v>991.37</v>
      </c>
      <c r="I18" s="16">
        <f t="shared" ref="I18" si="57">G18-H18</f>
        <v>98145.55</v>
      </c>
    </row>
    <row r="19" spans="1:9" ht="15" customHeight="1" x14ac:dyDescent="0.25">
      <c r="A19" s="26">
        <f t="shared" si="11"/>
        <v>45556</v>
      </c>
      <c r="B19" s="15">
        <v>17224408.609999999</v>
      </c>
      <c r="C19" s="15">
        <v>16335434.279999999</v>
      </c>
      <c r="D19" s="15">
        <f t="shared" ref="D19" si="58">B19-C19</f>
        <v>888974.33000000007</v>
      </c>
      <c r="E19" s="15">
        <f t="shared" ref="E19:E24" si="59">ROUND(D19*0.15,2)</f>
        <v>133346.15</v>
      </c>
      <c r="F19" s="15">
        <f t="shared" ref="F19" si="60">ROUND(E19*0.15,2)</f>
        <v>20001.919999999998</v>
      </c>
      <c r="G19" s="15">
        <f t="shared" ref="G19" si="61">E19-F19</f>
        <v>113344.23</v>
      </c>
      <c r="H19" s="15">
        <f t="shared" ref="H19" si="62">ROUND(G19*0.01,2)</f>
        <v>1133.44</v>
      </c>
      <c r="I19" s="16">
        <f t="shared" ref="I19" si="63">G19-H19</f>
        <v>112210.79</v>
      </c>
    </row>
    <row r="20" spans="1:9" ht="15" customHeight="1" x14ac:dyDescent="0.25">
      <c r="A20" s="26">
        <f t="shared" si="11"/>
        <v>45563</v>
      </c>
      <c r="B20" s="15">
        <v>16897370.990000002</v>
      </c>
      <c r="C20" s="15">
        <v>16042369.649999999</v>
      </c>
      <c r="D20" s="15">
        <f t="shared" ref="D20" si="64">B20-C20</f>
        <v>855001.34000000358</v>
      </c>
      <c r="E20" s="15">
        <f t="shared" si="59"/>
        <v>128250.2</v>
      </c>
      <c r="F20" s="15">
        <f t="shared" ref="F20" si="65">ROUND(E20*0.15,2)</f>
        <v>19237.53</v>
      </c>
      <c r="G20" s="15">
        <f t="shared" ref="G20" si="66">E20-F20</f>
        <v>109012.67</v>
      </c>
      <c r="H20" s="15">
        <f t="shared" ref="H20" si="67">ROUND(G20*0.01,2)</f>
        <v>1090.1300000000001</v>
      </c>
      <c r="I20" s="16">
        <f t="shared" ref="I20" si="68">G20-H20</f>
        <v>107922.54</v>
      </c>
    </row>
    <row r="21" spans="1:9" ht="15" customHeight="1" x14ac:dyDescent="0.25">
      <c r="A21" s="26">
        <f t="shared" si="11"/>
        <v>45570</v>
      </c>
      <c r="B21" s="15">
        <v>17448145.350000001</v>
      </c>
      <c r="C21" s="15">
        <v>16547324.49</v>
      </c>
      <c r="D21" s="15">
        <f t="shared" ref="D21" si="69">B21-C21</f>
        <v>900820.86000000127</v>
      </c>
      <c r="E21" s="15">
        <f t="shared" si="59"/>
        <v>135123.13</v>
      </c>
      <c r="F21" s="15">
        <f t="shared" ref="F21" si="70">ROUND(E21*0.15,2)</f>
        <v>20268.47</v>
      </c>
      <c r="G21" s="15">
        <f t="shared" ref="G21" si="71">E21-F21</f>
        <v>114854.66</v>
      </c>
      <c r="H21" s="15">
        <f t="shared" ref="H21" si="72">ROUND(G21*0.01,2)</f>
        <v>1148.55</v>
      </c>
      <c r="I21" s="16">
        <f t="shared" ref="I21" si="73">G21-H21</f>
        <v>113706.11</v>
      </c>
    </row>
    <row r="22" spans="1:9" ht="15" customHeight="1" x14ac:dyDescent="0.25">
      <c r="A22" s="26">
        <f t="shared" si="11"/>
        <v>45577</v>
      </c>
      <c r="B22" s="15">
        <v>17908928.059999999</v>
      </c>
      <c r="C22" s="15">
        <v>17186866.950000003</v>
      </c>
      <c r="D22" s="15">
        <f t="shared" ref="D22" si="74">B22-C22</f>
        <v>722061.10999999568</v>
      </c>
      <c r="E22" s="15">
        <f t="shared" si="59"/>
        <v>108309.17</v>
      </c>
      <c r="F22" s="15">
        <f t="shared" ref="F22" si="75">ROUND(E22*0.15,2)</f>
        <v>16246.38</v>
      </c>
      <c r="G22" s="15">
        <f t="shared" ref="G22" si="76">E22-F22</f>
        <v>92062.79</v>
      </c>
      <c r="H22" s="15">
        <f t="shared" ref="H22" si="77">ROUND(G22*0.01,2)</f>
        <v>920.63</v>
      </c>
      <c r="I22" s="16">
        <f t="shared" ref="I22" si="78">G22-H22</f>
        <v>91142.159999999989</v>
      </c>
    </row>
    <row r="23" spans="1:9" ht="15" customHeight="1" x14ac:dyDescent="0.25">
      <c r="A23" s="26">
        <f t="shared" si="11"/>
        <v>45584</v>
      </c>
      <c r="B23" s="15">
        <v>18576690.100000001</v>
      </c>
      <c r="C23" s="15">
        <v>17797733.479999993</v>
      </c>
      <c r="D23" s="15">
        <f t="shared" ref="D23" si="79">B23-C23</f>
        <v>778956.62000000849</v>
      </c>
      <c r="E23" s="15">
        <f t="shared" si="59"/>
        <v>116843.49</v>
      </c>
      <c r="F23" s="15">
        <f t="shared" ref="F23" si="80">ROUND(E23*0.15,2)</f>
        <v>17526.52</v>
      </c>
      <c r="G23" s="15">
        <f t="shared" ref="G23" si="81">E23-F23</f>
        <v>99316.97</v>
      </c>
      <c r="H23" s="15">
        <f t="shared" ref="H23" si="82">ROUND(G23*0.01,2)</f>
        <v>993.17</v>
      </c>
      <c r="I23" s="16">
        <f t="shared" ref="I23" si="83">G23-H23</f>
        <v>98323.8</v>
      </c>
    </row>
    <row r="24" spans="1:9" ht="15" customHeight="1" x14ac:dyDescent="0.25">
      <c r="A24" s="26">
        <f t="shared" si="11"/>
        <v>45591</v>
      </c>
      <c r="B24" s="15">
        <v>18986603.68</v>
      </c>
      <c r="C24" s="15">
        <v>18141588.520000007</v>
      </c>
      <c r="D24" s="15">
        <f t="shared" ref="D24" si="84">B24-C24</f>
        <v>845015.1599999927</v>
      </c>
      <c r="E24" s="15">
        <f t="shared" si="59"/>
        <v>126752.27</v>
      </c>
      <c r="F24" s="15">
        <f t="shared" ref="F24" si="85">ROUND(E24*0.15,2)</f>
        <v>19012.84</v>
      </c>
      <c r="G24" s="15">
        <f t="shared" ref="G24" si="86">E24-F24</f>
        <v>107739.43000000001</v>
      </c>
      <c r="H24" s="15">
        <f t="shared" ref="H24" si="87">ROUND(G24*0.01,2)</f>
        <v>1077.3900000000001</v>
      </c>
      <c r="I24" s="16">
        <f t="shared" ref="I24" si="88">G24-H24</f>
        <v>106662.04000000001</v>
      </c>
    </row>
    <row r="25" spans="1:9" ht="15" customHeight="1" x14ac:dyDescent="0.25">
      <c r="A25" s="26">
        <f t="shared" si="11"/>
        <v>45598</v>
      </c>
      <c r="B25" s="15">
        <v>22517701.529999994</v>
      </c>
      <c r="C25" s="15">
        <v>21625428.54000001</v>
      </c>
      <c r="D25" s="15">
        <f t="shared" ref="D25" si="89">B25-C25</f>
        <v>892272.98999998346</v>
      </c>
      <c r="E25" s="15">
        <f>ROUND(D25*0.15,2)-0.01</f>
        <v>133840.94</v>
      </c>
      <c r="F25" s="15">
        <f t="shared" ref="F25" si="90">ROUND(E25*0.15,2)</f>
        <v>20076.14</v>
      </c>
      <c r="G25" s="15">
        <f t="shared" ref="G25" si="91">E25-F25</f>
        <v>113764.8</v>
      </c>
      <c r="H25" s="15">
        <f t="shared" ref="H25" si="92">ROUND(G25*0.01,2)</f>
        <v>1137.6500000000001</v>
      </c>
      <c r="I25" s="16">
        <f t="shared" ref="I25" si="93">G25-H25</f>
        <v>112627.15000000001</v>
      </c>
    </row>
    <row r="26" spans="1:9" ht="15" customHeight="1" x14ac:dyDescent="0.25">
      <c r="A26" s="26">
        <f t="shared" si="11"/>
        <v>45605</v>
      </c>
      <c r="B26" s="15">
        <v>19409243.509999998</v>
      </c>
      <c r="C26" s="15">
        <v>18418768.73</v>
      </c>
      <c r="D26" s="15">
        <f t="shared" ref="D26" si="94">B26-C26</f>
        <v>990474.77999999747</v>
      </c>
      <c r="E26" s="15">
        <f>ROUND(D26*0.15,2)</f>
        <v>148571.22</v>
      </c>
      <c r="F26" s="15">
        <f t="shared" ref="F26" si="95">ROUND(E26*0.15,2)</f>
        <v>22285.68</v>
      </c>
      <c r="G26" s="15">
        <f t="shared" ref="G26" si="96">E26-F26</f>
        <v>126285.54000000001</v>
      </c>
      <c r="H26" s="15">
        <f t="shared" ref="H26" si="97">ROUND(G26*0.01,2)</f>
        <v>1262.8599999999999</v>
      </c>
      <c r="I26" s="16">
        <f t="shared" ref="I26" si="98">G26-H26</f>
        <v>125022.68000000001</v>
      </c>
    </row>
    <row r="27" spans="1:9" ht="15" customHeight="1" x14ac:dyDescent="0.25">
      <c r="A27" s="26">
        <f t="shared" si="11"/>
        <v>45612</v>
      </c>
      <c r="B27" s="15">
        <v>23274382.25</v>
      </c>
      <c r="C27" s="15">
        <v>22600433.940000001</v>
      </c>
      <c r="D27" s="15">
        <f t="shared" ref="D27" si="99">B27-C27</f>
        <v>673948.30999999866</v>
      </c>
      <c r="E27" s="15">
        <f>ROUND(D27*0.15,2)</f>
        <v>101092.25</v>
      </c>
      <c r="F27" s="15">
        <f t="shared" ref="F27" si="100">ROUND(E27*0.15,2)</f>
        <v>15163.84</v>
      </c>
      <c r="G27" s="15">
        <f t="shared" ref="G27" si="101">E27-F27</f>
        <v>85928.41</v>
      </c>
      <c r="H27" s="15">
        <f t="shared" ref="H27" si="102">ROUND(G27*0.01,2)</f>
        <v>859.28</v>
      </c>
      <c r="I27" s="16">
        <f t="shared" ref="I27" si="103">G27-H27</f>
        <v>85069.13</v>
      </c>
    </row>
    <row r="28" spans="1:9" ht="15" customHeight="1" x14ac:dyDescent="0.25">
      <c r="A28" s="26">
        <f t="shared" si="11"/>
        <v>45619</v>
      </c>
      <c r="B28" s="15">
        <v>20335394.219999999</v>
      </c>
      <c r="C28" s="15">
        <v>19393870.949999999</v>
      </c>
      <c r="D28" s="15">
        <f t="shared" ref="D28" si="104">B28-C28</f>
        <v>941523.26999999955</v>
      </c>
      <c r="E28" s="15">
        <f>ROUND(D28*0.15,2)+0.01</f>
        <v>141228.5</v>
      </c>
      <c r="F28" s="15">
        <f t="shared" ref="F28" si="105">ROUND(E28*0.15,2)</f>
        <v>21184.28</v>
      </c>
      <c r="G28" s="15">
        <f t="shared" ref="G28" si="106">E28-F28</f>
        <v>120044.22</v>
      </c>
      <c r="H28" s="15">
        <f t="shared" ref="H28" si="107">ROUND(G28*0.01,2)</f>
        <v>1200.44</v>
      </c>
      <c r="I28" s="16">
        <f t="shared" ref="I28" si="108">G28-H28</f>
        <v>118843.78</v>
      </c>
    </row>
    <row r="29" spans="1:9" ht="15" customHeight="1" x14ac:dyDescent="0.25">
      <c r="A29" s="26">
        <f t="shared" si="11"/>
        <v>45626</v>
      </c>
      <c r="B29" s="15">
        <v>23828858.559999999</v>
      </c>
      <c r="C29" s="15">
        <v>22670339.949999999</v>
      </c>
      <c r="D29" s="15">
        <f t="shared" ref="D29" si="109">B29-C29</f>
        <v>1158518.6099999994</v>
      </c>
      <c r="E29" s="15">
        <f t="shared" ref="E29:E34" si="110">ROUND(D29*0.15,2)</f>
        <v>173777.79</v>
      </c>
      <c r="F29" s="15">
        <f t="shared" ref="F29" si="111">ROUND(E29*0.15,2)</f>
        <v>26066.67</v>
      </c>
      <c r="G29" s="15">
        <f t="shared" ref="G29" si="112">E29-F29</f>
        <v>147711.12</v>
      </c>
      <c r="H29" s="15">
        <f t="shared" ref="H29" si="113">ROUND(G29*0.01,2)</f>
        <v>1477.11</v>
      </c>
      <c r="I29" s="16">
        <f t="shared" ref="I29" si="114">G29-H29</f>
        <v>146234.01</v>
      </c>
    </row>
    <row r="30" spans="1:9" ht="15" customHeight="1" x14ac:dyDescent="0.25">
      <c r="A30" s="26">
        <f t="shared" si="11"/>
        <v>45633</v>
      </c>
      <c r="B30" s="15">
        <v>21172905.57</v>
      </c>
      <c r="C30" s="15">
        <v>20299166.48</v>
      </c>
      <c r="D30" s="15">
        <f t="shared" ref="D30" si="115">B30-C30</f>
        <v>873739.08999999985</v>
      </c>
      <c r="E30" s="15">
        <f t="shared" si="110"/>
        <v>131060.86</v>
      </c>
      <c r="F30" s="15">
        <f t="shared" ref="F30" si="116">ROUND(E30*0.15,2)</f>
        <v>19659.13</v>
      </c>
      <c r="G30" s="15">
        <f t="shared" ref="G30" si="117">E30-F30</f>
        <v>111401.73</v>
      </c>
      <c r="H30" s="15">
        <f t="shared" ref="H30" si="118">ROUND(G30*0.01,2)</f>
        <v>1114.02</v>
      </c>
      <c r="I30" s="16">
        <f t="shared" ref="I30" si="119">G30-H30</f>
        <v>110287.70999999999</v>
      </c>
    </row>
    <row r="31" spans="1:9" ht="15" customHeight="1" x14ac:dyDescent="0.25">
      <c r="A31" s="26">
        <f t="shared" si="11"/>
        <v>45640</v>
      </c>
      <c r="B31" s="15">
        <v>19742269.830000002</v>
      </c>
      <c r="C31" s="15">
        <v>18767537.489999998</v>
      </c>
      <c r="D31" s="15">
        <f t="shared" ref="D31" si="120">B31-C31</f>
        <v>974732.34000000358</v>
      </c>
      <c r="E31" s="15">
        <f t="shared" si="110"/>
        <v>146209.85</v>
      </c>
      <c r="F31" s="15">
        <f t="shared" ref="F31" si="121">ROUND(E31*0.15,2)</f>
        <v>21931.48</v>
      </c>
      <c r="G31" s="15">
        <f t="shared" ref="G31" si="122">E31-F31</f>
        <v>124278.37000000001</v>
      </c>
      <c r="H31" s="15">
        <f t="shared" ref="H31" si="123">ROUND(G31*0.01,2)</f>
        <v>1242.78</v>
      </c>
      <c r="I31" s="16">
        <f t="shared" ref="I31" si="124">G31-H31</f>
        <v>123035.59000000001</v>
      </c>
    </row>
    <row r="32" spans="1:9" ht="15" customHeight="1" x14ac:dyDescent="0.25">
      <c r="A32" s="26">
        <f t="shared" si="11"/>
        <v>45647</v>
      </c>
      <c r="B32" s="15">
        <v>20299421.210000001</v>
      </c>
      <c r="C32" s="15">
        <v>19412672.419999998</v>
      </c>
      <c r="D32" s="15">
        <f t="shared" ref="D32" si="125">B32-C32</f>
        <v>886748.79000000283</v>
      </c>
      <c r="E32" s="15">
        <f t="shared" si="110"/>
        <v>133012.32</v>
      </c>
      <c r="F32" s="15">
        <f t="shared" ref="F32" si="126">ROUND(E32*0.15,2)</f>
        <v>19951.849999999999</v>
      </c>
      <c r="G32" s="15">
        <f t="shared" ref="G32" si="127">E32-F32</f>
        <v>113060.47</v>
      </c>
      <c r="H32" s="15">
        <f t="shared" ref="H32" si="128">ROUND(G32*0.01,2)</f>
        <v>1130.5999999999999</v>
      </c>
      <c r="I32" s="16">
        <f t="shared" ref="I32" si="129">G32-H32</f>
        <v>111929.87</v>
      </c>
    </row>
    <row r="33" spans="1:9" ht="15" customHeight="1" x14ac:dyDescent="0.25">
      <c r="A33" s="26">
        <f t="shared" si="11"/>
        <v>45654</v>
      </c>
      <c r="B33" s="15">
        <v>20101097.570000004</v>
      </c>
      <c r="C33" s="15">
        <v>18848692.59</v>
      </c>
      <c r="D33" s="15">
        <f t="shared" ref="D33" si="130">B33-C33</f>
        <v>1252404.9800000042</v>
      </c>
      <c r="E33" s="15">
        <f t="shared" si="110"/>
        <v>187860.75</v>
      </c>
      <c r="F33" s="15">
        <f t="shared" ref="F33" si="131">ROUND(E33*0.15,2)</f>
        <v>28179.11</v>
      </c>
      <c r="G33" s="15">
        <f t="shared" ref="G33" si="132">E33-F33</f>
        <v>159681.64000000001</v>
      </c>
      <c r="H33" s="15">
        <f t="shared" ref="H33" si="133">ROUND(G33*0.01,2)</f>
        <v>1596.82</v>
      </c>
      <c r="I33" s="16">
        <f t="shared" ref="I33" si="134">G33-H33</f>
        <v>158084.82</v>
      </c>
    </row>
    <row r="34" spans="1:9" ht="15" customHeight="1" x14ac:dyDescent="0.25">
      <c r="A34" s="26">
        <f t="shared" si="11"/>
        <v>45661</v>
      </c>
      <c r="B34" s="15">
        <v>19644529.780000001</v>
      </c>
      <c r="C34" s="15">
        <v>18731136.57</v>
      </c>
      <c r="D34" s="15">
        <f t="shared" ref="D34" si="135">B34-C34</f>
        <v>913393.21000000089</v>
      </c>
      <c r="E34" s="15">
        <f t="shared" si="110"/>
        <v>137008.98000000001</v>
      </c>
      <c r="F34" s="15">
        <f t="shared" ref="F34" si="136">ROUND(E34*0.15,2)</f>
        <v>20551.349999999999</v>
      </c>
      <c r="G34" s="15">
        <f t="shared" ref="G34" si="137">E34-F34</f>
        <v>116457.63</v>
      </c>
      <c r="H34" s="15">
        <f t="shared" ref="H34" si="138">ROUND(G34*0.01,2)</f>
        <v>1164.58</v>
      </c>
      <c r="I34" s="16">
        <f t="shared" ref="I34" si="139">G34-H34</f>
        <v>115293.05</v>
      </c>
    </row>
    <row r="35" spans="1:9" ht="15" customHeight="1" x14ac:dyDescent="0.25">
      <c r="A35" s="26">
        <f t="shared" si="11"/>
        <v>45668</v>
      </c>
      <c r="B35" s="15">
        <v>21355590.439999998</v>
      </c>
      <c r="C35" s="15">
        <v>20577446.039999999</v>
      </c>
      <c r="D35" s="15">
        <f t="shared" ref="D35" si="140">B35-C35</f>
        <v>778144.39999999851</v>
      </c>
      <c r="E35" s="15">
        <f t="shared" ref="E35" si="141">ROUND(D35*0.15,2)</f>
        <v>116721.66</v>
      </c>
      <c r="F35" s="15">
        <f t="shared" ref="F35" si="142">ROUND(E35*0.15,2)</f>
        <v>17508.25</v>
      </c>
      <c r="G35" s="15">
        <f t="shared" ref="G35" si="143">E35-F35</f>
        <v>99213.41</v>
      </c>
      <c r="H35" s="15">
        <f t="shared" ref="H35" si="144">ROUND(G35*0.01,2)</f>
        <v>992.13</v>
      </c>
      <c r="I35" s="16">
        <f t="shared" ref="I35" si="145">G35-H35</f>
        <v>98221.28</v>
      </c>
    </row>
    <row r="36" spans="1:9" ht="15" customHeight="1" x14ac:dyDescent="0.25">
      <c r="A36" s="26">
        <f t="shared" si="11"/>
        <v>45675</v>
      </c>
      <c r="B36" s="15">
        <v>19887667.109999999</v>
      </c>
      <c r="C36" s="15">
        <v>19053754.600000001</v>
      </c>
      <c r="D36" s="15">
        <f t="shared" ref="D36" si="146">B36-C36</f>
        <v>833912.50999999791</v>
      </c>
      <c r="E36" s="15">
        <f t="shared" ref="E36" si="147">ROUND(D36*0.15,2)</f>
        <v>125086.88</v>
      </c>
      <c r="F36" s="15">
        <f t="shared" ref="F36" si="148">ROUND(E36*0.15,2)</f>
        <v>18763.03</v>
      </c>
      <c r="G36" s="15">
        <f t="shared" ref="G36" si="149">E36-F36</f>
        <v>106323.85</v>
      </c>
      <c r="H36" s="15">
        <f t="shared" ref="H36" si="150">ROUND(G36*0.01,2)</f>
        <v>1063.24</v>
      </c>
      <c r="I36" s="16">
        <f t="shared" ref="I36" si="151">G36-H36</f>
        <v>105260.61</v>
      </c>
    </row>
    <row r="37" spans="1:9" ht="15" customHeight="1" x14ac:dyDescent="0.25">
      <c r="A37" s="26">
        <f t="shared" si="11"/>
        <v>45682</v>
      </c>
      <c r="B37" s="15">
        <v>21671913.590000004</v>
      </c>
      <c r="C37" s="15">
        <v>20740745.169999998</v>
      </c>
      <c r="D37" s="15">
        <f t="shared" ref="D37" si="152">B37-C37</f>
        <v>931168.42000000551</v>
      </c>
      <c r="E37" s="15">
        <f>ROUND(D37*0.15,2)+0.01</f>
        <v>139675.27000000002</v>
      </c>
      <c r="F37" s="15">
        <f t="shared" ref="F37" si="153">ROUND(E37*0.15,2)</f>
        <v>20951.29</v>
      </c>
      <c r="G37" s="15">
        <f t="shared" ref="G37" si="154">E37-F37</f>
        <v>118723.98000000001</v>
      </c>
      <c r="H37" s="15">
        <f t="shared" ref="H37" si="155">ROUND(G37*0.01,2)</f>
        <v>1187.24</v>
      </c>
      <c r="I37" s="16">
        <f t="shared" ref="I37" si="156">G37-H37</f>
        <v>117536.74</v>
      </c>
    </row>
    <row r="38" spans="1:9" ht="15" customHeight="1" x14ac:dyDescent="0.25">
      <c r="A38" s="26">
        <f t="shared" si="11"/>
        <v>45689</v>
      </c>
      <c r="B38" s="15">
        <v>23867909.239999998</v>
      </c>
      <c r="C38" s="15">
        <v>22994312.190000001</v>
      </c>
      <c r="D38" s="15">
        <f t="shared" ref="D38" si="157">B38-C38</f>
        <v>873597.04999999702</v>
      </c>
      <c r="E38" s="15">
        <f>ROUND(D38*0.15,2)</f>
        <v>131039.56</v>
      </c>
      <c r="F38" s="15">
        <f t="shared" ref="F38" si="158">ROUND(E38*0.15,2)</f>
        <v>19655.93</v>
      </c>
      <c r="G38" s="15">
        <f t="shared" ref="G38" si="159">E38-F38</f>
        <v>111383.63</v>
      </c>
      <c r="H38" s="15">
        <f t="shared" ref="H38" si="160">ROUND(G38*0.01,2)</f>
        <v>1113.8399999999999</v>
      </c>
      <c r="I38" s="16">
        <f t="shared" ref="I38" si="161">G38-H38</f>
        <v>110269.79000000001</v>
      </c>
    </row>
    <row r="39" spans="1:9" ht="15" customHeight="1" x14ac:dyDescent="0.25">
      <c r="A39" s="26">
        <f t="shared" si="11"/>
        <v>45696</v>
      </c>
      <c r="B39" s="15">
        <v>22705069.920000002</v>
      </c>
      <c r="C39" s="15">
        <v>21550298.07</v>
      </c>
      <c r="D39" s="15">
        <f t="shared" ref="D39" si="162">B39-C39</f>
        <v>1154771.8500000015</v>
      </c>
      <c r="E39" s="15">
        <f>ROUND(D39*0.15,2)+0.01</f>
        <v>173215.79</v>
      </c>
      <c r="F39" s="15">
        <f t="shared" ref="F39" si="163">ROUND(E39*0.15,2)</f>
        <v>25982.37</v>
      </c>
      <c r="G39" s="15">
        <f t="shared" ref="G39" si="164">E39-F39</f>
        <v>147233.42000000001</v>
      </c>
      <c r="H39" s="15">
        <f t="shared" ref="H39" si="165">ROUND(G39*0.01,2)</f>
        <v>1472.33</v>
      </c>
      <c r="I39" s="16">
        <f t="shared" ref="I39" si="166">G39-H39</f>
        <v>145761.09000000003</v>
      </c>
    </row>
    <row r="40" spans="1:9" ht="15" customHeight="1" x14ac:dyDescent="0.25">
      <c r="A40" s="26">
        <f t="shared" si="11"/>
        <v>45703</v>
      </c>
      <c r="B40" s="15">
        <v>22658372.980000004</v>
      </c>
      <c r="C40" s="15">
        <v>21810230.23</v>
      </c>
      <c r="D40" s="15">
        <f t="shared" ref="D40" si="167">B40-C40</f>
        <v>848142.75000000373</v>
      </c>
      <c r="E40" s="15">
        <f>ROUND(D40*0.15,2)</f>
        <v>127221.41</v>
      </c>
      <c r="F40" s="15">
        <f t="shared" ref="F40" si="168">ROUND(E40*0.15,2)</f>
        <v>19083.21</v>
      </c>
      <c r="G40" s="15">
        <f t="shared" ref="G40" si="169">E40-F40</f>
        <v>108138.20000000001</v>
      </c>
      <c r="H40" s="15">
        <f t="shared" ref="H40" si="170">ROUND(G40*0.01,2)</f>
        <v>1081.3800000000001</v>
      </c>
      <c r="I40" s="16">
        <f t="shared" ref="I40" si="171">G40-H40</f>
        <v>107056.82</v>
      </c>
    </row>
    <row r="41" spans="1:9" ht="15" customHeight="1" x14ac:dyDescent="0.25">
      <c r="A41" s="26">
        <f t="shared" si="11"/>
        <v>45710</v>
      </c>
      <c r="B41" s="15">
        <v>24622701.879999999</v>
      </c>
      <c r="C41" s="15">
        <v>23846905.759999998</v>
      </c>
      <c r="D41" s="15">
        <f t="shared" ref="D41" si="172">B41-C41</f>
        <v>775796.12000000104</v>
      </c>
      <c r="E41" s="15">
        <f>ROUND(D41*0.15,2)</f>
        <v>116369.42</v>
      </c>
      <c r="F41" s="15">
        <f t="shared" ref="F41" si="173">ROUND(E41*0.15,2)</f>
        <v>17455.41</v>
      </c>
      <c r="G41" s="15">
        <f t="shared" ref="G41" si="174">E41-F41</f>
        <v>98914.01</v>
      </c>
      <c r="H41" s="15">
        <f t="shared" ref="H41" si="175">ROUND(G41*0.01,2)</f>
        <v>989.14</v>
      </c>
      <c r="I41" s="16">
        <f t="shared" ref="I41" si="176">G41-H41</f>
        <v>97924.87</v>
      </c>
    </row>
    <row r="42" spans="1:9" ht="15" customHeight="1" x14ac:dyDescent="0.25">
      <c r="A42" s="26">
        <f t="shared" si="11"/>
        <v>45717</v>
      </c>
      <c r="B42" s="15">
        <v>26004813.949999999</v>
      </c>
      <c r="C42" s="15">
        <v>24547669.359999999</v>
      </c>
      <c r="D42" s="15">
        <f t="shared" ref="D42" si="177">B42-C42</f>
        <v>1457144.5899999999</v>
      </c>
      <c r="E42" s="15">
        <f>ROUND(D42*0.15,2)+0.01</f>
        <v>218571.7</v>
      </c>
      <c r="F42" s="15">
        <f t="shared" ref="F42" si="178">ROUND(E42*0.15,2)</f>
        <v>32785.760000000002</v>
      </c>
      <c r="G42" s="15">
        <f t="shared" ref="G42" si="179">E42-F42</f>
        <v>185785.94</v>
      </c>
      <c r="H42" s="15">
        <f t="shared" ref="H42" si="180">ROUND(G42*0.01,2)</f>
        <v>1857.86</v>
      </c>
      <c r="I42" s="16">
        <f t="shared" ref="I42" si="181">G42-H42</f>
        <v>183928.08000000002</v>
      </c>
    </row>
    <row r="43" spans="1:9" ht="15" customHeight="1" x14ac:dyDescent="0.25">
      <c r="A43" s="26">
        <f t="shared" si="11"/>
        <v>45724</v>
      </c>
      <c r="B43" s="15">
        <v>25856148.510000002</v>
      </c>
      <c r="C43" s="15">
        <v>24661739.630000003</v>
      </c>
      <c r="D43" s="15">
        <f t="shared" ref="D43" si="182">B43-C43</f>
        <v>1194408.879999999</v>
      </c>
      <c r="E43" s="15">
        <f>ROUND(D43*0.15,2)</f>
        <v>179161.33</v>
      </c>
      <c r="F43" s="15">
        <f t="shared" ref="F43" si="183">ROUND(E43*0.15,2)</f>
        <v>26874.2</v>
      </c>
      <c r="G43" s="15">
        <f t="shared" ref="G43" si="184">E43-F43</f>
        <v>152287.12999999998</v>
      </c>
      <c r="H43" s="15">
        <f t="shared" ref="H43" si="185">ROUND(G43*0.01,2)</f>
        <v>1522.87</v>
      </c>
      <c r="I43" s="16">
        <f t="shared" ref="I43" si="186">G43-H43</f>
        <v>150764.25999999998</v>
      </c>
    </row>
    <row r="44" spans="1:9" ht="15" customHeight="1" x14ac:dyDescent="0.25">
      <c r="A44" s="26">
        <f t="shared" si="11"/>
        <v>45731</v>
      </c>
      <c r="B44" s="15">
        <v>24296445.569999997</v>
      </c>
      <c r="C44" s="15">
        <v>23309796.039999999</v>
      </c>
      <c r="D44" s="15">
        <f t="shared" ref="D44" si="187">B44-C44</f>
        <v>986649.52999999747</v>
      </c>
      <c r="E44" s="15">
        <f>ROUND(D44*0.15,2)-0.01</f>
        <v>147997.41999999998</v>
      </c>
      <c r="F44" s="15">
        <f t="shared" ref="F44" si="188">ROUND(E44*0.15,2)</f>
        <v>22199.61</v>
      </c>
      <c r="G44" s="15">
        <f t="shared" ref="G44" si="189">E44-F44</f>
        <v>125797.80999999998</v>
      </c>
      <c r="H44" s="15">
        <f t="shared" ref="H44" si="190">ROUND(G44*0.01,2)</f>
        <v>1257.98</v>
      </c>
      <c r="I44" s="16">
        <f t="shared" ref="I44" si="191">G44-H44</f>
        <v>124539.82999999999</v>
      </c>
    </row>
    <row r="45" spans="1:9" ht="15" customHeight="1" x14ac:dyDescent="0.25">
      <c r="A45" s="26">
        <f t="shared" si="11"/>
        <v>45738</v>
      </c>
      <c r="B45" s="15">
        <v>25961363.969999999</v>
      </c>
      <c r="C45" s="15">
        <v>24888127.630000003</v>
      </c>
      <c r="D45" s="15">
        <f t="shared" ref="D45" si="192">B45-C45</f>
        <v>1073236.3399999961</v>
      </c>
      <c r="E45" s="29">
        <f>ROUND(D45*0.15,2)</f>
        <v>160985.45000000001</v>
      </c>
      <c r="F45" s="15">
        <f t="shared" ref="F45" si="193">ROUND(E45*0.15,2)</f>
        <v>24147.82</v>
      </c>
      <c r="G45" s="15">
        <f t="shared" ref="G45" si="194">E45-F45</f>
        <v>136837.63</v>
      </c>
      <c r="H45" s="15">
        <f t="shared" ref="H45" si="195">ROUND(G45*0.01,2)</f>
        <v>1368.38</v>
      </c>
      <c r="I45" s="16">
        <f t="shared" ref="I45" si="196">G45-H45</f>
        <v>135469.25</v>
      </c>
    </row>
    <row r="46" spans="1:9" ht="15" customHeight="1" x14ac:dyDescent="0.25">
      <c r="A46" s="26">
        <f t="shared" si="11"/>
        <v>45745</v>
      </c>
      <c r="B46" s="15">
        <v>31461178.890000001</v>
      </c>
      <c r="C46" s="15">
        <v>30074054.43</v>
      </c>
      <c r="D46" s="15">
        <f t="shared" ref="D46" si="197">B46-C46</f>
        <v>1387124.4600000009</v>
      </c>
      <c r="E46" s="29">
        <f>ROUND(D46*0.15,2)</f>
        <v>208068.67</v>
      </c>
      <c r="F46" s="15">
        <f t="shared" ref="F46" si="198">ROUND(E46*0.15,2)</f>
        <v>31210.3</v>
      </c>
      <c r="G46" s="15">
        <f t="shared" ref="G46" si="199">E46-F46</f>
        <v>176858.37000000002</v>
      </c>
      <c r="H46" s="15">
        <f t="shared" ref="H46" si="200">ROUND(G46*0.01,2)</f>
        <v>1768.58</v>
      </c>
      <c r="I46" s="16">
        <f t="shared" ref="I46" si="201">G46-H46</f>
        <v>175089.79000000004</v>
      </c>
    </row>
    <row r="47" spans="1:9" ht="15" customHeight="1" x14ac:dyDescent="0.25">
      <c r="A47" s="26">
        <f t="shared" si="11"/>
        <v>45752</v>
      </c>
      <c r="B47" s="15">
        <v>30820964.949999999</v>
      </c>
      <c r="C47" s="15">
        <v>29618124.660000004</v>
      </c>
      <c r="D47" s="15">
        <f t="shared" ref="D47" si="202">B47-C47</f>
        <v>1202840.2899999954</v>
      </c>
      <c r="E47" s="29">
        <f>ROUND(D47*0.15,2)+0.01</f>
        <v>180426.05000000002</v>
      </c>
      <c r="F47" s="15">
        <f t="shared" ref="F47" si="203">ROUND(E47*0.15,2)</f>
        <v>27063.91</v>
      </c>
      <c r="G47" s="15">
        <f t="shared" ref="G47" si="204">E47-F47</f>
        <v>153362.14000000001</v>
      </c>
      <c r="H47" s="15">
        <f t="shared" ref="H47" si="205">ROUND(G47*0.01,2)</f>
        <v>1533.62</v>
      </c>
      <c r="I47" s="16">
        <f t="shared" ref="I47" si="206">G47-H47</f>
        <v>151828.52000000002</v>
      </c>
    </row>
    <row r="48" spans="1:9" ht="15" customHeight="1" x14ac:dyDescent="0.25">
      <c r="A48" s="26">
        <f t="shared" si="11"/>
        <v>45759</v>
      </c>
      <c r="B48" s="15">
        <v>26889723.039999999</v>
      </c>
      <c r="C48" s="15">
        <v>25527813.950000003</v>
      </c>
      <c r="D48" s="15">
        <f t="shared" ref="D48" si="207">B48-C48</f>
        <v>1361909.0899999961</v>
      </c>
      <c r="E48" s="29">
        <f>ROUND(D48*0.15,2)</f>
        <v>204286.36</v>
      </c>
      <c r="F48" s="15">
        <f t="shared" ref="F48" si="208">ROUND(E48*0.15,2)</f>
        <v>30642.95</v>
      </c>
      <c r="G48" s="15">
        <f t="shared" ref="G48" si="209">E48-F48</f>
        <v>173643.40999999997</v>
      </c>
      <c r="H48" s="15">
        <f t="shared" ref="H48" si="210">ROUND(G48*0.01,2)</f>
        <v>1736.43</v>
      </c>
      <c r="I48" s="16">
        <f t="shared" ref="I48" si="211">G48-H48</f>
        <v>171906.97999999998</v>
      </c>
    </row>
    <row r="49" spans="1:9" ht="15" customHeight="1" x14ac:dyDescent="0.25">
      <c r="A49" s="26">
        <f t="shared" si="11"/>
        <v>45766</v>
      </c>
      <c r="B49" s="15">
        <v>29570424</v>
      </c>
      <c r="C49" s="15">
        <v>28151360.120000001</v>
      </c>
      <c r="D49" s="15">
        <f t="shared" ref="D49" si="212">B49-C49</f>
        <v>1419063.879999999</v>
      </c>
      <c r="E49" s="29">
        <f>ROUND(D49*0.15,2)+0.01</f>
        <v>212859.59</v>
      </c>
      <c r="F49" s="15">
        <f t="shared" ref="F49" si="213">ROUND(E49*0.15,2)</f>
        <v>31928.94</v>
      </c>
      <c r="G49" s="15">
        <f t="shared" ref="G49" si="214">E49-F49</f>
        <v>180930.65</v>
      </c>
      <c r="H49" s="15">
        <f t="shared" ref="H49" si="215">ROUND(G49*0.01,2)</f>
        <v>1809.31</v>
      </c>
      <c r="I49" s="16">
        <f t="shared" ref="I49" si="216">G49-H49</f>
        <v>179121.34</v>
      </c>
    </row>
    <row r="50" spans="1:9" ht="15" customHeight="1" x14ac:dyDescent="0.25">
      <c r="A50" s="26">
        <f t="shared" si="11"/>
        <v>45773</v>
      </c>
      <c r="B50" s="15">
        <v>28482842.939999994</v>
      </c>
      <c r="C50" s="15">
        <v>27279772.459999997</v>
      </c>
      <c r="D50" s="15">
        <f t="shared" ref="D50" si="217">B50-C50</f>
        <v>1203070.4799999967</v>
      </c>
      <c r="E50" s="29">
        <f>ROUND(D50*0.15,2)+0.01</f>
        <v>180460.58000000002</v>
      </c>
      <c r="F50" s="15">
        <f t="shared" ref="F50" si="218">ROUND(E50*0.15,2)</f>
        <v>27069.09</v>
      </c>
      <c r="G50" s="15">
        <f t="shared" ref="G50" si="219">E50-F50</f>
        <v>153391.49000000002</v>
      </c>
      <c r="H50" s="15">
        <f t="shared" ref="H50" si="220">ROUND(G50*0.01,2)</f>
        <v>1533.91</v>
      </c>
      <c r="I50" s="16">
        <f t="shared" ref="I50" si="221">G50-H50</f>
        <v>151857.58000000002</v>
      </c>
    </row>
    <row r="51" spans="1:9" ht="15" customHeight="1" x14ac:dyDescent="0.25">
      <c r="A51" s="26">
        <f t="shared" si="11"/>
        <v>45780</v>
      </c>
      <c r="B51" s="15">
        <v>32009926.359999999</v>
      </c>
      <c r="C51" s="15">
        <v>30912577.669999998</v>
      </c>
      <c r="D51" s="15">
        <f t="shared" ref="D51" si="222">B51-C51</f>
        <v>1097348.6900000013</v>
      </c>
      <c r="E51" s="29">
        <f>ROUND(D51*0.15,2)+0.01</f>
        <v>164602.31</v>
      </c>
      <c r="F51" s="15">
        <f t="shared" ref="F51" si="223">ROUND(E51*0.15,2)</f>
        <v>24690.35</v>
      </c>
      <c r="G51" s="15">
        <f t="shared" ref="G51" si="224">E51-F51</f>
        <v>139911.96</v>
      </c>
      <c r="H51" s="15">
        <f t="shared" ref="H51" si="225">ROUND(G51*0.01,2)</f>
        <v>1399.12</v>
      </c>
      <c r="I51" s="16">
        <f t="shared" ref="I51" si="226">G51-H51</f>
        <v>138512.84</v>
      </c>
    </row>
    <row r="52" spans="1:9" ht="15" customHeight="1" x14ac:dyDescent="0.25">
      <c r="A52" s="26">
        <f t="shared" si="11"/>
        <v>45787</v>
      </c>
      <c r="B52" s="15">
        <v>27902547.559999999</v>
      </c>
      <c r="C52" s="15">
        <v>26507659.84</v>
      </c>
      <c r="D52" s="15">
        <f t="shared" ref="D52" si="227">B52-C52</f>
        <v>1394887.7199999988</v>
      </c>
      <c r="E52" s="29">
        <f>ROUND(D52*0.15,2)-0.01</f>
        <v>209233.15</v>
      </c>
      <c r="F52" s="15">
        <f t="shared" ref="F52" si="228">ROUND(E52*0.15,2)</f>
        <v>31384.97</v>
      </c>
      <c r="G52" s="15">
        <f t="shared" ref="G52" si="229">E52-F52</f>
        <v>177848.18</v>
      </c>
      <c r="H52" s="15">
        <f t="shared" ref="H52" si="230">ROUND(G52*0.01,2)</f>
        <v>1778.48</v>
      </c>
      <c r="I52" s="16">
        <f t="shared" ref="I52" si="231">G52-H52</f>
        <v>176069.69999999998</v>
      </c>
    </row>
    <row r="53" spans="1:9" ht="15" customHeight="1" x14ac:dyDescent="0.25">
      <c r="A53" s="26">
        <f t="shared" si="11"/>
        <v>45794</v>
      </c>
      <c r="B53" s="15">
        <v>26200021.440000001</v>
      </c>
      <c r="C53" s="15">
        <v>25040542.530000001</v>
      </c>
      <c r="D53" s="15">
        <f t="shared" ref="D53" si="232">B53-C53</f>
        <v>1159478.9100000001</v>
      </c>
      <c r="E53" s="29">
        <f>ROUND(D53*0.15,2)</f>
        <v>173921.84</v>
      </c>
      <c r="F53" s="15">
        <f t="shared" ref="F53" si="233">ROUND(E53*0.15,2)</f>
        <v>26088.28</v>
      </c>
      <c r="G53" s="15">
        <f t="shared" ref="G53" si="234">E53-F53</f>
        <v>147833.56</v>
      </c>
      <c r="H53" s="15">
        <f t="shared" ref="H53" si="235">ROUND(G53*0.01,2)</f>
        <v>1478.34</v>
      </c>
      <c r="I53" s="16">
        <f t="shared" ref="I53" si="236">G53-H53</f>
        <v>146355.22</v>
      </c>
    </row>
    <row r="54" spans="1:9" ht="15" customHeight="1" x14ac:dyDescent="0.25">
      <c r="A54" s="26">
        <f t="shared" si="11"/>
        <v>45801</v>
      </c>
      <c r="B54" s="15">
        <v>25872684.100000001</v>
      </c>
      <c r="C54" s="15">
        <v>24727715.440000001</v>
      </c>
      <c r="D54" s="15">
        <f t="shared" ref="D54" si="237">B54-C54</f>
        <v>1144968.6600000001</v>
      </c>
      <c r="E54" s="29">
        <f>ROUND(D54*0.15,2)</f>
        <v>171745.3</v>
      </c>
      <c r="F54" s="15">
        <f t="shared" ref="F54" si="238">ROUND(E54*0.15,2)</f>
        <v>25761.8</v>
      </c>
      <c r="G54" s="15">
        <f t="shared" ref="G54" si="239">E54-F54</f>
        <v>145983.5</v>
      </c>
      <c r="H54" s="15">
        <f t="shared" ref="H54" si="240">ROUND(G54*0.01,2)</f>
        <v>1459.84</v>
      </c>
      <c r="I54" s="16">
        <f t="shared" ref="I54" si="241">G54-H54</f>
        <v>144523.66</v>
      </c>
    </row>
    <row r="55" spans="1:9" ht="15" customHeight="1" x14ac:dyDescent="0.25">
      <c r="A55" s="26">
        <f t="shared" si="11"/>
        <v>45808</v>
      </c>
      <c r="B55" s="15">
        <v>26820027.539999999</v>
      </c>
      <c r="C55" s="15">
        <v>25524637.510000002</v>
      </c>
      <c r="D55" s="15">
        <f t="shared" ref="D55" si="242">B55-C55</f>
        <v>1295390.0299999975</v>
      </c>
      <c r="E55" s="29">
        <f>ROUND(D55*0.15,2)+0.01</f>
        <v>194308.51</v>
      </c>
      <c r="F55" s="15">
        <f t="shared" ref="F55" si="243">ROUND(E55*0.15,2)</f>
        <v>29146.28</v>
      </c>
      <c r="G55" s="15">
        <f t="shared" ref="G55" si="244">E55-F55</f>
        <v>165162.23000000001</v>
      </c>
      <c r="H55" s="15">
        <f t="shared" ref="H55" si="245">ROUND(G55*0.01,2)</f>
        <v>1651.62</v>
      </c>
      <c r="I55" s="16">
        <f t="shared" ref="I55" si="246">G55-H55</f>
        <v>163510.61000000002</v>
      </c>
    </row>
    <row r="56" spans="1:9" ht="15" customHeight="1" x14ac:dyDescent="0.25">
      <c r="A56" s="26">
        <f t="shared" si="11"/>
        <v>45815</v>
      </c>
      <c r="B56" s="15">
        <v>28956357.270000003</v>
      </c>
      <c r="C56" s="15">
        <v>27613447.729999997</v>
      </c>
      <c r="D56" s="15">
        <f t="shared" ref="D56" si="247">B56-C56</f>
        <v>1342909.5400000066</v>
      </c>
      <c r="E56" s="29">
        <f>ROUND(D56*0.15,2)</f>
        <v>201436.43</v>
      </c>
      <c r="F56" s="15">
        <f t="shared" ref="F56" si="248">ROUND(E56*0.15,2)</f>
        <v>30215.46</v>
      </c>
      <c r="G56" s="15">
        <f t="shared" ref="G56" si="249">E56-F56</f>
        <v>171220.97</v>
      </c>
      <c r="H56" s="15">
        <f t="shared" ref="H56" si="250">ROUND(G56*0.01,2)</f>
        <v>1712.21</v>
      </c>
      <c r="I56" s="16">
        <f t="shared" ref="I56" si="251">G56-H56</f>
        <v>169508.76</v>
      </c>
    </row>
    <row r="57" spans="1:9" ht="15" customHeight="1" x14ac:dyDescent="0.25">
      <c r="A57" s="26">
        <f t="shared" si="11"/>
        <v>45822</v>
      </c>
      <c r="B57" s="15">
        <v>29922320.48</v>
      </c>
      <c r="C57" s="15">
        <v>28686075.27</v>
      </c>
      <c r="D57" s="15">
        <f t="shared" ref="D57" si="252">B57-C57</f>
        <v>1236245.2100000009</v>
      </c>
      <c r="E57" s="29">
        <f>ROUND(D57*0.15,2)</f>
        <v>185436.78</v>
      </c>
      <c r="F57" s="15">
        <f t="shared" ref="F57" si="253">ROUND(E57*0.15,2)</f>
        <v>27815.52</v>
      </c>
      <c r="G57" s="15">
        <f t="shared" ref="G57" si="254">E57-F57</f>
        <v>157621.26</v>
      </c>
      <c r="H57" s="15">
        <f t="shared" ref="H57" si="255">ROUND(G57*0.01,2)</f>
        <v>1576.21</v>
      </c>
      <c r="I57" s="16">
        <f t="shared" ref="I57" si="256">G57-H57</f>
        <v>156045.05000000002</v>
      </c>
    </row>
    <row r="58" spans="1:9" ht="15" customHeight="1" x14ac:dyDescent="0.25">
      <c r="A58" s="26">
        <f t="shared" si="11"/>
        <v>45829</v>
      </c>
      <c r="B58" s="15">
        <v>25648786.079999998</v>
      </c>
      <c r="C58" s="15">
        <v>24390106.289999999</v>
      </c>
      <c r="D58" s="15">
        <f t="shared" ref="D58" si="257">B58-C58</f>
        <v>1258679.7899999991</v>
      </c>
      <c r="E58" s="29">
        <f>ROUND(D58*0.15,2)</f>
        <v>188801.97</v>
      </c>
      <c r="F58" s="15">
        <f t="shared" ref="F58" si="258">ROUND(E58*0.15,2)</f>
        <v>28320.3</v>
      </c>
      <c r="G58" s="15">
        <f t="shared" ref="G58" si="259">E58-F58</f>
        <v>160481.67000000001</v>
      </c>
      <c r="H58" s="15">
        <f t="shared" ref="H58" si="260">ROUND(G58*0.01,2)</f>
        <v>1604.82</v>
      </c>
      <c r="I58" s="16">
        <f t="shared" ref="I58" si="261">G58-H58</f>
        <v>158876.85</v>
      </c>
    </row>
    <row r="59" spans="1:9" ht="15" customHeight="1" x14ac:dyDescent="0.25">
      <c r="A59" s="26">
        <f t="shared" si="11"/>
        <v>45836</v>
      </c>
      <c r="B59" s="15">
        <v>24355975.190000005</v>
      </c>
      <c r="C59" s="15">
        <v>23316996.25999999</v>
      </c>
      <c r="D59" s="15">
        <f t="shared" ref="D59" si="262">B59-C59</f>
        <v>1038978.9300000146</v>
      </c>
      <c r="E59" s="29">
        <f>ROUND(D59*0.15,2)</f>
        <v>155846.84</v>
      </c>
      <c r="F59" s="15">
        <f t="shared" ref="F59" si="263">ROUND(E59*0.15,2)</f>
        <v>23377.03</v>
      </c>
      <c r="G59" s="15">
        <f t="shared" ref="G59" si="264">E59-F59</f>
        <v>132469.81</v>
      </c>
      <c r="H59" s="15">
        <f t="shared" ref="H59" si="265">ROUND(G59*0.01,2)</f>
        <v>1324.7</v>
      </c>
      <c r="I59" s="16">
        <f t="shared" ref="I59" si="266">G59-H59</f>
        <v>131145.10999999999</v>
      </c>
    </row>
    <row r="60" spans="1:9" ht="15" customHeight="1" x14ac:dyDescent="0.25">
      <c r="B60" s="15"/>
      <c r="C60" s="15"/>
      <c r="D60" s="15"/>
      <c r="E60" s="15"/>
      <c r="F60" s="15"/>
      <c r="G60" s="15"/>
      <c r="H60" s="15"/>
      <c r="I60" s="16"/>
    </row>
    <row r="61" spans="1:9" ht="15" customHeight="1" thickBot="1" x14ac:dyDescent="0.3">
      <c r="B61" s="17">
        <f t="shared" ref="B61:I61" si="267">SUM(B8:B60)</f>
        <v>1178665189.2700002</v>
      </c>
      <c r="C61" s="17">
        <f t="shared" si="267"/>
        <v>1126764247.8000002</v>
      </c>
      <c r="D61" s="17">
        <f t="shared" si="267"/>
        <v>51900941.469999991</v>
      </c>
      <c r="E61" s="17">
        <f t="shared" si="267"/>
        <v>7785141.2599999998</v>
      </c>
      <c r="F61" s="17">
        <f t="shared" si="267"/>
        <v>1167771.21</v>
      </c>
      <c r="G61" s="17">
        <f t="shared" si="267"/>
        <v>6617370.0499999998</v>
      </c>
      <c r="H61" s="17">
        <f t="shared" si="267"/>
        <v>66173.7</v>
      </c>
      <c r="I61" s="17">
        <f t="shared" si="267"/>
        <v>6551196.3499999987</v>
      </c>
    </row>
    <row r="62" spans="1:9" ht="15" customHeight="1" thickTop="1" x14ac:dyDescent="0.25"/>
    <row r="63" spans="1:9" ht="15" customHeight="1" x14ac:dyDescent="0.25">
      <c r="A63" s="11" t="s">
        <v>17</v>
      </c>
    </row>
    <row r="64" spans="1:9" ht="15" customHeight="1" x14ac:dyDescent="0.25">
      <c r="A64" s="7" t="s">
        <v>14</v>
      </c>
    </row>
    <row r="65" spans="1:1" ht="15" customHeight="1" x14ac:dyDescent="0.25">
      <c r="A65" s="7" t="s">
        <v>15</v>
      </c>
    </row>
    <row r="75" spans="1:1" ht="14.25" customHeight="1" x14ac:dyDescent="0.25"/>
    <row r="76" spans="1:1" ht="14.25" customHeight="1" x14ac:dyDescent="0.25"/>
    <row r="77" spans="1:1" ht="14.25" customHeight="1" x14ac:dyDescent="0.25"/>
    <row r="78" spans="1:1" ht="14.25" customHeight="1" x14ac:dyDescent="0.25"/>
    <row r="79" spans="1:1" ht="14.25" customHeight="1" x14ac:dyDescent="0.25"/>
    <row r="80" spans="1:1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</sheetData>
  <mergeCells count="2">
    <mergeCell ref="A1:I1"/>
    <mergeCell ref="A6:I6"/>
  </mergeCells>
  <pageMargins left="0.25" right="0.25" top="0.25" bottom="0.25" header="0.25" footer="0"/>
  <pageSetup scale="9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65"/>
  <sheetViews>
    <sheetView zoomScaleNormal="100" workbookViewId="0">
      <pane ySplit="6" topLeftCell="A34" activePane="bottomLeft" state="frozen"/>
      <selection pane="bottomLeft" activeCell="A60" sqref="A60"/>
    </sheetView>
  </sheetViews>
  <sheetFormatPr defaultColWidth="10.7109375" defaultRowHeight="15" customHeight="1" x14ac:dyDescent="0.25"/>
  <cols>
    <col min="1" max="1" width="10.85546875" style="14" bestFit="1" customWidth="1"/>
    <col min="2" max="3" width="17.7109375" style="12" customWidth="1"/>
    <col min="4" max="5" width="15.7109375" style="12" customWidth="1"/>
    <col min="6" max="8" width="14.7109375" style="12" customWidth="1"/>
    <col min="9" max="9" width="15" style="12" customWidth="1"/>
    <col min="10" max="16384" width="10.7109375" style="12"/>
  </cols>
  <sheetData>
    <row r="1" spans="1:9" ht="15" customHeight="1" x14ac:dyDescent="0.25">
      <c r="A1" s="35" t="s">
        <v>16</v>
      </c>
      <c r="B1" s="32"/>
      <c r="C1" s="32"/>
      <c r="D1" s="32"/>
      <c r="E1" s="32"/>
      <c r="F1" s="32"/>
      <c r="G1" s="32"/>
      <c r="H1" s="32"/>
      <c r="I1" s="32"/>
    </row>
    <row r="2" spans="1:9" ht="15" customHeight="1" x14ac:dyDescent="0.25">
      <c r="A2" s="13"/>
      <c r="B2" s="13"/>
      <c r="C2" s="13"/>
      <c r="D2" s="13"/>
      <c r="E2" s="13"/>
      <c r="F2" s="13"/>
      <c r="G2" s="13"/>
      <c r="H2" s="13"/>
    </row>
    <row r="3" spans="1:9" ht="30" x14ac:dyDescent="0.25">
      <c r="A3" s="18" t="s">
        <v>6</v>
      </c>
      <c r="B3" s="18" t="s">
        <v>0</v>
      </c>
      <c r="C3" s="19" t="s">
        <v>1</v>
      </c>
      <c r="D3" s="25" t="s">
        <v>10</v>
      </c>
      <c r="E3" s="25" t="s">
        <v>11</v>
      </c>
      <c r="F3" s="18" t="s">
        <v>3</v>
      </c>
      <c r="G3" s="18" t="s">
        <v>2</v>
      </c>
      <c r="H3" s="25" t="s">
        <v>12</v>
      </c>
      <c r="I3" s="25" t="s">
        <v>13</v>
      </c>
    </row>
    <row r="4" spans="1:9" x14ac:dyDescent="0.25">
      <c r="A4" s="27" t="s">
        <v>20</v>
      </c>
      <c r="B4" s="20">
        <v>172343080.87999997</v>
      </c>
      <c r="C4" s="21">
        <v>165912541.56000003</v>
      </c>
      <c r="D4" s="20">
        <v>6430539.3199999966</v>
      </c>
      <c r="E4" s="20">
        <v>964580.92999999982</v>
      </c>
      <c r="F4" s="20">
        <v>144687.14999999997</v>
      </c>
      <c r="G4" s="20">
        <v>819893.77999999991</v>
      </c>
      <c r="H4" s="22">
        <v>8198.93</v>
      </c>
      <c r="I4" s="20">
        <v>811694.85000000009</v>
      </c>
    </row>
    <row r="5" spans="1:9" x14ac:dyDescent="0.25">
      <c r="A5" s="13"/>
      <c r="B5" s="23"/>
      <c r="C5" s="13"/>
      <c r="D5" s="23"/>
      <c r="E5" s="23"/>
      <c r="F5" s="23"/>
      <c r="G5" s="23"/>
      <c r="H5" s="23"/>
      <c r="I5" s="23"/>
    </row>
    <row r="6" spans="1:9" ht="15" customHeight="1" x14ac:dyDescent="0.25">
      <c r="A6" s="33" t="s">
        <v>18</v>
      </c>
      <c r="B6" s="34"/>
      <c r="C6" s="34"/>
      <c r="D6" s="34"/>
      <c r="E6" s="34"/>
      <c r="F6" s="34"/>
      <c r="G6" s="34"/>
      <c r="H6" s="34"/>
      <c r="I6" s="34"/>
    </row>
    <row r="7" spans="1:9" ht="15" customHeight="1" x14ac:dyDescent="0.25">
      <c r="B7" s="15"/>
      <c r="C7" s="15"/>
      <c r="D7" s="15"/>
      <c r="E7" s="15"/>
      <c r="F7" s="15"/>
      <c r="G7" s="15"/>
      <c r="H7" s="15"/>
      <c r="I7" s="16"/>
    </row>
    <row r="8" spans="1:9" ht="15" customHeight="1" x14ac:dyDescent="0.25">
      <c r="A8" s="26" t="s">
        <v>19</v>
      </c>
      <c r="B8" s="15">
        <v>3153350.49</v>
      </c>
      <c r="C8" s="15">
        <v>2996121.2700000005</v>
      </c>
      <c r="D8" s="15">
        <f t="shared" ref="D8" si="0">B8-C8</f>
        <v>157229.21999999974</v>
      </c>
      <c r="E8" s="15">
        <f t="shared" ref="E8:E13" si="1">ROUND(D8*0.15,2)</f>
        <v>23584.38</v>
      </c>
      <c r="F8" s="15">
        <f t="shared" ref="F8" si="2">ROUND(E8*0.15,2)</f>
        <v>3537.66</v>
      </c>
      <c r="G8" s="15">
        <f t="shared" ref="G8" si="3">E8-F8</f>
        <v>20046.72</v>
      </c>
      <c r="H8" s="15">
        <f t="shared" ref="H8" si="4">ROUND(G8*0.01,2)</f>
        <v>200.47</v>
      </c>
      <c r="I8" s="16">
        <f t="shared" ref="I8" si="5">G8-H8</f>
        <v>19846.25</v>
      </c>
    </row>
    <row r="9" spans="1:9" ht="15" customHeight="1" x14ac:dyDescent="0.25">
      <c r="A9" s="26">
        <v>45486</v>
      </c>
      <c r="B9" s="15">
        <v>4046966.2500000005</v>
      </c>
      <c r="C9" s="15">
        <v>3871504.4400000004</v>
      </c>
      <c r="D9" s="15">
        <f t="shared" ref="D9" si="6">B9-C9</f>
        <v>175461.81000000006</v>
      </c>
      <c r="E9" s="15">
        <f t="shared" si="1"/>
        <v>26319.27</v>
      </c>
      <c r="F9" s="15">
        <f t="shared" ref="F9" si="7">ROUND(E9*0.15,2)</f>
        <v>3947.89</v>
      </c>
      <c r="G9" s="15">
        <f t="shared" ref="G9" si="8">E9-F9</f>
        <v>22371.38</v>
      </c>
      <c r="H9" s="15">
        <f t="shared" ref="H9" si="9">ROUND(G9*0.01,2)</f>
        <v>223.71</v>
      </c>
      <c r="I9" s="16">
        <f t="shared" ref="I9" si="10">G9-H9</f>
        <v>22147.670000000002</v>
      </c>
    </row>
    <row r="10" spans="1:9" ht="15" customHeight="1" x14ac:dyDescent="0.25">
      <c r="A10" s="26">
        <f t="shared" ref="A10:A59" si="11">A9+7</f>
        <v>45493</v>
      </c>
      <c r="B10" s="15">
        <v>4615637.42</v>
      </c>
      <c r="C10" s="15">
        <v>4442129.67</v>
      </c>
      <c r="D10" s="15">
        <f t="shared" ref="D10" si="12">B10-C10</f>
        <v>173507.75</v>
      </c>
      <c r="E10" s="15">
        <f t="shared" si="1"/>
        <v>26026.16</v>
      </c>
      <c r="F10" s="15">
        <f t="shared" ref="F10" si="13">ROUND(E10*0.15,2)</f>
        <v>3903.92</v>
      </c>
      <c r="G10" s="15">
        <f t="shared" ref="G10" si="14">E10-F10</f>
        <v>22122.239999999998</v>
      </c>
      <c r="H10" s="15">
        <f t="shared" ref="H10" si="15">ROUND(G10*0.01,2)</f>
        <v>221.22</v>
      </c>
      <c r="I10" s="16">
        <f t="shared" ref="I10" si="16">G10-H10</f>
        <v>21901.019999999997</v>
      </c>
    </row>
    <row r="11" spans="1:9" ht="15" customHeight="1" x14ac:dyDescent="0.25">
      <c r="A11" s="26">
        <f t="shared" si="11"/>
        <v>45500</v>
      </c>
      <c r="B11" s="15">
        <v>3228871.8</v>
      </c>
      <c r="C11" s="15">
        <v>3104877.17</v>
      </c>
      <c r="D11" s="15">
        <f t="shared" ref="D11" si="17">B11-C11</f>
        <v>123994.62999999989</v>
      </c>
      <c r="E11" s="15">
        <f t="shared" si="1"/>
        <v>18599.189999999999</v>
      </c>
      <c r="F11" s="15">
        <f t="shared" ref="F11" si="18">ROUND(E11*0.15,2)</f>
        <v>2789.88</v>
      </c>
      <c r="G11" s="15">
        <f t="shared" ref="G11" si="19">E11-F11</f>
        <v>15809.309999999998</v>
      </c>
      <c r="H11" s="15">
        <f t="shared" ref="H11" si="20">ROUND(G11*0.01,2)</f>
        <v>158.09</v>
      </c>
      <c r="I11" s="16">
        <f t="shared" ref="I11" si="21">G11-H11</f>
        <v>15651.219999999998</v>
      </c>
    </row>
    <row r="12" spans="1:9" ht="15" customHeight="1" x14ac:dyDescent="0.25">
      <c r="A12" s="26">
        <f t="shared" si="11"/>
        <v>45507</v>
      </c>
      <c r="B12" s="15">
        <v>3587109.39</v>
      </c>
      <c r="C12" s="15">
        <v>3393979.6</v>
      </c>
      <c r="D12" s="15">
        <f t="shared" ref="D12" si="22">B12-C12</f>
        <v>193129.79000000004</v>
      </c>
      <c r="E12" s="15">
        <f t="shared" si="1"/>
        <v>28969.47</v>
      </c>
      <c r="F12" s="15">
        <f t="shared" ref="F12" si="23">ROUND(E12*0.15,2)</f>
        <v>4345.42</v>
      </c>
      <c r="G12" s="15">
        <f t="shared" ref="G12" si="24">E12-F12</f>
        <v>24624.050000000003</v>
      </c>
      <c r="H12" s="15">
        <f t="shared" ref="H12" si="25">ROUND(G12*0.01,2)</f>
        <v>246.24</v>
      </c>
      <c r="I12" s="16">
        <f t="shared" ref="I12" si="26">G12-H12</f>
        <v>24377.81</v>
      </c>
    </row>
    <row r="13" spans="1:9" ht="15" customHeight="1" x14ac:dyDescent="0.25">
      <c r="A13" s="26">
        <f t="shared" si="11"/>
        <v>45514</v>
      </c>
      <c r="B13" s="15">
        <v>3210084.46</v>
      </c>
      <c r="C13" s="15">
        <v>3055274.3</v>
      </c>
      <c r="D13" s="15">
        <f t="shared" ref="D13" si="27">B13-C13</f>
        <v>154810.16000000015</v>
      </c>
      <c r="E13" s="15">
        <f t="shared" si="1"/>
        <v>23221.52</v>
      </c>
      <c r="F13" s="15">
        <f t="shared" ref="F13" si="28">ROUND(E13*0.15,2)</f>
        <v>3483.23</v>
      </c>
      <c r="G13" s="15">
        <f t="shared" ref="G13" si="29">E13-F13</f>
        <v>19738.29</v>
      </c>
      <c r="H13" s="15">
        <f t="shared" ref="H13" si="30">ROUND(G13*0.01,2)</f>
        <v>197.38</v>
      </c>
      <c r="I13" s="16">
        <f t="shared" ref="I13" si="31">G13-H13</f>
        <v>19540.91</v>
      </c>
    </row>
    <row r="14" spans="1:9" ht="15" customHeight="1" x14ac:dyDescent="0.25">
      <c r="A14" s="26">
        <f t="shared" si="11"/>
        <v>45521</v>
      </c>
      <c r="B14" s="15">
        <v>3388922.75</v>
      </c>
      <c r="C14" s="15">
        <v>3184601.55</v>
      </c>
      <c r="D14" s="15">
        <f t="shared" ref="D14" si="32">B14-C14</f>
        <v>204321.20000000019</v>
      </c>
      <c r="E14" s="15">
        <f>ROUND(D14*0.15,2)-0.01</f>
        <v>30648.170000000002</v>
      </c>
      <c r="F14" s="15">
        <f t="shared" ref="F14" si="33">ROUND(E14*0.15,2)</f>
        <v>4597.2299999999996</v>
      </c>
      <c r="G14" s="15">
        <f t="shared" ref="G14" si="34">E14-F14</f>
        <v>26050.940000000002</v>
      </c>
      <c r="H14" s="15">
        <f t="shared" ref="H14" si="35">ROUND(G14*0.01,2)</f>
        <v>260.51</v>
      </c>
      <c r="I14" s="16">
        <f t="shared" ref="I14" si="36">G14-H14</f>
        <v>25790.430000000004</v>
      </c>
    </row>
    <row r="15" spans="1:9" ht="15" customHeight="1" x14ac:dyDescent="0.25">
      <c r="A15" s="26">
        <f t="shared" si="11"/>
        <v>45528</v>
      </c>
      <c r="B15" s="15">
        <v>3438874.17</v>
      </c>
      <c r="C15" s="15">
        <v>3288532.07</v>
      </c>
      <c r="D15" s="15">
        <f t="shared" ref="D15" si="37">B15-C15</f>
        <v>150342.10000000009</v>
      </c>
      <c r="E15" s="15">
        <f>ROUND(D15*0.15,2)+0.01</f>
        <v>22551.329999999998</v>
      </c>
      <c r="F15" s="15">
        <f t="shared" ref="F15" si="38">ROUND(E15*0.15,2)</f>
        <v>3382.7</v>
      </c>
      <c r="G15" s="15">
        <f t="shared" ref="G15" si="39">E15-F15</f>
        <v>19168.629999999997</v>
      </c>
      <c r="H15" s="15">
        <f t="shared" ref="H15" si="40">ROUND(G15*0.01,2)</f>
        <v>191.69</v>
      </c>
      <c r="I15" s="16">
        <f t="shared" ref="I15" si="41">G15-H15</f>
        <v>18976.939999999999</v>
      </c>
    </row>
    <row r="16" spans="1:9" ht="15" customHeight="1" x14ac:dyDescent="0.25">
      <c r="A16" s="26">
        <f t="shared" si="11"/>
        <v>45535</v>
      </c>
      <c r="B16" s="15">
        <v>3531655.3200000003</v>
      </c>
      <c r="C16" s="15">
        <v>3363056.68</v>
      </c>
      <c r="D16" s="15">
        <f t="shared" ref="D16" si="42">B16-C16</f>
        <v>168598.64000000013</v>
      </c>
      <c r="E16" s="15">
        <f t="shared" ref="E16:E21" si="43">ROUND(D16*0.15,2)</f>
        <v>25289.8</v>
      </c>
      <c r="F16" s="15">
        <f t="shared" ref="F16" si="44">ROUND(E16*0.15,2)</f>
        <v>3793.47</v>
      </c>
      <c r="G16" s="15">
        <f t="shared" ref="G16" si="45">E16-F16</f>
        <v>21496.329999999998</v>
      </c>
      <c r="H16" s="15">
        <f t="shared" ref="H16" si="46">ROUND(G16*0.01,2)</f>
        <v>214.96</v>
      </c>
      <c r="I16" s="16">
        <f t="shared" ref="I16" si="47">G16-H16</f>
        <v>21281.37</v>
      </c>
    </row>
    <row r="17" spans="1:9" ht="15" customHeight="1" x14ac:dyDescent="0.25">
      <c r="A17" s="26">
        <f t="shared" si="11"/>
        <v>45542</v>
      </c>
      <c r="B17" s="15">
        <v>5446814.6200000001</v>
      </c>
      <c r="C17" s="15">
        <v>5383387.790000001</v>
      </c>
      <c r="D17" s="15">
        <f t="shared" ref="D17" si="48">B17-C17</f>
        <v>63426.829999999143</v>
      </c>
      <c r="E17" s="15">
        <f t="shared" si="43"/>
        <v>9514.02</v>
      </c>
      <c r="F17" s="15">
        <f t="shared" ref="F17" si="49">ROUND(E17*0.15,2)</f>
        <v>1427.1</v>
      </c>
      <c r="G17" s="15">
        <f t="shared" ref="G17" si="50">E17-F17</f>
        <v>8086.92</v>
      </c>
      <c r="H17" s="15">
        <f t="shared" ref="H17" si="51">ROUND(G17*0.01,2)</f>
        <v>80.87</v>
      </c>
      <c r="I17" s="16">
        <f t="shared" ref="I17" si="52">G17-H17</f>
        <v>8006.05</v>
      </c>
    </row>
    <row r="18" spans="1:9" ht="15" customHeight="1" x14ac:dyDescent="0.25">
      <c r="A18" s="26">
        <f t="shared" si="11"/>
        <v>45549</v>
      </c>
      <c r="B18" s="15">
        <v>3172306.3</v>
      </c>
      <c r="C18" s="15">
        <v>3007993.61</v>
      </c>
      <c r="D18" s="15">
        <f t="shared" ref="D18" si="53">B18-C18</f>
        <v>164312.68999999994</v>
      </c>
      <c r="E18" s="15">
        <f t="shared" si="43"/>
        <v>24646.9</v>
      </c>
      <c r="F18" s="15">
        <f t="shared" ref="F18" si="54">ROUND(E18*0.15,2)</f>
        <v>3697.04</v>
      </c>
      <c r="G18" s="15">
        <f t="shared" ref="G18" si="55">E18-F18</f>
        <v>20949.86</v>
      </c>
      <c r="H18" s="15">
        <f t="shared" ref="H18" si="56">ROUND(G18*0.01,2)</f>
        <v>209.5</v>
      </c>
      <c r="I18" s="16">
        <f t="shared" ref="I18" si="57">G18-H18</f>
        <v>20740.36</v>
      </c>
    </row>
    <row r="19" spans="1:9" ht="15" customHeight="1" x14ac:dyDescent="0.25">
      <c r="A19" s="26">
        <f t="shared" si="11"/>
        <v>45556</v>
      </c>
      <c r="B19" s="15">
        <v>8789265.3500000015</v>
      </c>
      <c r="C19" s="15">
        <v>8604524.9699999988</v>
      </c>
      <c r="D19" s="15">
        <f t="shared" ref="D19" si="58">B19-C19</f>
        <v>184740.38000000268</v>
      </c>
      <c r="E19" s="15">
        <f t="shared" si="43"/>
        <v>27711.06</v>
      </c>
      <c r="F19" s="15">
        <f t="shared" ref="F19" si="59">ROUND(E19*0.15,2)</f>
        <v>4156.66</v>
      </c>
      <c r="G19" s="15">
        <f t="shared" ref="G19" si="60">E19-F19</f>
        <v>23554.400000000001</v>
      </c>
      <c r="H19" s="15">
        <f t="shared" ref="H19" si="61">ROUND(G19*0.01,2)</f>
        <v>235.54</v>
      </c>
      <c r="I19" s="16">
        <f t="shared" ref="I19" si="62">G19-H19</f>
        <v>23318.86</v>
      </c>
    </row>
    <row r="20" spans="1:9" ht="15" customHeight="1" x14ac:dyDescent="0.25">
      <c r="A20" s="26">
        <f t="shared" si="11"/>
        <v>45563</v>
      </c>
      <c r="B20" s="15">
        <v>2966715.0300000003</v>
      </c>
      <c r="C20" s="15">
        <v>2818076.97</v>
      </c>
      <c r="D20" s="15">
        <f t="shared" ref="D20" si="63">B20-C20</f>
        <v>148638.06000000006</v>
      </c>
      <c r="E20" s="15">
        <f t="shared" si="43"/>
        <v>22295.71</v>
      </c>
      <c r="F20" s="15">
        <f t="shared" ref="F20" si="64">ROUND(E20*0.15,2)</f>
        <v>3344.36</v>
      </c>
      <c r="G20" s="15">
        <f t="shared" ref="G20" si="65">E20-F20</f>
        <v>18951.349999999999</v>
      </c>
      <c r="H20" s="15">
        <f t="shared" ref="H20" si="66">ROUND(G20*0.01,2)</f>
        <v>189.51</v>
      </c>
      <c r="I20" s="16">
        <f t="shared" ref="I20" si="67">G20-H20</f>
        <v>18761.84</v>
      </c>
    </row>
    <row r="21" spans="1:9" ht="15" customHeight="1" x14ac:dyDescent="0.25">
      <c r="A21" s="26">
        <f t="shared" si="11"/>
        <v>45570</v>
      </c>
      <c r="B21" s="15">
        <v>3120500.4699999997</v>
      </c>
      <c r="C21" s="15">
        <v>2965507.88</v>
      </c>
      <c r="D21" s="15">
        <f t="shared" ref="D21" si="68">B21-C21</f>
        <v>154992.58999999985</v>
      </c>
      <c r="E21" s="15">
        <f t="shared" si="43"/>
        <v>23248.89</v>
      </c>
      <c r="F21" s="15">
        <f t="shared" ref="F21" si="69">ROUND(E21*0.15,2)</f>
        <v>3487.33</v>
      </c>
      <c r="G21" s="15">
        <f t="shared" ref="G21" si="70">E21-F21</f>
        <v>19761.559999999998</v>
      </c>
      <c r="H21" s="15">
        <f t="shared" ref="H21" si="71">ROUND(G21*0.01,2)</f>
        <v>197.62</v>
      </c>
      <c r="I21" s="16">
        <f t="shared" ref="I21" si="72">G21-H21</f>
        <v>19563.939999999999</v>
      </c>
    </row>
    <row r="22" spans="1:9" ht="15" customHeight="1" x14ac:dyDescent="0.25">
      <c r="A22" s="26">
        <f t="shared" si="11"/>
        <v>45577</v>
      </c>
      <c r="B22" s="15">
        <v>3762924.6200000006</v>
      </c>
      <c r="C22" s="15">
        <v>3642344.96</v>
      </c>
      <c r="D22" s="15">
        <f t="shared" ref="D22" si="73">B22-C22</f>
        <v>120579.66000000061</v>
      </c>
      <c r="E22" s="15">
        <f t="shared" ref="E22" si="74">ROUND(D22*0.15,2)</f>
        <v>18086.95</v>
      </c>
      <c r="F22" s="15">
        <f t="shared" ref="F22" si="75">ROUND(E22*0.15,2)</f>
        <v>2713.04</v>
      </c>
      <c r="G22" s="15">
        <f t="shared" ref="G22" si="76">E22-F22</f>
        <v>15373.91</v>
      </c>
      <c r="H22" s="15">
        <f t="shared" ref="H22" si="77">ROUND(G22*0.01,2)</f>
        <v>153.74</v>
      </c>
      <c r="I22" s="16">
        <f t="shared" ref="I22" si="78">G22-H22</f>
        <v>15220.17</v>
      </c>
    </row>
    <row r="23" spans="1:9" ht="15" customHeight="1" x14ac:dyDescent="0.25">
      <c r="A23" s="26">
        <f t="shared" si="11"/>
        <v>45584</v>
      </c>
      <c r="B23" s="15">
        <v>3080578.48</v>
      </c>
      <c r="C23" s="15">
        <v>2919908.1900000004</v>
      </c>
      <c r="D23" s="15">
        <f t="shared" ref="D23" si="79">B23-C23</f>
        <v>160670.28999999957</v>
      </c>
      <c r="E23" s="15">
        <f t="shared" ref="E23" si="80">ROUND(D23*0.15,2)</f>
        <v>24100.54</v>
      </c>
      <c r="F23" s="15">
        <f t="shared" ref="F23" si="81">ROUND(E23*0.15,2)</f>
        <v>3615.08</v>
      </c>
      <c r="G23" s="15">
        <f t="shared" ref="G23" si="82">E23-F23</f>
        <v>20485.46</v>
      </c>
      <c r="H23" s="15">
        <f t="shared" ref="H23" si="83">ROUND(G23*0.01,2)</f>
        <v>204.85</v>
      </c>
      <c r="I23" s="16">
        <f t="shared" ref="I23" si="84">G23-H23</f>
        <v>20280.61</v>
      </c>
    </row>
    <row r="24" spans="1:9" ht="15" customHeight="1" x14ac:dyDescent="0.25">
      <c r="A24" s="26">
        <f t="shared" si="11"/>
        <v>45591</v>
      </c>
      <c r="B24" s="15">
        <v>3052797.51</v>
      </c>
      <c r="C24" s="15">
        <v>2877430.16</v>
      </c>
      <c r="D24" s="15">
        <f t="shared" ref="D24" si="85">B24-C24</f>
        <v>175367.34999999963</v>
      </c>
      <c r="E24" s="15">
        <f t="shared" ref="E24" si="86">ROUND(D24*0.15,2)</f>
        <v>26305.1</v>
      </c>
      <c r="F24" s="15">
        <f t="shared" ref="F24" si="87">ROUND(E24*0.15,2)</f>
        <v>3945.77</v>
      </c>
      <c r="G24" s="15">
        <f t="shared" ref="G24" si="88">E24-F24</f>
        <v>22359.329999999998</v>
      </c>
      <c r="H24" s="15">
        <f t="shared" ref="H24" si="89">ROUND(G24*0.01,2)</f>
        <v>223.59</v>
      </c>
      <c r="I24" s="16">
        <f t="shared" ref="I24" si="90">G24-H24</f>
        <v>22135.739999999998</v>
      </c>
    </row>
    <row r="25" spans="1:9" ht="15" customHeight="1" x14ac:dyDescent="0.25">
      <c r="A25" s="26">
        <f t="shared" si="11"/>
        <v>45598</v>
      </c>
      <c r="B25" s="15">
        <v>3267469.0999999996</v>
      </c>
      <c r="C25" s="15">
        <v>3068380.02</v>
      </c>
      <c r="D25" s="15">
        <f t="shared" ref="D25" si="91">B25-C25</f>
        <v>199089.07999999961</v>
      </c>
      <c r="E25" s="15">
        <f t="shared" ref="E25" si="92">ROUND(D25*0.15,2)</f>
        <v>29863.360000000001</v>
      </c>
      <c r="F25" s="15">
        <f t="shared" ref="F25" si="93">ROUND(E25*0.15,2)</f>
        <v>4479.5</v>
      </c>
      <c r="G25" s="15">
        <f t="shared" ref="G25" si="94">E25-F25</f>
        <v>25383.86</v>
      </c>
      <c r="H25" s="15">
        <f t="shared" ref="H25" si="95">ROUND(G25*0.01,2)</f>
        <v>253.84</v>
      </c>
      <c r="I25" s="16">
        <f t="shared" ref="I25" si="96">G25-H25</f>
        <v>25130.02</v>
      </c>
    </row>
    <row r="26" spans="1:9" ht="15" customHeight="1" x14ac:dyDescent="0.25">
      <c r="A26" s="26">
        <f t="shared" si="11"/>
        <v>45605</v>
      </c>
      <c r="B26" s="15">
        <v>2782402.1</v>
      </c>
      <c r="C26" s="15">
        <v>2611914.08</v>
      </c>
      <c r="D26" s="15">
        <f t="shared" ref="D26" si="97">B26-C26</f>
        <v>170488.02000000002</v>
      </c>
      <c r="E26" s="15">
        <f t="shared" ref="E26" si="98">ROUND(D26*0.15,2)</f>
        <v>25573.200000000001</v>
      </c>
      <c r="F26" s="15">
        <f t="shared" ref="F26" si="99">ROUND(E26*0.15,2)</f>
        <v>3835.98</v>
      </c>
      <c r="G26" s="15">
        <f t="shared" ref="G26" si="100">E26-F26</f>
        <v>21737.22</v>
      </c>
      <c r="H26" s="15">
        <f t="shared" ref="H26" si="101">ROUND(G26*0.01,2)</f>
        <v>217.37</v>
      </c>
      <c r="I26" s="16">
        <f t="shared" ref="I26" si="102">G26-H26</f>
        <v>21519.850000000002</v>
      </c>
    </row>
    <row r="27" spans="1:9" ht="15" customHeight="1" x14ac:dyDescent="0.25">
      <c r="A27" s="26">
        <f t="shared" si="11"/>
        <v>45612</v>
      </c>
      <c r="B27" s="15">
        <v>3037505.48</v>
      </c>
      <c r="C27" s="15">
        <v>2884333.96</v>
      </c>
      <c r="D27" s="15">
        <f t="shared" ref="D27" si="103">B27-C27</f>
        <v>153171.52000000002</v>
      </c>
      <c r="E27" s="15">
        <f t="shared" ref="E27" si="104">ROUND(D27*0.15,2)</f>
        <v>22975.73</v>
      </c>
      <c r="F27" s="15">
        <f t="shared" ref="F27" si="105">ROUND(E27*0.15,2)</f>
        <v>3446.36</v>
      </c>
      <c r="G27" s="15">
        <f t="shared" ref="G27" si="106">E27-F27</f>
        <v>19529.37</v>
      </c>
      <c r="H27" s="15">
        <f t="shared" ref="H27" si="107">ROUND(G27*0.01,2)</f>
        <v>195.29</v>
      </c>
      <c r="I27" s="16">
        <f t="shared" ref="I27" si="108">G27-H27</f>
        <v>19334.079999999998</v>
      </c>
    </row>
    <row r="28" spans="1:9" ht="15" customHeight="1" x14ac:dyDescent="0.25">
      <c r="A28" s="26">
        <f t="shared" si="11"/>
        <v>45619</v>
      </c>
      <c r="B28" s="15">
        <v>3177933.8299999996</v>
      </c>
      <c r="C28" s="15">
        <v>3030584.59</v>
      </c>
      <c r="D28" s="15">
        <f t="shared" ref="D28" si="109">B28-C28</f>
        <v>147349.23999999976</v>
      </c>
      <c r="E28" s="15">
        <f t="shared" ref="E28" si="110">ROUND(D28*0.15,2)</f>
        <v>22102.39</v>
      </c>
      <c r="F28" s="15">
        <f t="shared" ref="F28" si="111">ROUND(E28*0.15,2)</f>
        <v>3315.36</v>
      </c>
      <c r="G28" s="15">
        <f t="shared" ref="G28" si="112">E28-F28</f>
        <v>18787.03</v>
      </c>
      <c r="H28" s="15">
        <f t="shared" ref="H28" si="113">ROUND(G28*0.01,2)</f>
        <v>187.87</v>
      </c>
      <c r="I28" s="16">
        <f t="shared" ref="I28" si="114">G28-H28</f>
        <v>18599.16</v>
      </c>
    </row>
    <row r="29" spans="1:9" ht="15" customHeight="1" x14ac:dyDescent="0.25">
      <c r="A29" s="26">
        <f t="shared" si="11"/>
        <v>45626</v>
      </c>
      <c r="B29" s="15">
        <v>3150105.21</v>
      </c>
      <c r="C29" s="15">
        <v>2974887.6400000006</v>
      </c>
      <c r="D29" s="15">
        <f t="shared" ref="D29" si="115">B29-C29</f>
        <v>175217.56999999937</v>
      </c>
      <c r="E29" s="15">
        <f t="shared" ref="E29" si="116">ROUND(D29*0.15,2)</f>
        <v>26282.639999999999</v>
      </c>
      <c r="F29" s="15">
        <f t="shared" ref="F29" si="117">ROUND(E29*0.15,2)</f>
        <v>3942.4</v>
      </c>
      <c r="G29" s="15">
        <f t="shared" ref="G29" si="118">E29-F29</f>
        <v>22340.239999999998</v>
      </c>
      <c r="H29" s="15">
        <f t="shared" ref="H29" si="119">ROUND(G29*0.01,2)</f>
        <v>223.4</v>
      </c>
      <c r="I29" s="16">
        <f t="shared" ref="I29" si="120">G29-H29</f>
        <v>22116.839999999997</v>
      </c>
    </row>
    <row r="30" spans="1:9" ht="15" customHeight="1" x14ac:dyDescent="0.25">
      <c r="A30" s="26">
        <f t="shared" si="11"/>
        <v>45633</v>
      </c>
      <c r="B30" s="15">
        <v>3590202.62</v>
      </c>
      <c r="C30" s="15">
        <v>3447446.73</v>
      </c>
      <c r="D30" s="15">
        <f t="shared" ref="D30" si="121">B30-C30</f>
        <v>142755.89000000013</v>
      </c>
      <c r="E30" s="15">
        <f t="shared" ref="E30" si="122">ROUND(D30*0.15,2)</f>
        <v>21413.38</v>
      </c>
      <c r="F30" s="15">
        <f t="shared" ref="F30" si="123">ROUND(E30*0.15,2)</f>
        <v>3212.01</v>
      </c>
      <c r="G30" s="15">
        <f t="shared" ref="G30" si="124">E30-F30</f>
        <v>18201.370000000003</v>
      </c>
      <c r="H30" s="15">
        <f t="shared" ref="H30" si="125">ROUND(G30*0.01,2)</f>
        <v>182.01</v>
      </c>
      <c r="I30" s="16">
        <f t="shared" ref="I30" si="126">G30-H30</f>
        <v>18019.360000000004</v>
      </c>
    </row>
    <row r="31" spans="1:9" ht="15" customHeight="1" x14ac:dyDescent="0.25">
      <c r="A31" s="26">
        <f t="shared" si="11"/>
        <v>45640</v>
      </c>
      <c r="B31" s="15">
        <v>3425753.0300000007</v>
      </c>
      <c r="C31" s="15">
        <v>3223792.04</v>
      </c>
      <c r="D31" s="15">
        <f t="shared" ref="D31" si="127">B31-C31</f>
        <v>201960.99000000069</v>
      </c>
      <c r="E31" s="15">
        <f t="shared" ref="E31" si="128">ROUND(D31*0.15,2)</f>
        <v>30294.15</v>
      </c>
      <c r="F31" s="15">
        <f t="shared" ref="F31" si="129">ROUND(E31*0.15,2)</f>
        <v>4544.12</v>
      </c>
      <c r="G31" s="15">
        <f t="shared" ref="G31" si="130">E31-F31</f>
        <v>25750.030000000002</v>
      </c>
      <c r="H31" s="15">
        <f t="shared" ref="H31" si="131">ROUND(G31*0.01,2)</f>
        <v>257.5</v>
      </c>
      <c r="I31" s="16">
        <f t="shared" ref="I31" si="132">G31-H31</f>
        <v>25492.530000000002</v>
      </c>
    </row>
    <row r="32" spans="1:9" ht="15" customHeight="1" x14ac:dyDescent="0.25">
      <c r="A32" s="26">
        <f t="shared" si="11"/>
        <v>45647</v>
      </c>
      <c r="B32" s="15">
        <v>3499808.5799999996</v>
      </c>
      <c r="C32" s="15">
        <v>3328074.01</v>
      </c>
      <c r="D32" s="15">
        <f t="shared" ref="D32" si="133">B32-C32</f>
        <v>171734.56999999983</v>
      </c>
      <c r="E32" s="15">
        <f t="shared" ref="E32" si="134">ROUND(D32*0.15,2)</f>
        <v>25760.19</v>
      </c>
      <c r="F32" s="15">
        <f t="shared" ref="F32" si="135">ROUND(E32*0.15,2)</f>
        <v>3864.03</v>
      </c>
      <c r="G32" s="15">
        <f t="shared" ref="G32" si="136">E32-F32</f>
        <v>21896.16</v>
      </c>
      <c r="H32" s="15">
        <f t="shared" ref="H32" si="137">ROUND(G32*0.01,2)</f>
        <v>218.96</v>
      </c>
      <c r="I32" s="16">
        <f t="shared" ref="I32" si="138">G32-H32</f>
        <v>21677.200000000001</v>
      </c>
    </row>
    <row r="33" spans="1:9" ht="15" customHeight="1" x14ac:dyDescent="0.25">
      <c r="A33" s="26">
        <f t="shared" si="11"/>
        <v>45654</v>
      </c>
      <c r="B33" s="15">
        <v>3933230.1900000004</v>
      </c>
      <c r="C33" s="15">
        <v>3778120.4299999997</v>
      </c>
      <c r="D33" s="15">
        <f t="shared" ref="D33" si="139">B33-C33</f>
        <v>155109.76000000071</v>
      </c>
      <c r="E33" s="15">
        <f t="shared" ref="E33" si="140">ROUND(D33*0.15,2)</f>
        <v>23266.46</v>
      </c>
      <c r="F33" s="15">
        <f t="shared" ref="F33" si="141">ROUND(E33*0.15,2)</f>
        <v>3489.97</v>
      </c>
      <c r="G33" s="15">
        <f t="shared" ref="G33" si="142">E33-F33</f>
        <v>19776.489999999998</v>
      </c>
      <c r="H33" s="15">
        <f t="shared" ref="H33" si="143">ROUND(G33*0.01,2)</f>
        <v>197.76</v>
      </c>
      <c r="I33" s="16">
        <f t="shared" ref="I33" si="144">G33-H33</f>
        <v>19578.73</v>
      </c>
    </row>
    <row r="34" spans="1:9" ht="15" customHeight="1" x14ac:dyDescent="0.25">
      <c r="A34" s="26">
        <f t="shared" si="11"/>
        <v>45661</v>
      </c>
      <c r="B34" s="15">
        <v>3371478.1300000004</v>
      </c>
      <c r="C34" s="15">
        <v>3224223.21</v>
      </c>
      <c r="D34" s="15">
        <f t="shared" ref="D34" si="145">B34-C34</f>
        <v>147254.92000000039</v>
      </c>
      <c r="E34" s="15">
        <f t="shared" ref="E34" si="146">ROUND(D34*0.15,2)</f>
        <v>22088.240000000002</v>
      </c>
      <c r="F34" s="15">
        <f t="shared" ref="F34" si="147">ROUND(E34*0.15,2)</f>
        <v>3313.24</v>
      </c>
      <c r="G34" s="15">
        <f t="shared" ref="G34" si="148">E34-F34</f>
        <v>18775</v>
      </c>
      <c r="H34" s="15">
        <f t="shared" ref="H34" si="149">ROUND(G34*0.01,2)</f>
        <v>187.75</v>
      </c>
      <c r="I34" s="16">
        <f t="shared" ref="I34" si="150">G34-H34</f>
        <v>18587.25</v>
      </c>
    </row>
    <row r="35" spans="1:9" ht="15" customHeight="1" x14ac:dyDescent="0.25">
      <c r="A35" s="26">
        <f t="shared" si="11"/>
        <v>45668</v>
      </c>
      <c r="B35" s="15">
        <v>3621614.85</v>
      </c>
      <c r="C35" s="15">
        <v>3475854.43</v>
      </c>
      <c r="D35" s="15">
        <f t="shared" ref="D35" si="151">B35-C35</f>
        <v>145760.41999999993</v>
      </c>
      <c r="E35" s="15">
        <f t="shared" ref="E35" si="152">ROUND(D35*0.15,2)</f>
        <v>21864.06</v>
      </c>
      <c r="F35" s="15">
        <f t="shared" ref="F35" si="153">ROUND(E35*0.15,2)</f>
        <v>3279.61</v>
      </c>
      <c r="G35" s="15">
        <f t="shared" ref="G35" si="154">E35-F35</f>
        <v>18584.45</v>
      </c>
      <c r="H35" s="15">
        <f t="shared" ref="H35" si="155">ROUND(G35*0.01,2)</f>
        <v>185.84</v>
      </c>
      <c r="I35" s="16">
        <f t="shared" ref="I35" si="156">G35-H35</f>
        <v>18398.61</v>
      </c>
    </row>
    <row r="36" spans="1:9" ht="15" customHeight="1" x14ac:dyDescent="0.25">
      <c r="A36" s="26">
        <f t="shared" si="11"/>
        <v>45675</v>
      </c>
      <c r="B36" s="15">
        <v>3255952.4600000004</v>
      </c>
      <c r="C36" s="15">
        <v>3075160.18</v>
      </c>
      <c r="D36" s="15">
        <f t="shared" ref="D36" si="157">B36-C36</f>
        <v>180792.28000000026</v>
      </c>
      <c r="E36" s="15">
        <f t="shared" ref="E36" si="158">ROUND(D36*0.15,2)</f>
        <v>27118.84</v>
      </c>
      <c r="F36" s="15">
        <f t="shared" ref="F36" si="159">ROUND(E36*0.15,2)</f>
        <v>4067.83</v>
      </c>
      <c r="G36" s="15">
        <f t="shared" ref="G36" si="160">E36-F36</f>
        <v>23051.010000000002</v>
      </c>
      <c r="H36" s="15">
        <f t="shared" ref="H36" si="161">ROUND(G36*0.01,2)</f>
        <v>230.51</v>
      </c>
      <c r="I36" s="16">
        <f t="shared" ref="I36" si="162">G36-H36</f>
        <v>22820.500000000004</v>
      </c>
    </row>
    <row r="37" spans="1:9" ht="15" customHeight="1" x14ac:dyDescent="0.25">
      <c r="A37" s="26">
        <f t="shared" si="11"/>
        <v>45682</v>
      </c>
      <c r="B37" s="15">
        <v>3686447.3000000003</v>
      </c>
      <c r="C37" s="15">
        <v>3545153.8800000004</v>
      </c>
      <c r="D37" s="15">
        <f t="shared" ref="D37" si="163">B37-C37</f>
        <v>141293.41999999993</v>
      </c>
      <c r="E37" s="15">
        <f t="shared" ref="E37" si="164">ROUND(D37*0.15,2)</f>
        <v>21194.01</v>
      </c>
      <c r="F37" s="15">
        <f t="shared" ref="F37" si="165">ROUND(E37*0.15,2)</f>
        <v>3179.1</v>
      </c>
      <c r="G37" s="15">
        <f t="shared" ref="G37" si="166">E37-F37</f>
        <v>18014.91</v>
      </c>
      <c r="H37" s="15">
        <f t="shared" ref="H37" si="167">ROUND(G37*0.01,2)</f>
        <v>180.15</v>
      </c>
      <c r="I37" s="16">
        <f t="shared" ref="I37" si="168">G37-H37</f>
        <v>17834.759999999998</v>
      </c>
    </row>
    <row r="38" spans="1:9" ht="15" customHeight="1" x14ac:dyDescent="0.25">
      <c r="A38" s="26">
        <f t="shared" si="11"/>
        <v>45689</v>
      </c>
      <c r="B38" s="15">
        <v>3883182.6799999997</v>
      </c>
      <c r="C38" s="15">
        <v>3787567.9799999995</v>
      </c>
      <c r="D38" s="15">
        <f t="shared" ref="D38" si="169">B38-C38</f>
        <v>95614.700000000186</v>
      </c>
      <c r="E38" s="15">
        <f t="shared" ref="E38" si="170">ROUND(D38*0.15,2)</f>
        <v>14342.21</v>
      </c>
      <c r="F38" s="15">
        <f t="shared" ref="F38" si="171">ROUND(E38*0.15,2)</f>
        <v>2151.33</v>
      </c>
      <c r="G38" s="15">
        <f t="shared" ref="G38" si="172">E38-F38</f>
        <v>12190.88</v>
      </c>
      <c r="H38" s="15">
        <f t="shared" ref="H38" si="173">ROUND(G38*0.01,2)</f>
        <v>121.91</v>
      </c>
      <c r="I38" s="16">
        <f t="shared" ref="I38" si="174">G38-H38</f>
        <v>12068.97</v>
      </c>
    </row>
    <row r="39" spans="1:9" ht="15" customHeight="1" x14ac:dyDescent="0.25">
      <c r="A39" s="26">
        <f t="shared" si="11"/>
        <v>45696</v>
      </c>
      <c r="B39" s="15">
        <v>4659784.6399999997</v>
      </c>
      <c r="C39" s="15">
        <v>4477679.8599999994</v>
      </c>
      <c r="D39" s="15">
        <f t="shared" ref="D39" si="175">B39-C39</f>
        <v>182104.78000000026</v>
      </c>
      <c r="E39" s="15">
        <f t="shared" ref="E39" si="176">ROUND(D39*0.15,2)</f>
        <v>27315.72</v>
      </c>
      <c r="F39" s="15">
        <f t="shared" ref="F39" si="177">ROUND(E39*0.15,2)</f>
        <v>4097.3599999999997</v>
      </c>
      <c r="G39" s="15">
        <f t="shared" ref="G39" si="178">E39-F39</f>
        <v>23218.36</v>
      </c>
      <c r="H39" s="15">
        <f t="shared" ref="H39" si="179">ROUND(G39*0.01,2)</f>
        <v>232.18</v>
      </c>
      <c r="I39" s="16">
        <f t="shared" ref="I39" si="180">G39-H39</f>
        <v>22986.18</v>
      </c>
    </row>
    <row r="40" spans="1:9" ht="15" customHeight="1" x14ac:dyDescent="0.25">
      <c r="A40" s="26">
        <f t="shared" si="11"/>
        <v>45703</v>
      </c>
      <c r="B40" s="15">
        <v>4763895.18</v>
      </c>
      <c r="C40" s="15">
        <v>4591434.5900000008</v>
      </c>
      <c r="D40" s="15">
        <f t="shared" ref="D40" si="181">B40-C40</f>
        <v>172460.58999999892</v>
      </c>
      <c r="E40" s="15">
        <f t="shared" ref="E40" si="182">ROUND(D40*0.15,2)</f>
        <v>25869.09</v>
      </c>
      <c r="F40" s="15">
        <f t="shared" ref="F40" si="183">ROUND(E40*0.15,2)</f>
        <v>3880.36</v>
      </c>
      <c r="G40" s="15">
        <f t="shared" ref="G40" si="184">E40-F40</f>
        <v>21988.73</v>
      </c>
      <c r="H40" s="15">
        <f t="shared" ref="H40" si="185">ROUND(G40*0.01,2)</f>
        <v>219.89</v>
      </c>
      <c r="I40" s="16">
        <f t="shared" ref="I40" si="186">G40-H40</f>
        <v>21768.84</v>
      </c>
    </row>
    <row r="41" spans="1:9" ht="15" customHeight="1" x14ac:dyDescent="0.25">
      <c r="A41" s="26">
        <f t="shared" si="11"/>
        <v>45710</v>
      </c>
      <c r="B41" s="15">
        <v>3400170.96</v>
      </c>
      <c r="C41" s="15">
        <v>3208644.79</v>
      </c>
      <c r="D41" s="15">
        <f t="shared" ref="D41" si="187">B41-C41</f>
        <v>191526.16999999993</v>
      </c>
      <c r="E41" s="15">
        <f t="shared" ref="E41" si="188">ROUND(D41*0.15,2)</f>
        <v>28728.93</v>
      </c>
      <c r="F41" s="15">
        <f t="shared" ref="F41" si="189">ROUND(E41*0.15,2)</f>
        <v>4309.34</v>
      </c>
      <c r="G41" s="15">
        <f t="shared" ref="G41" si="190">E41-F41</f>
        <v>24419.59</v>
      </c>
      <c r="H41" s="15">
        <f t="shared" ref="H41" si="191">ROUND(G41*0.01,2)</f>
        <v>244.2</v>
      </c>
      <c r="I41" s="16">
        <f t="shared" ref="I41" si="192">G41-H41</f>
        <v>24175.39</v>
      </c>
    </row>
    <row r="42" spans="1:9" ht="15" customHeight="1" x14ac:dyDescent="0.25">
      <c r="A42" s="26">
        <f t="shared" si="11"/>
        <v>45717</v>
      </c>
      <c r="B42" s="15">
        <v>3576465.6399999997</v>
      </c>
      <c r="C42" s="15">
        <v>3422297.49</v>
      </c>
      <c r="D42" s="15">
        <f t="shared" ref="D42" si="193">B42-C42</f>
        <v>154168.14999999944</v>
      </c>
      <c r="E42" s="15">
        <f t="shared" ref="E42" si="194">ROUND(D42*0.15,2)</f>
        <v>23125.22</v>
      </c>
      <c r="F42" s="15">
        <f t="shared" ref="F42" si="195">ROUND(E42*0.15,2)</f>
        <v>3468.78</v>
      </c>
      <c r="G42" s="15">
        <f t="shared" ref="G42" si="196">E42-F42</f>
        <v>19656.440000000002</v>
      </c>
      <c r="H42" s="15">
        <f t="shared" ref="H42" si="197">ROUND(G42*0.01,2)</f>
        <v>196.56</v>
      </c>
      <c r="I42" s="16">
        <f t="shared" ref="I42" si="198">G42-H42</f>
        <v>19459.88</v>
      </c>
    </row>
    <row r="43" spans="1:9" ht="15" customHeight="1" x14ac:dyDescent="0.25">
      <c r="A43" s="26">
        <f t="shared" si="11"/>
        <v>45724</v>
      </c>
      <c r="B43" s="15">
        <v>3962449.41</v>
      </c>
      <c r="C43" s="15">
        <v>3738420.87</v>
      </c>
      <c r="D43" s="15">
        <f t="shared" ref="D43" si="199">B43-C43</f>
        <v>224028.54000000004</v>
      </c>
      <c r="E43" s="15">
        <f t="shared" ref="E43" si="200">ROUND(D43*0.15,2)</f>
        <v>33604.28</v>
      </c>
      <c r="F43" s="15">
        <f t="shared" ref="F43" si="201">ROUND(E43*0.15,2)</f>
        <v>5040.6400000000003</v>
      </c>
      <c r="G43" s="15">
        <f t="shared" ref="G43" si="202">E43-F43</f>
        <v>28563.64</v>
      </c>
      <c r="H43" s="15">
        <f t="shared" ref="H43" si="203">ROUND(G43*0.01,2)</f>
        <v>285.64</v>
      </c>
      <c r="I43" s="16">
        <f t="shared" ref="I43" si="204">G43-H43</f>
        <v>28278</v>
      </c>
    </row>
    <row r="44" spans="1:9" ht="15" customHeight="1" x14ac:dyDescent="0.25">
      <c r="A44" s="26">
        <f t="shared" si="11"/>
        <v>45731</v>
      </c>
      <c r="B44" s="15">
        <v>3491604.83</v>
      </c>
      <c r="C44" s="15">
        <v>3473446.3899999997</v>
      </c>
      <c r="D44" s="15">
        <f t="shared" ref="D44" si="205">B44-C44</f>
        <v>18158.44000000041</v>
      </c>
      <c r="E44" s="15">
        <f t="shared" ref="E44" si="206">ROUND(D44*0.15,2)</f>
        <v>2723.77</v>
      </c>
      <c r="F44" s="15">
        <f t="shared" ref="F44" si="207">ROUND(E44*0.15,2)</f>
        <v>408.57</v>
      </c>
      <c r="G44" s="15">
        <f t="shared" ref="G44" si="208">E44-F44</f>
        <v>2315.1999999999998</v>
      </c>
      <c r="H44" s="15">
        <f t="shared" ref="H44" si="209">ROUND(G44*0.01,2)</f>
        <v>23.15</v>
      </c>
      <c r="I44" s="16">
        <f t="shared" ref="I44" si="210">G44-H44</f>
        <v>2292.0499999999997</v>
      </c>
    </row>
    <row r="45" spans="1:9" ht="15" customHeight="1" x14ac:dyDescent="0.25">
      <c r="A45" s="26">
        <f t="shared" si="11"/>
        <v>45738</v>
      </c>
      <c r="B45" s="15">
        <v>3880410.7800000003</v>
      </c>
      <c r="C45" s="15">
        <v>3656039.2199999997</v>
      </c>
      <c r="D45" s="15">
        <f t="shared" ref="D45" si="211">B45-C45</f>
        <v>224371.56000000052</v>
      </c>
      <c r="E45" s="15">
        <f t="shared" ref="E45" si="212">ROUND(D45*0.15,2)</f>
        <v>33655.730000000003</v>
      </c>
      <c r="F45" s="15">
        <f t="shared" ref="F45" si="213">ROUND(E45*0.15,2)</f>
        <v>5048.3599999999997</v>
      </c>
      <c r="G45" s="15">
        <f t="shared" ref="G45" si="214">E45-F45</f>
        <v>28607.370000000003</v>
      </c>
      <c r="H45" s="15">
        <f t="shared" ref="H45" si="215">ROUND(G45*0.01,2)</f>
        <v>286.07</v>
      </c>
      <c r="I45" s="16">
        <f t="shared" ref="I45" si="216">G45-H45</f>
        <v>28321.300000000003</v>
      </c>
    </row>
    <row r="46" spans="1:9" ht="15" customHeight="1" x14ac:dyDescent="0.25">
      <c r="A46" s="26">
        <f t="shared" si="11"/>
        <v>45745</v>
      </c>
      <c r="B46" s="15">
        <v>2918405.6300000004</v>
      </c>
      <c r="C46" s="15">
        <v>2797656.13</v>
      </c>
      <c r="D46" s="15">
        <f t="shared" ref="D46" si="217">B46-C46</f>
        <v>120749.50000000047</v>
      </c>
      <c r="E46" s="15">
        <f t="shared" ref="E46" si="218">ROUND(D46*0.15,2)</f>
        <v>18112.43</v>
      </c>
      <c r="F46" s="15">
        <f t="shared" ref="F46" si="219">ROUND(E46*0.15,2)</f>
        <v>2716.86</v>
      </c>
      <c r="G46" s="15">
        <f t="shared" ref="G46" si="220">E46-F46</f>
        <v>15395.57</v>
      </c>
      <c r="H46" s="15">
        <f t="shared" ref="H46" si="221">ROUND(G46*0.01,2)</f>
        <v>153.96</v>
      </c>
      <c r="I46" s="16">
        <f t="shared" ref="I46" si="222">G46-H46</f>
        <v>15241.61</v>
      </c>
    </row>
    <row r="47" spans="1:9" ht="15" customHeight="1" x14ac:dyDescent="0.25">
      <c r="A47" s="26">
        <f t="shared" si="11"/>
        <v>45752</v>
      </c>
      <c r="B47" s="15">
        <v>3202669.8600000003</v>
      </c>
      <c r="C47" s="15">
        <v>3057239.7399999998</v>
      </c>
      <c r="D47" s="15">
        <f t="shared" ref="D47" si="223">B47-C47</f>
        <v>145430.12000000058</v>
      </c>
      <c r="E47" s="15">
        <f t="shared" ref="E47" si="224">ROUND(D47*0.15,2)</f>
        <v>21814.52</v>
      </c>
      <c r="F47" s="15">
        <f t="shared" ref="F47" si="225">ROUND(E47*0.15,2)</f>
        <v>3272.18</v>
      </c>
      <c r="G47" s="15">
        <f t="shared" ref="G47" si="226">E47-F47</f>
        <v>18542.34</v>
      </c>
      <c r="H47" s="15">
        <f t="shared" ref="H47" si="227">ROUND(G47*0.01,2)</f>
        <v>185.42</v>
      </c>
      <c r="I47" s="16">
        <f t="shared" ref="I47" si="228">G47-H47</f>
        <v>18356.920000000002</v>
      </c>
    </row>
    <row r="48" spans="1:9" ht="15" customHeight="1" x14ac:dyDescent="0.25">
      <c r="A48" s="26">
        <f t="shared" si="11"/>
        <v>45759</v>
      </c>
      <c r="B48" s="15">
        <v>3348167.3499999996</v>
      </c>
      <c r="C48" s="15">
        <v>3221436.43</v>
      </c>
      <c r="D48" s="15">
        <f t="shared" ref="D48" si="229">B48-C48</f>
        <v>126730.91999999946</v>
      </c>
      <c r="E48" s="15">
        <f t="shared" ref="E48" si="230">ROUND(D48*0.15,2)</f>
        <v>19009.64</v>
      </c>
      <c r="F48" s="15">
        <f t="shared" ref="F48" si="231">ROUND(E48*0.15,2)</f>
        <v>2851.45</v>
      </c>
      <c r="G48" s="15">
        <f t="shared" ref="G48" si="232">E48-F48</f>
        <v>16158.189999999999</v>
      </c>
      <c r="H48" s="15">
        <f t="shared" ref="H48" si="233">ROUND(G48*0.01,2)</f>
        <v>161.58000000000001</v>
      </c>
      <c r="I48" s="16">
        <f t="shared" ref="I48" si="234">G48-H48</f>
        <v>15996.609999999999</v>
      </c>
    </row>
    <row r="49" spans="1:9" ht="15" customHeight="1" x14ac:dyDescent="0.25">
      <c r="A49" s="26">
        <f t="shared" si="11"/>
        <v>45766</v>
      </c>
      <c r="B49" s="15">
        <v>2228117.52</v>
      </c>
      <c r="C49" s="15">
        <v>2104899.4499999997</v>
      </c>
      <c r="D49" s="15">
        <f t="shared" ref="D49" si="235">B49-C49</f>
        <v>123218.0700000003</v>
      </c>
      <c r="E49" s="15">
        <f t="shared" ref="E49" si="236">ROUND(D49*0.15,2)</f>
        <v>18482.71</v>
      </c>
      <c r="F49" s="15">
        <f t="shared" ref="F49" si="237">ROUND(E49*0.15,2)</f>
        <v>2772.41</v>
      </c>
      <c r="G49" s="15">
        <f t="shared" ref="G49" si="238">E49-F49</f>
        <v>15710.3</v>
      </c>
      <c r="H49" s="15">
        <f t="shared" ref="H49" si="239">ROUND(G49*0.01,2)</f>
        <v>157.1</v>
      </c>
      <c r="I49" s="16">
        <f t="shared" ref="I49" si="240">G49-H49</f>
        <v>15553.199999999999</v>
      </c>
    </row>
    <row r="50" spans="1:9" ht="15" customHeight="1" x14ac:dyDescent="0.25">
      <c r="A50" s="26">
        <f t="shared" si="11"/>
        <v>45773</v>
      </c>
      <c r="B50" s="15">
        <v>1662544.8499999999</v>
      </c>
      <c r="C50" s="15">
        <v>1570695.35</v>
      </c>
      <c r="D50" s="15">
        <f t="shared" ref="D50" si="241">B50-C50</f>
        <v>91849.499999999767</v>
      </c>
      <c r="E50" s="15">
        <f t="shared" ref="E50" si="242">ROUND(D50*0.15,2)</f>
        <v>13777.43</v>
      </c>
      <c r="F50" s="15">
        <f t="shared" ref="F50" si="243">ROUND(E50*0.15,2)</f>
        <v>2066.61</v>
      </c>
      <c r="G50" s="15">
        <f t="shared" ref="G50" si="244">E50-F50</f>
        <v>11710.82</v>
      </c>
      <c r="H50" s="15">
        <f t="shared" ref="H50" si="245">ROUND(G50*0.01,2)</f>
        <v>117.11</v>
      </c>
      <c r="I50" s="16">
        <f t="shared" ref="I50" si="246">G50-H50</f>
        <v>11593.71</v>
      </c>
    </row>
    <row r="51" spans="1:9" ht="15" customHeight="1" x14ac:dyDescent="0.25">
      <c r="A51" s="26">
        <f t="shared" si="11"/>
        <v>45780</v>
      </c>
      <c r="B51" s="15">
        <v>2672469.8199999998</v>
      </c>
      <c r="C51" s="15">
        <v>2523902.39</v>
      </c>
      <c r="D51" s="15">
        <f t="shared" ref="D51" si="247">B51-C51</f>
        <v>148567.4299999997</v>
      </c>
      <c r="E51" s="15">
        <f t="shared" ref="E51" si="248">ROUND(D51*0.15,2)</f>
        <v>22285.11</v>
      </c>
      <c r="F51" s="15">
        <f t="shared" ref="F51" si="249">ROUND(E51*0.15,2)</f>
        <v>3342.77</v>
      </c>
      <c r="G51" s="15">
        <f t="shared" ref="G51" si="250">E51-F51</f>
        <v>18942.34</v>
      </c>
      <c r="H51" s="15">
        <f t="shared" ref="H51" si="251">ROUND(G51*0.01,2)</f>
        <v>189.42</v>
      </c>
      <c r="I51" s="16">
        <f t="shared" ref="I51" si="252">G51-H51</f>
        <v>18752.920000000002</v>
      </c>
    </row>
    <row r="52" spans="1:9" ht="15" customHeight="1" x14ac:dyDescent="0.25">
      <c r="A52" s="26">
        <f t="shared" si="11"/>
        <v>45787</v>
      </c>
      <c r="B52" s="15">
        <v>2087793.39</v>
      </c>
      <c r="C52" s="15">
        <v>2009821.17</v>
      </c>
      <c r="D52" s="15">
        <f t="shared" ref="D52" si="253">B52-C52</f>
        <v>77972.219999999972</v>
      </c>
      <c r="E52" s="15">
        <f t="shared" ref="E52" si="254">ROUND(D52*0.15,2)</f>
        <v>11695.83</v>
      </c>
      <c r="F52" s="15">
        <f t="shared" ref="F52" si="255">ROUND(E52*0.15,2)</f>
        <v>1754.37</v>
      </c>
      <c r="G52" s="15">
        <f t="shared" ref="G52" si="256">E52-F52</f>
        <v>9941.4599999999991</v>
      </c>
      <c r="H52" s="15">
        <f t="shared" ref="H52" si="257">ROUND(G52*0.01,2)</f>
        <v>99.41</v>
      </c>
      <c r="I52" s="16">
        <f t="shared" ref="I52" si="258">G52-H52</f>
        <v>9842.0499999999993</v>
      </c>
    </row>
    <row r="53" spans="1:9" ht="15" customHeight="1" x14ac:dyDescent="0.25">
      <c r="A53" s="26">
        <f t="shared" si="11"/>
        <v>45794</v>
      </c>
      <c r="B53" s="15">
        <v>2300809.3200000003</v>
      </c>
      <c r="C53" s="15">
        <v>2207381.79</v>
      </c>
      <c r="D53" s="15">
        <f t="shared" ref="D53" si="259">B53-C53</f>
        <v>93427.530000000261</v>
      </c>
      <c r="E53" s="15">
        <f t="shared" ref="E53" si="260">ROUND(D53*0.15,2)</f>
        <v>14014.13</v>
      </c>
      <c r="F53" s="15">
        <f t="shared" ref="F53" si="261">ROUND(E53*0.15,2)</f>
        <v>2102.12</v>
      </c>
      <c r="G53" s="15">
        <f t="shared" ref="G53" si="262">E53-F53</f>
        <v>11912.009999999998</v>
      </c>
      <c r="H53" s="15">
        <f t="shared" ref="H53" si="263">ROUND(G53*0.01,2)</f>
        <v>119.12</v>
      </c>
      <c r="I53" s="16">
        <f t="shared" ref="I53" si="264">G53-H53</f>
        <v>11792.889999999998</v>
      </c>
    </row>
    <row r="54" spans="1:9" ht="15" customHeight="1" x14ac:dyDescent="0.25">
      <c r="A54" s="26">
        <f t="shared" si="11"/>
        <v>45801</v>
      </c>
      <c r="B54" s="15">
        <v>2229314.27</v>
      </c>
      <c r="C54" s="15">
        <v>2153361</v>
      </c>
      <c r="D54" s="15">
        <f t="shared" ref="D54" si="265">B54-C54</f>
        <v>75953.270000000019</v>
      </c>
      <c r="E54" s="15">
        <f t="shared" ref="E54" si="266">ROUND(D54*0.15,2)</f>
        <v>11392.99</v>
      </c>
      <c r="F54" s="15">
        <f t="shared" ref="F54" si="267">ROUND(E54*0.15,2)</f>
        <v>1708.95</v>
      </c>
      <c r="G54" s="15">
        <f t="shared" ref="G54" si="268">E54-F54</f>
        <v>9684.0399999999991</v>
      </c>
      <c r="H54" s="15">
        <f t="shared" ref="H54" si="269">ROUND(G54*0.01,2)</f>
        <v>96.84</v>
      </c>
      <c r="I54" s="16">
        <f t="shared" ref="I54" si="270">G54-H54</f>
        <v>9587.1999999999989</v>
      </c>
    </row>
    <row r="55" spans="1:9" ht="15" customHeight="1" x14ac:dyDescent="0.25">
      <c r="A55" s="26">
        <f t="shared" si="11"/>
        <v>45808</v>
      </c>
      <c r="B55" s="15">
        <v>2541772.5700000003</v>
      </c>
      <c r="C55" s="15">
        <v>2455754.2200000002</v>
      </c>
      <c r="D55" s="15">
        <f t="shared" ref="D55" si="271">B55-C55</f>
        <v>86018.350000000093</v>
      </c>
      <c r="E55" s="15">
        <f t="shared" ref="E55" si="272">ROUND(D55*0.15,2)</f>
        <v>12902.75</v>
      </c>
      <c r="F55" s="15">
        <f t="shared" ref="F55" si="273">ROUND(E55*0.15,2)</f>
        <v>1935.41</v>
      </c>
      <c r="G55" s="15">
        <f t="shared" ref="G55" si="274">E55-F55</f>
        <v>10967.34</v>
      </c>
      <c r="H55" s="15">
        <f t="shared" ref="H55" si="275">ROUND(G55*0.01,2)</f>
        <v>109.67</v>
      </c>
      <c r="I55" s="16">
        <f t="shared" ref="I55" si="276">G55-H55</f>
        <v>10857.67</v>
      </c>
    </row>
    <row r="56" spans="1:9" ht="15" customHeight="1" x14ac:dyDescent="0.25">
      <c r="A56" s="26">
        <f t="shared" si="11"/>
        <v>45815</v>
      </c>
      <c r="B56" s="15">
        <v>2015108.45</v>
      </c>
      <c r="C56" s="15">
        <v>1878999.0699999998</v>
      </c>
      <c r="D56" s="15">
        <f t="shared" ref="D56" si="277">B56-C56</f>
        <v>136109.38000000012</v>
      </c>
      <c r="E56" s="15">
        <f t="shared" ref="E56" si="278">ROUND(D56*0.15,2)</f>
        <v>20416.41</v>
      </c>
      <c r="F56" s="15">
        <f t="shared" ref="F56" si="279">ROUND(E56*0.15,2)</f>
        <v>3062.46</v>
      </c>
      <c r="G56" s="15">
        <f t="shared" ref="G56" si="280">E56-F56</f>
        <v>17353.95</v>
      </c>
      <c r="H56" s="15">
        <f t="shared" ref="H56" si="281">ROUND(G56*0.01,2)</f>
        <v>173.54</v>
      </c>
      <c r="I56" s="16">
        <f t="shared" ref="I56" si="282">G56-H56</f>
        <v>17180.41</v>
      </c>
    </row>
    <row r="57" spans="1:9" ht="15" customHeight="1" x14ac:dyDescent="0.25">
      <c r="A57" s="26">
        <f t="shared" si="11"/>
        <v>45822</v>
      </c>
      <c r="B57" s="15">
        <v>2514821.9</v>
      </c>
      <c r="C57" s="15">
        <v>2411609.94</v>
      </c>
      <c r="D57" s="15">
        <f t="shared" ref="D57" si="283">B57-C57</f>
        <v>103211.95999999996</v>
      </c>
      <c r="E57" s="15">
        <f t="shared" ref="E57" si="284">ROUND(D57*0.15,2)</f>
        <v>15481.79</v>
      </c>
      <c r="F57" s="15">
        <f t="shared" ref="F57" si="285">ROUND(E57*0.15,2)</f>
        <v>2322.27</v>
      </c>
      <c r="G57" s="15">
        <f t="shared" ref="G57" si="286">E57-F57</f>
        <v>13159.52</v>
      </c>
      <c r="H57" s="15">
        <f t="shared" ref="H57" si="287">ROUND(G57*0.01,2)</f>
        <v>131.6</v>
      </c>
      <c r="I57" s="16">
        <f t="shared" ref="I57" si="288">G57-H57</f>
        <v>13027.92</v>
      </c>
    </row>
    <row r="58" spans="1:9" ht="15" customHeight="1" x14ac:dyDescent="0.25">
      <c r="A58" s="26">
        <f t="shared" si="11"/>
        <v>45829</v>
      </c>
      <c r="B58" s="15">
        <v>2671843.4399999995</v>
      </c>
      <c r="C58" s="15">
        <v>2558490.35</v>
      </c>
      <c r="D58" s="15">
        <f t="shared" ref="D58" si="289">B58-C58</f>
        <v>113353.08999999939</v>
      </c>
      <c r="E58" s="15">
        <f t="shared" ref="E58" si="290">ROUND(D58*0.15,2)</f>
        <v>17002.96</v>
      </c>
      <c r="F58" s="15">
        <f t="shared" ref="F58" si="291">ROUND(E58*0.15,2)</f>
        <v>2550.44</v>
      </c>
      <c r="G58" s="15">
        <f t="shared" ref="G58" si="292">E58-F58</f>
        <v>14452.519999999999</v>
      </c>
      <c r="H58" s="15">
        <f t="shared" ref="H58" si="293">ROUND(G58*0.01,2)</f>
        <v>144.53</v>
      </c>
      <c r="I58" s="16">
        <f t="shared" ref="I58" si="294">G58-H58</f>
        <v>14307.989999999998</v>
      </c>
    </row>
    <row r="59" spans="1:9" ht="15" customHeight="1" x14ac:dyDescent="0.25">
      <c r="A59" s="26">
        <f t="shared" si="11"/>
        <v>45836</v>
      </c>
      <c r="B59" s="15">
        <v>2567502.33</v>
      </c>
      <c r="C59" s="15">
        <v>2497991.29</v>
      </c>
      <c r="D59" s="15">
        <f t="shared" ref="D59" si="295">B59-C59</f>
        <v>69511.040000000037</v>
      </c>
      <c r="E59" s="15">
        <f t="shared" ref="E59" si="296">ROUND(D59*0.15,2)</f>
        <v>10426.66</v>
      </c>
      <c r="F59" s="15">
        <f t="shared" ref="F59" si="297">ROUND(E59*0.15,2)</f>
        <v>1564</v>
      </c>
      <c r="G59" s="15">
        <f t="shared" ref="G59" si="298">E59-F59</f>
        <v>8862.66</v>
      </c>
      <c r="H59" s="15">
        <f t="shared" ref="H59" si="299">ROUND(G59*0.01,2)</f>
        <v>88.63</v>
      </c>
      <c r="I59" s="16">
        <f t="shared" ref="I59" si="300">G59-H59</f>
        <v>8774.0300000000007</v>
      </c>
    </row>
    <row r="60" spans="1:9" ht="15" customHeight="1" x14ac:dyDescent="0.25">
      <c r="B60" s="15"/>
      <c r="C60" s="15"/>
      <c r="D60" s="15"/>
      <c r="E60" s="15"/>
      <c r="F60" s="15"/>
      <c r="G60" s="15"/>
      <c r="H60" s="15"/>
      <c r="I60" s="16"/>
    </row>
    <row r="61" spans="1:9" ht="15" customHeight="1" thickBot="1" x14ac:dyDescent="0.3">
      <c r="B61" s="17">
        <f t="shared" ref="B61:I61" si="301">SUM(B8:B60)</f>
        <v>175972582.12999994</v>
      </c>
      <c r="C61" s="17">
        <f t="shared" si="301"/>
        <v>168391945.98999998</v>
      </c>
      <c r="D61" s="17">
        <f t="shared" si="301"/>
        <v>7580636.1400000034</v>
      </c>
      <c r="E61" s="17">
        <f t="shared" si="301"/>
        <v>1137095.4199999997</v>
      </c>
      <c r="F61" s="17">
        <f t="shared" si="301"/>
        <v>170564.32999999996</v>
      </c>
      <c r="G61" s="17">
        <f t="shared" si="301"/>
        <v>966531.08999999985</v>
      </c>
      <c r="H61" s="17">
        <f t="shared" si="301"/>
        <v>9665.2700000000041</v>
      </c>
      <c r="I61" s="17">
        <f t="shared" si="301"/>
        <v>956865.82000000018</v>
      </c>
    </row>
    <row r="62" spans="1:9" ht="15" customHeight="1" thickTop="1" x14ac:dyDescent="0.25"/>
    <row r="63" spans="1:9" ht="15" customHeight="1" x14ac:dyDescent="0.25">
      <c r="A63" s="11" t="s">
        <v>17</v>
      </c>
    </row>
    <row r="64" spans="1:9" ht="15" customHeight="1" x14ac:dyDescent="0.25">
      <c r="A64" s="7" t="s">
        <v>14</v>
      </c>
    </row>
    <row r="65" spans="1:1" ht="15" customHeight="1" x14ac:dyDescent="0.25">
      <c r="A65" s="7" t="s">
        <v>15</v>
      </c>
    </row>
  </sheetData>
  <mergeCells count="2">
    <mergeCell ref="A1:I1"/>
    <mergeCell ref="A6:I6"/>
  </mergeCells>
  <pageMargins left="0.25" right="0.25" top="0.25" bottom="0.25" header="0" footer="0"/>
  <pageSetup scale="9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65"/>
  <sheetViews>
    <sheetView zoomScaleNormal="100" workbookViewId="0">
      <pane ySplit="6" topLeftCell="A34" activePane="bottomLeft" state="frozen"/>
      <selection pane="bottomLeft" activeCell="A60" sqref="A60"/>
    </sheetView>
  </sheetViews>
  <sheetFormatPr defaultColWidth="10.7109375" defaultRowHeight="15" customHeight="1" x14ac:dyDescent="0.25"/>
  <cols>
    <col min="1" max="1" width="10.85546875" style="14" bestFit="1" customWidth="1"/>
    <col min="2" max="3" width="17.7109375" style="12" customWidth="1"/>
    <col min="4" max="4" width="16.28515625" style="12" bestFit="1" customWidth="1"/>
    <col min="5" max="5" width="15.7109375" style="12" customWidth="1"/>
    <col min="6" max="6" width="14.7109375" style="12" customWidth="1"/>
    <col min="7" max="7" width="15.28515625" style="12" bestFit="1" customWidth="1"/>
    <col min="8" max="8" width="14.7109375" style="12" customWidth="1"/>
    <col min="9" max="9" width="15" style="12" customWidth="1"/>
    <col min="10" max="16384" width="10.7109375" style="12"/>
  </cols>
  <sheetData>
    <row r="1" spans="1:9" ht="15" customHeight="1" x14ac:dyDescent="0.25">
      <c r="A1" s="32" t="s">
        <v>7</v>
      </c>
      <c r="B1" s="32"/>
      <c r="C1" s="32"/>
      <c r="D1" s="32"/>
      <c r="E1" s="32"/>
      <c r="F1" s="32"/>
      <c r="G1" s="32"/>
      <c r="H1" s="32"/>
      <c r="I1" s="32"/>
    </row>
    <row r="2" spans="1:9" ht="15" customHeight="1" x14ac:dyDescent="0.25">
      <c r="A2" s="13"/>
      <c r="B2" s="13"/>
      <c r="C2" s="13"/>
      <c r="D2" s="13"/>
      <c r="E2" s="13"/>
      <c r="F2" s="13"/>
      <c r="G2" s="13"/>
      <c r="H2" s="13"/>
    </row>
    <row r="3" spans="1:9" ht="30" x14ac:dyDescent="0.25">
      <c r="A3" s="18" t="s">
        <v>6</v>
      </c>
      <c r="B3" s="18" t="s">
        <v>0</v>
      </c>
      <c r="C3" s="19" t="s">
        <v>1</v>
      </c>
      <c r="D3" s="25" t="s">
        <v>10</v>
      </c>
      <c r="E3" s="25" t="s">
        <v>11</v>
      </c>
      <c r="F3" s="18" t="s">
        <v>3</v>
      </c>
      <c r="G3" s="18" t="s">
        <v>2</v>
      </c>
      <c r="H3" s="25" t="s">
        <v>12</v>
      </c>
      <c r="I3" s="25" t="s">
        <v>13</v>
      </c>
    </row>
    <row r="4" spans="1:9" x14ac:dyDescent="0.25">
      <c r="A4" s="27" t="s">
        <v>20</v>
      </c>
      <c r="B4" s="20">
        <v>2104188575.55</v>
      </c>
      <c r="C4" s="21">
        <v>2029368874.7499998</v>
      </c>
      <c r="D4" s="20">
        <v>74819700.800000042</v>
      </c>
      <c r="E4" s="20">
        <v>11222955.109999999</v>
      </c>
      <c r="F4" s="20">
        <v>1683443.27</v>
      </c>
      <c r="G4" s="20">
        <v>9539511.8400000017</v>
      </c>
      <c r="H4" s="22">
        <v>95395.089999999967</v>
      </c>
      <c r="I4" s="20">
        <v>9444116.7499999981</v>
      </c>
    </row>
    <row r="5" spans="1:9" x14ac:dyDescent="0.25">
      <c r="A5" s="13"/>
      <c r="B5" s="23"/>
      <c r="C5" s="13"/>
      <c r="D5" s="23"/>
      <c r="E5" s="23"/>
      <c r="F5" s="23"/>
      <c r="G5" s="23"/>
      <c r="H5" s="23"/>
      <c r="I5" s="23"/>
    </row>
    <row r="6" spans="1:9" ht="15" customHeight="1" x14ac:dyDescent="0.25">
      <c r="A6" s="33" t="s">
        <v>18</v>
      </c>
      <c r="B6" s="34"/>
      <c r="C6" s="34"/>
      <c r="D6" s="34"/>
      <c r="E6" s="34"/>
      <c r="F6" s="34"/>
      <c r="G6" s="34"/>
      <c r="H6" s="34"/>
      <c r="I6" s="34"/>
    </row>
    <row r="7" spans="1:9" ht="15" customHeight="1" x14ac:dyDescent="0.25">
      <c r="B7" s="15"/>
      <c r="C7" s="15"/>
      <c r="D7" s="15"/>
      <c r="E7" s="15"/>
      <c r="F7" s="15"/>
      <c r="G7" s="15"/>
      <c r="H7" s="15"/>
      <c r="I7" s="16"/>
    </row>
    <row r="8" spans="1:9" ht="15" customHeight="1" x14ac:dyDescent="0.25">
      <c r="A8" s="26" t="s">
        <v>19</v>
      </c>
      <c r="B8" s="15">
        <v>39972814.5</v>
      </c>
      <c r="C8" s="15">
        <v>38295138.620000005</v>
      </c>
      <c r="D8" s="15">
        <f t="shared" ref="D8" si="0">B8-C8</f>
        <v>1677675.8799999952</v>
      </c>
      <c r="E8" s="15">
        <f>ROUND(D8*0.15,2)</f>
        <v>251651.38</v>
      </c>
      <c r="F8" s="15">
        <f t="shared" ref="F8" si="1">ROUND(E8*0.15,2)</f>
        <v>37747.71</v>
      </c>
      <c r="G8" s="15">
        <f t="shared" ref="G8" si="2">E8-F8</f>
        <v>213903.67</v>
      </c>
      <c r="H8" s="15">
        <f t="shared" ref="H8" si="3">ROUND(G8*0.01,2)</f>
        <v>2139.04</v>
      </c>
      <c r="I8" s="16">
        <f t="shared" ref="I8" si="4">G8-H8</f>
        <v>211764.63</v>
      </c>
    </row>
    <row r="9" spans="1:9" ht="15" customHeight="1" x14ac:dyDescent="0.25">
      <c r="A9" s="26">
        <v>45486</v>
      </c>
      <c r="B9" s="15">
        <v>49090394.350000001</v>
      </c>
      <c r="C9" s="15">
        <v>47525430.809999995</v>
      </c>
      <c r="D9" s="15">
        <f t="shared" ref="D9" si="5">B9-C9</f>
        <v>1564963.5400000066</v>
      </c>
      <c r="E9" s="15">
        <f>ROUND(D9*0.15,2)</f>
        <v>234744.53</v>
      </c>
      <c r="F9" s="15">
        <f t="shared" ref="F9" si="6">ROUND(E9*0.15,2)</f>
        <v>35211.68</v>
      </c>
      <c r="G9" s="15">
        <f t="shared" ref="G9" si="7">E9-F9</f>
        <v>199532.85</v>
      </c>
      <c r="H9" s="15">
        <f t="shared" ref="H9" si="8">ROUND(G9*0.01,2)</f>
        <v>1995.33</v>
      </c>
      <c r="I9" s="16">
        <f t="shared" ref="I9" si="9">G9-H9</f>
        <v>197537.52000000002</v>
      </c>
    </row>
    <row r="10" spans="1:9" ht="15" customHeight="1" x14ac:dyDescent="0.25">
      <c r="A10" s="26">
        <f t="shared" ref="A10:A59" si="10">A9+7</f>
        <v>45493</v>
      </c>
      <c r="B10" s="15">
        <v>41092501.019999996</v>
      </c>
      <c r="C10" s="15">
        <v>38769479.730000004</v>
      </c>
      <c r="D10" s="15">
        <f t="shared" ref="D10" si="11">B10-C10</f>
        <v>2323021.2899999917</v>
      </c>
      <c r="E10" s="15">
        <f>ROUND(D10*0.15,2)+0.01</f>
        <v>348453.2</v>
      </c>
      <c r="F10" s="15">
        <f t="shared" ref="F10" si="12">ROUND(E10*0.15,2)</f>
        <v>52267.98</v>
      </c>
      <c r="G10" s="15">
        <f t="shared" ref="G10" si="13">E10-F10</f>
        <v>296185.22000000003</v>
      </c>
      <c r="H10" s="15">
        <f t="shared" ref="H10" si="14">ROUND(G10*0.01,2)</f>
        <v>2961.85</v>
      </c>
      <c r="I10" s="16">
        <f t="shared" ref="I10" si="15">G10-H10</f>
        <v>293223.37000000005</v>
      </c>
    </row>
    <row r="11" spans="1:9" ht="15" customHeight="1" x14ac:dyDescent="0.25">
      <c r="A11" s="26">
        <f t="shared" si="10"/>
        <v>45500</v>
      </c>
      <c r="B11" s="15">
        <v>37668273.009999998</v>
      </c>
      <c r="C11" s="15">
        <v>36043166.950000003</v>
      </c>
      <c r="D11" s="15">
        <f t="shared" ref="D11" si="16">B11-C11</f>
        <v>1625106.0599999949</v>
      </c>
      <c r="E11" s="15">
        <f>ROUND(D11*0.15,2)</f>
        <v>243765.91</v>
      </c>
      <c r="F11" s="15">
        <f t="shared" ref="F11" si="17">ROUND(E11*0.15,2)</f>
        <v>36564.89</v>
      </c>
      <c r="G11" s="15">
        <f t="shared" ref="G11" si="18">E11-F11</f>
        <v>207201.02000000002</v>
      </c>
      <c r="H11" s="15">
        <f t="shared" ref="H11" si="19">ROUND(G11*0.01,2)</f>
        <v>2072.0100000000002</v>
      </c>
      <c r="I11" s="16">
        <f t="shared" ref="I11" si="20">G11-H11</f>
        <v>205129.01</v>
      </c>
    </row>
    <row r="12" spans="1:9" ht="15" customHeight="1" x14ac:dyDescent="0.25">
      <c r="A12" s="26">
        <f t="shared" si="10"/>
        <v>45507</v>
      </c>
      <c r="B12" s="15">
        <v>42850053.75</v>
      </c>
      <c r="C12" s="15">
        <v>41946863.740000002</v>
      </c>
      <c r="D12" s="15">
        <f t="shared" ref="D12" si="21">B12-C12</f>
        <v>903190.00999999791</v>
      </c>
      <c r="E12" s="15">
        <f>ROUND(D12*0.15,2)</f>
        <v>135478.5</v>
      </c>
      <c r="F12" s="15">
        <f t="shared" ref="F12" si="22">ROUND(E12*0.15,2)</f>
        <v>20321.78</v>
      </c>
      <c r="G12" s="15">
        <f t="shared" ref="G12" si="23">E12-F12</f>
        <v>115156.72</v>
      </c>
      <c r="H12" s="15">
        <f t="shared" ref="H12" si="24">ROUND(G12*0.01,2)</f>
        <v>1151.57</v>
      </c>
      <c r="I12" s="16">
        <f t="shared" ref="I12" si="25">G12-H12</f>
        <v>114005.15</v>
      </c>
    </row>
    <row r="13" spans="1:9" ht="15" customHeight="1" x14ac:dyDescent="0.25">
      <c r="A13" s="26">
        <f t="shared" si="10"/>
        <v>45514</v>
      </c>
      <c r="B13" s="15">
        <v>40644890.680000007</v>
      </c>
      <c r="C13" s="15">
        <v>38737877.719999999</v>
      </c>
      <c r="D13" s="15">
        <f t="shared" ref="D13" si="26">B13-C13</f>
        <v>1907012.9600000083</v>
      </c>
      <c r="E13" s="15">
        <f>ROUND(D13*0.15,2)+0.01</f>
        <v>286051.95</v>
      </c>
      <c r="F13" s="15">
        <f t="shared" ref="F13" si="27">ROUND(E13*0.15,2)</f>
        <v>42907.79</v>
      </c>
      <c r="G13" s="15">
        <f t="shared" ref="G13" si="28">E13-F13</f>
        <v>243144.16</v>
      </c>
      <c r="H13" s="15">
        <f t="shared" ref="H13" si="29">ROUND(G13*0.01,2)</f>
        <v>2431.44</v>
      </c>
      <c r="I13" s="16">
        <f t="shared" ref="I13" si="30">G13-H13</f>
        <v>240712.72</v>
      </c>
    </row>
    <row r="14" spans="1:9" ht="15" customHeight="1" x14ac:dyDescent="0.25">
      <c r="A14" s="26">
        <f t="shared" si="10"/>
        <v>45521</v>
      </c>
      <c r="B14" s="15">
        <v>41758401.189999998</v>
      </c>
      <c r="C14" s="15">
        <v>39925052.119999997</v>
      </c>
      <c r="D14" s="15">
        <f t="shared" ref="D14" si="31">B14-C14</f>
        <v>1833349.0700000003</v>
      </c>
      <c r="E14" s="15">
        <f>ROUND(D14*0.15,2)</f>
        <v>275002.36</v>
      </c>
      <c r="F14" s="15">
        <f t="shared" ref="F14" si="32">ROUND(E14*0.15,2)</f>
        <v>41250.35</v>
      </c>
      <c r="G14" s="15">
        <f t="shared" ref="G14" si="33">E14-F14</f>
        <v>233752.00999999998</v>
      </c>
      <c r="H14" s="15">
        <f t="shared" ref="H14" si="34">ROUND(G14*0.01,2)</f>
        <v>2337.52</v>
      </c>
      <c r="I14" s="16">
        <f t="shared" ref="I14" si="35">G14-H14</f>
        <v>231414.49</v>
      </c>
    </row>
    <row r="15" spans="1:9" ht="15" customHeight="1" x14ac:dyDescent="0.25">
      <c r="A15" s="26">
        <f t="shared" si="10"/>
        <v>45528</v>
      </c>
      <c r="B15" s="15">
        <v>38967109.009999998</v>
      </c>
      <c r="C15" s="15">
        <v>37150819.300000004</v>
      </c>
      <c r="D15" s="15">
        <f t="shared" ref="D15" si="36">B15-C15</f>
        <v>1816289.7099999934</v>
      </c>
      <c r="E15" s="15">
        <f>ROUND(D15*0.15,2)-0.01</f>
        <v>272443.45</v>
      </c>
      <c r="F15" s="15">
        <f t="shared" ref="F15" si="37">ROUND(E15*0.15,2)</f>
        <v>40866.519999999997</v>
      </c>
      <c r="G15" s="15">
        <f t="shared" ref="G15" si="38">E15-F15</f>
        <v>231576.93000000002</v>
      </c>
      <c r="H15" s="15">
        <f t="shared" ref="H15" si="39">ROUND(G15*0.01,2)</f>
        <v>2315.77</v>
      </c>
      <c r="I15" s="16">
        <f t="shared" ref="I15" si="40">G15-H15</f>
        <v>229261.16000000003</v>
      </c>
    </row>
    <row r="16" spans="1:9" ht="15" customHeight="1" x14ac:dyDescent="0.25">
      <c r="A16" s="26">
        <f t="shared" si="10"/>
        <v>45535</v>
      </c>
      <c r="B16" s="15">
        <v>48275943.540000007</v>
      </c>
      <c r="C16" s="15">
        <v>46507423.980000004</v>
      </c>
      <c r="D16" s="15">
        <f t="shared" ref="D16" si="41">B16-C16</f>
        <v>1768519.5600000024</v>
      </c>
      <c r="E16" s="15">
        <f t="shared" ref="E16:E20" si="42">ROUND(D16*0.15,2)</f>
        <v>265277.93</v>
      </c>
      <c r="F16" s="15">
        <f t="shared" ref="F16" si="43">ROUND(E16*0.15,2)</f>
        <v>39791.69</v>
      </c>
      <c r="G16" s="15">
        <f t="shared" ref="G16" si="44">E16-F16</f>
        <v>225486.24</v>
      </c>
      <c r="H16" s="15">
        <f t="shared" ref="H16" si="45">ROUND(G16*0.01,2)</f>
        <v>2254.86</v>
      </c>
      <c r="I16" s="16">
        <f t="shared" ref="I16" si="46">G16-H16</f>
        <v>223231.38</v>
      </c>
    </row>
    <row r="17" spans="1:9" ht="15" customHeight="1" x14ac:dyDescent="0.25">
      <c r="A17" s="26">
        <f t="shared" si="10"/>
        <v>45542</v>
      </c>
      <c r="B17" s="15">
        <v>46410688.420000002</v>
      </c>
      <c r="C17" s="15">
        <v>44424724.5</v>
      </c>
      <c r="D17" s="15">
        <f t="shared" ref="D17" si="47">B17-C17</f>
        <v>1985963.9200000018</v>
      </c>
      <c r="E17" s="15">
        <f t="shared" si="42"/>
        <v>297894.59000000003</v>
      </c>
      <c r="F17" s="15">
        <f t="shared" ref="F17" si="48">ROUND(E17*0.15,2)</f>
        <v>44684.19</v>
      </c>
      <c r="G17" s="15">
        <f t="shared" ref="G17" si="49">E17-F17</f>
        <v>253210.40000000002</v>
      </c>
      <c r="H17" s="15">
        <f t="shared" ref="H17" si="50">ROUND(G17*0.01,2)</f>
        <v>2532.1</v>
      </c>
      <c r="I17" s="16">
        <f t="shared" ref="I17" si="51">G17-H17</f>
        <v>250678.30000000002</v>
      </c>
    </row>
    <row r="18" spans="1:9" ht="15" customHeight="1" x14ac:dyDescent="0.25">
      <c r="A18" s="26">
        <f t="shared" si="10"/>
        <v>45549</v>
      </c>
      <c r="B18" s="15">
        <v>50230728.390000001</v>
      </c>
      <c r="C18" s="15">
        <v>48193688.380000003</v>
      </c>
      <c r="D18" s="15">
        <f t="shared" ref="D18" si="52">B18-C18</f>
        <v>2037040.0099999979</v>
      </c>
      <c r="E18" s="15">
        <f t="shared" si="42"/>
        <v>305556</v>
      </c>
      <c r="F18" s="15">
        <f t="shared" ref="F18" si="53">ROUND(E18*0.15,2)</f>
        <v>45833.4</v>
      </c>
      <c r="G18" s="15">
        <f t="shared" ref="G18" si="54">E18-F18</f>
        <v>259722.6</v>
      </c>
      <c r="H18" s="15">
        <f t="shared" ref="H18" si="55">ROUND(G18*0.01,2)</f>
        <v>2597.23</v>
      </c>
      <c r="I18" s="16">
        <f t="shared" ref="I18" si="56">G18-H18</f>
        <v>257125.37</v>
      </c>
    </row>
    <row r="19" spans="1:9" ht="15" customHeight="1" x14ac:dyDescent="0.25">
      <c r="A19" s="26">
        <f t="shared" si="10"/>
        <v>45556</v>
      </c>
      <c r="B19" s="15">
        <v>50068829.559999995</v>
      </c>
      <c r="C19" s="15">
        <v>48619638.840000004</v>
      </c>
      <c r="D19" s="15">
        <f t="shared" ref="D19" si="57">B19-C19</f>
        <v>1449190.7199999914</v>
      </c>
      <c r="E19" s="15">
        <f t="shared" si="42"/>
        <v>217378.61</v>
      </c>
      <c r="F19" s="15">
        <f t="shared" ref="F19" si="58">ROUND(E19*0.15,2)</f>
        <v>32606.79</v>
      </c>
      <c r="G19" s="15">
        <f t="shared" ref="G19" si="59">E19-F19</f>
        <v>184771.81999999998</v>
      </c>
      <c r="H19" s="15">
        <f t="shared" ref="H19" si="60">ROUND(G19*0.01,2)</f>
        <v>1847.72</v>
      </c>
      <c r="I19" s="16">
        <f t="shared" ref="I19" si="61">G19-H19</f>
        <v>182924.09999999998</v>
      </c>
    </row>
    <row r="20" spans="1:9" ht="15" customHeight="1" x14ac:dyDescent="0.25">
      <c r="A20" s="26">
        <f t="shared" si="10"/>
        <v>45563</v>
      </c>
      <c r="B20" s="15">
        <v>47612166.480000004</v>
      </c>
      <c r="C20" s="15">
        <v>46160083.839999996</v>
      </c>
      <c r="D20" s="15">
        <f t="shared" ref="D20" si="62">B20-C20</f>
        <v>1452082.640000008</v>
      </c>
      <c r="E20" s="15">
        <f t="shared" si="42"/>
        <v>217812.4</v>
      </c>
      <c r="F20" s="15">
        <f t="shared" ref="F20" si="63">ROUND(E20*0.15,2)</f>
        <v>32671.86</v>
      </c>
      <c r="G20" s="15">
        <f t="shared" ref="G20" si="64">E20-F20</f>
        <v>185140.53999999998</v>
      </c>
      <c r="H20" s="15">
        <f t="shared" ref="H20" si="65">ROUND(G20*0.01,2)</f>
        <v>1851.41</v>
      </c>
      <c r="I20" s="16">
        <f t="shared" ref="I20" si="66">G20-H20</f>
        <v>183289.12999999998</v>
      </c>
    </row>
    <row r="21" spans="1:9" ht="15" customHeight="1" x14ac:dyDescent="0.25">
      <c r="A21" s="26">
        <f t="shared" si="10"/>
        <v>45570</v>
      </c>
      <c r="B21" s="15">
        <v>51848143.799999997</v>
      </c>
      <c r="C21" s="15">
        <v>49895738.710000001</v>
      </c>
      <c r="D21" s="15">
        <f t="shared" ref="D21" si="67">B21-C21</f>
        <v>1952405.0899999961</v>
      </c>
      <c r="E21" s="15">
        <f>ROUND(D21*0.15,2)+0.01</f>
        <v>292860.77</v>
      </c>
      <c r="F21" s="15">
        <f t="shared" ref="F21" si="68">ROUND(E21*0.15,2)</f>
        <v>43929.120000000003</v>
      </c>
      <c r="G21" s="15">
        <f t="shared" ref="G21" si="69">E21-F21</f>
        <v>248931.65000000002</v>
      </c>
      <c r="H21" s="15">
        <f t="shared" ref="H21" si="70">ROUND(G21*0.01,2)</f>
        <v>2489.3200000000002</v>
      </c>
      <c r="I21" s="16">
        <f t="shared" ref="I21" si="71">G21-H21</f>
        <v>246442.33000000002</v>
      </c>
    </row>
    <row r="22" spans="1:9" ht="15" customHeight="1" x14ac:dyDescent="0.25">
      <c r="A22" s="26">
        <f t="shared" si="10"/>
        <v>45577</v>
      </c>
      <c r="B22" s="15">
        <v>47297239.599999994</v>
      </c>
      <c r="C22" s="15">
        <v>45143458.780000001</v>
      </c>
      <c r="D22" s="15">
        <f t="shared" ref="D22" si="72">B22-C22</f>
        <v>2153780.8199999928</v>
      </c>
      <c r="E22" s="15">
        <f>ROUND(D22*0.15,2)</f>
        <v>323067.12</v>
      </c>
      <c r="F22" s="15">
        <f t="shared" ref="F22" si="73">ROUND(E22*0.15,2)</f>
        <v>48460.07</v>
      </c>
      <c r="G22" s="15">
        <f t="shared" ref="G22" si="74">E22-F22</f>
        <v>274607.05</v>
      </c>
      <c r="H22" s="15">
        <f t="shared" ref="H22" si="75">ROUND(G22*0.01,2)</f>
        <v>2746.07</v>
      </c>
      <c r="I22" s="16">
        <f t="shared" ref="I22" si="76">G22-H22</f>
        <v>271860.98</v>
      </c>
    </row>
    <row r="23" spans="1:9" ht="15" customHeight="1" x14ac:dyDescent="0.25">
      <c r="A23" s="26">
        <f t="shared" si="10"/>
        <v>45584</v>
      </c>
      <c r="B23" s="15">
        <v>51469868.960000001</v>
      </c>
      <c r="C23" s="15">
        <v>49774601.010000005</v>
      </c>
      <c r="D23" s="15">
        <f t="shared" ref="D23" si="77">B23-C23</f>
        <v>1695267.9499999955</v>
      </c>
      <c r="E23" s="15">
        <f>ROUND(D23*0.15,2)+0.01</f>
        <v>254290.2</v>
      </c>
      <c r="F23" s="15">
        <f t="shared" ref="F23" si="78">ROUND(E23*0.15,2)</f>
        <v>38143.53</v>
      </c>
      <c r="G23" s="15">
        <f t="shared" ref="G23" si="79">E23-F23</f>
        <v>216146.67</v>
      </c>
      <c r="H23" s="15">
        <f t="shared" ref="H23" si="80">ROUND(G23*0.01,2)</f>
        <v>2161.4699999999998</v>
      </c>
      <c r="I23" s="16">
        <f t="shared" ref="I23" si="81">G23-H23</f>
        <v>213985.2</v>
      </c>
    </row>
    <row r="24" spans="1:9" ht="15" customHeight="1" x14ac:dyDescent="0.25">
      <c r="A24" s="26">
        <f t="shared" si="10"/>
        <v>45591</v>
      </c>
      <c r="B24" s="15">
        <v>46047808.989999995</v>
      </c>
      <c r="C24" s="15">
        <v>43695985.5</v>
      </c>
      <c r="D24" s="15">
        <f t="shared" ref="D24" si="82">B24-C24</f>
        <v>2351823.4899999946</v>
      </c>
      <c r="E24" s="15">
        <f>ROUND(D24*0.15,2)+0.01</f>
        <v>352773.53</v>
      </c>
      <c r="F24" s="15">
        <f t="shared" ref="F24" si="83">ROUND(E24*0.15,2)</f>
        <v>52916.03</v>
      </c>
      <c r="G24" s="15">
        <f t="shared" ref="G24" si="84">E24-F24</f>
        <v>299857.5</v>
      </c>
      <c r="H24" s="15">
        <f t="shared" ref="H24" si="85">ROUND(G24*0.01,2)</f>
        <v>2998.58</v>
      </c>
      <c r="I24" s="16">
        <f t="shared" ref="I24" si="86">G24-H24</f>
        <v>296858.92</v>
      </c>
    </row>
    <row r="25" spans="1:9" ht="15" customHeight="1" x14ac:dyDescent="0.25">
      <c r="A25" s="26">
        <f t="shared" si="10"/>
        <v>45598</v>
      </c>
      <c r="B25" s="15">
        <v>48414089.979999989</v>
      </c>
      <c r="C25" s="15">
        <v>46363974.390000001</v>
      </c>
      <c r="D25" s="15">
        <f t="shared" ref="D25" si="87">B25-C25</f>
        <v>2050115.5899999887</v>
      </c>
      <c r="E25" s="15">
        <f>ROUND(D25*0.15,2)</f>
        <v>307517.34000000003</v>
      </c>
      <c r="F25" s="15">
        <f t="shared" ref="F25" si="88">ROUND(E25*0.15,2)</f>
        <v>46127.6</v>
      </c>
      <c r="G25" s="15">
        <f t="shared" ref="G25" si="89">E25-F25</f>
        <v>261389.74000000002</v>
      </c>
      <c r="H25" s="15">
        <f t="shared" ref="H25" si="90">ROUND(G25*0.01,2)</f>
        <v>2613.9</v>
      </c>
      <c r="I25" s="16">
        <f t="shared" ref="I25" si="91">G25-H25</f>
        <v>258775.84000000003</v>
      </c>
    </row>
    <row r="26" spans="1:9" ht="15" customHeight="1" x14ac:dyDescent="0.25">
      <c r="A26" s="26">
        <f t="shared" si="10"/>
        <v>45605</v>
      </c>
      <c r="B26" s="15">
        <v>51587451.509999998</v>
      </c>
      <c r="C26" s="15">
        <v>49263756.689999998</v>
      </c>
      <c r="D26" s="15">
        <f t="shared" ref="D26" si="92">B26-C26</f>
        <v>2323694.8200000003</v>
      </c>
      <c r="E26" s="15">
        <f>ROUND(D26*0.15,2)</f>
        <v>348554.22</v>
      </c>
      <c r="F26" s="15">
        <f t="shared" ref="F26" si="93">ROUND(E26*0.15,2)</f>
        <v>52283.13</v>
      </c>
      <c r="G26" s="15">
        <f t="shared" ref="G26" si="94">E26-F26</f>
        <v>296271.08999999997</v>
      </c>
      <c r="H26" s="15">
        <f t="shared" ref="H26" si="95">ROUND(G26*0.01,2)</f>
        <v>2962.71</v>
      </c>
      <c r="I26" s="16">
        <f t="shared" ref="I26" si="96">G26-H26</f>
        <v>293308.37999999995</v>
      </c>
    </row>
    <row r="27" spans="1:9" ht="15" customHeight="1" x14ac:dyDescent="0.25">
      <c r="A27" s="26">
        <f t="shared" si="10"/>
        <v>45612</v>
      </c>
      <c r="B27" s="15">
        <v>50164463.740000002</v>
      </c>
      <c r="C27" s="15">
        <v>47922723.109999999</v>
      </c>
      <c r="D27" s="15">
        <f t="shared" ref="D27" si="97">B27-C27</f>
        <v>2241740.6300000027</v>
      </c>
      <c r="E27" s="15">
        <f>ROUND(D27*0.15,2)+0.01</f>
        <v>336261.10000000003</v>
      </c>
      <c r="F27" s="15">
        <f t="shared" ref="F27" si="98">ROUND(E27*0.15,2)</f>
        <v>50439.17</v>
      </c>
      <c r="G27" s="15">
        <f t="shared" ref="G27" si="99">E27-F27</f>
        <v>285821.93000000005</v>
      </c>
      <c r="H27" s="15">
        <f t="shared" ref="H27" si="100">ROUND(G27*0.01,2)</f>
        <v>2858.22</v>
      </c>
      <c r="I27" s="16">
        <f t="shared" ref="I27" si="101">G27-H27</f>
        <v>282963.71000000008</v>
      </c>
    </row>
    <row r="28" spans="1:9" ht="15" customHeight="1" x14ac:dyDescent="0.25">
      <c r="A28" s="26">
        <f t="shared" si="10"/>
        <v>45619</v>
      </c>
      <c r="B28" s="15">
        <v>48451353.450000003</v>
      </c>
      <c r="C28" s="15">
        <v>46188681.490000002</v>
      </c>
      <c r="D28" s="15">
        <f t="shared" ref="D28" si="102">B28-C28</f>
        <v>2262671.9600000009</v>
      </c>
      <c r="E28" s="15">
        <f>ROUND(D28*0.15,2)+0.01</f>
        <v>339400.8</v>
      </c>
      <c r="F28" s="15">
        <f t="shared" ref="F28" si="103">ROUND(E28*0.15,2)</f>
        <v>50910.12</v>
      </c>
      <c r="G28" s="15">
        <f t="shared" ref="G28" si="104">E28-F28</f>
        <v>288490.68</v>
      </c>
      <c r="H28" s="15">
        <f t="shared" ref="H28" si="105">ROUND(G28*0.01,2)</f>
        <v>2884.91</v>
      </c>
      <c r="I28" s="16">
        <f t="shared" ref="I28" si="106">G28-H28</f>
        <v>285605.77</v>
      </c>
    </row>
    <row r="29" spans="1:9" ht="15" customHeight="1" x14ac:dyDescent="0.25">
      <c r="A29" s="26">
        <f t="shared" si="10"/>
        <v>45626</v>
      </c>
      <c r="B29" s="15">
        <v>54247897.289999992</v>
      </c>
      <c r="C29" s="15">
        <v>51578338.160000004</v>
      </c>
      <c r="D29" s="15">
        <f t="shared" ref="D29" si="107">B29-C29</f>
        <v>2669559.1299999878</v>
      </c>
      <c r="E29" s="15">
        <f>ROUND(D29*0.15,2)</f>
        <v>400433.87</v>
      </c>
      <c r="F29" s="15">
        <f t="shared" ref="F29" si="108">ROUND(E29*0.15,2)</f>
        <v>60065.08</v>
      </c>
      <c r="G29" s="15">
        <f t="shared" ref="G29" si="109">E29-F29</f>
        <v>340368.79</v>
      </c>
      <c r="H29" s="15">
        <f t="shared" ref="H29" si="110">ROUND(G29*0.01,2)</f>
        <v>3403.69</v>
      </c>
      <c r="I29" s="16">
        <f t="shared" ref="I29" si="111">G29-H29</f>
        <v>336965.1</v>
      </c>
    </row>
    <row r="30" spans="1:9" ht="15" customHeight="1" x14ac:dyDescent="0.25">
      <c r="A30" s="26">
        <f t="shared" si="10"/>
        <v>45633</v>
      </c>
      <c r="B30" s="15">
        <v>51302891.330000006</v>
      </c>
      <c r="C30" s="15">
        <v>49240280.54999999</v>
      </c>
      <c r="D30" s="15">
        <f t="shared" ref="D30" si="112">B30-C30</f>
        <v>2062610.7800000161</v>
      </c>
      <c r="E30" s="15">
        <f>ROUND(D30*0.15,2)</f>
        <v>309391.62</v>
      </c>
      <c r="F30" s="15">
        <f t="shared" ref="F30" si="113">ROUND(E30*0.15,2)</f>
        <v>46408.74</v>
      </c>
      <c r="G30" s="15">
        <f t="shared" ref="G30" si="114">E30-F30</f>
        <v>262982.88</v>
      </c>
      <c r="H30" s="15">
        <f t="shared" ref="H30" si="115">ROUND(G30*0.01,2)</f>
        <v>2629.83</v>
      </c>
      <c r="I30" s="16">
        <f t="shared" ref="I30" si="116">G30-H30</f>
        <v>260353.05000000002</v>
      </c>
    </row>
    <row r="31" spans="1:9" ht="15" customHeight="1" x14ac:dyDescent="0.25">
      <c r="A31" s="26">
        <f t="shared" si="10"/>
        <v>45640</v>
      </c>
      <c r="B31" s="15">
        <v>51718119.439999998</v>
      </c>
      <c r="C31" s="15">
        <v>49444352.890000001</v>
      </c>
      <c r="D31" s="15">
        <f t="shared" ref="D31" si="117">B31-C31</f>
        <v>2273766.549999997</v>
      </c>
      <c r="E31" s="15">
        <f>ROUND(D31*0.15,2)</f>
        <v>341064.98</v>
      </c>
      <c r="F31" s="15">
        <f t="shared" ref="F31" si="118">ROUND(E31*0.15,2)</f>
        <v>51159.75</v>
      </c>
      <c r="G31" s="15">
        <f t="shared" ref="G31" si="119">E31-F31</f>
        <v>289905.23</v>
      </c>
      <c r="H31" s="15">
        <f t="shared" ref="H31" si="120">ROUND(G31*0.01,2)</f>
        <v>2899.05</v>
      </c>
      <c r="I31" s="16">
        <f t="shared" ref="I31" si="121">G31-H31</f>
        <v>287006.18</v>
      </c>
    </row>
    <row r="32" spans="1:9" ht="15" customHeight="1" x14ac:dyDescent="0.25">
      <c r="A32" s="26">
        <f t="shared" si="10"/>
        <v>45647</v>
      </c>
      <c r="B32" s="15">
        <v>53216482.07</v>
      </c>
      <c r="C32" s="15">
        <v>51328616.490000002</v>
      </c>
      <c r="D32" s="15">
        <f t="shared" ref="D32" si="122">B32-C32</f>
        <v>1887865.5799999982</v>
      </c>
      <c r="E32" s="15">
        <f>ROUND(D32*0.15,2)-0.01</f>
        <v>283179.83</v>
      </c>
      <c r="F32" s="15">
        <f t="shared" ref="F32" si="123">ROUND(E32*0.15,2)</f>
        <v>42476.97</v>
      </c>
      <c r="G32" s="15">
        <f t="shared" ref="G32" si="124">E32-F32</f>
        <v>240702.86000000002</v>
      </c>
      <c r="H32" s="15">
        <f t="shared" ref="H32" si="125">ROUND(G32*0.01,2)</f>
        <v>2407.0300000000002</v>
      </c>
      <c r="I32" s="16">
        <f t="shared" ref="I32" si="126">G32-H32</f>
        <v>238295.83000000002</v>
      </c>
    </row>
    <row r="33" spans="1:9" ht="15" customHeight="1" x14ac:dyDescent="0.25">
      <c r="A33" s="26">
        <f t="shared" si="10"/>
        <v>45654</v>
      </c>
      <c r="B33" s="15">
        <v>55947142.179999992</v>
      </c>
      <c r="C33" s="15">
        <v>53450337.779999994</v>
      </c>
      <c r="D33" s="15">
        <f t="shared" ref="D33" si="127">B33-C33</f>
        <v>2496804.3999999985</v>
      </c>
      <c r="E33" s="15">
        <f>ROUND(D33*0.15,2)</f>
        <v>374520.66</v>
      </c>
      <c r="F33" s="15">
        <f t="shared" ref="F33" si="128">ROUND(E33*0.15,2)</f>
        <v>56178.1</v>
      </c>
      <c r="G33" s="15">
        <f t="shared" ref="G33" si="129">E33-F33</f>
        <v>318342.56</v>
      </c>
      <c r="H33" s="15">
        <f t="shared" ref="H33" si="130">ROUND(G33*0.01,2)</f>
        <v>3183.43</v>
      </c>
      <c r="I33" s="16">
        <f t="shared" ref="I33" si="131">G33-H33</f>
        <v>315159.13</v>
      </c>
    </row>
    <row r="34" spans="1:9" ht="15" customHeight="1" x14ac:dyDescent="0.25">
      <c r="A34" s="26">
        <f t="shared" si="10"/>
        <v>45661</v>
      </c>
      <c r="B34" s="15">
        <v>59785393.969999999</v>
      </c>
      <c r="C34" s="15">
        <v>57646318.509999998</v>
      </c>
      <c r="D34" s="15">
        <f t="shared" ref="D34" si="132">B34-C34</f>
        <v>2139075.4600000009</v>
      </c>
      <c r="E34" s="15">
        <f>ROUND(D34*0.15,2)</f>
        <v>320861.32</v>
      </c>
      <c r="F34" s="15">
        <f t="shared" ref="F34" si="133">ROUND(E34*0.15,2)</f>
        <v>48129.2</v>
      </c>
      <c r="G34" s="15">
        <f t="shared" ref="G34" si="134">E34-F34</f>
        <v>272732.12</v>
      </c>
      <c r="H34" s="15">
        <f t="shared" ref="H34" si="135">ROUND(G34*0.01,2)</f>
        <v>2727.32</v>
      </c>
      <c r="I34" s="16">
        <f t="shared" ref="I34" si="136">G34-H34</f>
        <v>270004.8</v>
      </c>
    </row>
    <row r="35" spans="1:9" ht="15" customHeight="1" x14ac:dyDescent="0.25">
      <c r="A35" s="26">
        <f t="shared" si="10"/>
        <v>45668</v>
      </c>
      <c r="B35" s="15">
        <v>54246060.720000006</v>
      </c>
      <c r="C35" s="15">
        <v>52040717.620000005</v>
      </c>
      <c r="D35" s="15">
        <f t="shared" ref="D35" si="137">B35-C35</f>
        <v>2205343.1000000015</v>
      </c>
      <c r="E35" s="15">
        <f>ROUND(D35*0.15,2)-0.01</f>
        <v>330801.45999999996</v>
      </c>
      <c r="F35" s="15">
        <f t="shared" ref="F35" si="138">ROUND(E35*0.15,2)</f>
        <v>49620.22</v>
      </c>
      <c r="G35" s="15">
        <f t="shared" ref="G35" si="139">E35-F35</f>
        <v>281181.24</v>
      </c>
      <c r="H35" s="15">
        <f t="shared" ref="H35" si="140">ROUND(G35*0.01,2)</f>
        <v>2811.81</v>
      </c>
      <c r="I35" s="16">
        <f t="shared" ref="I35" si="141">G35-H35</f>
        <v>278369.43</v>
      </c>
    </row>
    <row r="36" spans="1:9" ht="15" customHeight="1" x14ac:dyDescent="0.25">
      <c r="A36" s="26">
        <f t="shared" si="10"/>
        <v>45675</v>
      </c>
      <c r="B36" s="15">
        <v>61149934.329999998</v>
      </c>
      <c r="C36" s="15">
        <v>59504487.730000004</v>
      </c>
      <c r="D36" s="15">
        <f t="shared" ref="D36" si="142">B36-C36</f>
        <v>1645446.599999994</v>
      </c>
      <c r="E36" s="15">
        <f>ROUND(D36*0.15,2)</f>
        <v>246816.99</v>
      </c>
      <c r="F36" s="15">
        <f t="shared" ref="F36" si="143">ROUND(E36*0.15,2)</f>
        <v>37022.550000000003</v>
      </c>
      <c r="G36" s="15">
        <f t="shared" ref="G36" si="144">E36-F36</f>
        <v>209794.44</v>
      </c>
      <c r="H36" s="15">
        <f t="shared" ref="H36" si="145">ROUND(G36*0.01,2)</f>
        <v>2097.94</v>
      </c>
      <c r="I36" s="16">
        <f t="shared" ref="I36" si="146">G36-H36</f>
        <v>207696.5</v>
      </c>
    </row>
    <row r="37" spans="1:9" ht="15" customHeight="1" x14ac:dyDescent="0.25">
      <c r="A37" s="26">
        <f t="shared" si="10"/>
        <v>45682</v>
      </c>
      <c r="B37" s="15">
        <v>57394784.319999993</v>
      </c>
      <c r="C37" s="15">
        <v>55498861.459999993</v>
      </c>
      <c r="D37" s="15">
        <f t="shared" ref="D37" si="147">B37-C37</f>
        <v>1895922.8599999994</v>
      </c>
      <c r="E37" s="15">
        <f>ROUND(D37*0.15,2)+0.01</f>
        <v>284388.44</v>
      </c>
      <c r="F37" s="15">
        <f t="shared" ref="F37" si="148">ROUND(E37*0.15,2)</f>
        <v>42658.27</v>
      </c>
      <c r="G37" s="15">
        <f t="shared" ref="G37" si="149">E37-F37</f>
        <v>241730.17</v>
      </c>
      <c r="H37" s="15">
        <f t="shared" ref="H37" si="150">ROUND(G37*0.01,2)</f>
        <v>2417.3000000000002</v>
      </c>
      <c r="I37" s="16">
        <f t="shared" ref="I37" si="151">G37-H37</f>
        <v>239312.87000000002</v>
      </c>
    </row>
    <row r="38" spans="1:9" ht="15" customHeight="1" x14ac:dyDescent="0.25">
      <c r="A38" s="26">
        <f t="shared" si="10"/>
        <v>45689</v>
      </c>
      <c r="B38" s="15">
        <v>52255271.319999993</v>
      </c>
      <c r="C38" s="15">
        <v>50338079.699999988</v>
      </c>
      <c r="D38" s="15">
        <f t="shared" ref="D38" si="152">B38-C38</f>
        <v>1917191.6200000048</v>
      </c>
      <c r="E38" s="15">
        <f>ROUND(D38*0.15,2)</f>
        <v>287578.74</v>
      </c>
      <c r="F38" s="15">
        <f t="shared" ref="F38" si="153">ROUND(E38*0.15,2)</f>
        <v>43136.81</v>
      </c>
      <c r="G38" s="15">
        <f t="shared" ref="G38" si="154">E38-F38</f>
        <v>244441.93</v>
      </c>
      <c r="H38" s="15">
        <f t="shared" ref="H38" si="155">ROUND(G38*0.01,2)</f>
        <v>2444.42</v>
      </c>
      <c r="I38" s="16">
        <f t="shared" ref="I38" si="156">G38-H38</f>
        <v>241997.50999999998</v>
      </c>
    </row>
    <row r="39" spans="1:9" ht="15" customHeight="1" x14ac:dyDescent="0.25">
      <c r="A39" s="26">
        <f t="shared" si="10"/>
        <v>45696</v>
      </c>
      <c r="B39" s="15">
        <v>51488156.359999999</v>
      </c>
      <c r="C39" s="15">
        <v>49189869.609999999</v>
      </c>
      <c r="D39" s="15">
        <f t="shared" ref="D39" si="157">B39-C39</f>
        <v>2298286.75</v>
      </c>
      <c r="E39" s="15">
        <f>ROUND(D39*0.15,2)+0.01</f>
        <v>344743.02</v>
      </c>
      <c r="F39" s="15">
        <f t="shared" ref="F39" si="158">ROUND(E39*0.15,2)</f>
        <v>51711.45</v>
      </c>
      <c r="G39" s="15">
        <f t="shared" ref="G39" si="159">E39-F39</f>
        <v>293031.57</v>
      </c>
      <c r="H39" s="15">
        <f t="shared" ref="H39" si="160">ROUND(G39*0.01,2)</f>
        <v>2930.32</v>
      </c>
      <c r="I39" s="16">
        <f t="shared" ref="I39" si="161">G39-H39</f>
        <v>290101.25</v>
      </c>
    </row>
    <row r="40" spans="1:9" ht="15" customHeight="1" x14ac:dyDescent="0.25">
      <c r="A40" s="26">
        <f t="shared" si="10"/>
        <v>45703</v>
      </c>
      <c r="B40" s="15">
        <v>57900186.389999993</v>
      </c>
      <c r="C40" s="15">
        <v>55388795.439999998</v>
      </c>
      <c r="D40" s="15">
        <f t="shared" ref="D40" si="162">B40-C40</f>
        <v>2511390.9499999955</v>
      </c>
      <c r="E40" s="15">
        <f>ROUND(D40*0.15,2)+0.01</f>
        <v>376708.65</v>
      </c>
      <c r="F40" s="15">
        <f t="shared" ref="F40" si="163">ROUND(E40*0.15,2)</f>
        <v>56506.3</v>
      </c>
      <c r="G40" s="15">
        <f t="shared" ref="G40" si="164">E40-F40</f>
        <v>320202.35000000003</v>
      </c>
      <c r="H40" s="15">
        <f t="shared" ref="H40" si="165">ROUND(G40*0.01,2)</f>
        <v>3202.02</v>
      </c>
      <c r="I40" s="16">
        <f t="shared" ref="I40" si="166">G40-H40</f>
        <v>317000.33</v>
      </c>
    </row>
    <row r="41" spans="1:9" ht="15" customHeight="1" x14ac:dyDescent="0.25">
      <c r="A41" s="26">
        <f t="shared" si="10"/>
        <v>45710</v>
      </c>
      <c r="B41" s="15">
        <v>61816974.990000002</v>
      </c>
      <c r="C41" s="15">
        <v>59468497.900000006</v>
      </c>
      <c r="D41" s="15">
        <f t="shared" ref="D41" si="167">B41-C41</f>
        <v>2348477.0899999961</v>
      </c>
      <c r="E41" s="15">
        <f>ROUND(D41*0.15,2)+0.01</f>
        <v>352271.57</v>
      </c>
      <c r="F41" s="15">
        <f t="shared" ref="F41" si="168">ROUND(E41*0.15,2)</f>
        <v>52840.74</v>
      </c>
      <c r="G41" s="15">
        <f t="shared" ref="G41" si="169">E41-F41</f>
        <v>299430.83</v>
      </c>
      <c r="H41" s="15">
        <f t="shared" ref="H41" si="170">ROUND(G41*0.01,2)</f>
        <v>2994.31</v>
      </c>
      <c r="I41" s="16">
        <f t="shared" ref="I41" si="171">G41-H41</f>
        <v>296436.52</v>
      </c>
    </row>
    <row r="42" spans="1:9" ht="15" customHeight="1" x14ac:dyDescent="0.25">
      <c r="A42" s="26">
        <f t="shared" si="10"/>
        <v>45717</v>
      </c>
      <c r="B42" s="15">
        <v>66621743.960000001</v>
      </c>
      <c r="C42" s="15">
        <v>63569519.370000005</v>
      </c>
      <c r="D42" s="15">
        <f t="shared" ref="D42" si="172">B42-C42</f>
        <v>3052224.5899999961</v>
      </c>
      <c r="E42" s="15">
        <f>ROUND(D42*0.15,2)</f>
        <v>457833.69</v>
      </c>
      <c r="F42" s="15">
        <f t="shared" ref="F42" si="173">ROUND(E42*0.15,2)</f>
        <v>68675.05</v>
      </c>
      <c r="G42" s="15">
        <f t="shared" ref="G42" si="174">E42-F42</f>
        <v>389158.64</v>
      </c>
      <c r="H42" s="15">
        <f t="shared" ref="H42" si="175">ROUND(G42*0.01,2)</f>
        <v>3891.59</v>
      </c>
      <c r="I42" s="16">
        <f t="shared" ref="I42" si="176">G42-H42</f>
        <v>385267.05</v>
      </c>
    </row>
    <row r="43" spans="1:9" ht="15" customHeight="1" x14ac:dyDescent="0.25">
      <c r="A43" s="26">
        <f t="shared" si="10"/>
        <v>45724</v>
      </c>
      <c r="B43" s="15">
        <v>97358902.449999988</v>
      </c>
      <c r="C43" s="15">
        <v>94777869.13000001</v>
      </c>
      <c r="D43" s="15">
        <f t="shared" ref="D43" si="177">B43-C43</f>
        <v>2581033.3199999779</v>
      </c>
      <c r="E43" s="15">
        <f>ROUND(D43*0.15,2)</f>
        <v>387155</v>
      </c>
      <c r="F43" s="15">
        <f t="shared" ref="F43" si="178">ROUND(E43*0.15,2)</f>
        <v>58073.25</v>
      </c>
      <c r="G43" s="15">
        <f t="shared" ref="G43" si="179">E43-F43</f>
        <v>329081.75</v>
      </c>
      <c r="H43" s="15">
        <f t="shared" ref="H43" si="180">ROUND(G43*0.01,2)</f>
        <v>3290.82</v>
      </c>
      <c r="I43" s="16">
        <f t="shared" ref="I43" si="181">G43-H43</f>
        <v>325790.93</v>
      </c>
    </row>
    <row r="44" spans="1:9" ht="15" customHeight="1" x14ac:dyDescent="0.25">
      <c r="A44" s="26">
        <f t="shared" si="10"/>
        <v>45731</v>
      </c>
      <c r="B44" s="15">
        <v>62323150.439999998</v>
      </c>
      <c r="C44" s="15">
        <v>60591436.609999999</v>
      </c>
      <c r="D44" s="15">
        <f t="shared" ref="D44" si="182">B44-C44</f>
        <v>1731713.8299999982</v>
      </c>
      <c r="E44" s="15">
        <f>ROUND(D44*0.15,2)</f>
        <v>259757.07</v>
      </c>
      <c r="F44" s="15">
        <f t="shared" ref="F44" si="183">ROUND(E44*0.15,2)</f>
        <v>38963.56</v>
      </c>
      <c r="G44" s="15">
        <f t="shared" ref="G44" si="184">E44-F44</f>
        <v>220793.51</v>
      </c>
      <c r="H44" s="15">
        <f t="shared" ref="H44" si="185">ROUND(G44*0.01,2)</f>
        <v>2207.94</v>
      </c>
      <c r="I44" s="16">
        <f t="shared" ref="I44" si="186">G44-H44</f>
        <v>218585.57</v>
      </c>
    </row>
    <row r="45" spans="1:9" ht="15" customHeight="1" x14ac:dyDescent="0.25">
      <c r="A45" s="26">
        <f t="shared" si="10"/>
        <v>45738</v>
      </c>
      <c r="B45" s="15">
        <v>59344136.920000002</v>
      </c>
      <c r="C45" s="15">
        <v>56731001.289999999</v>
      </c>
      <c r="D45" s="15">
        <f t="shared" ref="D45" si="187">B45-C45</f>
        <v>2613135.6300000027</v>
      </c>
      <c r="E45" s="15">
        <f>ROUND(D45*0.15,2)+0.01</f>
        <v>391970.35000000003</v>
      </c>
      <c r="F45" s="15">
        <f t="shared" ref="F45" si="188">ROUND(E45*0.15,2)</f>
        <v>58795.55</v>
      </c>
      <c r="G45" s="15">
        <f t="shared" ref="G45" si="189">E45-F45</f>
        <v>333174.80000000005</v>
      </c>
      <c r="H45" s="15">
        <f t="shared" ref="H45" si="190">ROUND(G45*0.01,2)</f>
        <v>3331.75</v>
      </c>
      <c r="I45" s="16">
        <f t="shared" ref="I45" si="191">G45-H45</f>
        <v>329843.05000000005</v>
      </c>
    </row>
    <row r="46" spans="1:9" ht="15" customHeight="1" x14ac:dyDescent="0.25">
      <c r="A46" s="26">
        <f t="shared" si="10"/>
        <v>45745</v>
      </c>
      <c r="B46" s="15">
        <v>54983865.450000003</v>
      </c>
      <c r="C46" s="15">
        <v>52805185.060000002</v>
      </c>
      <c r="D46" s="15">
        <f t="shared" ref="D46" si="192">B46-C46</f>
        <v>2178680.3900000006</v>
      </c>
      <c r="E46" s="15">
        <f>ROUND(D46*0.15,2)-0.01</f>
        <v>326802.05</v>
      </c>
      <c r="F46" s="15">
        <f t="shared" ref="F46" si="193">ROUND(E46*0.15,2)</f>
        <v>49020.31</v>
      </c>
      <c r="G46" s="15">
        <f t="shared" ref="G46" si="194">E46-F46</f>
        <v>277781.74</v>
      </c>
      <c r="H46" s="15">
        <f t="shared" ref="H46" si="195">ROUND(G46*0.01,2)</f>
        <v>2777.82</v>
      </c>
      <c r="I46" s="16">
        <f t="shared" ref="I46" si="196">G46-H46</f>
        <v>275003.92</v>
      </c>
    </row>
    <row r="47" spans="1:9" ht="15" customHeight="1" x14ac:dyDescent="0.25">
      <c r="A47" s="26">
        <f t="shared" si="10"/>
        <v>45752</v>
      </c>
      <c r="B47" s="15">
        <v>56149535.25</v>
      </c>
      <c r="C47" s="15">
        <v>53587349.75</v>
      </c>
      <c r="D47" s="15">
        <f t="shared" ref="D47" si="197">B47-C47</f>
        <v>2562185.5</v>
      </c>
      <c r="E47" s="15">
        <f>ROUND(D47*0.15,2)-0.01</f>
        <v>384327.82</v>
      </c>
      <c r="F47" s="15">
        <f t="shared" ref="F47" si="198">ROUND(E47*0.15,2)</f>
        <v>57649.17</v>
      </c>
      <c r="G47" s="15">
        <f t="shared" ref="G47" si="199">E47-F47</f>
        <v>326678.65000000002</v>
      </c>
      <c r="H47" s="15">
        <f t="shared" ref="H47" si="200">ROUND(G47*0.01,2)</f>
        <v>3266.79</v>
      </c>
      <c r="I47" s="16">
        <f t="shared" ref="I47" si="201">G47-H47</f>
        <v>323411.86000000004</v>
      </c>
    </row>
    <row r="48" spans="1:9" ht="15" customHeight="1" x14ac:dyDescent="0.25">
      <c r="A48" s="26">
        <f t="shared" si="10"/>
        <v>45759</v>
      </c>
      <c r="B48" s="15">
        <v>55660590.119999997</v>
      </c>
      <c r="C48" s="15">
        <v>53421613.109999992</v>
      </c>
      <c r="D48" s="15">
        <f t="shared" ref="D48" si="202">B48-C48</f>
        <v>2238977.0100000054</v>
      </c>
      <c r="E48" s="15">
        <f>ROUND(D48*0.15,2)</f>
        <v>335846.55</v>
      </c>
      <c r="F48" s="15">
        <f t="shared" ref="F48" si="203">ROUND(E48*0.15,2)</f>
        <v>50376.98</v>
      </c>
      <c r="G48" s="15">
        <f t="shared" ref="G48" si="204">E48-F48</f>
        <v>285469.57</v>
      </c>
      <c r="H48" s="15">
        <f t="shared" ref="H48" si="205">ROUND(G48*0.01,2)</f>
        <v>2854.7</v>
      </c>
      <c r="I48" s="16">
        <f t="shared" ref="I48" si="206">G48-H48</f>
        <v>282614.87</v>
      </c>
    </row>
    <row r="49" spans="1:9" ht="15" customHeight="1" x14ac:dyDescent="0.25">
      <c r="A49" s="26">
        <f t="shared" si="10"/>
        <v>45766</v>
      </c>
      <c r="B49" s="15">
        <v>56963466.040000007</v>
      </c>
      <c r="C49" s="15">
        <v>55000337.240000002</v>
      </c>
      <c r="D49" s="15">
        <f t="shared" ref="D49" si="207">B49-C49</f>
        <v>1963128.8000000045</v>
      </c>
      <c r="E49" s="15">
        <f>ROUND(D49*0.15,2)+0.01</f>
        <v>294469.33</v>
      </c>
      <c r="F49" s="15">
        <f t="shared" ref="F49" si="208">ROUND(E49*0.15,2)</f>
        <v>44170.400000000001</v>
      </c>
      <c r="G49" s="15">
        <f t="shared" ref="G49" si="209">E49-F49</f>
        <v>250298.93000000002</v>
      </c>
      <c r="H49" s="15">
        <f t="shared" ref="H49" si="210">ROUND(G49*0.01,2)</f>
        <v>2502.9899999999998</v>
      </c>
      <c r="I49" s="16">
        <f t="shared" ref="I49" si="211">G49-H49</f>
        <v>247795.94000000003</v>
      </c>
    </row>
    <row r="50" spans="1:9" ht="15" customHeight="1" x14ac:dyDescent="0.25">
      <c r="A50" s="26">
        <f t="shared" si="10"/>
        <v>45773</v>
      </c>
      <c r="B50" s="15">
        <v>71382390.090000004</v>
      </c>
      <c r="C50" s="15">
        <v>69331808.25</v>
      </c>
      <c r="D50" s="15">
        <f t="shared" ref="D50" si="212">B50-C50</f>
        <v>2050581.8400000036</v>
      </c>
      <c r="E50" s="15">
        <f>ROUND(D50*0.15,2)</f>
        <v>307587.28000000003</v>
      </c>
      <c r="F50" s="15">
        <f t="shared" ref="F50" si="213">ROUND(E50*0.15,2)</f>
        <v>46138.09</v>
      </c>
      <c r="G50" s="15">
        <f t="shared" ref="G50" si="214">E50-F50</f>
        <v>261449.19000000003</v>
      </c>
      <c r="H50" s="15">
        <f t="shared" ref="H50" si="215">ROUND(G50*0.01,2)</f>
        <v>2614.4899999999998</v>
      </c>
      <c r="I50" s="16">
        <f t="shared" ref="I50" si="216">G50-H50</f>
        <v>258834.70000000004</v>
      </c>
    </row>
    <row r="51" spans="1:9" ht="15" customHeight="1" x14ac:dyDescent="0.25">
      <c r="A51" s="26">
        <f t="shared" si="10"/>
        <v>45780</v>
      </c>
      <c r="B51" s="15">
        <v>60346761.539999999</v>
      </c>
      <c r="C51" s="15">
        <v>57264748.140000008</v>
      </c>
      <c r="D51" s="15">
        <f t="shared" ref="D51" si="217">B51-C51</f>
        <v>3082013.3999999911</v>
      </c>
      <c r="E51" s="15">
        <f>ROUND(D51*0.15,2)-0.01</f>
        <v>462302</v>
      </c>
      <c r="F51" s="15">
        <f t="shared" ref="F51" si="218">ROUND(E51*0.15,2)</f>
        <v>69345.3</v>
      </c>
      <c r="G51" s="15">
        <f t="shared" ref="G51" si="219">E51-F51</f>
        <v>392956.7</v>
      </c>
      <c r="H51" s="15">
        <f t="shared" ref="H51" si="220">ROUND(G51*0.01,2)</f>
        <v>3929.57</v>
      </c>
      <c r="I51" s="16">
        <f t="shared" ref="I51" si="221">G51-H51</f>
        <v>389027.13</v>
      </c>
    </row>
    <row r="52" spans="1:9" ht="15" customHeight="1" x14ac:dyDescent="0.25">
      <c r="A52" s="26">
        <f t="shared" si="10"/>
        <v>45787</v>
      </c>
      <c r="B52" s="15">
        <v>57912604.780000009</v>
      </c>
      <c r="C52" s="15">
        <v>56549818.68</v>
      </c>
      <c r="D52" s="15">
        <f t="shared" ref="D52" si="222">B52-C52</f>
        <v>1362786.1000000089</v>
      </c>
      <c r="E52" s="15">
        <f>ROUND(D52*0.15,2)</f>
        <v>204417.92000000001</v>
      </c>
      <c r="F52" s="15">
        <f t="shared" ref="F52" si="223">ROUND(E52*0.15,2)</f>
        <v>30662.69</v>
      </c>
      <c r="G52" s="15">
        <f t="shared" ref="G52" si="224">E52-F52</f>
        <v>173755.23</v>
      </c>
      <c r="H52" s="15">
        <f t="shared" ref="H52" si="225">ROUND(G52*0.01,2)</f>
        <v>1737.55</v>
      </c>
      <c r="I52" s="16">
        <f t="shared" ref="I52" si="226">G52-H52</f>
        <v>172017.68000000002</v>
      </c>
    </row>
    <row r="53" spans="1:9" ht="15" customHeight="1" x14ac:dyDescent="0.25">
      <c r="A53" s="26">
        <f t="shared" si="10"/>
        <v>45794</v>
      </c>
      <c r="B53" s="15">
        <v>59059093.440000005</v>
      </c>
      <c r="C53" s="15">
        <v>56516173.270000003</v>
      </c>
      <c r="D53" s="15">
        <f t="shared" ref="D53" si="227">B53-C53</f>
        <v>2542920.1700000018</v>
      </c>
      <c r="E53" s="15">
        <f>ROUND(D53*0.15,2)</f>
        <v>381438.03</v>
      </c>
      <c r="F53" s="15">
        <f t="shared" ref="F53" si="228">ROUND(E53*0.15,2)</f>
        <v>57215.7</v>
      </c>
      <c r="G53" s="15">
        <f t="shared" ref="G53" si="229">E53-F53</f>
        <v>324222.33</v>
      </c>
      <c r="H53" s="15">
        <f t="shared" ref="H53" si="230">ROUND(G53*0.01,2)</f>
        <v>3242.22</v>
      </c>
      <c r="I53" s="16">
        <f t="shared" ref="I53" si="231">G53-H53</f>
        <v>320980.11000000004</v>
      </c>
    </row>
    <row r="54" spans="1:9" ht="15" customHeight="1" x14ac:dyDescent="0.25">
      <c r="A54" s="26">
        <f t="shared" si="10"/>
        <v>45801</v>
      </c>
      <c r="B54" s="15">
        <v>57544911.5</v>
      </c>
      <c r="C54" s="15">
        <v>55530598.359999992</v>
      </c>
      <c r="D54" s="15">
        <f t="shared" ref="D54" si="232">B54-C54</f>
        <v>2014313.140000008</v>
      </c>
      <c r="E54" s="15">
        <f>ROUND(D54*0.15,2)-0.01</f>
        <v>302146.95999999996</v>
      </c>
      <c r="F54" s="15">
        <f t="shared" ref="F54" si="233">ROUND(E54*0.15,2)</f>
        <v>45322.04</v>
      </c>
      <c r="G54" s="15">
        <f t="shared" ref="G54" si="234">E54-F54</f>
        <v>256824.91999999995</v>
      </c>
      <c r="H54" s="15">
        <f t="shared" ref="H54" si="235">ROUND(G54*0.01,2)</f>
        <v>2568.25</v>
      </c>
      <c r="I54" s="16">
        <f t="shared" ref="I54" si="236">G54-H54</f>
        <v>254256.66999999995</v>
      </c>
    </row>
    <row r="55" spans="1:9" ht="15" customHeight="1" x14ac:dyDescent="0.25">
      <c r="A55" s="26">
        <f t="shared" si="10"/>
        <v>45808</v>
      </c>
      <c r="B55" s="15">
        <v>60278027.100000001</v>
      </c>
      <c r="C55" s="15">
        <v>57946158.079999998</v>
      </c>
      <c r="D55" s="15">
        <f t="shared" ref="D55" si="237">B55-C55</f>
        <v>2331869.0200000033</v>
      </c>
      <c r="E55" s="15">
        <f>ROUND(D55*0.15,2)</f>
        <v>349780.35</v>
      </c>
      <c r="F55" s="15">
        <f t="shared" ref="F55" si="238">ROUND(E55*0.15,2)</f>
        <v>52467.05</v>
      </c>
      <c r="G55" s="15">
        <f t="shared" ref="G55" si="239">E55-F55</f>
        <v>297313.3</v>
      </c>
      <c r="H55" s="15">
        <f t="shared" ref="H55" si="240">ROUND(G55*0.01,2)</f>
        <v>2973.13</v>
      </c>
      <c r="I55" s="16">
        <f t="shared" ref="I55" si="241">G55-H55</f>
        <v>294340.17</v>
      </c>
    </row>
    <row r="56" spans="1:9" ht="15" customHeight="1" x14ac:dyDescent="0.25">
      <c r="A56" s="26">
        <f t="shared" si="10"/>
        <v>45815</v>
      </c>
      <c r="B56" s="15">
        <v>57196310.269999996</v>
      </c>
      <c r="C56" s="15">
        <v>54869644.530000001</v>
      </c>
      <c r="D56" s="15">
        <f t="shared" ref="D56" si="242">B56-C56</f>
        <v>2326665.7399999946</v>
      </c>
      <c r="E56" s="15">
        <f>ROUND(D56*0.15,2)+0.01</f>
        <v>348999.87</v>
      </c>
      <c r="F56" s="15">
        <f t="shared" ref="F56" si="243">ROUND(E56*0.15,2)</f>
        <v>52349.98</v>
      </c>
      <c r="G56" s="15">
        <f t="shared" ref="G56" si="244">E56-F56</f>
        <v>296649.89</v>
      </c>
      <c r="H56" s="15">
        <f t="shared" ref="H56" si="245">ROUND(G56*0.01,2)</f>
        <v>2966.5</v>
      </c>
      <c r="I56" s="16">
        <f t="shared" ref="I56" si="246">G56-H56</f>
        <v>293683.39</v>
      </c>
    </row>
    <row r="57" spans="1:9" ht="15" customHeight="1" x14ac:dyDescent="0.25">
      <c r="A57" s="26">
        <f t="shared" si="10"/>
        <v>45822</v>
      </c>
      <c r="B57" s="15">
        <v>86051909.859999999</v>
      </c>
      <c r="C57" s="15">
        <v>85058140.189999998</v>
      </c>
      <c r="D57" s="15">
        <f t="shared" ref="D57" si="247">B57-C57</f>
        <v>993769.67000000179</v>
      </c>
      <c r="E57" s="15">
        <f>ROUND(D57*0.15,2)</f>
        <v>149065.45000000001</v>
      </c>
      <c r="F57" s="15">
        <f t="shared" ref="F57" si="248">ROUND(E57*0.15,2)</f>
        <v>22359.82</v>
      </c>
      <c r="G57" s="15">
        <f t="shared" ref="G57" si="249">E57-F57</f>
        <v>126705.63</v>
      </c>
      <c r="H57" s="15">
        <f t="shared" ref="H57" si="250">ROUND(G57*0.01,2)</f>
        <v>1267.06</v>
      </c>
      <c r="I57" s="16">
        <f t="shared" ref="I57" si="251">G57-H57</f>
        <v>125438.57</v>
      </c>
    </row>
    <row r="58" spans="1:9" ht="15" customHeight="1" x14ac:dyDescent="0.25">
      <c r="A58" s="26">
        <f t="shared" si="10"/>
        <v>45829</v>
      </c>
      <c r="B58" s="15">
        <v>53556589.760000005</v>
      </c>
      <c r="C58" s="15">
        <v>51227299.119999997</v>
      </c>
      <c r="D58" s="15">
        <f t="shared" ref="D58" si="252">B58-C58</f>
        <v>2329290.640000008</v>
      </c>
      <c r="E58" s="15">
        <f>ROUND(D58*0.15,2)</f>
        <v>349393.6</v>
      </c>
      <c r="F58" s="15">
        <f t="shared" ref="F58" si="253">ROUND(E58*0.15,2)</f>
        <v>52409.04</v>
      </c>
      <c r="G58" s="15">
        <f t="shared" ref="G58" si="254">E58-F58</f>
        <v>296984.56</v>
      </c>
      <c r="H58" s="15">
        <f t="shared" ref="H58" si="255">ROUND(G58*0.01,2)</f>
        <v>2969.85</v>
      </c>
      <c r="I58" s="16">
        <f t="shared" ref="I58" si="256">G58-H58</f>
        <v>294014.71000000002</v>
      </c>
    </row>
    <row r="59" spans="1:9" ht="15" customHeight="1" x14ac:dyDescent="0.25">
      <c r="A59" s="26">
        <f t="shared" si="10"/>
        <v>45836</v>
      </c>
      <c r="B59" s="15">
        <v>62401037.129999995</v>
      </c>
      <c r="C59" s="15">
        <v>59903690.179999992</v>
      </c>
      <c r="D59" s="15">
        <f t="shared" ref="D59" si="257">B59-C59</f>
        <v>2497346.950000003</v>
      </c>
      <c r="E59" s="15">
        <f>ROUND(D59*0.15,2)</f>
        <v>374602.04</v>
      </c>
      <c r="F59" s="15">
        <f t="shared" ref="F59" si="258">ROUND(E59*0.15,2)</f>
        <v>56190.31</v>
      </c>
      <c r="G59" s="15">
        <f t="shared" ref="G59" si="259">E59-F59</f>
        <v>318411.73</v>
      </c>
      <c r="H59" s="15">
        <f t="shared" ref="H59" si="260">ROUND(G59*0.01,2)</f>
        <v>3184.12</v>
      </c>
      <c r="I59" s="16">
        <f t="shared" ref="I59" si="261">G59-H59</f>
        <v>315227.61</v>
      </c>
    </row>
    <row r="60" spans="1:9" ht="15" customHeight="1" x14ac:dyDescent="0.25">
      <c r="B60" s="15"/>
      <c r="C60" s="15"/>
      <c r="D60" s="15"/>
      <c r="E60" s="28"/>
      <c r="F60" s="15"/>
      <c r="G60" s="15"/>
      <c r="H60" s="15"/>
      <c r="I60" s="16"/>
    </row>
    <row r="61" spans="1:9" ht="15" customHeight="1" thickBot="1" x14ac:dyDescent="0.3">
      <c r="B61" s="17">
        <f t="shared" ref="B61:I61" si="262">SUM(B8:B60)</f>
        <v>2827527534.7400007</v>
      </c>
      <c r="C61" s="17">
        <f t="shared" si="262"/>
        <v>2719348252.4099994</v>
      </c>
      <c r="D61" s="17">
        <f t="shared" si="262"/>
        <v>108179282.32999997</v>
      </c>
      <c r="E61" s="17">
        <f t="shared" si="262"/>
        <v>16226892.399999997</v>
      </c>
      <c r="F61" s="17">
        <f t="shared" si="262"/>
        <v>2434033.87</v>
      </c>
      <c r="G61" s="17">
        <f t="shared" si="262"/>
        <v>13792858.530000003</v>
      </c>
      <c r="H61" s="17">
        <f t="shared" si="262"/>
        <v>137928.64000000004</v>
      </c>
      <c r="I61" s="17">
        <f t="shared" si="262"/>
        <v>13654929.889999999</v>
      </c>
    </row>
    <row r="62" spans="1:9" ht="15" customHeight="1" thickTop="1" x14ac:dyDescent="0.25"/>
    <row r="63" spans="1:9" ht="15" customHeight="1" x14ac:dyDescent="0.25">
      <c r="A63" s="11" t="s">
        <v>17</v>
      </c>
    </row>
    <row r="64" spans="1:9" ht="15" customHeight="1" x14ac:dyDescent="0.25">
      <c r="A64" s="7" t="s">
        <v>14</v>
      </c>
    </row>
    <row r="65" spans="1:1" ht="15" customHeight="1" x14ac:dyDescent="0.25">
      <c r="A65" s="7" t="s">
        <v>15</v>
      </c>
    </row>
  </sheetData>
  <mergeCells count="2">
    <mergeCell ref="A6:I6"/>
    <mergeCell ref="A1:I1"/>
  </mergeCells>
  <pageMargins left="0.25" right="0.25" top="0.25" bottom="0.25" header="0" footer="0"/>
  <pageSetup scale="9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65"/>
  <sheetViews>
    <sheetView zoomScaleNormal="100" workbookViewId="0">
      <pane ySplit="6" topLeftCell="A34" activePane="bottomLeft" state="frozen"/>
      <selection pane="bottomLeft" activeCell="A60" sqref="A60"/>
    </sheetView>
  </sheetViews>
  <sheetFormatPr defaultColWidth="10.7109375" defaultRowHeight="15" customHeight="1" x14ac:dyDescent="0.25"/>
  <cols>
    <col min="1" max="1" width="10.85546875" style="14" bestFit="1" customWidth="1"/>
    <col min="2" max="3" width="17.7109375" style="12" customWidth="1"/>
    <col min="4" max="4" width="16.28515625" style="12" bestFit="1" customWidth="1"/>
    <col min="5" max="5" width="15.7109375" style="12" customWidth="1"/>
    <col min="6" max="6" width="14.7109375" style="12" customWidth="1"/>
    <col min="7" max="7" width="15.28515625" style="12" bestFit="1" customWidth="1"/>
    <col min="8" max="8" width="14.7109375" style="12" customWidth="1"/>
    <col min="9" max="9" width="15" style="12" customWidth="1"/>
    <col min="10" max="16384" width="10.7109375" style="12"/>
  </cols>
  <sheetData>
    <row r="1" spans="1:9" ht="15" customHeight="1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ht="15" customHeight="1" x14ac:dyDescent="0.25">
      <c r="A2" s="13"/>
      <c r="B2" s="13"/>
      <c r="C2" s="13"/>
      <c r="D2" s="13"/>
      <c r="E2" s="13"/>
      <c r="F2" s="13"/>
      <c r="G2" s="13"/>
      <c r="H2" s="13"/>
    </row>
    <row r="3" spans="1:9" ht="30" x14ac:dyDescent="0.25">
      <c r="A3" s="18" t="s">
        <v>6</v>
      </c>
      <c r="B3" s="18" t="s">
        <v>0</v>
      </c>
      <c r="C3" s="19" t="s">
        <v>1</v>
      </c>
      <c r="D3" s="25" t="s">
        <v>10</v>
      </c>
      <c r="E3" s="25" t="s">
        <v>11</v>
      </c>
      <c r="F3" s="18" t="s">
        <v>3</v>
      </c>
      <c r="G3" s="18" t="s">
        <v>2</v>
      </c>
      <c r="H3" s="25" t="s">
        <v>12</v>
      </c>
      <c r="I3" s="25" t="s">
        <v>13</v>
      </c>
    </row>
    <row r="4" spans="1:9" x14ac:dyDescent="0.25">
      <c r="A4" s="27" t="s">
        <v>20</v>
      </c>
      <c r="B4" s="20">
        <v>2024266113.2500002</v>
      </c>
      <c r="C4" s="21">
        <v>1946540194.0949509</v>
      </c>
      <c r="D4" s="20">
        <v>77725919.155049011</v>
      </c>
      <c r="E4" s="20">
        <v>11658887.896999996</v>
      </c>
      <c r="F4" s="20">
        <v>1748833.2200000002</v>
      </c>
      <c r="G4" s="20">
        <v>9910054.6769999973</v>
      </c>
      <c r="H4" s="22">
        <v>99100.560000000012</v>
      </c>
      <c r="I4" s="20">
        <v>9810954.1170000006</v>
      </c>
    </row>
    <row r="5" spans="1:9" x14ac:dyDescent="0.25">
      <c r="A5" s="13"/>
      <c r="B5" s="23"/>
      <c r="C5" s="13"/>
      <c r="D5" s="23"/>
      <c r="E5" s="23"/>
      <c r="F5" s="23"/>
      <c r="G5" s="23"/>
      <c r="H5" s="23"/>
      <c r="I5" s="23"/>
    </row>
    <row r="6" spans="1:9" ht="15" customHeight="1" x14ac:dyDescent="0.25">
      <c r="A6" s="33" t="s">
        <v>18</v>
      </c>
      <c r="B6" s="34"/>
      <c r="C6" s="34"/>
      <c r="D6" s="34"/>
      <c r="E6" s="34"/>
      <c r="F6" s="34"/>
      <c r="G6" s="34"/>
      <c r="H6" s="34"/>
      <c r="I6" s="34"/>
    </row>
    <row r="7" spans="1:9" ht="15" customHeight="1" x14ac:dyDescent="0.25">
      <c r="B7" s="15"/>
      <c r="C7" s="15"/>
      <c r="D7" s="15"/>
      <c r="E7" s="15"/>
      <c r="F7" s="15"/>
      <c r="G7" s="15"/>
      <c r="H7" s="15"/>
      <c r="I7" s="16"/>
    </row>
    <row r="8" spans="1:9" ht="15" customHeight="1" x14ac:dyDescent="0.25">
      <c r="A8" s="26" t="s">
        <v>19</v>
      </c>
      <c r="B8" s="15">
        <v>38457047.709999993</v>
      </c>
      <c r="C8" s="15">
        <v>36963737.652676001</v>
      </c>
      <c r="D8" s="15">
        <f t="shared" ref="D8" si="0">B8-C8</f>
        <v>1493310.0573239923</v>
      </c>
      <c r="E8" s="15">
        <f>ROUND(D8*0.15,2)+0.01</f>
        <v>223996.52000000002</v>
      </c>
      <c r="F8" s="15">
        <f t="shared" ref="F8" si="1">ROUND(E8*0.15,2)</f>
        <v>33599.480000000003</v>
      </c>
      <c r="G8" s="15">
        <f t="shared" ref="G8" si="2">E8-F8</f>
        <v>190397.04</v>
      </c>
      <c r="H8" s="15">
        <f t="shared" ref="H8" si="3">ROUND(G8*0.01,2)</f>
        <v>1903.97</v>
      </c>
      <c r="I8" s="16">
        <f t="shared" ref="I8" si="4">G8-H8</f>
        <v>188493.07</v>
      </c>
    </row>
    <row r="9" spans="1:9" ht="15" customHeight="1" x14ac:dyDescent="0.25">
      <c r="A9" s="26">
        <v>45486</v>
      </c>
      <c r="B9" s="15">
        <v>45230500.490000002</v>
      </c>
      <c r="C9" s="15">
        <v>43715702.337836005</v>
      </c>
      <c r="D9" s="15">
        <f t="shared" ref="D9" si="5">B9-C9</f>
        <v>1514798.1521639973</v>
      </c>
      <c r="E9" s="15">
        <f>ROUND(D9*0.15,2)</f>
        <v>227219.72</v>
      </c>
      <c r="F9" s="15">
        <f t="shared" ref="F9" si="6">ROUND(E9*0.15,2)</f>
        <v>34082.959999999999</v>
      </c>
      <c r="G9" s="15">
        <f t="shared" ref="G9" si="7">E9-F9</f>
        <v>193136.76</v>
      </c>
      <c r="H9" s="15">
        <f t="shared" ref="H9" si="8">ROUND(G9*0.01,2)</f>
        <v>1931.37</v>
      </c>
      <c r="I9" s="16">
        <f t="shared" ref="I9" si="9">G9-H9</f>
        <v>191205.39</v>
      </c>
    </row>
    <row r="10" spans="1:9" ht="15" customHeight="1" x14ac:dyDescent="0.25">
      <c r="A10" s="26">
        <f t="shared" ref="A10:A59" si="10">A9+7</f>
        <v>45493</v>
      </c>
      <c r="B10" s="15">
        <v>36593181.75</v>
      </c>
      <c r="C10" s="15">
        <v>34703648.698646002</v>
      </c>
      <c r="D10" s="15">
        <f t="shared" ref="D10" si="11">B10-C10</f>
        <v>1889533.0513539985</v>
      </c>
      <c r="E10" s="15">
        <f>ROUND(D10*0.15,2)</f>
        <v>283429.96000000002</v>
      </c>
      <c r="F10" s="15">
        <f t="shared" ref="F10" si="12">ROUND(E10*0.15,2)</f>
        <v>42514.49</v>
      </c>
      <c r="G10" s="15">
        <f t="shared" ref="G10" si="13">E10-F10</f>
        <v>240915.47000000003</v>
      </c>
      <c r="H10" s="15">
        <f t="shared" ref="H10" si="14">ROUND(G10*0.01,2)</f>
        <v>2409.15</v>
      </c>
      <c r="I10" s="16">
        <f t="shared" ref="I10" si="15">G10-H10</f>
        <v>238506.32000000004</v>
      </c>
    </row>
    <row r="11" spans="1:9" ht="15" customHeight="1" x14ac:dyDescent="0.25">
      <c r="A11" s="26">
        <f t="shared" si="10"/>
        <v>45500</v>
      </c>
      <c r="B11" s="15">
        <v>40828334.770000003</v>
      </c>
      <c r="C11" s="15">
        <v>39029960.145581998</v>
      </c>
      <c r="D11" s="15">
        <f t="shared" ref="D11" si="16">B11-C11</f>
        <v>1798374.6244180053</v>
      </c>
      <c r="E11" s="15">
        <f>ROUND(D11*0.15,2)+0.01</f>
        <v>269756.2</v>
      </c>
      <c r="F11" s="15">
        <f t="shared" ref="F11" si="17">ROUND(E11*0.15,2)</f>
        <v>40463.43</v>
      </c>
      <c r="G11" s="15">
        <f t="shared" ref="G11" si="18">E11-F11</f>
        <v>229292.77000000002</v>
      </c>
      <c r="H11" s="15">
        <f t="shared" ref="H11" si="19">ROUND(G11*0.01,2)</f>
        <v>2292.9299999999998</v>
      </c>
      <c r="I11" s="16">
        <f t="shared" ref="I11" si="20">G11-H11</f>
        <v>226999.84000000003</v>
      </c>
    </row>
    <row r="12" spans="1:9" ht="15" customHeight="1" x14ac:dyDescent="0.25">
      <c r="A12" s="26">
        <f t="shared" si="10"/>
        <v>45507</v>
      </c>
      <c r="B12" s="15">
        <v>44101809.869999997</v>
      </c>
      <c r="C12" s="15">
        <v>42328851.457654998</v>
      </c>
      <c r="D12" s="15">
        <f t="shared" ref="D12" si="21">B12-C12</f>
        <v>1772958.4123449996</v>
      </c>
      <c r="E12" s="15">
        <f>ROUND(D12*0.15,2)</f>
        <v>265943.76</v>
      </c>
      <c r="F12" s="15">
        <f t="shared" ref="F12" si="22">ROUND(E12*0.15,2)</f>
        <v>39891.56</v>
      </c>
      <c r="G12" s="15">
        <f t="shared" ref="G12" si="23">E12-F12</f>
        <v>226052.2</v>
      </c>
      <c r="H12" s="15">
        <f t="shared" ref="H12" si="24">ROUND(G12*0.01,2)</f>
        <v>2260.52</v>
      </c>
      <c r="I12" s="16">
        <f t="shared" ref="I12" si="25">G12-H12</f>
        <v>223791.68000000002</v>
      </c>
    </row>
    <row r="13" spans="1:9" ht="15" customHeight="1" x14ac:dyDescent="0.25">
      <c r="A13" s="26">
        <f t="shared" si="10"/>
        <v>45514</v>
      </c>
      <c r="B13" s="15">
        <v>42851933.840000004</v>
      </c>
      <c r="C13" s="15">
        <v>41075121.699130997</v>
      </c>
      <c r="D13" s="15">
        <f t="shared" ref="D13" si="26">B13-C13</f>
        <v>1776812.1408690065</v>
      </c>
      <c r="E13" s="15">
        <f>ROUND(D13*0.15,2)</f>
        <v>266521.82</v>
      </c>
      <c r="F13" s="15">
        <f t="shared" ref="F13" si="27">ROUND(E13*0.15,2)</f>
        <v>39978.269999999997</v>
      </c>
      <c r="G13" s="15">
        <f t="shared" ref="G13" si="28">E13-F13</f>
        <v>226543.55000000002</v>
      </c>
      <c r="H13" s="15">
        <f t="shared" ref="H13" si="29">ROUND(G13*0.01,2)</f>
        <v>2265.44</v>
      </c>
      <c r="I13" s="16">
        <f t="shared" ref="I13" si="30">G13-H13</f>
        <v>224278.11000000002</v>
      </c>
    </row>
    <row r="14" spans="1:9" ht="15" customHeight="1" x14ac:dyDescent="0.25">
      <c r="A14" s="26">
        <f t="shared" si="10"/>
        <v>45521</v>
      </c>
      <c r="B14" s="15">
        <v>42595628.329999998</v>
      </c>
      <c r="C14" s="15">
        <v>40650113.553435996</v>
      </c>
      <c r="D14" s="15">
        <f t="shared" ref="D14" si="31">B14-C14</f>
        <v>1945514.776564002</v>
      </c>
      <c r="E14" s="15">
        <f>ROUND(D14*0.15,2)</f>
        <v>291827.21999999997</v>
      </c>
      <c r="F14" s="15">
        <f t="shared" ref="F14" si="32">ROUND(E14*0.15,2)</f>
        <v>43774.080000000002</v>
      </c>
      <c r="G14" s="15">
        <f t="shared" ref="G14" si="33">E14-F14</f>
        <v>248053.13999999996</v>
      </c>
      <c r="H14" s="15">
        <f t="shared" ref="H14" si="34">ROUND(G14*0.01,2)</f>
        <v>2480.5300000000002</v>
      </c>
      <c r="I14" s="16">
        <f t="shared" ref="I14" si="35">G14-H14</f>
        <v>245572.60999999996</v>
      </c>
    </row>
    <row r="15" spans="1:9" ht="15" customHeight="1" x14ac:dyDescent="0.25">
      <c r="A15" s="26">
        <f t="shared" si="10"/>
        <v>45528</v>
      </c>
      <c r="B15" s="15">
        <v>46345181.840000004</v>
      </c>
      <c r="C15" s="15">
        <v>44558133.850000001</v>
      </c>
      <c r="D15" s="15">
        <f t="shared" ref="D15" si="36">B15-C15</f>
        <v>1787047.9900000021</v>
      </c>
      <c r="E15" s="15">
        <f>ROUND(D15*0.15,2)</f>
        <v>268057.2</v>
      </c>
      <c r="F15" s="15">
        <f t="shared" ref="F15" si="37">ROUND(E15*0.15,2)</f>
        <v>40208.58</v>
      </c>
      <c r="G15" s="15">
        <f t="shared" ref="G15" si="38">E15-F15</f>
        <v>227848.62</v>
      </c>
      <c r="H15" s="15">
        <f t="shared" ref="H15" si="39">ROUND(G15*0.01,2)</f>
        <v>2278.4899999999998</v>
      </c>
      <c r="I15" s="16">
        <f t="shared" ref="I15" si="40">G15-H15</f>
        <v>225570.13</v>
      </c>
    </row>
    <row r="16" spans="1:9" ht="15" customHeight="1" x14ac:dyDescent="0.25">
      <c r="A16" s="26">
        <f t="shared" si="10"/>
        <v>45535</v>
      </c>
      <c r="B16" s="15">
        <v>47306729.140000008</v>
      </c>
      <c r="C16" s="15">
        <v>45065506.380000003</v>
      </c>
      <c r="D16" s="15">
        <f t="shared" ref="D16" si="41">B16-C16</f>
        <v>2241222.7600000054</v>
      </c>
      <c r="E16" s="15">
        <f>ROUND(D16*0.15,2)+0.01</f>
        <v>336183.42</v>
      </c>
      <c r="F16" s="15">
        <f t="shared" ref="F16" si="42">ROUND(E16*0.15,2)</f>
        <v>50427.51</v>
      </c>
      <c r="G16" s="15">
        <f t="shared" ref="G16" si="43">E16-F16</f>
        <v>285755.90999999997</v>
      </c>
      <c r="H16" s="15">
        <f t="shared" ref="H16" si="44">ROUND(G16*0.01,2)</f>
        <v>2857.56</v>
      </c>
      <c r="I16" s="16">
        <f t="shared" ref="I16" si="45">G16-H16</f>
        <v>282898.34999999998</v>
      </c>
    </row>
    <row r="17" spans="1:9" ht="15" customHeight="1" x14ac:dyDescent="0.25">
      <c r="A17" s="26">
        <f t="shared" si="10"/>
        <v>45542</v>
      </c>
      <c r="B17" s="15">
        <v>52525587.569999993</v>
      </c>
      <c r="C17" s="15">
        <v>49893569.269999996</v>
      </c>
      <c r="D17" s="15">
        <f t="shared" ref="D17" si="46">B17-C17</f>
        <v>2632018.299999997</v>
      </c>
      <c r="E17" s="15">
        <f>ROUND(D17*0.15,2)</f>
        <v>394802.75</v>
      </c>
      <c r="F17" s="15">
        <f t="shared" ref="F17" si="47">ROUND(E17*0.15,2)</f>
        <v>59220.41</v>
      </c>
      <c r="G17" s="15">
        <f t="shared" ref="G17" si="48">E17-F17</f>
        <v>335582.33999999997</v>
      </c>
      <c r="H17" s="15">
        <f t="shared" ref="H17" si="49">ROUND(G17*0.01,2)</f>
        <v>3355.82</v>
      </c>
      <c r="I17" s="16">
        <f t="shared" ref="I17" si="50">G17-H17</f>
        <v>332226.51999999996</v>
      </c>
    </row>
    <row r="18" spans="1:9" ht="15" customHeight="1" x14ac:dyDescent="0.25">
      <c r="A18" s="26">
        <f t="shared" si="10"/>
        <v>45549</v>
      </c>
      <c r="B18" s="15">
        <v>50388213.920000002</v>
      </c>
      <c r="C18" s="15">
        <v>48196285.549999997</v>
      </c>
      <c r="D18" s="15">
        <f t="shared" ref="D18" si="51">B18-C18</f>
        <v>2191928.3700000048</v>
      </c>
      <c r="E18" s="15">
        <f>ROUND(D18*0.15,2)</f>
        <v>328789.26</v>
      </c>
      <c r="F18" s="15">
        <f t="shared" ref="F18" si="52">ROUND(E18*0.15,2)</f>
        <v>49318.39</v>
      </c>
      <c r="G18" s="15">
        <f t="shared" ref="G18" si="53">E18-F18</f>
        <v>279470.87</v>
      </c>
      <c r="H18" s="15">
        <f t="shared" ref="H18" si="54">ROUND(G18*0.01,2)</f>
        <v>2794.71</v>
      </c>
      <c r="I18" s="16">
        <f t="shared" ref="I18" si="55">G18-H18</f>
        <v>276676.15999999997</v>
      </c>
    </row>
    <row r="19" spans="1:9" ht="15" customHeight="1" x14ac:dyDescent="0.25">
      <c r="A19" s="26">
        <f t="shared" si="10"/>
        <v>45556</v>
      </c>
      <c r="B19" s="15">
        <v>55897782.140000001</v>
      </c>
      <c r="C19" s="15">
        <v>54250237.870000005</v>
      </c>
      <c r="D19" s="15">
        <f t="shared" ref="D19" si="56">B19-C19</f>
        <v>1647544.2699999958</v>
      </c>
      <c r="E19" s="15">
        <f>ROUND(D19*0.15,2)</f>
        <v>247131.64</v>
      </c>
      <c r="F19" s="15">
        <f t="shared" ref="F19" si="57">ROUND(E19*0.15,2)</f>
        <v>37069.75</v>
      </c>
      <c r="G19" s="15">
        <f t="shared" ref="G19" si="58">E19-F19</f>
        <v>210061.89</v>
      </c>
      <c r="H19" s="15">
        <f t="shared" ref="H19" si="59">ROUND(G19*0.01,2)</f>
        <v>2100.62</v>
      </c>
      <c r="I19" s="16">
        <f t="shared" ref="I19" si="60">G19-H19</f>
        <v>207961.27000000002</v>
      </c>
    </row>
    <row r="20" spans="1:9" ht="15" customHeight="1" x14ac:dyDescent="0.25">
      <c r="A20" s="26">
        <f t="shared" si="10"/>
        <v>45563</v>
      </c>
      <c r="B20" s="15">
        <v>49572577.509999998</v>
      </c>
      <c r="C20" s="15">
        <v>47260047.509999998</v>
      </c>
      <c r="D20" s="15">
        <f t="shared" ref="D20" si="61">B20-C20</f>
        <v>2312530</v>
      </c>
      <c r="E20" s="15">
        <f>ROUND(D20*0.15,2)</f>
        <v>346879.5</v>
      </c>
      <c r="F20" s="15">
        <f t="shared" ref="F20" si="62">ROUND(E20*0.15,2)</f>
        <v>52031.93</v>
      </c>
      <c r="G20" s="15">
        <f t="shared" ref="G20" si="63">E20-F20</f>
        <v>294847.57</v>
      </c>
      <c r="H20" s="15">
        <f t="shared" ref="H20" si="64">ROUND(G20*0.01,2)</f>
        <v>2948.48</v>
      </c>
      <c r="I20" s="16">
        <f t="shared" ref="I20" si="65">G20-H20</f>
        <v>291899.09000000003</v>
      </c>
    </row>
    <row r="21" spans="1:9" ht="15" customHeight="1" x14ac:dyDescent="0.25">
      <c r="A21" s="26">
        <f t="shared" si="10"/>
        <v>45570</v>
      </c>
      <c r="B21" s="15">
        <v>55242509.280000009</v>
      </c>
      <c r="C21" s="15">
        <v>52794862.789999992</v>
      </c>
      <c r="D21" s="15">
        <f t="shared" ref="D21" si="66">B21-C21</f>
        <v>2447646.490000017</v>
      </c>
      <c r="E21" s="15">
        <f>ROUND(D21*0.15,2)+0.01</f>
        <v>367146.98</v>
      </c>
      <c r="F21" s="15">
        <f t="shared" ref="F21" si="67">ROUND(E21*0.15,2)</f>
        <v>55072.05</v>
      </c>
      <c r="G21" s="15">
        <f t="shared" ref="G21" si="68">E21-F21</f>
        <v>312074.93</v>
      </c>
      <c r="H21" s="15">
        <f t="shared" ref="H21" si="69">ROUND(G21*0.01,2)</f>
        <v>3120.75</v>
      </c>
      <c r="I21" s="16">
        <f t="shared" ref="I21" si="70">G21-H21</f>
        <v>308954.18</v>
      </c>
    </row>
    <row r="22" spans="1:9" ht="15" customHeight="1" x14ac:dyDescent="0.25">
      <c r="A22" s="26">
        <f t="shared" si="10"/>
        <v>45577</v>
      </c>
      <c r="B22" s="15">
        <v>56674230.570000008</v>
      </c>
      <c r="C22" s="15">
        <v>54288053.580000006</v>
      </c>
      <c r="D22" s="15">
        <f t="shared" ref="D22" si="71">B22-C22</f>
        <v>2386176.9900000021</v>
      </c>
      <c r="E22" s="15">
        <f>ROUND(D22*0.15,2)</f>
        <v>357926.55</v>
      </c>
      <c r="F22" s="15">
        <f t="shared" ref="F22" si="72">ROUND(E22*0.15,2)</f>
        <v>53688.98</v>
      </c>
      <c r="G22" s="15">
        <f t="shared" ref="G22" si="73">E22-F22</f>
        <v>304237.57</v>
      </c>
      <c r="H22" s="15">
        <f t="shared" ref="H22" si="74">ROUND(G22*0.01,2)</f>
        <v>3042.38</v>
      </c>
      <c r="I22" s="16">
        <f t="shared" ref="I22" si="75">G22-H22</f>
        <v>301195.19</v>
      </c>
    </row>
    <row r="23" spans="1:9" ht="15" customHeight="1" x14ac:dyDescent="0.25">
      <c r="A23" s="26">
        <f t="shared" si="10"/>
        <v>45584</v>
      </c>
      <c r="B23" s="15">
        <v>63681679.25</v>
      </c>
      <c r="C23" s="15">
        <v>61356147.789999999</v>
      </c>
      <c r="D23" s="15">
        <f t="shared" ref="D23" si="76">B23-C23</f>
        <v>2325531.4600000009</v>
      </c>
      <c r="E23" s="15">
        <f>ROUND(D23*0.15,2)</f>
        <v>348829.72</v>
      </c>
      <c r="F23" s="15">
        <f t="shared" ref="F23" si="77">ROUND(E23*0.15,2)</f>
        <v>52324.46</v>
      </c>
      <c r="G23" s="15">
        <f t="shared" ref="G23" si="78">E23-F23</f>
        <v>296505.25999999995</v>
      </c>
      <c r="H23" s="15">
        <f t="shared" ref="H23" si="79">ROUND(G23*0.01,2)</f>
        <v>2965.05</v>
      </c>
      <c r="I23" s="16">
        <f t="shared" ref="I23" si="80">G23-H23</f>
        <v>293540.20999999996</v>
      </c>
    </row>
    <row r="24" spans="1:9" ht="15" customHeight="1" x14ac:dyDescent="0.25">
      <c r="A24" s="26">
        <f t="shared" si="10"/>
        <v>45591</v>
      </c>
      <c r="B24" s="15">
        <v>59655924.609999992</v>
      </c>
      <c r="C24" s="15">
        <v>57249713.710000001</v>
      </c>
      <c r="D24" s="15">
        <f t="shared" ref="D24" si="81">B24-C24</f>
        <v>2406210.8999999911</v>
      </c>
      <c r="E24" s="15">
        <f>ROUND(D24*0.15,2)+0.01</f>
        <v>360931.64</v>
      </c>
      <c r="F24" s="15">
        <f t="shared" ref="F24" si="82">ROUND(E24*0.15,2)</f>
        <v>54139.75</v>
      </c>
      <c r="G24" s="15">
        <f t="shared" ref="G24" si="83">E24-F24</f>
        <v>306791.89</v>
      </c>
      <c r="H24" s="15">
        <f t="shared" ref="H24" si="84">ROUND(G24*0.01,2)</f>
        <v>3067.92</v>
      </c>
      <c r="I24" s="16">
        <f t="shared" ref="I24" si="85">G24-H24</f>
        <v>303723.97000000003</v>
      </c>
    </row>
    <row r="25" spans="1:9" ht="15" customHeight="1" x14ac:dyDescent="0.25">
      <c r="A25" s="26">
        <f t="shared" si="10"/>
        <v>45598</v>
      </c>
      <c r="B25" s="15">
        <v>63755741.310000002</v>
      </c>
      <c r="C25" s="15">
        <v>61121910.82</v>
      </c>
      <c r="D25" s="15">
        <f t="shared" ref="D25" si="86">B25-C25</f>
        <v>2633830.4900000021</v>
      </c>
      <c r="E25" s="15">
        <f>ROUND(D25*0.15,2)+0.01</f>
        <v>395074.58</v>
      </c>
      <c r="F25" s="15">
        <f t="shared" ref="F25" si="87">ROUND(E25*0.15,2)</f>
        <v>59261.19</v>
      </c>
      <c r="G25" s="15">
        <f t="shared" ref="G25" si="88">E25-F25</f>
        <v>335813.39</v>
      </c>
      <c r="H25" s="15">
        <f t="shared" ref="H25" si="89">ROUND(G25*0.01,2)</f>
        <v>3358.13</v>
      </c>
      <c r="I25" s="16">
        <f t="shared" ref="I25" si="90">G25-H25</f>
        <v>332455.26</v>
      </c>
    </row>
    <row r="26" spans="1:9" ht="15" customHeight="1" x14ac:dyDescent="0.25">
      <c r="A26" s="26">
        <f t="shared" si="10"/>
        <v>45605</v>
      </c>
      <c r="B26" s="15">
        <v>61008769.200000003</v>
      </c>
      <c r="C26" s="15">
        <v>58367455.090000004</v>
      </c>
      <c r="D26" s="15">
        <f t="shared" ref="D26" si="91">B26-C26</f>
        <v>2641314.1099999994</v>
      </c>
      <c r="E26" s="15">
        <f>ROUND(D26*0.15,2)</f>
        <v>396197.12</v>
      </c>
      <c r="F26" s="15">
        <f t="shared" ref="F26" si="92">ROUND(E26*0.15,2)</f>
        <v>59429.57</v>
      </c>
      <c r="G26" s="15">
        <f t="shared" ref="G26" si="93">E26-F26</f>
        <v>336767.55</v>
      </c>
      <c r="H26" s="15">
        <f t="shared" ref="H26" si="94">ROUND(G26*0.01,2)</f>
        <v>3367.68</v>
      </c>
      <c r="I26" s="16">
        <f t="shared" ref="I26" si="95">G26-H26</f>
        <v>333399.87</v>
      </c>
    </row>
    <row r="27" spans="1:9" ht="15" customHeight="1" x14ac:dyDescent="0.25">
      <c r="A27" s="26">
        <f t="shared" si="10"/>
        <v>45612</v>
      </c>
      <c r="B27" s="15">
        <v>56646875.009999998</v>
      </c>
      <c r="C27" s="15">
        <v>54151654.890000001</v>
      </c>
      <c r="D27" s="15">
        <f t="shared" ref="D27" si="96">B27-C27</f>
        <v>2495220.1199999973</v>
      </c>
      <c r="E27" s="15">
        <f>ROUND(D27*0.15,2)</f>
        <v>374283.02</v>
      </c>
      <c r="F27" s="15">
        <f t="shared" ref="F27" si="97">ROUND(E27*0.15,2)</f>
        <v>56142.45</v>
      </c>
      <c r="G27" s="15">
        <f t="shared" ref="G27" si="98">E27-F27</f>
        <v>318140.57</v>
      </c>
      <c r="H27" s="15">
        <f t="shared" ref="H27" si="99">ROUND(G27*0.01,2)</f>
        <v>3181.41</v>
      </c>
      <c r="I27" s="16">
        <f t="shared" ref="I27" si="100">G27-H27</f>
        <v>314959.16000000003</v>
      </c>
    </row>
    <row r="28" spans="1:9" ht="15" customHeight="1" x14ac:dyDescent="0.25">
      <c r="A28" s="26">
        <f t="shared" si="10"/>
        <v>45619</v>
      </c>
      <c r="B28" s="15">
        <v>57414938.170000002</v>
      </c>
      <c r="C28" s="15">
        <v>55200386.06000001</v>
      </c>
      <c r="D28" s="15">
        <f t="shared" ref="D28" si="101">B28-C28</f>
        <v>2214552.109999992</v>
      </c>
      <c r="E28" s="15">
        <f>ROUND(D28*0.15,2)</f>
        <v>332182.82</v>
      </c>
      <c r="F28" s="15">
        <f t="shared" ref="F28" si="102">ROUND(E28*0.15,2)</f>
        <v>49827.42</v>
      </c>
      <c r="G28" s="15">
        <f t="shared" ref="G28" si="103">E28-F28</f>
        <v>282355.40000000002</v>
      </c>
      <c r="H28" s="15">
        <f t="shared" ref="H28" si="104">ROUND(G28*0.01,2)</f>
        <v>2823.55</v>
      </c>
      <c r="I28" s="16">
        <f t="shared" ref="I28" si="105">G28-H28</f>
        <v>279531.85000000003</v>
      </c>
    </row>
    <row r="29" spans="1:9" ht="15" customHeight="1" x14ac:dyDescent="0.25">
      <c r="A29" s="26">
        <f t="shared" si="10"/>
        <v>45626</v>
      </c>
      <c r="B29" s="15">
        <v>71368560.849999994</v>
      </c>
      <c r="C29" s="15">
        <v>70224724.25</v>
      </c>
      <c r="D29" s="15">
        <f t="shared" ref="D29" si="106">B29-C29</f>
        <v>1143836.599999994</v>
      </c>
      <c r="E29" s="15">
        <f>ROUND(D29*0.15,2)</f>
        <v>171575.49</v>
      </c>
      <c r="F29" s="15">
        <f t="shared" ref="F29" si="107">ROUND(E29*0.15,2)</f>
        <v>25736.32</v>
      </c>
      <c r="G29" s="15">
        <f t="shared" ref="G29" si="108">E29-F29</f>
        <v>145839.16999999998</v>
      </c>
      <c r="H29" s="15">
        <f t="shared" ref="H29" si="109">ROUND(G29*0.01,2)</f>
        <v>1458.39</v>
      </c>
      <c r="I29" s="16">
        <f t="shared" ref="I29" si="110">G29-H29</f>
        <v>144380.77999999997</v>
      </c>
    </row>
    <row r="30" spans="1:9" ht="15" customHeight="1" x14ac:dyDescent="0.25">
      <c r="A30" s="26">
        <f t="shared" si="10"/>
        <v>45633</v>
      </c>
      <c r="B30" s="15">
        <v>62391549.849999994</v>
      </c>
      <c r="C30" s="15">
        <v>59625058.149999999</v>
      </c>
      <c r="D30" s="15">
        <f t="shared" ref="D30" si="111">B30-C30</f>
        <v>2766491.6999999955</v>
      </c>
      <c r="E30" s="15">
        <f>ROUND(D30*0.15,2)+0.01</f>
        <v>414973.76</v>
      </c>
      <c r="F30" s="15">
        <f t="shared" ref="F30" si="112">ROUND(E30*0.15,2)</f>
        <v>62246.06</v>
      </c>
      <c r="G30" s="15">
        <f t="shared" ref="G30" si="113">E30-F30</f>
        <v>352727.7</v>
      </c>
      <c r="H30" s="15">
        <f t="shared" ref="H30" si="114">ROUND(G30*0.01,2)</f>
        <v>3527.28</v>
      </c>
      <c r="I30" s="16">
        <f t="shared" ref="I30" si="115">G30-H30</f>
        <v>349200.42</v>
      </c>
    </row>
    <row r="31" spans="1:9" ht="15" customHeight="1" x14ac:dyDescent="0.25">
      <c r="A31" s="26">
        <f t="shared" si="10"/>
        <v>45640</v>
      </c>
      <c r="B31" s="15">
        <v>59313393.219999999</v>
      </c>
      <c r="C31" s="15">
        <v>56347831.520000003</v>
      </c>
      <c r="D31" s="15">
        <f t="shared" ref="D31" si="116">B31-C31</f>
        <v>2965561.6999999955</v>
      </c>
      <c r="E31" s="15">
        <f>ROUND(D31*0.15,2)</f>
        <v>444834.25</v>
      </c>
      <c r="F31" s="15">
        <f t="shared" ref="F31" si="117">ROUND(E31*0.15,2)</f>
        <v>66725.14</v>
      </c>
      <c r="G31" s="15">
        <f t="shared" ref="G31" si="118">E31-F31</f>
        <v>378109.11</v>
      </c>
      <c r="H31" s="15">
        <f t="shared" ref="H31" si="119">ROUND(G31*0.01,2)</f>
        <v>3781.09</v>
      </c>
      <c r="I31" s="16">
        <f t="shared" ref="I31" si="120">G31-H31</f>
        <v>374328.01999999996</v>
      </c>
    </row>
    <row r="32" spans="1:9" ht="15" customHeight="1" x14ac:dyDescent="0.25">
      <c r="A32" s="26">
        <f t="shared" si="10"/>
        <v>45647</v>
      </c>
      <c r="B32" s="15">
        <v>60933775.43</v>
      </c>
      <c r="C32" s="15">
        <v>58019378.960000001</v>
      </c>
      <c r="D32" s="15">
        <f t="shared" ref="D32" si="121">B32-C32</f>
        <v>2914396.4699999988</v>
      </c>
      <c r="E32" s="15">
        <f>ROUND(D32*0.15,2)</f>
        <v>437159.47</v>
      </c>
      <c r="F32" s="15">
        <f t="shared" ref="F32" si="122">ROUND(E32*0.15,2)</f>
        <v>65573.919999999998</v>
      </c>
      <c r="G32" s="15">
        <f t="shared" ref="G32" si="123">E32-F32</f>
        <v>371585.55</v>
      </c>
      <c r="H32" s="15">
        <f t="shared" ref="H32" si="124">ROUND(G32*0.01,2)</f>
        <v>3715.86</v>
      </c>
      <c r="I32" s="16">
        <f t="shared" ref="I32" si="125">G32-H32</f>
        <v>367869.69</v>
      </c>
    </row>
    <row r="33" spans="1:9" ht="15" customHeight="1" x14ac:dyDescent="0.25">
      <c r="A33" s="26">
        <f t="shared" si="10"/>
        <v>45654</v>
      </c>
      <c r="B33" s="15">
        <v>62645115.43</v>
      </c>
      <c r="C33" s="15">
        <v>59786188.090000004</v>
      </c>
      <c r="D33" s="15">
        <f t="shared" ref="D33" si="126">B33-C33</f>
        <v>2858927.3399999961</v>
      </c>
      <c r="E33" s="15">
        <f>ROUND(D33*0.15,2)+0.01</f>
        <v>428839.11</v>
      </c>
      <c r="F33" s="15">
        <f t="shared" ref="F33" si="127">ROUND(E33*0.15,2)</f>
        <v>64325.87</v>
      </c>
      <c r="G33" s="15">
        <f t="shared" ref="G33" si="128">E33-F33</f>
        <v>364513.24</v>
      </c>
      <c r="H33" s="15">
        <f t="shared" ref="H33" si="129">ROUND(G33*0.01,2)</f>
        <v>3645.13</v>
      </c>
      <c r="I33" s="16">
        <f t="shared" ref="I33" si="130">G33-H33</f>
        <v>360868.11</v>
      </c>
    </row>
    <row r="34" spans="1:9" ht="15" customHeight="1" x14ac:dyDescent="0.25">
      <c r="A34" s="26">
        <f t="shared" si="10"/>
        <v>45661</v>
      </c>
      <c r="B34" s="15">
        <v>66801639.630000003</v>
      </c>
      <c r="C34" s="15">
        <v>63464828.519999996</v>
      </c>
      <c r="D34" s="15">
        <f t="shared" ref="D34" si="131">B34-C34</f>
        <v>3336811.1100000069</v>
      </c>
      <c r="E34" s="15">
        <f>ROUND(D34*0.15,2)</f>
        <v>500521.67</v>
      </c>
      <c r="F34" s="15">
        <f t="shared" ref="F34" si="132">ROUND(E34*0.15,2)</f>
        <v>75078.25</v>
      </c>
      <c r="G34" s="15">
        <f t="shared" ref="G34" si="133">E34-F34</f>
        <v>425443.42</v>
      </c>
      <c r="H34" s="15">
        <f t="shared" ref="H34" si="134">ROUND(G34*0.01,2)</f>
        <v>4254.43</v>
      </c>
      <c r="I34" s="16">
        <f t="shared" ref="I34" si="135">G34-H34</f>
        <v>421188.99</v>
      </c>
    </row>
    <row r="35" spans="1:9" ht="15" customHeight="1" x14ac:dyDescent="0.25">
      <c r="A35" s="26">
        <f t="shared" si="10"/>
        <v>45668</v>
      </c>
      <c r="B35" s="15">
        <v>64947480.120000005</v>
      </c>
      <c r="C35" s="15">
        <v>62337192.689999998</v>
      </c>
      <c r="D35" s="15">
        <f t="shared" ref="D35" si="136">B35-C35</f>
        <v>2610287.4300000072</v>
      </c>
      <c r="E35" s="15">
        <f>ROUND(D35*0.15,2)+0.01</f>
        <v>391543.12</v>
      </c>
      <c r="F35" s="15">
        <f t="shared" ref="F35" si="137">ROUND(E35*0.15,2)</f>
        <v>58731.47</v>
      </c>
      <c r="G35" s="15">
        <f t="shared" ref="G35" si="138">E35-F35</f>
        <v>332811.65000000002</v>
      </c>
      <c r="H35" s="15">
        <f t="shared" ref="H35" si="139">ROUND(G35*0.01,2)</f>
        <v>3328.12</v>
      </c>
      <c r="I35" s="16">
        <f t="shared" ref="I35" si="140">G35-H35</f>
        <v>329483.53000000003</v>
      </c>
    </row>
    <row r="36" spans="1:9" ht="15" customHeight="1" x14ac:dyDescent="0.25">
      <c r="A36" s="26">
        <f t="shared" si="10"/>
        <v>45675</v>
      </c>
      <c r="B36" s="15">
        <v>71235987.819999993</v>
      </c>
      <c r="C36" s="15">
        <v>68621216.00999999</v>
      </c>
      <c r="D36" s="15">
        <f t="shared" ref="D36" si="141">B36-C36</f>
        <v>2614771.8100000024</v>
      </c>
      <c r="E36" s="15">
        <f>ROUND(D36*0.15,2)</f>
        <v>392215.77</v>
      </c>
      <c r="F36" s="15">
        <f t="shared" ref="F36" si="142">ROUND(E36*0.15,2)</f>
        <v>58832.37</v>
      </c>
      <c r="G36" s="15">
        <f t="shared" ref="G36" si="143">E36-F36</f>
        <v>333383.40000000002</v>
      </c>
      <c r="H36" s="15">
        <f t="shared" ref="H36" si="144">ROUND(G36*0.01,2)</f>
        <v>3333.83</v>
      </c>
      <c r="I36" s="16">
        <f t="shared" ref="I36" si="145">G36-H36</f>
        <v>330049.57</v>
      </c>
    </row>
    <row r="37" spans="1:9" ht="15" customHeight="1" x14ac:dyDescent="0.25">
      <c r="A37" s="26">
        <f t="shared" si="10"/>
        <v>45682</v>
      </c>
      <c r="B37" s="15">
        <v>68328967.780000001</v>
      </c>
      <c r="C37" s="15">
        <v>65771685.150000006</v>
      </c>
      <c r="D37" s="15">
        <f t="shared" ref="D37" si="146">B37-C37</f>
        <v>2557282.6299999952</v>
      </c>
      <c r="E37" s="15">
        <f>ROUND(D37*0.15,2)+0.01</f>
        <v>383592.4</v>
      </c>
      <c r="F37" s="15">
        <f t="shared" ref="F37" si="147">ROUND(E37*0.15,2)</f>
        <v>57538.86</v>
      </c>
      <c r="G37" s="15">
        <f t="shared" ref="G37" si="148">E37-F37</f>
        <v>326053.54000000004</v>
      </c>
      <c r="H37" s="15">
        <f t="shared" ref="H37" si="149">ROUND(G37*0.01,2)</f>
        <v>3260.54</v>
      </c>
      <c r="I37" s="16">
        <f t="shared" ref="I37" si="150">G37-H37</f>
        <v>322793.00000000006</v>
      </c>
    </row>
    <row r="38" spans="1:9" ht="15" customHeight="1" x14ac:dyDescent="0.25">
      <c r="A38" s="26">
        <f t="shared" si="10"/>
        <v>45689</v>
      </c>
      <c r="B38" s="15">
        <v>70827208.620000005</v>
      </c>
      <c r="C38" s="15">
        <v>67543253.879999995</v>
      </c>
      <c r="D38" s="15">
        <f t="shared" ref="D38:D39" si="151">B38-C38</f>
        <v>3283954.7400000095</v>
      </c>
      <c r="E38" s="15">
        <f>ROUND(D38*0.15,2)</f>
        <v>492593.21</v>
      </c>
      <c r="F38" s="15">
        <f t="shared" ref="F38" si="152">ROUND(E38*0.15,2)</f>
        <v>73888.98</v>
      </c>
      <c r="G38" s="15">
        <f t="shared" ref="G38" si="153">E38-F38</f>
        <v>418704.23000000004</v>
      </c>
      <c r="H38" s="15">
        <f t="shared" ref="H38" si="154">ROUND(G38*0.01,2)</f>
        <v>4187.04</v>
      </c>
      <c r="I38" s="16">
        <f t="shared" ref="I38" si="155">G38-H38</f>
        <v>414517.19000000006</v>
      </c>
    </row>
    <row r="39" spans="1:9" ht="15" customHeight="1" x14ac:dyDescent="0.25">
      <c r="A39" s="26">
        <f t="shared" si="10"/>
        <v>45696</v>
      </c>
      <c r="B39" s="15">
        <v>74000972.99000001</v>
      </c>
      <c r="C39" s="15">
        <v>71183352.669999987</v>
      </c>
      <c r="D39" s="15">
        <f t="shared" si="151"/>
        <v>2817620.3200000226</v>
      </c>
      <c r="E39" s="15">
        <f>ROUND(D39*0.15,2)</f>
        <v>422643.05</v>
      </c>
      <c r="F39" s="15">
        <f t="shared" ref="F39" si="156">ROUND(E39*0.15,2)</f>
        <v>63396.46</v>
      </c>
      <c r="G39" s="15">
        <f t="shared" ref="G39" si="157">E39-F39</f>
        <v>359246.58999999997</v>
      </c>
      <c r="H39" s="15">
        <f t="shared" ref="H39" si="158">ROUND(G39*0.01,2)</f>
        <v>3592.47</v>
      </c>
      <c r="I39" s="16">
        <f t="shared" ref="I39" si="159">G39-H39</f>
        <v>355654.12</v>
      </c>
    </row>
    <row r="40" spans="1:9" ht="15" customHeight="1" x14ac:dyDescent="0.25">
      <c r="A40" s="26">
        <f t="shared" si="10"/>
        <v>45703</v>
      </c>
      <c r="B40" s="15">
        <v>78494754.359999999</v>
      </c>
      <c r="C40" s="15">
        <v>75547467.539999992</v>
      </c>
      <c r="D40" s="15">
        <f t="shared" ref="D40" si="160">B40-C40</f>
        <v>2947286.8200000077</v>
      </c>
      <c r="E40" s="15">
        <f>ROUND(D40*0.15,2)</f>
        <v>442093.02</v>
      </c>
      <c r="F40" s="15">
        <f t="shared" ref="F40" si="161">ROUND(E40*0.15,2)</f>
        <v>66313.95</v>
      </c>
      <c r="G40" s="15">
        <f t="shared" ref="G40" si="162">E40-F40</f>
        <v>375779.07</v>
      </c>
      <c r="H40" s="15">
        <f t="shared" ref="H40" si="163">ROUND(G40*0.01,2)</f>
        <v>3757.79</v>
      </c>
      <c r="I40" s="16">
        <f t="shared" ref="I40" si="164">G40-H40</f>
        <v>372021.28</v>
      </c>
    </row>
    <row r="41" spans="1:9" ht="15" customHeight="1" x14ac:dyDescent="0.25">
      <c r="A41" s="26">
        <f t="shared" si="10"/>
        <v>45710</v>
      </c>
      <c r="B41" s="15">
        <v>75733664.569999993</v>
      </c>
      <c r="C41" s="15">
        <v>73046211.450000003</v>
      </c>
      <c r="D41" s="15">
        <f t="shared" ref="D41" si="165">B41-C41</f>
        <v>2687453.1199999899</v>
      </c>
      <c r="E41" s="15">
        <f>ROUND(D41*0.15,2)-0.01</f>
        <v>403117.95999999996</v>
      </c>
      <c r="F41" s="15">
        <f t="shared" ref="F41" si="166">ROUND(E41*0.15,2)</f>
        <v>60467.69</v>
      </c>
      <c r="G41" s="15">
        <f t="shared" ref="G41" si="167">E41-F41</f>
        <v>342650.26999999996</v>
      </c>
      <c r="H41" s="15">
        <f t="shared" ref="H41" si="168">ROUND(G41*0.01,2)</f>
        <v>3426.5</v>
      </c>
      <c r="I41" s="16">
        <f t="shared" ref="I41" si="169">G41-H41</f>
        <v>339223.76999999996</v>
      </c>
    </row>
    <row r="42" spans="1:9" ht="15" customHeight="1" x14ac:dyDescent="0.25">
      <c r="A42" s="26">
        <f t="shared" si="10"/>
        <v>45717</v>
      </c>
      <c r="B42" s="15">
        <v>82836127.030000001</v>
      </c>
      <c r="C42" s="15">
        <v>79212409.820000008</v>
      </c>
      <c r="D42" s="15">
        <f t="shared" ref="D42" si="170">B42-C42</f>
        <v>3623717.2099999934</v>
      </c>
      <c r="E42" s="15">
        <f>ROUND(D42*0.15,2)</f>
        <v>543557.57999999996</v>
      </c>
      <c r="F42" s="15">
        <f t="shared" ref="F42" si="171">ROUND(E42*0.15,2)</f>
        <v>81533.64</v>
      </c>
      <c r="G42" s="15">
        <f t="shared" ref="G42" si="172">E42-F42</f>
        <v>462023.93999999994</v>
      </c>
      <c r="H42" s="15">
        <f t="shared" ref="H42" si="173">ROUND(G42*0.01,2)</f>
        <v>4620.24</v>
      </c>
      <c r="I42" s="16">
        <f t="shared" ref="I42" si="174">G42-H42</f>
        <v>457403.69999999995</v>
      </c>
    </row>
    <row r="43" spans="1:9" ht="15" customHeight="1" x14ac:dyDescent="0.25">
      <c r="A43" s="26">
        <f t="shared" si="10"/>
        <v>45724</v>
      </c>
      <c r="B43" s="15">
        <v>78536209.780000001</v>
      </c>
      <c r="C43" s="15">
        <v>74993120.670000002</v>
      </c>
      <c r="D43" s="15">
        <f t="shared" ref="D43" si="175">B43-C43</f>
        <v>3543089.1099999994</v>
      </c>
      <c r="E43" s="15">
        <f>ROUND(D43*0.15,2)</f>
        <v>531463.37</v>
      </c>
      <c r="F43" s="15">
        <f t="shared" ref="F43" si="176">ROUND(E43*0.15,2)</f>
        <v>79719.509999999995</v>
      </c>
      <c r="G43" s="15">
        <f t="shared" ref="G43" si="177">E43-F43</f>
        <v>451743.86</v>
      </c>
      <c r="H43" s="15">
        <f t="shared" ref="H43" si="178">ROUND(G43*0.01,2)</f>
        <v>4517.4399999999996</v>
      </c>
      <c r="I43" s="16">
        <f t="shared" ref="I43" si="179">G43-H43</f>
        <v>447226.42</v>
      </c>
    </row>
    <row r="44" spans="1:9" ht="15" customHeight="1" x14ac:dyDescent="0.25">
      <c r="A44" s="26">
        <f t="shared" si="10"/>
        <v>45731</v>
      </c>
      <c r="B44" s="15">
        <v>79048976.359999985</v>
      </c>
      <c r="C44" s="15">
        <v>75310894.860000014</v>
      </c>
      <c r="D44" s="15">
        <f t="shared" ref="D44" si="180">B44-C44</f>
        <v>3738081.4999999702</v>
      </c>
      <c r="E44" s="15">
        <f>ROUND(D44*0.15,2)+0.01</f>
        <v>560712.23</v>
      </c>
      <c r="F44" s="15">
        <f t="shared" ref="F44" si="181">ROUND(E44*0.15,2)</f>
        <v>84106.83</v>
      </c>
      <c r="G44" s="15">
        <f t="shared" ref="G44" si="182">E44-F44</f>
        <v>476605.39999999997</v>
      </c>
      <c r="H44" s="15">
        <f t="shared" ref="H44" si="183">ROUND(G44*0.01,2)</f>
        <v>4766.05</v>
      </c>
      <c r="I44" s="16">
        <f t="shared" ref="I44" si="184">G44-H44</f>
        <v>471839.35</v>
      </c>
    </row>
    <row r="45" spans="1:9" ht="15" customHeight="1" x14ac:dyDescent="0.25">
      <c r="A45" s="26">
        <f t="shared" si="10"/>
        <v>45738</v>
      </c>
      <c r="B45" s="15">
        <v>79396908.849999994</v>
      </c>
      <c r="C45" s="15">
        <v>76290199.459999993</v>
      </c>
      <c r="D45" s="15">
        <f t="shared" ref="D45" si="185">B45-C45</f>
        <v>3106709.3900000006</v>
      </c>
      <c r="E45" s="15">
        <f>ROUND(D45*0.15,2)</f>
        <v>466006.41</v>
      </c>
      <c r="F45" s="15">
        <f t="shared" ref="F45" si="186">ROUND(E45*0.15,2)</f>
        <v>69900.960000000006</v>
      </c>
      <c r="G45" s="15">
        <f t="shared" ref="G45" si="187">E45-F45</f>
        <v>396105.44999999995</v>
      </c>
      <c r="H45" s="15">
        <f t="shared" ref="H45" si="188">ROUND(G45*0.01,2)</f>
        <v>3961.05</v>
      </c>
      <c r="I45" s="16">
        <f t="shared" ref="I45" si="189">G45-H45</f>
        <v>392144.39999999997</v>
      </c>
    </row>
    <row r="46" spans="1:9" ht="15" customHeight="1" x14ac:dyDescent="0.25">
      <c r="A46" s="26">
        <f t="shared" si="10"/>
        <v>45745</v>
      </c>
      <c r="B46" s="15">
        <v>76966244.970000014</v>
      </c>
      <c r="C46" s="15">
        <v>73557803.340000004</v>
      </c>
      <c r="D46" s="15">
        <f t="shared" ref="D46" si="190">B46-C46</f>
        <v>3408441.6300000101</v>
      </c>
      <c r="E46" s="15">
        <f>ROUND(D46*0.15,2)+0.01</f>
        <v>511266.25</v>
      </c>
      <c r="F46" s="15">
        <f t="shared" ref="F46" si="191">ROUND(E46*0.15,2)</f>
        <v>76689.94</v>
      </c>
      <c r="G46" s="15">
        <f t="shared" ref="G46" si="192">E46-F46</f>
        <v>434576.31</v>
      </c>
      <c r="H46" s="15">
        <f t="shared" ref="H46" si="193">ROUND(G46*0.01,2)</f>
        <v>4345.76</v>
      </c>
      <c r="I46" s="16">
        <f t="shared" ref="I46" si="194">G46-H46</f>
        <v>430230.55</v>
      </c>
    </row>
    <row r="47" spans="1:9" ht="15" customHeight="1" x14ac:dyDescent="0.25">
      <c r="A47" s="26">
        <f t="shared" si="10"/>
        <v>45752</v>
      </c>
      <c r="B47" s="15">
        <v>77546858.269999996</v>
      </c>
      <c r="C47" s="15">
        <v>74003413.919999987</v>
      </c>
      <c r="D47" s="15">
        <f t="shared" ref="D47" si="195">B47-C47</f>
        <v>3543444.3500000089</v>
      </c>
      <c r="E47" s="15">
        <f>ROUND(D47*0.15,2)+0.01</f>
        <v>531516.66</v>
      </c>
      <c r="F47" s="15">
        <f t="shared" ref="F47" si="196">ROUND(E47*0.15,2)</f>
        <v>79727.5</v>
      </c>
      <c r="G47" s="15">
        <f t="shared" ref="G47" si="197">E47-F47</f>
        <v>451789.16000000003</v>
      </c>
      <c r="H47" s="15">
        <f t="shared" ref="H47" si="198">ROUND(G47*0.01,2)</f>
        <v>4517.8900000000003</v>
      </c>
      <c r="I47" s="16">
        <f t="shared" ref="I47" si="199">G47-H47</f>
        <v>447271.27</v>
      </c>
    </row>
    <row r="48" spans="1:9" ht="15" customHeight="1" x14ac:dyDescent="0.25">
      <c r="A48" s="26">
        <f t="shared" si="10"/>
        <v>45759</v>
      </c>
      <c r="B48" s="15">
        <v>79012678.810000002</v>
      </c>
      <c r="C48" s="15">
        <v>75770770.460000008</v>
      </c>
      <c r="D48" s="15">
        <f t="shared" ref="D48" si="200">B48-C48</f>
        <v>3241908.349999994</v>
      </c>
      <c r="E48" s="15">
        <f>ROUND(D48*0.15,2)</f>
        <v>486286.25</v>
      </c>
      <c r="F48" s="15">
        <f t="shared" ref="F48" si="201">ROUND(E48*0.15,2)</f>
        <v>72942.94</v>
      </c>
      <c r="G48" s="15">
        <f t="shared" ref="G48" si="202">E48-F48</f>
        <v>413343.31</v>
      </c>
      <c r="H48" s="15">
        <f t="shared" ref="H48" si="203">ROUND(G48*0.01,2)</f>
        <v>4133.43</v>
      </c>
      <c r="I48" s="16">
        <f t="shared" ref="I48" si="204">G48-H48</f>
        <v>409209.88</v>
      </c>
    </row>
    <row r="49" spans="1:9" ht="15" customHeight="1" x14ac:dyDescent="0.25">
      <c r="A49" s="26">
        <f t="shared" si="10"/>
        <v>45766</v>
      </c>
      <c r="B49" s="15">
        <v>79010070.920000002</v>
      </c>
      <c r="C49" s="15">
        <v>76713914.219999999</v>
      </c>
      <c r="D49" s="15">
        <f t="shared" ref="D49" si="205">B49-C49</f>
        <v>2296156.700000003</v>
      </c>
      <c r="E49" s="15">
        <f>ROUND(D49*0.15,2)-0.01</f>
        <v>344423.5</v>
      </c>
      <c r="F49" s="15">
        <f t="shared" ref="F49" si="206">ROUND(E49*0.15,2)</f>
        <v>51663.53</v>
      </c>
      <c r="G49" s="15">
        <f t="shared" ref="G49" si="207">E49-F49</f>
        <v>292759.96999999997</v>
      </c>
      <c r="H49" s="15">
        <f t="shared" ref="H49" si="208">ROUND(G49*0.01,2)</f>
        <v>2927.6</v>
      </c>
      <c r="I49" s="16">
        <f t="shared" ref="I49" si="209">G49-H49</f>
        <v>289832.37</v>
      </c>
    </row>
    <row r="50" spans="1:9" ht="15" customHeight="1" x14ac:dyDescent="0.25">
      <c r="A50" s="26">
        <f t="shared" si="10"/>
        <v>45773</v>
      </c>
      <c r="B50" s="15">
        <v>73436746.070000008</v>
      </c>
      <c r="C50" s="15">
        <v>70130410.910000011</v>
      </c>
      <c r="D50" s="15">
        <f t="shared" ref="D50" si="210">B50-C50</f>
        <v>3306335.1599999964</v>
      </c>
      <c r="E50" s="15">
        <f>ROUND(D50*0.15,2)</f>
        <v>495950.27</v>
      </c>
      <c r="F50" s="15">
        <f t="shared" ref="F50" si="211">ROUND(E50*0.15,2)</f>
        <v>74392.539999999994</v>
      </c>
      <c r="G50" s="15">
        <f t="shared" ref="G50" si="212">E50-F50</f>
        <v>421557.73000000004</v>
      </c>
      <c r="H50" s="15">
        <f t="shared" ref="H50" si="213">ROUND(G50*0.01,2)</f>
        <v>4215.58</v>
      </c>
      <c r="I50" s="16">
        <f t="shared" ref="I50" si="214">G50-H50</f>
        <v>417342.15</v>
      </c>
    </row>
    <row r="51" spans="1:9" ht="15" customHeight="1" x14ac:dyDescent="0.25">
      <c r="A51" s="26">
        <f t="shared" si="10"/>
        <v>45780</v>
      </c>
      <c r="B51" s="15">
        <v>73053246.790000007</v>
      </c>
      <c r="C51" s="15">
        <v>69673334.99000001</v>
      </c>
      <c r="D51" s="15">
        <f t="shared" ref="D51" si="215">B51-C51</f>
        <v>3379911.799999997</v>
      </c>
      <c r="E51" s="15">
        <f>ROUND(D51*0.15,2)</f>
        <v>506986.77</v>
      </c>
      <c r="F51" s="15">
        <f t="shared" ref="F51" si="216">ROUND(E51*0.15,2)</f>
        <v>76048.02</v>
      </c>
      <c r="G51" s="15">
        <f t="shared" ref="G51" si="217">E51-F51</f>
        <v>430938.75</v>
      </c>
      <c r="H51" s="15">
        <f t="shared" ref="H51" si="218">ROUND(G51*0.01,2)</f>
        <v>4309.3900000000003</v>
      </c>
      <c r="I51" s="16">
        <f t="shared" ref="I51" si="219">G51-H51</f>
        <v>426629.36</v>
      </c>
    </row>
    <row r="52" spans="1:9" ht="15" customHeight="1" x14ac:dyDescent="0.25">
      <c r="A52" s="26">
        <f t="shared" si="10"/>
        <v>45787</v>
      </c>
      <c r="B52" s="15">
        <v>75096456.50999999</v>
      </c>
      <c r="C52" s="15">
        <v>71646164.829999983</v>
      </c>
      <c r="D52" s="15">
        <f t="shared" ref="D52" si="220">B52-C52</f>
        <v>3450291.6800000072</v>
      </c>
      <c r="E52" s="15">
        <f>ROUND(D52*0.15,2)</f>
        <v>517543.75</v>
      </c>
      <c r="F52" s="15">
        <f t="shared" ref="F52" si="221">ROUND(E52*0.15,2)</f>
        <v>77631.56</v>
      </c>
      <c r="G52" s="15">
        <f t="shared" ref="G52" si="222">E52-F52</f>
        <v>439912.19</v>
      </c>
      <c r="H52" s="15">
        <f t="shared" ref="H52" si="223">ROUND(G52*0.01,2)</f>
        <v>4399.12</v>
      </c>
      <c r="I52" s="16">
        <f t="shared" ref="I52" si="224">G52-H52</f>
        <v>435513.07</v>
      </c>
    </row>
    <row r="53" spans="1:9" ht="15" customHeight="1" x14ac:dyDescent="0.25">
      <c r="A53" s="26">
        <f t="shared" si="10"/>
        <v>45794</v>
      </c>
      <c r="B53" s="15">
        <v>73092917.760000005</v>
      </c>
      <c r="C53" s="15">
        <v>70003354.950000003</v>
      </c>
      <c r="D53" s="15">
        <f t="shared" ref="D53" si="225">B53-C53</f>
        <v>3089562.8100000024</v>
      </c>
      <c r="E53" s="15">
        <f>ROUND(D53*0.15,2)+0.01</f>
        <v>463434.43</v>
      </c>
      <c r="F53" s="15">
        <f t="shared" ref="F53" si="226">ROUND(E53*0.15,2)</f>
        <v>69515.16</v>
      </c>
      <c r="G53" s="15">
        <f t="shared" ref="G53" si="227">E53-F53</f>
        <v>393919.27</v>
      </c>
      <c r="H53" s="15">
        <f t="shared" ref="H53" si="228">ROUND(G53*0.01,2)</f>
        <v>3939.19</v>
      </c>
      <c r="I53" s="16">
        <f t="shared" ref="I53" si="229">G53-H53</f>
        <v>389980.08</v>
      </c>
    </row>
    <row r="54" spans="1:9" ht="15" customHeight="1" x14ac:dyDescent="0.25">
      <c r="A54" s="26">
        <f t="shared" si="10"/>
        <v>45801</v>
      </c>
      <c r="B54" s="15">
        <v>69545519.480000004</v>
      </c>
      <c r="C54" s="15">
        <v>66337035.210000008</v>
      </c>
      <c r="D54" s="15">
        <f t="shared" ref="D54" si="230">B54-C54</f>
        <v>3208484.2699999958</v>
      </c>
      <c r="E54" s="15">
        <f>ROUND(D54*0.15,2)</f>
        <v>481272.64</v>
      </c>
      <c r="F54" s="15">
        <f t="shared" ref="F54" si="231">ROUND(E54*0.15,2)</f>
        <v>72190.899999999994</v>
      </c>
      <c r="G54" s="15">
        <f t="shared" ref="G54" si="232">E54-F54</f>
        <v>409081.74</v>
      </c>
      <c r="H54" s="15">
        <f t="shared" ref="H54" si="233">ROUND(G54*0.01,2)</f>
        <v>4090.82</v>
      </c>
      <c r="I54" s="16">
        <f t="shared" ref="I54" si="234">G54-H54</f>
        <v>404990.92</v>
      </c>
    </row>
    <row r="55" spans="1:9" ht="15" customHeight="1" x14ac:dyDescent="0.25">
      <c r="A55" s="26">
        <f t="shared" si="10"/>
        <v>45808</v>
      </c>
      <c r="B55" s="15">
        <v>73392937.430000007</v>
      </c>
      <c r="C55" s="15">
        <v>70119016.450000003</v>
      </c>
      <c r="D55" s="15">
        <f t="shared" ref="D55" si="235">B55-C55</f>
        <v>3273920.9800000042</v>
      </c>
      <c r="E55" s="15">
        <f>ROUND(D55*0.15,2)</f>
        <v>491088.15</v>
      </c>
      <c r="F55" s="15">
        <f t="shared" ref="F55" si="236">ROUND(E55*0.15,2)</f>
        <v>73663.22</v>
      </c>
      <c r="G55" s="15">
        <f t="shared" ref="G55" si="237">E55-F55</f>
        <v>417424.93000000005</v>
      </c>
      <c r="H55" s="15">
        <f t="shared" ref="H55" si="238">ROUND(G55*0.01,2)</f>
        <v>4174.25</v>
      </c>
      <c r="I55" s="16">
        <f t="shared" ref="I55" si="239">G55-H55</f>
        <v>413250.68000000005</v>
      </c>
    </row>
    <row r="56" spans="1:9" ht="15" customHeight="1" x14ac:dyDescent="0.25">
      <c r="A56" s="26">
        <f t="shared" si="10"/>
        <v>45815</v>
      </c>
      <c r="B56" s="15">
        <v>70669861.950000003</v>
      </c>
      <c r="C56" s="15">
        <v>67760127.930000007</v>
      </c>
      <c r="D56" s="15">
        <f t="shared" ref="D56" si="240">B56-C56</f>
        <v>2909734.0199999958</v>
      </c>
      <c r="E56" s="15">
        <f>ROUND(D56*0.15,2)-0.01</f>
        <v>436460.08999999997</v>
      </c>
      <c r="F56" s="15">
        <f t="shared" ref="F56" si="241">ROUND(E56*0.15,2)</f>
        <v>65469.01</v>
      </c>
      <c r="G56" s="15">
        <f t="shared" ref="G56" si="242">E56-F56</f>
        <v>370991.07999999996</v>
      </c>
      <c r="H56" s="15">
        <f t="shared" ref="H56" si="243">ROUND(G56*0.01,2)</f>
        <v>3709.91</v>
      </c>
      <c r="I56" s="16">
        <f t="shared" ref="I56" si="244">G56-H56</f>
        <v>367281.17</v>
      </c>
    </row>
    <row r="57" spans="1:9" ht="15" customHeight="1" x14ac:dyDescent="0.25">
      <c r="A57" s="26">
        <f t="shared" si="10"/>
        <v>45822</v>
      </c>
      <c r="B57" s="15">
        <v>71055435.5</v>
      </c>
      <c r="C57" s="15">
        <v>67885145.689999998</v>
      </c>
      <c r="D57" s="15">
        <f t="shared" ref="D57" si="245">B57-C57</f>
        <v>3170289.8100000024</v>
      </c>
      <c r="E57" s="15">
        <f>ROUND(D57*0.15,2)</f>
        <v>475543.47</v>
      </c>
      <c r="F57" s="15">
        <f t="shared" ref="F57" si="246">ROUND(E57*0.15,2)</f>
        <v>71331.520000000004</v>
      </c>
      <c r="G57" s="15">
        <f t="shared" ref="G57" si="247">E57-F57</f>
        <v>404211.94999999995</v>
      </c>
      <c r="H57" s="15">
        <f t="shared" ref="H57" si="248">ROUND(G57*0.01,2)</f>
        <v>4042.12</v>
      </c>
      <c r="I57" s="16">
        <f t="shared" ref="I57" si="249">G57-H57</f>
        <v>400169.82999999996</v>
      </c>
    </row>
    <row r="58" spans="1:9" ht="15" customHeight="1" x14ac:dyDescent="0.25">
      <c r="A58" s="26">
        <f t="shared" si="10"/>
        <v>45829</v>
      </c>
      <c r="B58" s="15">
        <v>74260506.849999994</v>
      </c>
      <c r="C58" s="15">
        <v>71713676.359999999</v>
      </c>
      <c r="D58" s="15">
        <f t="shared" ref="D58" si="250">B58-C58</f>
        <v>2546830.4899999946</v>
      </c>
      <c r="E58" s="15">
        <f>ROUND(D58*0.15,2)+0.01</f>
        <v>382024.58</v>
      </c>
      <c r="F58" s="15">
        <f t="shared" ref="F58" si="251">ROUND(E58*0.15,2)</f>
        <v>57303.69</v>
      </c>
      <c r="G58" s="15">
        <f t="shared" ref="G58" si="252">E58-F58</f>
        <v>324720.89</v>
      </c>
      <c r="H58" s="15">
        <f t="shared" ref="H58" si="253">ROUND(G58*0.01,2)</f>
        <v>3247.21</v>
      </c>
      <c r="I58" s="16">
        <f t="shared" ref="I58" si="254">G58-H58</f>
        <v>321473.68</v>
      </c>
    </row>
    <row r="59" spans="1:9" ht="15" customHeight="1" x14ac:dyDescent="0.25">
      <c r="A59" s="26">
        <f t="shared" si="10"/>
        <v>45836</v>
      </c>
      <c r="B59" s="15">
        <v>80109567.199999988</v>
      </c>
      <c r="C59" s="15">
        <v>76592143.189999998</v>
      </c>
      <c r="D59" s="15">
        <f t="shared" ref="D59" si="255">B59-C59</f>
        <v>3517424.0099999905</v>
      </c>
      <c r="E59" s="15">
        <f>ROUND(D59*0.15,2)</f>
        <v>527613.6</v>
      </c>
      <c r="F59" s="15">
        <f t="shared" ref="F59" si="256">ROUND(E59*0.15,2)</f>
        <v>79142.039999999994</v>
      </c>
      <c r="G59" s="15">
        <f t="shared" ref="G59" si="257">E59-F59</f>
        <v>448471.56</v>
      </c>
      <c r="H59" s="15">
        <f t="shared" ref="H59" si="258">ROUND(G59*0.01,2)</f>
        <v>4484.72</v>
      </c>
      <c r="I59" s="16">
        <f t="shared" ref="I59" si="259">G59-H59</f>
        <v>443986.84</v>
      </c>
    </row>
    <row r="60" spans="1:9" ht="15" customHeight="1" x14ac:dyDescent="0.25">
      <c r="B60" s="15"/>
      <c r="C60" s="15"/>
      <c r="D60" s="15"/>
      <c r="E60" s="15"/>
      <c r="F60" s="15"/>
      <c r="G60" s="15"/>
      <c r="H60" s="15"/>
      <c r="I60" s="16"/>
    </row>
    <row r="61" spans="1:9" ht="15" customHeight="1" thickBot="1" x14ac:dyDescent="0.3">
      <c r="B61" s="17">
        <f t="shared" ref="B61:I61" si="260">SUM(B8:B60)</f>
        <v>3319865517.4799991</v>
      </c>
      <c r="C61" s="17">
        <f t="shared" si="260"/>
        <v>3181452426.8449621</v>
      </c>
      <c r="D61" s="17">
        <f t="shared" si="260"/>
        <v>138413090.63503802</v>
      </c>
      <c r="E61" s="17">
        <f t="shared" si="260"/>
        <v>20761963.679999996</v>
      </c>
      <c r="F61" s="17">
        <f t="shared" si="260"/>
        <v>3114294.5599999996</v>
      </c>
      <c r="G61" s="17">
        <f t="shared" si="260"/>
        <v>17647669.120000001</v>
      </c>
      <c r="H61" s="17">
        <f t="shared" si="260"/>
        <v>176476.69999999998</v>
      </c>
      <c r="I61" s="17">
        <f t="shared" si="260"/>
        <v>17471192.419999998</v>
      </c>
    </row>
    <row r="62" spans="1:9" ht="15" customHeight="1" thickTop="1" x14ac:dyDescent="0.25"/>
    <row r="63" spans="1:9" ht="15" customHeight="1" x14ac:dyDescent="0.25">
      <c r="A63" s="11" t="s">
        <v>17</v>
      </c>
    </row>
    <row r="64" spans="1:9" ht="15" customHeight="1" x14ac:dyDescent="0.25">
      <c r="A64" s="7" t="s">
        <v>14</v>
      </c>
    </row>
    <row r="65" spans="1:1" ht="15" customHeight="1" x14ac:dyDescent="0.25">
      <c r="A65" s="7" t="s">
        <v>15</v>
      </c>
    </row>
  </sheetData>
  <mergeCells count="2">
    <mergeCell ref="A1:I1"/>
    <mergeCell ref="A6:I6"/>
  </mergeCells>
  <pageMargins left="0.25" right="0.25" top="0.25" bottom="0.25" header="0" footer="0"/>
  <pageSetup scale="99" orientation="landscape" r:id="rId1"/>
  <ignoredErrors>
    <ignoredError sqref="H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Total</vt:lpstr>
      <vt:lpstr>Mountaineer</vt:lpstr>
      <vt:lpstr>Mardi Gras</vt:lpstr>
      <vt:lpstr>Charles Town</vt:lpstr>
      <vt:lpstr>Greenbrier</vt:lpstr>
      <vt:lpstr>'Charles Town'!Print_Area</vt:lpstr>
      <vt:lpstr>Greenbrier!Print_Area</vt:lpstr>
      <vt:lpstr>'Mardi Gras'!Print_Area</vt:lpstr>
      <vt:lpstr>Mountaineer!Print_Area</vt:lpstr>
      <vt:lpstr>Total!Print_Area</vt:lpstr>
    </vt:vector>
  </TitlesOfParts>
  <Company>West Virginia Lottery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Scott Wright II</cp:lastModifiedBy>
  <cp:lastPrinted>2024-05-28T15:26:47Z</cp:lastPrinted>
  <dcterms:created xsi:type="dcterms:W3CDTF">2020-07-23T18:07:20Z</dcterms:created>
  <dcterms:modified xsi:type="dcterms:W3CDTF">2025-07-02T19:19:51Z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2024-08-28T17:07:33Z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f81259d2-7ba8-4165-a431-89a15388bb66</vt:lpwstr>
  </property>
  <property fmtid="{D5CDD505-2E9C-101B-9397-08002B2CF9AE}" pid="8" name="MSIP_Label_defa4170-0d19-0005-0004-bc88714345d2_ContentBits">
    <vt:lpwstr>0</vt:lpwstr>
  </property>
</Properties>
</file>