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A5E76466-AE89-4C19-BE85-10E0B4FE9DAB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Town'!$A$1:$W$61</definedName>
    <definedName name="_xlnm.Print_Area" localSheetId="3">'Mardi Gras'!$A$1:$W$61</definedName>
    <definedName name="_xlnm.Print_Area" localSheetId="1">Mountaineer!$A$1:$W$14</definedName>
    <definedName name="_xlnm.Print_Area" localSheetId="0">Total!$A$1:$W$17</definedName>
    <definedName name="_xlnm.Print_Area" localSheetId="2">Wheeling!$A$1:$W$61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5" l="1"/>
  <c r="N7" i="5"/>
  <c r="T7" i="4"/>
  <c r="N7" i="4"/>
  <c r="N7" i="3"/>
  <c r="U7" i="2"/>
  <c r="T7" i="2"/>
  <c r="N7" i="2" l="1"/>
  <c r="W12" i="6" l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F7" i="4" l="1"/>
  <c r="F7" i="3"/>
  <c r="E10" i="6"/>
  <c r="V10" i="6"/>
  <c r="F7" i="5"/>
  <c r="G7" i="5"/>
  <c r="G7" i="4"/>
  <c r="H7" i="4" s="1"/>
  <c r="I7" i="4" s="1"/>
  <c r="G7" i="3"/>
  <c r="F7" i="2"/>
  <c r="G7" i="2"/>
  <c r="A6" i="5"/>
  <c r="F10" i="6" l="1"/>
  <c r="G10" i="6"/>
  <c r="H7" i="5"/>
  <c r="I7" i="5" s="1"/>
  <c r="K7" i="5"/>
  <c r="J7" i="5"/>
  <c r="K7" i="4"/>
  <c r="J7" i="4"/>
  <c r="H7" i="3"/>
  <c r="I7" i="3" s="1"/>
  <c r="K7" i="3" s="1"/>
  <c r="H7" i="2"/>
  <c r="B9" i="6"/>
  <c r="C9" i="6"/>
  <c r="D9" i="6"/>
  <c r="I7" i="2" l="1"/>
  <c r="H10" i="6"/>
  <c r="L7" i="5"/>
  <c r="L7" i="4"/>
  <c r="J7" i="3"/>
  <c r="L7" i="3" s="1"/>
  <c r="W9" i="2"/>
  <c r="Q7" i="5" l="1"/>
  <c r="T7" i="3"/>
  <c r="I10" i="6"/>
  <c r="J7" i="2"/>
  <c r="K7" i="2"/>
  <c r="K10" i="6" s="1"/>
  <c r="M7" i="5"/>
  <c r="U7" i="5" s="1"/>
  <c r="M7" i="4"/>
  <c r="U7" i="4" s="1"/>
  <c r="M7" i="3"/>
  <c r="U7" i="3" s="1"/>
  <c r="W9" i="5"/>
  <c r="J10" i="6" l="1"/>
  <c r="L7" i="2"/>
  <c r="B9" i="3"/>
  <c r="L10" i="6" l="1"/>
  <c r="N10" i="6"/>
  <c r="U10" i="6"/>
  <c r="R10" i="6"/>
  <c r="Q10" i="6"/>
  <c r="O10" i="6"/>
  <c r="P10" i="6"/>
  <c r="M7" i="2"/>
  <c r="M10" i="6" s="1"/>
  <c r="S10" i="6"/>
  <c r="T10" i="6"/>
  <c r="A9" i="6"/>
  <c r="D9" i="5" l="1"/>
  <c r="C9" i="5"/>
  <c r="B9" i="5"/>
  <c r="E6" i="5"/>
  <c r="E9" i="5" s="1"/>
  <c r="A6" i="3"/>
  <c r="A6" i="4"/>
  <c r="W9" i="4"/>
  <c r="D9" i="4"/>
  <c r="C9" i="4"/>
  <c r="B9" i="4"/>
  <c r="E6" i="4"/>
  <c r="F6" i="4" s="1"/>
  <c r="W9" i="3"/>
  <c r="D9" i="3"/>
  <c r="C9" i="3"/>
  <c r="E6" i="3"/>
  <c r="E9" i="3" l="1"/>
  <c r="F6" i="3"/>
  <c r="E9" i="4"/>
  <c r="F9" i="4"/>
  <c r="G6" i="5"/>
  <c r="G9" i="5" s="1"/>
  <c r="V6" i="5"/>
  <c r="V9" i="5" s="1"/>
  <c r="F6" i="5"/>
  <c r="F9" i="5" s="1"/>
  <c r="V6" i="4"/>
  <c r="V9" i="4" s="1"/>
  <c r="G6" i="4"/>
  <c r="G9" i="4" s="1"/>
  <c r="V6" i="3"/>
  <c r="V9" i="3" s="1"/>
  <c r="F9" i="3"/>
  <c r="G6" i="3"/>
  <c r="G9" i="3" s="1"/>
  <c r="H6" i="5" l="1"/>
  <c r="H9" i="5" s="1"/>
  <c r="H6" i="4"/>
  <c r="H6" i="3"/>
  <c r="I6" i="5" l="1"/>
  <c r="J6" i="5" s="1"/>
  <c r="I6" i="4"/>
  <c r="H9" i="4"/>
  <c r="I6" i="3"/>
  <c r="H9" i="3"/>
  <c r="K6" i="5" l="1"/>
  <c r="K9" i="5" s="1"/>
  <c r="I9" i="5"/>
  <c r="J9" i="5"/>
  <c r="J6" i="4"/>
  <c r="I9" i="4"/>
  <c r="K6" i="4"/>
  <c r="K9" i="4" s="1"/>
  <c r="K6" i="3"/>
  <c r="K9" i="3" s="1"/>
  <c r="J6" i="3"/>
  <c r="I9" i="3"/>
  <c r="L6" i="5" l="1"/>
  <c r="J9" i="4"/>
  <c r="L6" i="4"/>
  <c r="T6" i="4" s="1"/>
  <c r="J9" i="3"/>
  <c r="L6" i="3"/>
  <c r="T6" i="5" l="1"/>
  <c r="N6" i="5"/>
  <c r="T6" i="3"/>
  <c r="N6" i="3"/>
  <c r="Q6" i="5"/>
  <c r="Q9" i="5" s="1"/>
  <c r="N6" i="4"/>
  <c r="M6" i="5"/>
  <c r="M9" i="5" s="1"/>
  <c r="R6" i="5"/>
  <c r="R9" i="5" s="1"/>
  <c r="S6" i="5"/>
  <c r="S9" i="5" s="1"/>
  <c r="P6" i="5"/>
  <c r="P9" i="5" s="1"/>
  <c r="L9" i="5"/>
  <c r="O6" i="5"/>
  <c r="O9" i="5" s="1"/>
  <c r="N9" i="5"/>
  <c r="T9" i="5"/>
  <c r="N9" i="4"/>
  <c r="T9" i="3"/>
  <c r="Q6" i="4"/>
  <c r="Q9" i="4" s="1"/>
  <c r="O6" i="3"/>
  <c r="O9" i="3" s="1"/>
  <c r="R6" i="4"/>
  <c r="R9" i="4" s="1"/>
  <c r="L9" i="4"/>
  <c r="P6" i="4"/>
  <c r="P9" i="4" s="1"/>
  <c r="M6" i="4"/>
  <c r="O6" i="4"/>
  <c r="O9" i="4" s="1"/>
  <c r="S6" i="4"/>
  <c r="S9" i="4" s="1"/>
  <c r="L9" i="3"/>
  <c r="P6" i="3"/>
  <c r="P9" i="3" s="1"/>
  <c r="R6" i="3"/>
  <c r="R9" i="3" s="1"/>
  <c r="Q6" i="3"/>
  <c r="Q9" i="3" s="1"/>
  <c r="N9" i="3"/>
  <c r="M6" i="3"/>
  <c r="S6" i="3"/>
  <c r="S9" i="3" s="1"/>
  <c r="U6" i="5" l="1"/>
  <c r="U9" i="5" s="1"/>
  <c r="M9" i="4"/>
  <c r="U6" i="4"/>
  <c r="U9" i="4" s="1"/>
  <c r="M9" i="3"/>
  <c r="U6" i="3"/>
  <c r="U9" i="3" s="1"/>
  <c r="C9" i="2"/>
  <c r="D9" i="2"/>
  <c r="E6" i="2" l="1"/>
  <c r="F6" i="2" s="1"/>
  <c r="E9" i="2" l="1"/>
  <c r="F9" i="2" l="1"/>
  <c r="V6" i="2"/>
  <c r="G6" i="2"/>
  <c r="G9" i="2" l="1"/>
  <c r="H6" i="2"/>
  <c r="H9" i="2" l="1"/>
  <c r="I6" i="2"/>
  <c r="I9" i="2" l="1"/>
  <c r="K6" i="2"/>
  <c r="J6" i="2"/>
  <c r="J9" i="2" l="1"/>
  <c r="K9" i="2"/>
  <c r="L6" i="2"/>
  <c r="N6" i="2" s="1"/>
  <c r="B9" i="2"/>
  <c r="B12" i="6" l="1"/>
  <c r="U6" i="2"/>
  <c r="U9" i="2" s="1"/>
  <c r="T6" i="2"/>
  <c r="O6" i="2"/>
  <c r="L9" i="2"/>
  <c r="Q6" i="2"/>
  <c r="V9" i="2"/>
  <c r="R6" i="2"/>
  <c r="P6" i="2"/>
  <c r="M6" i="2"/>
  <c r="S6" i="2"/>
  <c r="T9" i="2" l="1"/>
  <c r="S9" i="2"/>
  <c r="M9" i="2"/>
  <c r="Q9" i="2"/>
  <c r="P9" i="2"/>
  <c r="N9" i="2"/>
  <c r="R9" i="2"/>
  <c r="O9" i="2"/>
  <c r="I9" i="6" l="1"/>
  <c r="S9" i="6"/>
  <c r="V9" i="6"/>
  <c r="E9" i="6"/>
  <c r="W9" i="6"/>
  <c r="N9" i="6"/>
  <c r="R9" i="6"/>
  <c r="Q9" i="6"/>
  <c r="U9" i="6"/>
  <c r="U12" i="6" s="1"/>
  <c r="F9" i="6"/>
  <c r="P9" i="6"/>
  <c r="J9" i="6"/>
  <c r="T9" i="6"/>
  <c r="M9" i="6"/>
  <c r="G9" i="6"/>
  <c r="H9" i="6"/>
  <c r="L9" i="6"/>
  <c r="O9" i="6"/>
  <c r="K9" i="6"/>
  <c r="C12" i="6" l="1"/>
  <c r="G12" i="6"/>
  <c r="E12" i="6"/>
  <c r="H12" i="6"/>
  <c r="V12" i="6"/>
  <c r="N12" i="6"/>
  <c r="P12" i="6"/>
  <c r="K12" i="6"/>
  <c r="L12" i="6"/>
  <c r="J12" i="6"/>
  <c r="F12" i="6"/>
  <c r="D12" i="6"/>
  <c r="I12" i="6"/>
  <c r="R12" i="6"/>
  <c r="S12" i="6"/>
  <c r="Q12" i="6"/>
  <c r="O12" i="6"/>
  <c r="M12" i="6"/>
  <c r="T9" i="4" l="1"/>
  <c r="T12" i="6" l="1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<sst xmlns="http://schemas.openxmlformats.org/spreadsheetml/2006/main" count="139" uniqueCount="39">
  <si>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</si>
  <si>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</si>
  <si>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</si>
  <si>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</si>
  <si>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</si>
  <si>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</si>
  <si>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</si>
  <si>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</si>
  <si>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</si>
  <si>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</si>
  <si>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</si>
  <si>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</si>
  <si>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</si>
  <si>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</si>
  <si>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</si>
  <si>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</si>
  <si>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</si>
  <si>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</si>
  <si>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</si>
  <si>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</si>
  <si>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</si>
  <si>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</si>
  <si>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</si>
  <si>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</si>
  <si>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</si>
  <si>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</si>
  <si>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</si>
  <si>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</si>
  <si>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</si>
  <si>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</si>
  <si>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</si>
  <si>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</si>
  <si>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</si>
  <si>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* 5 days to start the fiscal year</t>
  </si>
  <si>
    <t>FY 2025</t>
  </si>
  <si>
    <t>FISCAL YEAR 2026</t>
  </si>
  <si>
    <t>7/5/2025 *</t>
  </si>
  <si>
    <t>FISCAL YEAR TO DATE AS OF JULY 12, 2025</t>
  </si>
  <si>
    <t>3 CITIES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</si>
</sst>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5"/>
  <sheetViews>
    <sheetView tabSelected="1" zoomScaleNormal="100" workbookViewId="0">
      <pane ySplit="7" topLeftCell="A8" activePane="bottomLeft" state="frozen"/>
      <selection pane="bottomLeft" activeCell="A11" sqref="A11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2" spans="1:96" ht="15" customHeight="1" thickBot="1" x14ac:dyDescent="0.3">
      <c r="B12" s="11">
        <f t="shared" ref="B12:U12" si="0">SUM(B9:B11)</f>
        <v>207736066.35999998</v>
      </c>
      <c r="C12" s="11">
        <f t="shared" si="0"/>
        <v>186748865.18000001</v>
      </c>
      <c r="D12" s="11">
        <f t="shared" si="0"/>
        <v>3690510.94</v>
      </c>
      <c r="E12" s="11">
        <f t="shared" si="0"/>
        <v>17296690.239999991</v>
      </c>
      <c r="F12" s="11">
        <f t="shared" si="0"/>
        <v>691867.6100000001</v>
      </c>
      <c r="G12" s="11">
        <f t="shared" si="0"/>
        <v>0</v>
      </c>
      <c r="H12" s="11">
        <f t="shared" si="0"/>
        <v>16604822.629999992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16604822.629999992</v>
      </c>
      <c r="M12" s="11">
        <f t="shared" si="0"/>
        <v>7721242.5199999996</v>
      </c>
      <c r="N12" s="11">
        <f t="shared" si="0"/>
        <v>4981446.75</v>
      </c>
      <c r="O12" s="11">
        <f t="shared" si="0"/>
        <v>2089050.99</v>
      </c>
      <c r="P12" s="11">
        <f t="shared" si="0"/>
        <v>1082889.81</v>
      </c>
      <c r="Q12" s="11">
        <f t="shared" si="0"/>
        <v>166048.24000000002</v>
      </c>
      <c r="R12" s="11">
        <f t="shared" si="0"/>
        <v>116023.92</v>
      </c>
      <c r="S12" s="11">
        <f t="shared" si="0"/>
        <v>116023.92</v>
      </c>
      <c r="T12" s="11">
        <f t="shared" si="0"/>
        <v>304442.51</v>
      </c>
      <c r="U12" s="11">
        <f t="shared" si="0"/>
        <v>27653.97</v>
      </c>
      <c r="V12" s="11">
        <f>AVERAGE(V9:V11)</f>
        <v>7274.1589301348822</v>
      </c>
      <c r="W12" s="13">
        <f>AVERAGE(W9:W11)+1</f>
        <v>4367.5</v>
      </c>
    </row>
    <row r="13" spans="1:96" ht="15" customHeight="1" thickTop="1" x14ac:dyDescent="0.25"/>
    <row r="14" spans="1:96" ht="15" customHeight="1" x14ac:dyDescent="0.25">
      <c r="A14" s="1" t="s">
        <v>33</v>
      </c>
    </row>
    <row r="15" spans="1:96" ht="15" customHeight="1" x14ac:dyDescent="0.25">
      <c r="A15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12"/>
  <sheetViews>
    <sheetView workbookViewId="0">
      <pane ySplit="3" topLeftCell="A4" activePane="bottomLeft" state="frozen"/>
      <selection pane="bottomLeft" activeCell="A8" sqref="A8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38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34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36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B8" s="9"/>
      <c r="V8" s="10"/>
    </row>
    <row r="9" spans="1:96" ht="15" customHeight="1" thickBot="1" x14ac:dyDescent="0.3">
      <c r="B9" s="11">
        <f t="shared" ref="B9:U9" si="23">SUM(B6:B8)</f>
        <v>30795346.810000002</v>
      </c>
      <c r="C9" s="11">
        <f t="shared" si="23"/>
        <v>27284199.989999998</v>
      </c>
      <c r="D9" s="11">
        <f t="shared" si="23"/>
        <v>630526</v>
      </c>
      <c r="E9" s="11">
        <f t="shared" si="23"/>
        <v>2880620.8200000022</v>
      </c>
      <c r="F9" s="11">
        <f t="shared" si="23"/>
        <v>115224.82999999999</v>
      </c>
      <c r="G9" s="11">
        <f t="shared" si="23"/>
        <v>0</v>
      </c>
      <c r="H9" s="11">
        <f t="shared" si="23"/>
        <v>2765395.9900000021</v>
      </c>
      <c r="I9" s="11">
        <f t="shared" si="23"/>
        <v>0</v>
      </c>
      <c r="J9" s="11">
        <f t="shared" si="23"/>
        <v>0</v>
      </c>
      <c r="K9" s="11">
        <f t="shared" si="23"/>
        <v>0</v>
      </c>
      <c r="L9" s="11">
        <f t="shared" si="23"/>
        <v>2765395.9900000021</v>
      </c>
      <c r="M9" s="11">
        <f t="shared" si="23"/>
        <v>1285909.1299999999</v>
      </c>
      <c r="N9" s="11">
        <f t="shared" si="23"/>
        <v>829618.78</v>
      </c>
      <c r="O9" s="11">
        <f t="shared" si="23"/>
        <v>348611.44999999995</v>
      </c>
      <c r="P9" s="11">
        <f t="shared" si="23"/>
        <v>179772.12</v>
      </c>
      <c r="Q9" s="11">
        <f t="shared" si="23"/>
        <v>27653.97</v>
      </c>
      <c r="R9" s="11">
        <f t="shared" si="23"/>
        <v>19261.300000000003</v>
      </c>
      <c r="S9" s="11">
        <f t="shared" si="23"/>
        <v>19261.300000000003</v>
      </c>
      <c r="T9" s="11">
        <f t="shared" si="23"/>
        <v>27653.97</v>
      </c>
      <c r="U9" s="11">
        <f t="shared" si="23"/>
        <v>27653.97</v>
      </c>
      <c r="V9" s="12">
        <f>AVERAGE(V6:V8)</f>
        <v>1436.8909963890701</v>
      </c>
      <c r="W9" s="13">
        <f>AVERAGE(W6:W8)</f>
        <v>1002.5</v>
      </c>
    </row>
    <row r="10" spans="1:96" ht="15" customHeight="1" thickTop="1" x14ac:dyDescent="0.25"/>
    <row r="11" spans="1:96" ht="15" customHeight="1" x14ac:dyDescent="0.25">
      <c r="A11" s="1" t="s">
        <v>33</v>
      </c>
    </row>
    <row r="12" spans="1:96" ht="15" customHeight="1" x14ac:dyDescent="0.25">
      <c r="A12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16"/>
  <sheetViews>
    <sheetView workbookViewId="0">
      <pane ySplit="3" topLeftCell="A4" activePane="bottomLeft" state="frozen"/>
      <selection pane="bottomLeft" activeCell="A8" sqref="A8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34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4.25" customHeight="1" x14ac:dyDescent="0.25">
      <c r="B8" s="9"/>
      <c r="V8" s="10"/>
    </row>
    <row r="9" spans="1:96" ht="15" customHeight="1" thickBot="1" x14ac:dyDescent="0.3">
      <c r="B9" s="11">
        <f t="shared" ref="B9:U9" si="25">SUM(B6:B8)</f>
        <v>36848246.359999999</v>
      </c>
      <c r="C9" s="11">
        <f t="shared" si="25"/>
        <v>32989787.050000001</v>
      </c>
      <c r="D9" s="11">
        <f t="shared" si="25"/>
        <v>602533.82999999996</v>
      </c>
      <c r="E9" s="11">
        <f t="shared" si="25"/>
        <v>3255925.4800000023</v>
      </c>
      <c r="F9" s="11">
        <f t="shared" si="25"/>
        <v>130237.02</v>
      </c>
      <c r="G9" s="11">
        <f t="shared" si="25"/>
        <v>0</v>
      </c>
      <c r="H9" s="11">
        <f t="shared" si="25"/>
        <v>3125688.4600000023</v>
      </c>
      <c r="I9" s="11">
        <f t="shared" si="25"/>
        <v>0</v>
      </c>
      <c r="J9" s="11">
        <f t="shared" si="25"/>
        <v>0</v>
      </c>
      <c r="K9" s="11">
        <f t="shared" si="25"/>
        <v>0</v>
      </c>
      <c r="L9" s="11">
        <f t="shared" si="25"/>
        <v>3125688.4600000023</v>
      </c>
      <c r="M9" s="11">
        <f t="shared" si="25"/>
        <v>1453445.14</v>
      </c>
      <c r="N9" s="11">
        <f t="shared" si="25"/>
        <v>937706.5</v>
      </c>
      <c r="O9" s="11">
        <f t="shared" si="25"/>
        <v>393053.43</v>
      </c>
      <c r="P9" s="11">
        <f t="shared" si="25"/>
        <v>203998.7</v>
      </c>
      <c r="Q9" s="11">
        <f t="shared" si="25"/>
        <v>31256.89</v>
      </c>
      <c r="R9" s="11">
        <f t="shared" si="25"/>
        <v>21857.010000000002</v>
      </c>
      <c r="S9" s="11">
        <f t="shared" si="25"/>
        <v>21857.010000000002</v>
      </c>
      <c r="T9" s="11">
        <f t="shared" si="25"/>
        <v>62513.78</v>
      </c>
      <c r="U9" s="11">
        <f t="shared" si="25"/>
        <v>0</v>
      </c>
      <c r="V9" s="12">
        <f>AVERAGE(V6:V8)</f>
        <v>1697.8115548914957</v>
      </c>
      <c r="W9" s="13">
        <f>AVERAGE(W6:W8)</f>
        <v>959.5</v>
      </c>
    </row>
    <row r="10" spans="1:96" ht="15" customHeight="1" thickTop="1" x14ac:dyDescent="0.25"/>
    <row r="11" spans="1:96" ht="15" customHeight="1" x14ac:dyDescent="0.25">
      <c r="A11" s="1" t="s">
        <v>33</v>
      </c>
    </row>
    <row r="12" spans="1:96" ht="15" customHeight="1" x14ac:dyDescent="0.25">
      <c r="A12" s="1" t="s">
        <v>4</v>
      </c>
    </row>
    <row r="16" spans="1:96" ht="15" customHeight="1" x14ac:dyDescent="0.25">
      <c r="C16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12"/>
  <sheetViews>
    <sheetView workbookViewId="0">
      <pane ySplit="3" topLeftCell="A4" activePane="bottomLeft" state="frozen"/>
      <selection pane="bottomLeft" activeCell="A8" sqref="A8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34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B8" s="9"/>
      <c r="V8" s="10"/>
    </row>
    <row r="9" spans="1:96" ht="15" customHeight="1" thickBot="1" x14ac:dyDescent="0.3">
      <c r="B9" s="11">
        <f t="shared" ref="B9:U9" si="25">SUM(B6:B8)</f>
        <v>21433489.469999999</v>
      </c>
      <c r="C9" s="11">
        <f t="shared" si="25"/>
        <v>19228011.579999998</v>
      </c>
      <c r="D9" s="11">
        <f t="shared" si="25"/>
        <v>224467.25</v>
      </c>
      <c r="E9" s="11">
        <f t="shared" si="25"/>
        <v>1981010.6399999987</v>
      </c>
      <c r="F9" s="11">
        <f t="shared" si="25"/>
        <v>79240.42</v>
      </c>
      <c r="G9" s="11">
        <f t="shared" si="25"/>
        <v>0</v>
      </c>
      <c r="H9" s="11">
        <f t="shared" si="25"/>
        <v>1901770.2199999988</v>
      </c>
      <c r="I9" s="11">
        <f t="shared" si="25"/>
        <v>0</v>
      </c>
      <c r="J9" s="11">
        <f t="shared" si="25"/>
        <v>0</v>
      </c>
      <c r="K9" s="11">
        <f t="shared" si="25"/>
        <v>0</v>
      </c>
      <c r="L9" s="11">
        <f t="shared" si="25"/>
        <v>1901770.2199999988</v>
      </c>
      <c r="M9" s="11">
        <f t="shared" si="25"/>
        <v>884323.15</v>
      </c>
      <c r="N9" s="11">
        <f t="shared" si="25"/>
        <v>570531.07000000007</v>
      </c>
      <c r="O9" s="11">
        <f t="shared" si="25"/>
        <v>239113.97999999998</v>
      </c>
      <c r="P9" s="11">
        <f t="shared" si="25"/>
        <v>124146.16</v>
      </c>
      <c r="Q9" s="11">
        <f t="shared" si="25"/>
        <v>19017.7</v>
      </c>
      <c r="R9" s="11">
        <f t="shared" si="25"/>
        <v>13301.38</v>
      </c>
      <c r="S9" s="11">
        <f t="shared" si="25"/>
        <v>13301.38</v>
      </c>
      <c r="T9" s="11">
        <f t="shared" si="25"/>
        <v>38035.4</v>
      </c>
      <c r="U9" s="11">
        <f t="shared" si="25"/>
        <v>0</v>
      </c>
      <c r="V9" s="12">
        <f>AVERAGE(V6:V8)</f>
        <v>1520.5053149354924</v>
      </c>
      <c r="W9" s="13">
        <f>AVERAGE(W6:W8)</f>
        <v>651.5</v>
      </c>
    </row>
    <row r="10" spans="1:96" ht="15" customHeight="1" thickTop="1" x14ac:dyDescent="0.25"/>
    <row r="11" spans="1:96" ht="15" customHeight="1" x14ac:dyDescent="0.25">
      <c r="A11" s="1" t="s">
        <v>33</v>
      </c>
    </row>
    <row r="12" spans="1:96" ht="15" customHeight="1" x14ac:dyDescent="0.25">
      <c r="A12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12"/>
  <sheetViews>
    <sheetView zoomScaleNormal="100" workbookViewId="0">
      <pane ySplit="3" topLeftCell="A4" activePane="bottomLeft" state="frozen"/>
      <selection pane="bottomLeft" activeCell="A8" sqref="A8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34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B8" s="9"/>
      <c r="V8" s="10"/>
    </row>
    <row r="9" spans="1:96" ht="15" customHeight="1" thickBot="1" x14ac:dyDescent="0.3">
      <c r="B9" s="11">
        <f t="shared" ref="B9:U9" si="26">SUM(B6:B8)</f>
        <v>118658983.71999998</v>
      </c>
      <c r="C9" s="11">
        <f t="shared" si="26"/>
        <v>107246866.56</v>
      </c>
      <c r="D9" s="11">
        <f t="shared" si="26"/>
        <v>2232983.8600000003</v>
      </c>
      <c r="E9" s="11">
        <f t="shared" si="26"/>
        <v>9179133.2999999896</v>
      </c>
      <c r="F9" s="11">
        <f t="shared" si="26"/>
        <v>367165.34</v>
      </c>
      <c r="G9" s="11">
        <f t="shared" si="26"/>
        <v>0</v>
      </c>
      <c r="H9" s="11">
        <f t="shared" si="26"/>
        <v>8811967.9599999879</v>
      </c>
      <c r="I9" s="11">
        <f t="shared" si="26"/>
        <v>0</v>
      </c>
      <c r="J9" s="11">
        <f t="shared" si="26"/>
        <v>0</v>
      </c>
      <c r="K9" s="11">
        <f t="shared" si="26"/>
        <v>0</v>
      </c>
      <c r="L9" s="11">
        <f t="shared" si="26"/>
        <v>8811967.9599999879</v>
      </c>
      <c r="M9" s="11">
        <f t="shared" si="26"/>
        <v>4097565.0999999996</v>
      </c>
      <c r="N9" s="11">
        <f t="shared" si="26"/>
        <v>2643590.4000000004</v>
      </c>
      <c r="O9" s="11">
        <f t="shared" si="26"/>
        <v>1108272.1299999999</v>
      </c>
      <c r="P9" s="11">
        <f t="shared" si="26"/>
        <v>574972.82999999996</v>
      </c>
      <c r="Q9" s="11">
        <f t="shared" si="26"/>
        <v>88119.679999999993</v>
      </c>
      <c r="R9" s="11">
        <f t="shared" si="26"/>
        <v>61604.23</v>
      </c>
      <c r="S9" s="11">
        <f t="shared" si="26"/>
        <v>61604.23</v>
      </c>
      <c r="T9" s="11">
        <f t="shared" si="26"/>
        <v>176239.35999999999</v>
      </c>
      <c r="U9" s="11">
        <f t="shared" si="26"/>
        <v>0</v>
      </c>
      <c r="V9" s="12">
        <f>AVERAGE(V6:V8)</f>
        <v>2618.9510639188243</v>
      </c>
      <c r="W9" s="13">
        <f>AVERAGE(W6:W8)</f>
        <v>1753</v>
      </c>
    </row>
    <row r="10" spans="1:96" ht="15" customHeight="1" thickTop="1" x14ac:dyDescent="0.25"/>
    <row r="11" spans="1:96" ht="15" customHeight="1" x14ac:dyDescent="0.25">
      <c r="A11" s="1" t="s">
        <v>33</v>
      </c>
    </row>
    <row r="12" spans="1:96" ht="15" customHeight="1" x14ac:dyDescent="0.25">
      <c r="A12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2024-07-10T17:20:40Z</cp:lastPrinted>
  <dcterms:created xsi:type="dcterms:W3CDTF">2017-06-07T17:06:12Z</dcterms:created>
  <dcterms:modified xsi:type="dcterms:W3CDTF">2025-07-17T14:34:33Z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