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right\Desktop\Monday files\"/>
    </mc:Choice>
  </mc:AlternateContent>
  <xr:revisionPtr revIDLastSave="0" documentId="8_{D58C84D3-506E-413E-8031-327607B05C1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Town'!$A$1:$AF$110</definedName>
    <definedName name="_xlnm.Print_Area" localSheetId="3">'Mardi Gras'!$A$1:$AF$125</definedName>
    <definedName name="_xlnm.Print_Area" localSheetId="1">Mountaineer!$A$1:$AA$77</definedName>
    <definedName name="_xlnm.Print_Area" localSheetId="0">Summary!$A$1:$AA$31</definedName>
    <definedName name="_xlnm.Print_Area" localSheetId="2">Wheeling!$A$1:$AF$124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5" l="1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Z27" i="4"/>
  <c r="AA27" i="4" s="1"/>
  <c r="Z27" i="3"/>
  <c r="AA27" i="3" s="1"/>
  <c r="Z27" i="2"/>
  <c r="AA27" i="2" s="1"/>
  <c r="Z27" i="1"/>
  <c r="AA27" i="1" s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Z26" i="4"/>
  <c r="AA26" i="4" s="1"/>
  <c r="Z26" i="3"/>
  <c r="AA26" i="3" s="1"/>
  <c r="Z26" i="2"/>
  <c r="AA26" i="2" s="1"/>
  <c r="Z26" i="1"/>
  <c r="AA26" i="1" s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Z25" i="4"/>
  <c r="AA25" i="4" s="1"/>
  <c r="Z25" i="3"/>
  <c r="AA25" i="3" s="1"/>
  <c r="Z25" i="2"/>
  <c r="AA25" i="2" s="1"/>
  <c r="Z25" i="1"/>
  <c r="AA25" i="1" s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Z24" i="4"/>
  <c r="AA24" i="4" s="1"/>
  <c r="Z24" i="3"/>
  <c r="AA24" i="3" s="1"/>
  <c r="Z24" i="2"/>
  <c r="AA24" i="2" s="1"/>
  <c r="Z24" i="1"/>
  <c r="AA24" i="1" s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Z23" i="4"/>
  <c r="AA23" i="4" s="1"/>
  <c r="Z23" i="3"/>
  <c r="AA23" i="3" s="1"/>
  <c r="Z23" i="2"/>
  <c r="AA23" i="2" s="1"/>
  <c r="Z23" i="1"/>
  <c r="AA23" i="1" s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Z22" i="4"/>
  <c r="AA22" i="4" s="1"/>
  <c r="Z22" i="3"/>
  <c r="AA22" i="3" s="1"/>
  <c r="Z22" i="2"/>
  <c r="AA22" i="2" s="1"/>
  <c r="Z22" i="1"/>
  <c r="AA22" i="1" s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Z21" i="4"/>
  <c r="AA21" i="4" s="1"/>
  <c r="Z21" i="3"/>
  <c r="AA21" i="3" s="1"/>
  <c r="Z21" i="2"/>
  <c r="AA21" i="2" s="1"/>
  <c r="Z21" i="1"/>
  <c r="AA21" i="1" s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Z20" i="4"/>
  <c r="AA20" i="4" s="1"/>
  <c r="Z20" i="3"/>
  <c r="AA20" i="3" s="1"/>
  <c r="Z20" i="2"/>
  <c r="AA20" i="2" s="1"/>
  <c r="Z20" i="1"/>
  <c r="AA20" i="1" s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Z19" i="4"/>
  <c r="AA19" i="4" s="1"/>
  <c r="Z19" i="3"/>
  <c r="AA19" i="3" s="1"/>
  <c r="Z19" i="2"/>
  <c r="AA19" i="2" s="1"/>
  <c r="Z19" i="1"/>
  <c r="AA19" i="1" s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8" i="4"/>
  <c r="AA18" i="4" s="1"/>
  <c r="Z18" i="3"/>
  <c r="AA18" i="3" s="1"/>
  <c r="Z18" i="2"/>
  <c r="AA18" i="2" s="1"/>
  <c r="Z18" i="1"/>
  <c r="AA18" i="1" s="1"/>
  <c r="Z16" i="2"/>
  <c r="AA16" i="2" s="1"/>
  <c r="Z11" i="2"/>
  <c r="Z12" i="2"/>
  <c r="Z13" i="2"/>
  <c r="Z14" i="2"/>
  <c r="Z15" i="2"/>
  <c r="Z17" i="2"/>
  <c r="AA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Z17" i="4"/>
  <c r="AA17" i="4" s="1"/>
  <c r="Z17" i="3"/>
  <c r="AA17" i="3" s="1"/>
  <c r="Z17" i="1"/>
  <c r="AA17" i="1" s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Z16" i="4"/>
  <c r="AA16" i="4" s="1"/>
  <c r="Z16" i="3"/>
  <c r="AA16" i="3" s="1"/>
  <c r="Z16" i="1"/>
  <c r="AA16" i="1" s="1"/>
  <c r="AA25" i="5" l="1"/>
  <c r="Z25" i="5"/>
  <c r="AA24" i="5"/>
  <c r="Z24" i="5"/>
  <c r="AA23" i="5"/>
  <c r="Z23" i="5"/>
  <c r="AA22" i="5"/>
  <c r="Z22" i="5"/>
  <c r="AA21" i="5"/>
  <c r="Z21" i="5"/>
  <c r="AA20" i="5"/>
  <c r="Z20" i="5"/>
  <c r="AA19" i="5"/>
  <c r="Z19" i="5"/>
  <c r="AA18" i="5"/>
  <c r="Z18" i="5"/>
  <c r="AA17" i="5"/>
  <c r="Z17" i="5"/>
  <c r="AA16" i="5"/>
  <c r="Z16" i="5"/>
  <c r="AA15" i="5"/>
  <c r="Z15" i="5"/>
  <c r="B29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Z15" i="4"/>
  <c r="AA15" i="4" s="1"/>
  <c r="Z15" i="3"/>
  <c r="AA15" i="3" s="1"/>
  <c r="AA15" i="2"/>
  <c r="Z15" i="1"/>
  <c r="AA15" i="1" s="1"/>
  <c r="AA14" i="5" l="1"/>
  <c r="Z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Z14" i="4"/>
  <c r="AA14" i="4" s="1"/>
  <c r="Z14" i="3"/>
  <c r="AA14" i="3" s="1"/>
  <c r="AA14" i="2"/>
  <c r="Z14" i="1"/>
  <c r="AA14" i="1" s="1"/>
  <c r="AA13" i="5" l="1"/>
  <c r="Z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Z13" i="4"/>
  <c r="AA13" i="4" s="1"/>
  <c r="Z13" i="3"/>
  <c r="AA13" i="3" s="1"/>
  <c r="AA13" i="2"/>
  <c r="Z13" i="1"/>
  <c r="AA13" i="1" s="1"/>
  <c r="AA12" i="5" l="1"/>
  <c r="Z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Z12" i="4"/>
  <c r="AA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Z12" i="3"/>
  <c r="AA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A12" i="2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Z12" i="1"/>
  <c r="AA12" i="1" s="1"/>
  <c r="AA11" i="5" l="1"/>
  <c r="Z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Z11" i="4"/>
  <c r="AA11" i="4" s="1"/>
  <c r="Z11" i="3"/>
  <c r="AA11" i="3" s="1"/>
  <c r="AA11" i="2"/>
  <c r="Z11" i="1"/>
  <c r="Z10" i="5" l="1"/>
  <c r="AA11" i="1"/>
  <c r="AA10" i="5" s="1"/>
  <c r="Z10" i="4"/>
  <c r="AA10" i="4" s="1"/>
  <c r="Z10" i="3"/>
  <c r="AA10" i="3" s="1"/>
  <c r="Z10" i="2" l="1"/>
  <c r="AA10" i="2" s="1"/>
  <c r="Z10" i="1" l="1"/>
  <c r="AA10" i="1" s="1"/>
  <c r="Z4" i="1" l="1"/>
  <c r="Z4" i="2"/>
  <c r="Z4" i="3"/>
  <c r="Z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9" i="5"/>
  <c r="A10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10" i="2"/>
  <c r="A10" i="3"/>
  <c r="AA29" i="3" l="1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U29" i="4" l="1"/>
  <c r="U28" i="5" l="1"/>
  <c r="D29" i="4"/>
  <c r="D28" i="5" s="1"/>
  <c r="G29" i="4"/>
  <c r="G28" i="5" s="1"/>
  <c r="F29" i="4"/>
  <c r="F28" i="5" s="1"/>
  <c r="V29" i="4"/>
  <c r="V28" i="5" s="1"/>
  <c r="Z29" i="4"/>
  <c r="Z28" i="5" s="1"/>
  <c r="S29" i="4" l="1"/>
  <c r="S28" i="5" s="1"/>
  <c r="B9" i="5" l="1"/>
  <c r="Y29" i="4"/>
  <c r="Y28" i="5" s="1"/>
  <c r="X29" i="4" l="1"/>
  <c r="X28" i="5" s="1"/>
  <c r="AA29" i="4"/>
  <c r="AA28" i="5" s="1"/>
  <c r="L29" i="4" l="1"/>
  <c r="L28" i="5" s="1"/>
  <c r="W29" i="4" l="1"/>
  <c r="W28" i="5" s="1"/>
  <c r="T29" i="4"/>
  <c r="T28" i="5" s="1"/>
  <c r="R29" i="4"/>
  <c r="R28" i="5" s="1"/>
  <c r="Q29" i="4"/>
  <c r="Q28" i="5" s="1"/>
  <c r="P29" i="4"/>
  <c r="P28" i="5" s="1"/>
  <c r="O29" i="4"/>
  <c r="O28" i="5" s="1"/>
  <c r="N29" i="4"/>
  <c r="N28" i="5" s="1"/>
  <c r="M29" i="4"/>
  <c r="M28" i="5" s="1"/>
  <c r="K29" i="4"/>
  <c r="K28" i="5" s="1"/>
  <c r="J29" i="4"/>
  <c r="J28" i="5" s="1"/>
  <c r="I29" i="4"/>
  <c r="I28" i="5" s="1"/>
  <c r="H29" i="4"/>
  <c r="H28" i="5" s="1"/>
  <c r="E29" i="4"/>
  <c r="E28" i="5" s="1"/>
  <c r="C29" i="4"/>
  <c r="C28" i="5" s="1"/>
  <c r="B29" i="4"/>
  <c r="B28" i="5" s="1"/>
</calcChain>
</file>

<file path=xl/sharedStrings.xml><?xml version="1.0" encoding="utf-8"?>
<sst xmlns="http://schemas.openxmlformats.org/spreadsheetml/2006/main" count="152" uniqueCount="37">
  <si>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</si>
  <si>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</si>
  <si>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</si>
  <si>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</si>
  <si>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</si>
  <si>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</si>
  <si>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</si>
  <si>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</si>
  <si>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</si>
  <si>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</si>
  <si>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</si>
  <si>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</si>
  <si>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</si>
  <si>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</si>
  <si>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</si>
  <si>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</si>
  <si>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</si>
  <si>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</si>
  <si>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</si>
  <si>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</si>
  <si>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</si>
  <si>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</si>
  <si>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</si>
  <si>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</si>
  <si>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</si>
  <si>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</si>
  <si>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</si>
  <si>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</si>
  <si>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</si>
  <si>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</si>
  <si>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</si>
  <si>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</si>
  <si>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</si>
  <si>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</si>
  <si>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</si>
  <si>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</si>
  <si>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FISCAL YEAR TO DATE AS OF NOVEMBER 2,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</si>
</sst>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0"/>
  <sheetViews>
    <sheetView tabSelected="1" zoomScaleNormal="100" workbookViewId="0">
      <pane ySplit="7" topLeftCell="A8" activePane="bottomLeft" state="frozen"/>
      <selection pane="bottomLeft" activeCell="B26" sqref="B26"/>
    </sheetView>
  </sheetViews>
  <sheetFormatPr defaultColWidth="10.7109375" defaultRowHeight="15" customHeight="1" x14ac:dyDescent="0.25"/>
  <cols>
    <col min="1" max="1" width="22" style="3" bestFit="1" customWidth="1"/>
    <col min="2" max="3" width="14.28515625" style="2" bestFit="1" customWidth="1"/>
    <col min="4" max="4" width="14.28515625" style="2" customWidth="1"/>
    <col min="5" max="9" width="12.5703125" style="2" bestFit="1" customWidth="1"/>
    <col min="10" max="11" width="14.28515625" style="2" bestFit="1" customWidth="1"/>
    <col min="12" max="14" width="12.5703125" style="2" bestFit="1" customWidth="1"/>
    <col min="15" max="15" width="14.28515625" style="2" bestFit="1" customWidth="1"/>
    <col min="16" max="16" width="11.5703125" style="2" bestFit="1" customWidth="1"/>
    <col min="17" max="17" width="12.5703125" style="2" bestFit="1" customWidth="1"/>
    <col min="18" max="18" width="14.28515625" style="2" bestFit="1" customWidth="1"/>
    <col min="19" max="22" width="12.5703125" style="2" bestFit="1" customWidth="1"/>
    <col min="23" max="23" width="14.28515625" style="2" bestFit="1" customWidth="1"/>
    <col min="24" max="24" width="13.85546875" style="2" bestFit="1" customWidth="1"/>
    <col min="25" max="25" width="12.5703125" style="2" bestFit="1" customWidth="1"/>
    <col min="26" max="27" width="15.28515625" style="2" bestFit="1" customWidth="1"/>
    <col min="28" max="16384" width="10.7109375" style="2"/>
  </cols>
  <sheetData>
    <row r="1" spans="1:27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s="1" customFormat="1" ht="15" customHeight="1" x14ac:dyDescent="0.25">
      <c r="A3" s="17" t="s">
        <v>36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s="1" customFormat="1" ht="15" customHeight="1" x14ac:dyDescent="0.25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18</v>
      </c>
      <c r="AA7" s="9" t="s">
        <v>20</v>
      </c>
    </row>
    <row r="8" spans="1:27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1346130.75</v>
      </c>
      <c r="AA9" s="5">
        <f>SUM('Mountaineer:Charles Town'!AA10)</f>
        <v>471145.75</v>
      </c>
    </row>
    <row r="10" spans="1:27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1668739.02</v>
      </c>
      <c r="AA10" s="5">
        <f>SUM('Mountaineer:Charles Town'!AA11)</f>
        <v>584058.66</v>
      </c>
    </row>
    <row r="11" spans="1:27" ht="15" customHeight="1" x14ac:dyDescent="0.25">
      <c r="A11" s="12">
        <f t="shared" ref="A11:A26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1593093.6199999999</v>
      </c>
      <c r="AA11" s="5">
        <f>SUM('Mountaineer:Charles Town'!AA12)</f>
        <v>557582.77</v>
      </c>
    </row>
    <row r="12" spans="1:27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1575813.3599999999</v>
      </c>
      <c r="AA12" s="5">
        <f>SUM('Mountaineer:Charles Town'!AA13)</f>
        <v>551534.67999999993</v>
      </c>
    </row>
    <row r="13" spans="1:27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1572782.47</v>
      </c>
      <c r="AA13" s="5">
        <f>SUM('Mountaineer:Charles Town'!AA14)</f>
        <v>550473.87</v>
      </c>
    </row>
    <row r="14" spans="1:27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1806318.57</v>
      </c>
      <c r="AA14" s="5">
        <f>SUM('Mountaineer:Charles Town'!AA15)</f>
        <v>632211.51</v>
      </c>
    </row>
    <row r="15" spans="1:27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1599209.78</v>
      </c>
      <c r="AA15" s="5">
        <f>SUM('Mountaineer:Charles Town'!AA16)</f>
        <v>559723.42999999993</v>
      </c>
    </row>
    <row r="16" spans="1:27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1832219.77</v>
      </c>
      <c r="AA16" s="5">
        <f>SUM('Mountaineer:Charles Town'!AA17)</f>
        <v>641276.91999999993</v>
      </c>
    </row>
    <row r="17" spans="1:27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2047078.95</v>
      </c>
      <c r="AA17" s="5">
        <f>SUM('Mountaineer:Charles Town'!AA18)</f>
        <v>716477.63</v>
      </c>
    </row>
    <row r="18" spans="1:27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1608854.38</v>
      </c>
      <c r="AA18" s="5">
        <f>SUM('Mountaineer:Charles Town'!AA19)</f>
        <v>563099.04</v>
      </c>
    </row>
    <row r="19" spans="1:27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1662398.1600000001</v>
      </c>
      <c r="AA19" s="5">
        <f>SUM('Mountaineer:Charles Town'!AA20)</f>
        <v>581839.35</v>
      </c>
    </row>
    <row r="20" spans="1:27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2065530.6</v>
      </c>
      <c r="AA20" s="5">
        <f>SUM('Mountaineer:Charles Town'!AA21)</f>
        <v>722935.71</v>
      </c>
    </row>
    <row r="21" spans="1:27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1618064.49</v>
      </c>
      <c r="AA21" s="5">
        <f>SUM('Mountaineer:Charles Town'!AA22)</f>
        <v>566322.57000000007</v>
      </c>
    </row>
    <row r="22" spans="1:27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2040746.94</v>
      </c>
      <c r="AA22" s="5">
        <f>SUM('Mountaineer:Charles Town'!AA23)</f>
        <v>714261.42999999993</v>
      </c>
    </row>
    <row r="23" spans="1:27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1267327.54</v>
      </c>
      <c r="AA23" s="5">
        <f>SUM('Mountaineer:Charles Town'!AA24)</f>
        <v>443564.64</v>
      </c>
    </row>
    <row r="24" spans="1:27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1525178.57</v>
      </c>
      <c r="AA24" s="5">
        <f>SUM('Mountaineer:Charles Town'!AA25)</f>
        <v>533812.49</v>
      </c>
    </row>
    <row r="25" spans="1:27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1810136.45</v>
      </c>
      <c r="AA25" s="5">
        <f>SUM('Mountaineer:Charles Town'!AA26)</f>
        <v>633547.76</v>
      </c>
    </row>
    <row r="26" spans="1:27" ht="15" customHeight="1" x14ac:dyDescent="0.25">
      <c r="A26" s="12">
        <f t="shared" si="0"/>
        <v>45598</v>
      </c>
      <c r="B26" s="5">
        <f>SUM('Mountaineer:Charles Town'!B27)</f>
        <v>0</v>
      </c>
      <c r="C26" s="5">
        <f>SUM('Mountaineer:Charles Town'!C27)</f>
        <v>0</v>
      </c>
      <c r="D26" s="5">
        <f>SUM('Mountaineer:Charles Town'!D27)</f>
        <v>0</v>
      </c>
      <c r="E26" s="5">
        <f>SUM('Mountaineer:Charles Town'!E27)</f>
        <v>0</v>
      </c>
      <c r="F26" s="5">
        <f>SUM('Mountaineer:Charles Town'!F27)</f>
        <v>0</v>
      </c>
      <c r="G26" s="5">
        <f>SUM('Mountaineer:Charles Town'!G27)</f>
        <v>0</v>
      </c>
      <c r="H26" s="5">
        <f>SUM('Mountaineer:Charles Town'!H27)</f>
        <v>0</v>
      </c>
      <c r="I26" s="5">
        <f>SUM('Mountaineer:Charles Town'!I27)</f>
        <v>0</v>
      </c>
      <c r="J26" s="5">
        <f>SUM('Mountaineer:Charles Town'!J27)</f>
        <v>0</v>
      </c>
      <c r="K26" s="5">
        <f>SUM('Mountaineer:Charles Town'!K27)</f>
        <v>0</v>
      </c>
      <c r="L26" s="5">
        <f>SUM('Mountaineer:Charles Town'!L27)</f>
        <v>0</v>
      </c>
      <c r="M26" s="5">
        <f>SUM('Mountaineer:Charles Town'!M27)</f>
        <v>0</v>
      </c>
      <c r="N26" s="5">
        <f>SUM('Mountaineer:Charles Town'!N27)</f>
        <v>0</v>
      </c>
      <c r="O26" s="5">
        <f>SUM('Mountaineer:Charles Town'!O27)</f>
        <v>0</v>
      </c>
      <c r="P26" s="5">
        <f>SUM('Mountaineer:Charles Town'!P27)</f>
        <v>0</v>
      </c>
      <c r="Q26" s="5">
        <f>SUM('Mountaineer:Charles Town'!Q27)</f>
        <v>0</v>
      </c>
      <c r="R26" s="5">
        <f>SUM('Mountaineer:Charles Town'!R27)</f>
        <v>0</v>
      </c>
      <c r="S26" s="5">
        <f>SUM('Mountaineer:Charles Town'!S27)</f>
        <v>0</v>
      </c>
      <c r="T26" s="5">
        <f>SUM('Mountaineer:Charles Town'!T27)</f>
        <v>0</v>
      </c>
      <c r="U26" s="5">
        <f>SUM('Mountaineer:Charles Town'!U27)</f>
        <v>0</v>
      </c>
      <c r="V26" s="5">
        <f>SUM('Mountaineer:Charles Town'!V27)</f>
        <v>0</v>
      </c>
      <c r="W26" s="5">
        <f>SUM('Mountaineer:Charles Town'!W27)</f>
        <v>0</v>
      </c>
      <c r="X26" s="5">
        <f>SUM('Mountaineer:Charles Town'!X27)</f>
        <v>0</v>
      </c>
      <c r="Y26" s="5">
        <f>SUM('Mountaineer:Charles Town'!Y27)</f>
        <v>0</v>
      </c>
      <c r="Z26" s="5">
        <f>SUM('Mountaineer:Charles Town'!Z27)</f>
        <v>0</v>
      </c>
      <c r="AA26" s="5">
        <f>SUM('Mountaineer:Charles Town'!AA27)</f>
        <v>0</v>
      </c>
    </row>
    <row r="27" spans="1:27" x14ac:dyDescent="0.25">
      <c r="A27" s="11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15" customHeight="1" thickBot="1" x14ac:dyDescent="0.3">
      <c r="B28" s="6">
        <f t="shared" ref="B28:AA28" si="1">SUM(B9:B27)</f>
        <v>8216872.3500000006</v>
      </c>
      <c r="C28" s="6">
        <f t="shared" si="1"/>
        <v>1250991</v>
      </c>
      <c r="D28" s="6">
        <f t="shared" si="1"/>
        <v>2678492</v>
      </c>
      <c r="E28" s="6">
        <f t="shared" si="1"/>
        <v>433727</v>
      </c>
      <c r="F28" s="6">
        <f t="shared" si="1"/>
        <v>521303</v>
      </c>
      <c r="G28" s="6">
        <f t="shared" si="1"/>
        <v>712470</v>
      </c>
      <c r="H28" s="6">
        <f t="shared" si="1"/>
        <v>268793</v>
      </c>
      <c r="I28" s="6">
        <f t="shared" si="1"/>
        <v>550202</v>
      </c>
      <c r="J28" s="6">
        <f t="shared" si="1"/>
        <v>1590144.75</v>
      </c>
      <c r="K28" s="6">
        <f t="shared" si="1"/>
        <v>2641286.75</v>
      </c>
      <c r="L28" s="6">
        <f t="shared" si="1"/>
        <v>891750</v>
      </c>
      <c r="M28" s="6">
        <f t="shared" si="1"/>
        <v>302054</v>
      </c>
      <c r="N28" s="6">
        <f t="shared" si="1"/>
        <v>437443.5</v>
      </c>
      <c r="O28" s="6">
        <f t="shared" si="1"/>
        <v>1482713</v>
      </c>
      <c r="P28" s="6">
        <f t="shared" si="1"/>
        <v>15965</v>
      </c>
      <c r="Q28" s="6">
        <f t="shared" si="1"/>
        <v>739273.13</v>
      </c>
      <c r="R28" s="6">
        <f t="shared" si="1"/>
        <v>3239657.45</v>
      </c>
      <c r="S28" s="6">
        <f t="shared" si="1"/>
        <v>304353.5</v>
      </c>
      <c r="T28" s="6">
        <f t="shared" si="1"/>
        <v>245076.99000000005</v>
      </c>
      <c r="U28" s="6">
        <f t="shared" si="1"/>
        <v>149635.5</v>
      </c>
      <c r="V28" s="6">
        <f t="shared" si="1"/>
        <v>369623</v>
      </c>
      <c r="W28" s="6">
        <f t="shared" si="1"/>
        <v>1108456.5</v>
      </c>
      <c r="X28" s="6">
        <f t="shared" si="1"/>
        <v>-14446</v>
      </c>
      <c r="Y28" s="6">
        <f t="shared" si="1"/>
        <v>503786</v>
      </c>
      <c r="Z28" s="6">
        <f t="shared" si="1"/>
        <v>28639623.419999998</v>
      </c>
      <c r="AA28" s="6">
        <f t="shared" si="1"/>
        <v>10023868.210000001</v>
      </c>
    </row>
    <row r="29" spans="1:27" ht="15" customHeight="1" thickTop="1" x14ac:dyDescent="0.25"/>
    <row r="30" spans="1:27" ht="15" customHeight="1" x14ac:dyDescent="0.25">
      <c r="A30" s="10" t="s">
        <v>31</v>
      </c>
    </row>
  </sheetData>
  <mergeCells count="4">
    <mergeCell ref="A1:AA1"/>
    <mergeCell ref="A2:AA2"/>
    <mergeCell ref="A3:AA3"/>
    <mergeCell ref="A4:AA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1"/>
  <sheetViews>
    <sheetView zoomScaleNormal="100" workbookViewId="0">
      <pane ySplit="7" topLeftCell="A8" activePane="bottomLeft" state="frozen"/>
      <selection activeCell="P43" sqref="P43"/>
      <selection pane="bottomLeft" activeCell="B27" sqref="B2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5" width="13.7109375" style="2" hidden="1" customWidth="1"/>
    <col min="26" max="26" width="15.140625" style="2" customWidth="1"/>
    <col min="27" max="27" width="15.28515625" style="2" customWidth="1"/>
    <col min="28" max="16384" width="10.7109375" style="2"/>
  </cols>
  <sheetData>
    <row r="1" spans="1:27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Z4" s="15">
        <f>SUM(B4:Y4)</f>
        <v>26</v>
      </c>
    </row>
    <row r="6" spans="1:27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>
        <v>10138697.75</v>
      </c>
      <c r="AA6" s="5">
        <v>3548544.28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>
        <f t="shared" ref="Z10:Z15" si="0">SUM(B10:Y10)</f>
        <v>177988.25</v>
      </c>
      <c r="AA10" s="5">
        <f>ROUND(Z10*0.35,2)-0.01</f>
        <v>62295.88</v>
      </c>
    </row>
    <row r="11" spans="1:27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>
        <f t="shared" si="0"/>
        <v>255294.5</v>
      </c>
      <c r="AA11" s="5">
        <f t="shared" ref="AA11:AA16" si="1">ROUND(Z11*0.35,2)</f>
        <v>89353.08</v>
      </c>
    </row>
    <row r="12" spans="1:27" ht="15" customHeight="1" x14ac:dyDescent="0.25">
      <c r="A12" s="13">
        <f t="shared" ref="A12:A27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>
        <f t="shared" si="0"/>
        <v>128871.25</v>
      </c>
      <c r="AA12" s="5">
        <f t="shared" si="1"/>
        <v>45104.94</v>
      </c>
    </row>
    <row r="13" spans="1:27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>
        <f t="shared" si="0"/>
        <v>187251.5</v>
      </c>
      <c r="AA13" s="5">
        <f t="shared" si="1"/>
        <v>65538.03</v>
      </c>
    </row>
    <row r="14" spans="1:27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>
        <f t="shared" si="0"/>
        <v>247882</v>
      </c>
      <c r="AA14" s="5">
        <f t="shared" si="1"/>
        <v>86758.7</v>
      </c>
    </row>
    <row r="15" spans="1:27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>
        <f t="shared" si="0"/>
        <v>255209.5</v>
      </c>
      <c r="AA15" s="5">
        <f t="shared" si="1"/>
        <v>89323.33</v>
      </c>
    </row>
    <row r="16" spans="1:27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>
        <f t="shared" ref="Z16" si="3">SUM(B16:Y16)</f>
        <v>148742.25</v>
      </c>
      <c r="AA16" s="5">
        <f t="shared" si="1"/>
        <v>52059.79</v>
      </c>
    </row>
    <row r="17" spans="1:27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>
        <f t="shared" ref="Z17" si="4">SUM(B17:Y17)</f>
        <v>186752</v>
      </c>
      <c r="AA17" s="5">
        <f t="shared" ref="AA17" si="5">ROUND(Z17*0.35,2)</f>
        <v>65363.199999999997</v>
      </c>
    </row>
    <row r="18" spans="1:27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>
        <f t="shared" ref="Z18" si="6">SUM(B18:Y18)</f>
        <v>228094.25</v>
      </c>
      <c r="AA18" s="5">
        <f t="shared" ref="AA18" si="7">ROUND(Z18*0.35,2)</f>
        <v>79832.990000000005</v>
      </c>
    </row>
    <row r="19" spans="1:27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>
        <f t="shared" ref="Z19" si="8">SUM(B19:Y19)</f>
        <v>198733.5</v>
      </c>
      <c r="AA19" s="5">
        <f t="shared" ref="AA19" si="9">ROUND(Z19*0.35,2)</f>
        <v>69556.73</v>
      </c>
    </row>
    <row r="20" spans="1:27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>
        <f t="shared" ref="Z20" si="10">SUM(B20:Y20)</f>
        <v>131767.25</v>
      </c>
      <c r="AA20" s="5">
        <f t="shared" ref="AA20" si="11">ROUND(Z20*0.35,2)</f>
        <v>46118.54</v>
      </c>
    </row>
    <row r="21" spans="1:27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>
        <f t="shared" ref="Z21" si="12">SUM(B21:Y21)</f>
        <v>213520.75</v>
      </c>
      <c r="AA21" s="5">
        <f t="shared" ref="AA21" si="13">ROUND(Z21*0.35,2)</f>
        <v>74732.259999999995</v>
      </c>
    </row>
    <row r="22" spans="1:27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>
        <f t="shared" ref="Z22" si="14">SUM(B22:Y22)</f>
        <v>228378</v>
      </c>
      <c r="AA22" s="5">
        <f t="shared" ref="AA22" si="15">ROUND(Z22*0.35,2)</f>
        <v>79932.3</v>
      </c>
    </row>
    <row r="23" spans="1:27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>
        <f t="shared" ref="Z23" si="16">SUM(B23:Y23)</f>
        <v>249027</v>
      </c>
      <c r="AA23" s="5">
        <f t="shared" ref="AA23" si="17">ROUND(Z23*0.35,2)</f>
        <v>87159.45</v>
      </c>
    </row>
    <row r="24" spans="1:27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>
        <f t="shared" ref="Z24" si="18">SUM(B24:Y24)</f>
        <v>171017</v>
      </c>
      <c r="AA24" s="5">
        <f t="shared" ref="AA24" si="19">ROUND(Z24*0.35,2)</f>
        <v>59855.95</v>
      </c>
    </row>
    <row r="25" spans="1:27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>
        <f t="shared" ref="Z25" si="20">SUM(B25:Y25)</f>
        <v>237653.75</v>
      </c>
      <c r="AA25" s="5">
        <f t="shared" ref="AA25" si="21">ROUND(Z25*0.35,2)</f>
        <v>83178.81</v>
      </c>
    </row>
    <row r="26" spans="1:27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>
        <f t="shared" ref="Z26" si="22">SUM(B26:Y26)</f>
        <v>152583.25</v>
      </c>
      <c r="AA26" s="5">
        <f t="shared" ref="AA26" si="23">ROUND(Z26*0.35,2)</f>
        <v>53404.14</v>
      </c>
    </row>
    <row r="27" spans="1:27" ht="15" customHeight="1" x14ac:dyDescent="0.25">
      <c r="A27" s="13">
        <f t="shared" si="2"/>
        <v>45598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f t="shared" ref="Z27" si="24">SUM(B27:Y27)</f>
        <v>0</v>
      </c>
      <c r="AA27" s="5">
        <f t="shared" ref="AA27" si="25">ROUND(Z27*0.35,2)</f>
        <v>0</v>
      </c>
    </row>
    <row r="28" spans="1:27" ht="14.25" customHeight="1" x14ac:dyDescent="0.25">
      <c r="A28" s="1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5" customHeight="1" thickBot="1" x14ac:dyDescent="0.3">
      <c r="B29" s="6">
        <f t="shared" ref="B29:AA29" si="26">SUM(B10:B28)</f>
        <v>1390038.25</v>
      </c>
      <c r="C29" s="6">
        <f t="shared" si="26"/>
        <v>0</v>
      </c>
      <c r="D29" s="6">
        <f t="shared" si="26"/>
        <v>680313</v>
      </c>
      <c r="E29" s="6">
        <f t="shared" si="26"/>
        <v>0</v>
      </c>
      <c r="F29" s="6">
        <f t="shared" si="26"/>
        <v>0</v>
      </c>
      <c r="G29" s="6">
        <f t="shared" si="26"/>
        <v>0</v>
      </c>
      <c r="H29" s="6">
        <f t="shared" si="26"/>
        <v>124852</v>
      </c>
      <c r="I29" s="6">
        <f t="shared" si="26"/>
        <v>0</v>
      </c>
      <c r="J29" s="6">
        <f t="shared" si="26"/>
        <v>0</v>
      </c>
      <c r="K29" s="6">
        <f t="shared" si="26"/>
        <v>0</v>
      </c>
      <c r="L29" s="6">
        <f t="shared" si="26"/>
        <v>351168</v>
      </c>
      <c r="M29" s="6">
        <f t="shared" si="26"/>
        <v>0</v>
      </c>
      <c r="N29" s="6">
        <f t="shared" si="26"/>
        <v>0</v>
      </c>
      <c r="O29" s="6">
        <f t="shared" si="26"/>
        <v>0</v>
      </c>
      <c r="P29" s="6">
        <f t="shared" si="26"/>
        <v>0</v>
      </c>
      <c r="Q29" s="6">
        <f t="shared" si="26"/>
        <v>0</v>
      </c>
      <c r="R29" s="6">
        <f t="shared" si="26"/>
        <v>526942.25</v>
      </c>
      <c r="S29" s="6">
        <f t="shared" si="26"/>
        <v>121046</v>
      </c>
      <c r="T29" s="6">
        <f t="shared" si="26"/>
        <v>0</v>
      </c>
      <c r="U29" s="6">
        <f t="shared" si="26"/>
        <v>0</v>
      </c>
      <c r="V29" s="6">
        <f t="shared" si="26"/>
        <v>0</v>
      </c>
      <c r="W29" s="6">
        <f t="shared" si="26"/>
        <v>204406.5</v>
      </c>
      <c r="X29" s="6">
        <f t="shared" si="26"/>
        <v>0</v>
      </c>
      <c r="Y29" s="6">
        <f t="shared" si="26"/>
        <v>0</v>
      </c>
      <c r="Z29" s="6">
        <f t="shared" si="26"/>
        <v>3398766</v>
      </c>
      <c r="AA29" s="6">
        <f t="shared" si="26"/>
        <v>1189568.1199999999</v>
      </c>
    </row>
    <row r="30" spans="1:27" ht="15" customHeight="1" thickTop="1" x14ac:dyDescent="0.25"/>
    <row r="31" spans="1:27" ht="15" customHeight="1" x14ac:dyDescent="0.25">
      <c r="A3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1"/>
  <sheetViews>
    <sheetView workbookViewId="0">
      <pane ySplit="7" topLeftCell="A8" activePane="bottomLeft" state="frozen"/>
      <selection activeCell="P43" sqref="P43"/>
      <selection pane="bottomLeft" activeCell="B27" sqref="B2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6" width="14.5703125" style="2" customWidth="1"/>
    <col min="27" max="27" width="14.85546875" style="2" customWidth="1"/>
    <col min="28" max="16384" width="10.7109375" style="2"/>
  </cols>
  <sheetData>
    <row r="1" spans="1:27" ht="15" customHeight="1" x14ac:dyDescent="0.25">
      <c r="A1" s="19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14</v>
      </c>
      <c r="D4" s="4">
        <v>2</v>
      </c>
      <c r="E4" s="4">
        <v>1</v>
      </c>
      <c r="I4" s="4">
        <v>2</v>
      </c>
      <c r="O4" s="4">
        <v>8</v>
      </c>
      <c r="P4" s="4">
        <v>1</v>
      </c>
      <c r="R4" s="4">
        <v>3</v>
      </c>
      <c r="T4" s="4">
        <v>1</v>
      </c>
      <c r="V4" s="4">
        <v>1</v>
      </c>
      <c r="Z4" s="4">
        <f>SUM(B4:Y4)</f>
        <v>33</v>
      </c>
    </row>
    <row r="6" spans="1:27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6432181.0399999991</v>
      </c>
      <c r="AA6" s="5">
        <v>2251263.4000000004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>
        <f t="shared" ref="Z10:Z15" si="0">SUM(B10:Y10)</f>
        <v>89489.5</v>
      </c>
      <c r="AA10" s="5">
        <f t="shared" ref="AA10:AA15" si="1">ROUND(Z10*0.35,2)</f>
        <v>31321.33</v>
      </c>
    </row>
    <row r="11" spans="1:27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>
        <f t="shared" si="0"/>
        <v>93823.27</v>
      </c>
      <c r="AA11" s="5">
        <f t="shared" si="1"/>
        <v>32838.14</v>
      </c>
    </row>
    <row r="12" spans="1:27" ht="15" customHeight="1" x14ac:dyDescent="0.25">
      <c r="A12" s="13">
        <f t="shared" ref="A12:A27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>
        <f t="shared" si="0"/>
        <v>28925.99</v>
      </c>
      <c r="AA12" s="5">
        <f t="shared" si="1"/>
        <v>10124.1</v>
      </c>
    </row>
    <row r="13" spans="1:27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>
        <f t="shared" si="0"/>
        <v>191423.86</v>
      </c>
      <c r="AA13" s="5">
        <f t="shared" si="1"/>
        <v>66998.350000000006</v>
      </c>
    </row>
    <row r="14" spans="1:27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>
        <f t="shared" si="0"/>
        <v>95638.720000000001</v>
      </c>
      <c r="AA14" s="5">
        <f t="shared" si="1"/>
        <v>33473.550000000003</v>
      </c>
    </row>
    <row r="15" spans="1:27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>
        <f t="shared" si="0"/>
        <v>134342.32</v>
      </c>
      <c r="AA15" s="5">
        <f t="shared" si="1"/>
        <v>47019.81</v>
      </c>
    </row>
    <row r="16" spans="1:27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>
        <f t="shared" ref="Z16" si="3">SUM(B16:Y16)</f>
        <v>98716.53</v>
      </c>
      <c r="AA16" s="5">
        <f t="shared" ref="AA16" si="4">ROUND(Z16*0.35,2)</f>
        <v>34550.79</v>
      </c>
    </row>
    <row r="17" spans="1:27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>
        <f t="shared" ref="Z17" si="5">SUM(B17:Y17)</f>
        <v>154550.07</v>
      </c>
      <c r="AA17" s="5">
        <f t="shared" ref="AA17" si="6">ROUND(Z17*0.35,2)</f>
        <v>54092.52</v>
      </c>
    </row>
    <row r="18" spans="1:27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>
        <f t="shared" ref="Z18" si="7">SUM(B18:Y18)</f>
        <v>132330.95000000001</v>
      </c>
      <c r="AA18" s="5">
        <f t="shared" ref="AA18" si="8">ROUND(Z18*0.35,2)</f>
        <v>46315.83</v>
      </c>
    </row>
    <row r="19" spans="1:27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>
        <f t="shared" ref="Z19" si="9">SUM(B19:Y19)</f>
        <v>27370.629999999994</v>
      </c>
      <c r="AA19" s="5">
        <f t="shared" ref="AA19" si="10">ROUND(Z19*0.35,2)</f>
        <v>9579.7199999999993</v>
      </c>
    </row>
    <row r="20" spans="1:27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>
        <f t="shared" ref="Z20" si="11">SUM(B20:Y20)</f>
        <v>107609.41</v>
      </c>
      <c r="AA20" s="5">
        <f t="shared" ref="AA20" si="12">ROUND(Z20*0.35,2)</f>
        <v>37663.29</v>
      </c>
    </row>
    <row r="21" spans="1:27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>
        <f t="shared" ref="Z21" si="13">SUM(B21:Y21)</f>
        <v>159181.35</v>
      </c>
      <c r="AA21" s="5">
        <f t="shared" ref="AA21" si="14">ROUND(Z21*0.35,2)</f>
        <v>55713.47</v>
      </c>
    </row>
    <row r="22" spans="1:27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>
        <f t="shared" ref="Z22" si="15">SUM(B22:Y22)</f>
        <v>137848.49</v>
      </c>
      <c r="AA22" s="5">
        <f t="shared" ref="AA22" si="16">ROUND(Z22*0.35,2)</f>
        <v>48246.97</v>
      </c>
    </row>
    <row r="23" spans="1:27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>
        <f t="shared" ref="Z23" si="17">SUM(B23:Y23)</f>
        <v>145427.19</v>
      </c>
      <c r="AA23" s="5">
        <f t="shared" ref="AA23" si="18">ROUND(Z23*0.35,2)</f>
        <v>50899.519999999997</v>
      </c>
    </row>
    <row r="24" spans="1:27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>
        <f t="shared" ref="Z24" si="19">SUM(B24:Y24)</f>
        <v>151297.79</v>
      </c>
      <c r="AA24" s="5">
        <f t="shared" ref="AA24" si="20">ROUND(Z24*0.35,2)</f>
        <v>52954.23</v>
      </c>
    </row>
    <row r="25" spans="1:27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>
        <f t="shared" ref="Z25" si="21">SUM(B25:Y25)</f>
        <v>140827.07</v>
      </c>
      <c r="AA25" s="5">
        <f t="shared" ref="AA25" si="22">ROUND(Z25*0.35,2)</f>
        <v>49289.47</v>
      </c>
    </row>
    <row r="26" spans="1:27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f t="shared" ref="Z26" si="23">SUM(B26:Y26)</f>
        <v>140451.95000000001</v>
      </c>
      <c r="AA26" s="5">
        <f t="shared" ref="AA26" si="24">ROUND(Z26*0.35,2)</f>
        <v>49158.18</v>
      </c>
    </row>
    <row r="27" spans="1:27" ht="15" customHeight="1" x14ac:dyDescent="0.25">
      <c r="A27" s="13">
        <f t="shared" si="2"/>
        <v>45598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f t="shared" ref="Z27" si="25">SUM(B27:Y27)</f>
        <v>0</v>
      </c>
      <c r="AA27" s="5">
        <f t="shared" ref="AA27" si="26">ROUND(Z27*0.35,2)</f>
        <v>0</v>
      </c>
    </row>
    <row r="28" spans="1:27" ht="14.25" customHeight="1" x14ac:dyDescent="0.25">
      <c r="A28" s="1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5" customHeight="1" thickBot="1" x14ac:dyDescent="0.3">
      <c r="B29" s="6">
        <f t="shared" ref="B29:AA29" si="27">SUM(B10:B28)</f>
        <v>561670.1</v>
      </c>
      <c r="C29" s="6">
        <f t="shared" si="27"/>
        <v>0</v>
      </c>
      <c r="D29" s="6">
        <f t="shared" si="27"/>
        <v>307857</v>
      </c>
      <c r="E29" s="6">
        <f t="shared" si="27"/>
        <v>130622</v>
      </c>
      <c r="F29" s="6">
        <f t="shared" si="27"/>
        <v>0</v>
      </c>
      <c r="G29" s="6">
        <f t="shared" si="27"/>
        <v>0</v>
      </c>
      <c r="H29" s="6">
        <f t="shared" si="27"/>
        <v>0</v>
      </c>
      <c r="I29" s="6">
        <f t="shared" si="27"/>
        <v>279039</v>
      </c>
      <c r="J29" s="6">
        <f t="shared" si="27"/>
        <v>0</v>
      </c>
      <c r="K29" s="6">
        <f t="shared" si="27"/>
        <v>0</v>
      </c>
      <c r="L29" s="6">
        <f t="shared" si="27"/>
        <v>0</v>
      </c>
      <c r="M29" s="6">
        <f t="shared" si="27"/>
        <v>0</v>
      </c>
      <c r="N29" s="6">
        <f t="shared" si="27"/>
        <v>0</v>
      </c>
      <c r="O29" s="6">
        <f t="shared" si="27"/>
        <v>146972</v>
      </c>
      <c r="P29" s="6">
        <f t="shared" si="27"/>
        <v>7615</v>
      </c>
      <c r="Q29" s="6">
        <f t="shared" si="27"/>
        <v>0</v>
      </c>
      <c r="R29" s="6">
        <f t="shared" si="27"/>
        <v>230493</v>
      </c>
      <c r="S29" s="6">
        <f t="shared" si="27"/>
        <v>0</v>
      </c>
      <c r="T29" s="6">
        <f t="shared" si="27"/>
        <v>245076.99000000005</v>
      </c>
      <c r="U29" s="6">
        <f t="shared" si="27"/>
        <v>0</v>
      </c>
      <c r="V29" s="6">
        <f t="shared" si="27"/>
        <v>119910</v>
      </c>
      <c r="W29" s="6">
        <f t="shared" si="27"/>
        <v>0</v>
      </c>
      <c r="X29" s="6">
        <f t="shared" si="27"/>
        <v>0</v>
      </c>
      <c r="Y29" s="6">
        <f t="shared" si="27"/>
        <v>0</v>
      </c>
      <c r="Z29" s="6">
        <f t="shared" si="27"/>
        <v>2029255.09</v>
      </c>
      <c r="AA29" s="6">
        <f t="shared" si="27"/>
        <v>710239.27</v>
      </c>
    </row>
    <row r="30" spans="1:27" ht="15" customHeight="1" thickTop="1" x14ac:dyDescent="0.25"/>
    <row r="31" spans="1:27" ht="15" customHeight="1" x14ac:dyDescent="0.25">
      <c r="A3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1"/>
  <sheetViews>
    <sheetView workbookViewId="0">
      <pane ySplit="7" topLeftCell="A8" activePane="bottomLeft" state="frozen"/>
      <selection activeCell="P43" sqref="P43"/>
      <selection pane="bottomLeft" activeCell="B27" sqref="B2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5" width="13.7109375" style="2" hidden="1" customWidth="1"/>
    <col min="26" max="26" width="15.57031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Z4" s="4">
        <f>SUM(B4:Y4)</f>
        <v>46</v>
      </c>
    </row>
    <row r="6" spans="1:27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>
        <v>15694924.16</v>
      </c>
      <c r="AA6" s="5">
        <v>5493223.4800000014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>
        <f t="shared" ref="Z10:Z16" si="0">SUM(B10:Y10)</f>
        <v>318129.5</v>
      </c>
      <c r="AA10" s="5">
        <f>ROUND(Z10*0.35,2)-0.01</f>
        <v>111345.32</v>
      </c>
    </row>
    <row r="11" spans="1:27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>
        <f t="shared" si="0"/>
        <v>248631.75</v>
      </c>
      <c r="AA11" s="5">
        <f t="shared" ref="AA11:AA16" si="1">ROUND(Z11*0.35,2)</f>
        <v>87021.11</v>
      </c>
    </row>
    <row r="12" spans="1:27" ht="15" customHeight="1" x14ac:dyDescent="0.25">
      <c r="A12" s="13">
        <f t="shared" ref="A12:A27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>
        <f t="shared" si="0"/>
        <v>318676</v>
      </c>
      <c r="AA12" s="5">
        <f t="shared" si="1"/>
        <v>111536.6</v>
      </c>
    </row>
    <row r="13" spans="1:27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>
        <f t="shared" si="0"/>
        <v>229730.75</v>
      </c>
      <c r="AA13" s="5">
        <f t="shared" si="1"/>
        <v>80405.759999999995</v>
      </c>
    </row>
    <row r="14" spans="1:27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>
        <f t="shared" si="0"/>
        <v>233508.25</v>
      </c>
      <c r="AA14" s="5">
        <f t="shared" si="1"/>
        <v>81727.89</v>
      </c>
    </row>
    <row r="15" spans="1:27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>
        <f t="shared" si="0"/>
        <v>290991.5</v>
      </c>
      <c r="AA15" s="5">
        <f t="shared" si="1"/>
        <v>101847.03</v>
      </c>
    </row>
    <row r="16" spans="1:27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>
        <f t="shared" si="0"/>
        <v>274914</v>
      </c>
      <c r="AA16" s="5">
        <f t="shared" si="1"/>
        <v>96219.9</v>
      </c>
    </row>
    <row r="17" spans="1:27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>
        <f t="shared" ref="Z17" si="3">SUM(B17:Y17)</f>
        <v>337770.45</v>
      </c>
      <c r="AA17" s="5">
        <f t="shared" ref="AA17" si="4">ROUND(Z17*0.35,2)</f>
        <v>118219.66</v>
      </c>
    </row>
    <row r="18" spans="1:27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>
        <f t="shared" ref="Z18" si="5">SUM(B18:Y18)</f>
        <v>296188.75</v>
      </c>
      <c r="AA18" s="5">
        <f t="shared" ref="AA18" si="6">ROUND(Z18*0.35,2)</f>
        <v>103666.06</v>
      </c>
    </row>
    <row r="19" spans="1:27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>
        <f t="shared" ref="Z19" si="7">SUM(B19:Y19)</f>
        <v>372418.5</v>
      </c>
      <c r="AA19" s="5">
        <f t="shared" ref="AA19" si="8">ROUND(Z19*0.35,2)</f>
        <v>130346.48</v>
      </c>
    </row>
    <row r="20" spans="1:27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>
        <f t="shared" ref="Z20" si="9">SUM(B20:Y20)</f>
        <v>372040.75</v>
      </c>
      <c r="AA20" s="5">
        <f t="shared" ref="AA20" si="10">ROUND(Z20*0.35,2)</f>
        <v>130214.26</v>
      </c>
    </row>
    <row r="21" spans="1:27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>
        <f t="shared" ref="Z21" si="11">SUM(B21:Y21)</f>
        <v>308149.25</v>
      </c>
      <c r="AA21" s="5">
        <f t="shared" ref="AA21" si="12">ROUND(Z21*0.35,2)</f>
        <v>107852.24</v>
      </c>
    </row>
    <row r="22" spans="1:27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>
        <f t="shared" ref="Z22" si="13">SUM(B22:Y22)</f>
        <v>316491.75</v>
      </c>
      <c r="AA22" s="5">
        <f t="shared" ref="AA22" si="14">ROUND(Z22*0.35,2)</f>
        <v>110772.11</v>
      </c>
    </row>
    <row r="23" spans="1:27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>
        <f t="shared" ref="Z23" si="15">SUM(B23:Y23)</f>
        <v>314759</v>
      </c>
      <c r="AA23" s="5">
        <f t="shared" ref="AA23" si="16">ROUND(Z23*0.35,2)</f>
        <v>110165.65</v>
      </c>
    </row>
    <row r="24" spans="1:27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>
        <f t="shared" ref="Z24" si="17">SUM(B24:Y24)</f>
        <v>301816</v>
      </c>
      <c r="AA24" s="5">
        <f t="shared" ref="AA24" si="18">ROUND(Z24*0.35,2)</f>
        <v>105635.6</v>
      </c>
    </row>
    <row r="25" spans="1:27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>
        <f t="shared" ref="Z25" si="19">SUM(B25:Y25)</f>
        <v>176685.75</v>
      </c>
      <c r="AA25" s="5">
        <f t="shared" ref="AA25" si="20">ROUND(Z25*0.35,2)</f>
        <v>61840.01</v>
      </c>
    </row>
    <row r="26" spans="1:27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>
        <f t="shared" ref="Z26" si="21">SUM(B26:Y26)</f>
        <v>225941.75</v>
      </c>
      <c r="AA26" s="5">
        <f t="shared" ref="AA26" si="22">ROUND(Z26*0.35,2)</f>
        <v>79079.61</v>
      </c>
    </row>
    <row r="27" spans="1:27" ht="15" customHeight="1" x14ac:dyDescent="0.25">
      <c r="A27" s="13">
        <f t="shared" si="2"/>
        <v>45598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f t="shared" ref="Z27" si="23">SUM(B27:Y27)</f>
        <v>0</v>
      </c>
      <c r="AA27" s="5">
        <f t="shared" ref="AA27" si="24">ROUND(Z27*0.35,2)</f>
        <v>0</v>
      </c>
    </row>
    <row r="28" spans="1:27" ht="14.25" customHeight="1" x14ac:dyDescent="0.25">
      <c r="A28" s="1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5" customHeight="1" thickBot="1" x14ac:dyDescent="0.3">
      <c r="B29" s="6">
        <f t="shared" ref="B29:AA29" si="25">SUM(B10:B28)</f>
        <v>1604747.5</v>
      </c>
      <c r="C29" s="6">
        <f t="shared" si="25"/>
        <v>0</v>
      </c>
      <c r="D29" s="6">
        <f t="shared" si="25"/>
        <v>147900</v>
      </c>
      <c r="E29" s="6">
        <f t="shared" si="25"/>
        <v>303105</v>
      </c>
      <c r="F29" s="6">
        <f t="shared" si="25"/>
        <v>0</v>
      </c>
      <c r="G29" s="6">
        <f t="shared" si="25"/>
        <v>0</v>
      </c>
      <c r="H29" s="6">
        <f t="shared" si="25"/>
        <v>0</v>
      </c>
      <c r="I29" s="6">
        <f t="shared" si="25"/>
        <v>271163</v>
      </c>
      <c r="J29" s="6">
        <f t="shared" si="25"/>
        <v>0</v>
      </c>
      <c r="K29" s="6">
        <f t="shared" si="25"/>
        <v>1049927.5</v>
      </c>
      <c r="L29" s="6">
        <f t="shared" si="25"/>
        <v>0</v>
      </c>
      <c r="M29" s="6">
        <f t="shared" si="25"/>
        <v>0</v>
      </c>
      <c r="N29" s="6">
        <f t="shared" si="25"/>
        <v>0</v>
      </c>
      <c r="O29" s="6">
        <f t="shared" si="25"/>
        <v>288831</v>
      </c>
      <c r="P29" s="6">
        <f t="shared" si="25"/>
        <v>0</v>
      </c>
      <c r="Q29" s="6">
        <f t="shared" si="25"/>
        <v>0</v>
      </c>
      <c r="R29" s="6">
        <f t="shared" si="25"/>
        <v>871821.2</v>
      </c>
      <c r="S29" s="6">
        <f t="shared" si="25"/>
        <v>0</v>
      </c>
      <c r="T29" s="6">
        <f t="shared" si="25"/>
        <v>0</v>
      </c>
      <c r="U29" s="6">
        <f t="shared" si="25"/>
        <v>149635.5</v>
      </c>
      <c r="V29" s="6">
        <f t="shared" si="25"/>
        <v>249713</v>
      </c>
      <c r="W29" s="6">
        <f t="shared" si="25"/>
        <v>0</v>
      </c>
      <c r="X29" s="6">
        <f t="shared" si="25"/>
        <v>0</v>
      </c>
      <c r="Y29" s="6">
        <f t="shared" si="25"/>
        <v>0</v>
      </c>
      <c r="Z29" s="6">
        <f t="shared" si="25"/>
        <v>4936843.7</v>
      </c>
      <c r="AA29" s="6">
        <f t="shared" si="25"/>
        <v>1727895.2900000003</v>
      </c>
    </row>
    <row r="30" spans="1:27" ht="15" customHeight="1" thickTop="1" x14ac:dyDescent="0.25"/>
    <row r="31" spans="1:27" ht="15" customHeight="1" x14ac:dyDescent="0.25">
      <c r="A3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31"/>
  <sheetViews>
    <sheetView zoomScaleNormal="100" workbookViewId="0">
      <pane ySplit="7" topLeftCell="A8" activePane="bottomLeft" state="frozen"/>
      <selection activeCell="P43" sqref="P43"/>
      <selection pane="bottomLeft" activeCell="B27" sqref="B27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6" width="17.285156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C4" s="4">
        <v>5</v>
      </c>
      <c r="D4" s="4">
        <v>2</v>
      </c>
      <c r="F4" s="4">
        <v>2</v>
      </c>
      <c r="G4" s="4">
        <v>3</v>
      </c>
      <c r="H4" s="4">
        <v>1</v>
      </c>
      <c r="J4" s="4">
        <v>3</v>
      </c>
      <c r="K4" s="4">
        <v>3</v>
      </c>
      <c r="L4" s="4">
        <v>2</v>
      </c>
      <c r="M4" s="4">
        <v>0</v>
      </c>
      <c r="N4" s="4">
        <v>2</v>
      </c>
      <c r="O4" s="4">
        <v>17</v>
      </c>
      <c r="P4" s="4">
        <v>0</v>
      </c>
      <c r="Q4" s="4">
        <v>18</v>
      </c>
      <c r="R4" s="4">
        <v>5</v>
      </c>
      <c r="S4" s="4">
        <v>1</v>
      </c>
      <c r="W4" s="4">
        <v>5</v>
      </c>
      <c r="X4" s="4">
        <v>1</v>
      </c>
      <c r="Y4" s="4">
        <v>3</v>
      </c>
      <c r="Z4" s="4">
        <f>SUM(B4:Y4)</f>
        <v>95</v>
      </c>
    </row>
    <row r="6" spans="1:27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>
        <v>61377894.230000004</v>
      </c>
      <c r="AA6" s="5">
        <v>21482263.07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>
        <f t="shared" ref="Z10:Z15" si="0">SUM(B10:Y10)</f>
        <v>760523.5</v>
      </c>
      <c r="AA10" s="5">
        <f>ROUND(Z10*0.35,2)-0.01</f>
        <v>266183.21999999997</v>
      </c>
    </row>
    <row r="11" spans="1:27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>
        <f t="shared" si="0"/>
        <v>1070989.5</v>
      </c>
      <c r="AA11" s="5">
        <f t="shared" ref="AA11:AA16" si="1">ROUND(Z11*0.35,2)</f>
        <v>374846.33</v>
      </c>
    </row>
    <row r="12" spans="1:27" ht="15" customHeight="1" x14ac:dyDescent="0.25">
      <c r="A12" s="13">
        <f t="shared" ref="A12:A27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>
        <f t="shared" si="0"/>
        <v>1116620.3799999999</v>
      </c>
      <c r="AA12" s="5">
        <f t="shared" si="1"/>
        <v>390817.13</v>
      </c>
    </row>
    <row r="13" spans="1:27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>
        <f t="shared" si="0"/>
        <v>967407.25</v>
      </c>
      <c r="AA13" s="5">
        <f t="shared" si="1"/>
        <v>338592.54</v>
      </c>
    </row>
    <row r="14" spans="1:27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>
        <f t="shared" si="0"/>
        <v>995753.5</v>
      </c>
      <c r="AA14" s="5">
        <f t="shared" si="1"/>
        <v>348513.73</v>
      </c>
    </row>
    <row r="15" spans="1:27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>
        <f t="shared" si="0"/>
        <v>1125775.25</v>
      </c>
      <c r="AA15" s="5">
        <f t="shared" si="1"/>
        <v>394021.34</v>
      </c>
    </row>
    <row r="16" spans="1:27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>
        <f t="shared" ref="Z16" si="3">SUM(B16:Y16)</f>
        <v>1076837</v>
      </c>
      <c r="AA16" s="5">
        <f t="shared" si="1"/>
        <v>376892.95</v>
      </c>
    </row>
    <row r="17" spans="1:27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>
        <f t="shared" ref="Z17" si="4">SUM(B17:Y17)</f>
        <v>1153147.25</v>
      </c>
      <c r="AA17" s="5">
        <f t="shared" ref="AA17" si="5">ROUND(Z17*0.35,2)</f>
        <v>403601.54</v>
      </c>
    </row>
    <row r="18" spans="1:27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>
        <f t="shared" ref="Z18" si="6">SUM(B18:Y18)</f>
        <v>1390465</v>
      </c>
      <c r="AA18" s="5">
        <f t="shared" ref="AA18" si="7">ROUND(Z18*0.35,2)</f>
        <v>486662.75</v>
      </c>
    </row>
    <row r="19" spans="1:27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>
        <f t="shared" ref="Z19" si="8">SUM(B19:Y19)</f>
        <v>1010331.75</v>
      </c>
      <c r="AA19" s="5">
        <f t="shared" ref="AA19" si="9">ROUND(Z19*0.35,2)</f>
        <v>353616.11</v>
      </c>
    </row>
    <row r="20" spans="1:27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>
        <f t="shared" ref="Z20" si="10">SUM(B20:Y20)</f>
        <v>1050980.75</v>
      </c>
      <c r="AA20" s="5">
        <f t="shared" ref="AA20" si="11">ROUND(Z20*0.35,2)</f>
        <v>367843.26</v>
      </c>
    </row>
    <row r="21" spans="1:27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>
        <f t="shared" ref="Z21" si="12">SUM(B21:Y21)</f>
        <v>1384679.25</v>
      </c>
      <c r="AA21" s="5">
        <f t="shared" ref="AA21" si="13">ROUND(Z21*0.35,2)</f>
        <v>484637.74</v>
      </c>
    </row>
    <row r="22" spans="1:27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>
        <f t="shared" ref="Z22" si="14">SUM(B22:Y22)</f>
        <v>935346.25</v>
      </c>
      <c r="AA22" s="5">
        <f t="shared" ref="AA22" si="15">ROUND(Z22*0.35,2)</f>
        <v>327371.19</v>
      </c>
    </row>
    <row r="23" spans="1:27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>
        <f t="shared" ref="Z23" si="16">SUM(B23:Y23)</f>
        <v>1331533.75</v>
      </c>
      <c r="AA23" s="5">
        <f t="shared" ref="AA23" si="17">ROUND(Z23*0.35,2)</f>
        <v>466036.81</v>
      </c>
    </row>
    <row r="24" spans="1:27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>
        <f t="shared" ref="Z24" si="18">SUM(B24:Y24)</f>
        <v>643196.75</v>
      </c>
      <c r="AA24" s="5">
        <f t="shared" ref="AA24" si="19">ROUND(Z24*0.35,2)</f>
        <v>225118.86</v>
      </c>
    </row>
    <row r="25" spans="1:27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>
        <f t="shared" ref="Z25" si="20">SUM(B25:Y25)</f>
        <v>970012</v>
      </c>
      <c r="AA25" s="5">
        <f t="shared" ref="AA25" si="21">ROUND(Z25*0.35,2)</f>
        <v>339504.2</v>
      </c>
    </row>
    <row r="26" spans="1:27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>
        <f t="shared" ref="Z26" si="22">SUM(B26:Y26)</f>
        <v>1291159.5</v>
      </c>
      <c r="AA26" s="5">
        <f t="shared" ref="AA26" si="23">ROUND(Z26*0.35,2)</f>
        <v>451905.83</v>
      </c>
    </row>
    <row r="27" spans="1:27" ht="15" customHeight="1" x14ac:dyDescent="0.25">
      <c r="A27" s="13">
        <f t="shared" si="2"/>
        <v>45598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f t="shared" ref="Z27" si="24">SUM(B27:Y27)</f>
        <v>0</v>
      </c>
      <c r="AA27" s="5">
        <f t="shared" ref="AA27" si="25">ROUND(Z27*0.35,2)</f>
        <v>0</v>
      </c>
    </row>
    <row r="28" spans="1:27" ht="14.25" customHeight="1" x14ac:dyDescent="0.25">
      <c r="A28" s="1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5" customHeight="1" thickBot="1" x14ac:dyDescent="0.3">
      <c r="B29" s="6">
        <f t="shared" ref="B29:AA29" si="26">SUM(B10:B28)</f>
        <v>4660416.5</v>
      </c>
      <c r="C29" s="6">
        <f t="shared" si="26"/>
        <v>1250991</v>
      </c>
      <c r="D29" s="6">
        <f t="shared" si="26"/>
        <v>1542422</v>
      </c>
      <c r="E29" s="6">
        <f t="shared" si="26"/>
        <v>0</v>
      </c>
      <c r="F29" s="6">
        <f t="shared" si="26"/>
        <v>521303</v>
      </c>
      <c r="G29" s="6">
        <f t="shared" si="26"/>
        <v>712470</v>
      </c>
      <c r="H29" s="6">
        <f t="shared" si="26"/>
        <v>143941</v>
      </c>
      <c r="I29" s="6">
        <f t="shared" si="26"/>
        <v>0</v>
      </c>
      <c r="J29" s="6">
        <f t="shared" si="26"/>
        <v>1590144.75</v>
      </c>
      <c r="K29" s="6">
        <f t="shared" si="26"/>
        <v>1591359.25</v>
      </c>
      <c r="L29" s="6">
        <f t="shared" si="26"/>
        <v>540582</v>
      </c>
      <c r="M29" s="6">
        <f t="shared" si="26"/>
        <v>302054</v>
      </c>
      <c r="N29" s="6">
        <f t="shared" si="26"/>
        <v>437443.5</v>
      </c>
      <c r="O29" s="6">
        <f t="shared" si="26"/>
        <v>1046910</v>
      </c>
      <c r="P29" s="6">
        <f t="shared" si="26"/>
        <v>8350</v>
      </c>
      <c r="Q29" s="6">
        <f t="shared" si="26"/>
        <v>739273.13</v>
      </c>
      <c r="R29" s="6">
        <f t="shared" si="26"/>
        <v>1610401</v>
      </c>
      <c r="S29" s="6">
        <f t="shared" si="26"/>
        <v>183307.5</v>
      </c>
      <c r="T29" s="6">
        <f t="shared" si="26"/>
        <v>0</v>
      </c>
      <c r="U29" s="6">
        <f t="shared" si="26"/>
        <v>0</v>
      </c>
      <c r="V29" s="6">
        <f t="shared" si="26"/>
        <v>0</v>
      </c>
      <c r="W29" s="6">
        <f t="shared" si="26"/>
        <v>904050</v>
      </c>
      <c r="X29" s="6">
        <f t="shared" si="26"/>
        <v>-14446</v>
      </c>
      <c r="Y29" s="6">
        <f t="shared" si="26"/>
        <v>503786</v>
      </c>
      <c r="Z29" s="6">
        <f t="shared" si="26"/>
        <v>18274758.629999999</v>
      </c>
      <c r="AA29" s="6">
        <f t="shared" si="26"/>
        <v>6396165.5300000012</v>
      </c>
    </row>
    <row r="30" spans="1:27" ht="15" customHeight="1" thickTop="1" x14ac:dyDescent="0.25"/>
    <row r="31" spans="1:27" ht="15" customHeight="1" x14ac:dyDescent="0.25">
      <c r="A3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2024-11-01T13:53:24Z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