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1FY\"/>
    </mc:Choice>
  </mc:AlternateContent>
  <bookViews>
    <workbookView xWindow="-90" yWindow="-30" windowWidth="14040" windowHeight="13530"/>
  </bookViews>
  <sheets>
    <sheet name="Summary" sheetId="5" r:id="rId1"/>
    <sheet name="Mountaineer" sheetId="4" r:id="rId2"/>
    <sheet name="Wheeling" sheetId="3" r:id="rId3"/>
    <sheet name="Mardi Gras" sheetId="2" r:id="rId4"/>
    <sheet name="Charles Town" sheetId="1" r:id="rId5"/>
  </sheets>
  <definedNames>
    <definedName name="_xlnm.Print_Area" localSheetId="4">'Charles Town'!$A$1:$AD$67</definedName>
    <definedName name="_xlnm.Print_Area" localSheetId="3">'Mardi Gras'!$A$1:$AD$67</definedName>
    <definedName name="_xlnm.Print_Area" localSheetId="1">Mountaineer!$A$1:$AD$67</definedName>
    <definedName name="_xlnm.Print_Area" localSheetId="0">Summary!$A$1:$AD$67</definedName>
    <definedName name="_xlnm.Print_Area" localSheetId="2">Wheeling!$A$1:$AD$67</definedName>
  </definedNames>
  <calcPr calcId="162913"/>
</workbook>
</file>

<file path=xl/calcChain.xml><?xml version="1.0" encoding="utf-8"?>
<calcChain xmlns="http://schemas.openxmlformats.org/spreadsheetml/2006/main">
  <c r="AD62" i="3" l="1"/>
  <c r="AD62" i="1" l="1"/>
  <c r="C61" i="5" l="1"/>
  <c r="AB61" i="5"/>
  <c r="AA61" i="5"/>
  <c r="Z61" i="5"/>
  <c r="Y61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I61" i="5"/>
  <c r="H61" i="5"/>
  <c r="G61" i="5"/>
  <c r="F61" i="5"/>
  <c r="E61" i="5"/>
  <c r="D61" i="5"/>
  <c r="B61" i="5"/>
  <c r="AC62" i="1"/>
  <c r="AC62" i="2"/>
  <c r="AD62" i="2" s="1"/>
  <c r="AC62" i="3"/>
  <c r="AC62" i="4" l="1"/>
  <c r="AD60" i="5"/>
  <c r="AC60" i="5"/>
  <c r="AB60" i="5"/>
  <c r="AA60" i="5"/>
  <c r="Z60" i="5"/>
  <c r="Y60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B60" i="5"/>
  <c r="AC61" i="1"/>
  <c r="AD61" i="1" s="1"/>
  <c r="AC61" i="2"/>
  <c r="AD61" i="2" s="1"/>
  <c r="AC61" i="3"/>
  <c r="AD61" i="3" s="1"/>
  <c r="AC61" i="4"/>
  <c r="AD61" i="4" s="1"/>
  <c r="AD62" i="4" l="1"/>
  <c r="AD61" i="5" s="1"/>
  <c r="AC61" i="5"/>
  <c r="AB59" i="5"/>
  <c r="AA59" i="5"/>
  <c r="Z59" i="5"/>
  <c r="Y59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I59" i="5"/>
  <c r="H59" i="5"/>
  <c r="G59" i="5"/>
  <c r="F59" i="5"/>
  <c r="E59" i="5"/>
  <c r="D59" i="5"/>
  <c r="C59" i="5"/>
  <c r="B59" i="5"/>
  <c r="AC60" i="1"/>
  <c r="AD60" i="1" s="1"/>
  <c r="AC60" i="2"/>
  <c r="AD60" i="2" s="1"/>
  <c r="AC60" i="3"/>
  <c r="AD60" i="3" s="1"/>
  <c r="AC60" i="4"/>
  <c r="AD60" i="4" s="1"/>
  <c r="AD59" i="5" l="1"/>
  <c r="AC59" i="5"/>
  <c r="AB58" i="5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B58" i="5"/>
  <c r="AC59" i="1"/>
  <c r="AD59" i="1" s="1"/>
  <c r="AC59" i="2"/>
  <c r="AD59" i="2" s="1"/>
  <c r="AC59" i="3"/>
  <c r="AD59" i="3" s="1"/>
  <c r="AC59" i="4"/>
  <c r="AD59" i="4" s="1"/>
  <c r="AD58" i="5" l="1"/>
  <c r="AC58" i="5"/>
  <c r="AD57" i="5"/>
  <c r="AC57" i="5"/>
  <c r="AB57" i="5"/>
  <c r="AA57" i="5"/>
  <c r="Z57" i="5"/>
  <c r="Y57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I57" i="5"/>
  <c r="H57" i="5"/>
  <c r="G57" i="5"/>
  <c r="F57" i="5"/>
  <c r="E57" i="5"/>
  <c r="D57" i="5"/>
  <c r="C57" i="5"/>
  <c r="B57" i="5"/>
  <c r="AC58" i="1"/>
  <c r="AD58" i="1" s="1"/>
  <c r="AC58" i="2"/>
  <c r="AD58" i="2" s="1"/>
  <c r="AC58" i="3"/>
  <c r="AD58" i="3" s="1"/>
  <c r="AC58" i="4"/>
  <c r="AD58" i="4" s="1"/>
  <c r="AD56" i="5" l="1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C57" i="1" l="1"/>
  <c r="AD57" i="1" s="1"/>
  <c r="AC57" i="2"/>
  <c r="AD57" i="2" s="1"/>
  <c r="AC57" i="3"/>
  <c r="AD57" i="3" s="1"/>
  <c r="AC57" i="4"/>
  <c r="AD57" i="4" s="1"/>
  <c r="AD55" i="5" l="1"/>
  <c r="AC55" i="5"/>
  <c r="AB55" i="5"/>
  <c r="AA55" i="5"/>
  <c r="Z55" i="5"/>
  <c r="Y55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I55" i="5"/>
  <c r="H55" i="5"/>
  <c r="G55" i="5"/>
  <c r="F55" i="5"/>
  <c r="E55" i="5"/>
  <c r="D55" i="5"/>
  <c r="C55" i="5"/>
  <c r="B55" i="5"/>
  <c r="AC56" i="1"/>
  <c r="AD56" i="1" s="1"/>
  <c r="AC56" i="2"/>
  <c r="AD56" i="2" s="1"/>
  <c r="AC56" i="3"/>
  <c r="AD56" i="3" s="1"/>
  <c r="AC56" i="4"/>
  <c r="AD56" i="4" s="1"/>
  <c r="AD54" i="5" l="1"/>
  <c r="AC54" i="5"/>
  <c r="AB54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B54" i="5"/>
  <c r="AC55" i="1"/>
  <c r="AD55" i="1" s="1"/>
  <c r="AC55" i="2"/>
  <c r="AD55" i="2" s="1"/>
  <c r="AC55" i="3"/>
  <c r="AD55" i="3" s="1"/>
  <c r="AC55" i="4"/>
  <c r="AD55" i="4" s="1"/>
  <c r="AB53" i="5" l="1"/>
  <c r="AA53" i="5"/>
  <c r="Z53" i="5"/>
  <c r="Y53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I53" i="5"/>
  <c r="H53" i="5"/>
  <c r="G53" i="5"/>
  <c r="F53" i="5"/>
  <c r="E53" i="5"/>
  <c r="D53" i="5"/>
  <c r="C53" i="5"/>
  <c r="B53" i="5"/>
  <c r="AC54" i="1"/>
  <c r="AD54" i="1" s="1"/>
  <c r="AC54" i="2"/>
  <c r="AD54" i="2" s="1"/>
  <c r="AC54" i="3"/>
  <c r="AD54" i="3" s="1"/>
  <c r="AC54" i="4"/>
  <c r="AD54" i="4" s="1"/>
  <c r="AD53" i="5" l="1"/>
  <c r="AC53" i="5"/>
  <c r="AB52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B52" i="5"/>
  <c r="AC53" i="1"/>
  <c r="AD53" i="1" s="1"/>
  <c r="AD52" i="5" s="1"/>
  <c r="AC53" i="2"/>
  <c r="AD53" i="2" s="1"/>
  <c r="AC53" i="3"/>
  <c r="AD53" i="3" s="1"/>
  <c r="AC53" i="4"/>
  <c r="AD53" i="4" s="1"/>
  <c r="AC52" i="5" l="1"/>
  <c r="AB51" i="5"/>
  <c r="AA51" i="5"/>
  <c r="Z51" i="5"/>
  <c r="Y51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AC52" i="1" l="1"/>
  <c r="AC52" i="2"/>
  <c r="AD52" i="2" s="1"/>
  <c r="AC52" i="3"/>
  <c r="AD52" i="3" s="1"/>
  <c r="AC52" i="4"/>
  <c r="AD52" i="4" s="1"/>
  <c r="AD52" i="1" l="1"/>
  <c r="AD51" i="5" s="1"/>
  <c r="AC51" i="5"/>
  <c r="AB50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AC51" i="1"/>
  <c r="AD51" i="1" s="1"/>
  <c r="AD50" i="5" s="1"/>
  <c r="AC51" i="2"/>
  <c r="AD51" i="2" s="1"/>
  <c r="AC51" i="3"/>
  <c r="AD51" i="3" s="1"/>
  <c r="AC51" i="4"/>
  <c r="AD51" i="4" s="1"/>
  <c r="AC50" i="5" l="1"/>
  <c r="AB49" i="5"/>
  <c r="AA49" i="5"/>
  <c r="Z49" i="5"/>
  <c r="Y49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AC50" i="1"/>
  <c r="AD50" i="1" s="1"/>
  <c r="AD49" i="5" s="1"/>
  <c r="AC50" i="2"/>
  <c r="AD50" i="2" s="1"/>
  <c r="AC50" i="3"/>
  <c r="AD50" i="3" s="1"/>
  <c r="AC50" i="4"/>
  <c r="AD50" i="4" s="1"/>
  <c r="AC49" i="5" l="1"/>
  <c r="AB48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AC49" i="1"/>
  <c r="AD49" i="1" s="1"/>
  <c r="AD48" i="5" s="1"/>
  <c r="AC49" i="2"/>
  <c r="AD49" i="2" s="1"/>
  <c r="AC49" i="3"/>
  <c r="AD49" i="3" s="1"/>
  <c r="AC49" i="4"/>
  <c r="AD49" i="4" s="1"/>
  <c r="AC48" i="5" l="1"/>
  <c r="AB47" i="5"/>
  <c r="AA47" i="5"/>
  <c r="Z47" i="5"/>
  <c r="Y47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AC48" i="1"/>
  <c r="AD48" i="1" s="1"/>
  <c r="AD47" i="5" s="1"/>
  <c r="AC48" i="2"/>
  <c r="AD48" i="2" s="1"/>
  <c r="AC48" i="3"/>
  <c r="AD48" i="3" s="1"/>
  <c r="AC48" i="4"/>
  <c r="AD48" i="4" s="1"/>
  <c r="AC47" i="5" l="1"/>
  <c r="AB46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B46" i="5"/>
  <c r="AC47" i="1"/>
  <c r="AD47" i="1" s="1"/>
  <c r="AD46" i="5" s="1"/>
  <c r="AC47" i="2"/>
  <c r="AD47" i="2" s="1"/>
  <c r="AC47" i="3"/>
  <c r="AD47" i="3" s="1"/>
  <c r="AC47" i="4"/>
  <c r="AD47" i="4" s="1"/>
  <c r="AC46" i="5" l="1"/>
  <c r="AB45" i="5"/>
  <c r="AA45" i="5"/>
  <c r="Z45" i="5"/>
  <c r="Y45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AC46" i="1"/>
  <c r="AD46" i="1" s="1"/>
  <c r="AD45" i="5" s="1"/>
  <c r="AC46" i="2"/>
  <c r="AD46" i="2" s="1"/>
  <c r="AC46" i="3"/>
  <c r="AD46" i="3" s="1"/>
  <c r="AC46" i="4"/>
  <c r="AD46" i="4" s="1"/>
  <c r="AC45" i="5" l="1"/>
  <c r="AB44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B44" i="5"/>
  <c r="AC45" i="1"/>
  <c r="AD45" i="1" s="1"/>
  <c r="AD44" i="5" s="1"/>
  <c r="AC45" i="2"/>
  <c r="AD45" i="2" s="1"/>
  <c r="AC45" i="3"/>
  <c r="AD45" i="3" s="1"/>
  <c r="AC45" i="4"/>
  <c r="AD45" i="4" s="1"/>
  <c r="AC44" i="5" l="1"/>
  <c r="AB43" i="5"/>
  <c r="AA43" i="5"/>
  <c r="Z43" i="5"/>
  <c r="Y43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I43" i="5"/>
  <c r="H43" i="5"/>
  <c r="G43" i="5"/>
  <c r="F43" i="5"/>
  <c r="E43" i="5"/>
  <c r="D43" i="5"/>
  <c r="C43" i="5"/>
  <c r="B43" i="5"/>
  <c r="AC44" i="1"/>
  <c r="AD44" i="1" s="1"/>
  <c r="AD43" i="5" s="1"/>
  <c r="AC44" i="2"/>
  <c r="AD44" i="2" s="1"/>
  <c r="AC44" i="3"/>
  <c r="AD44" i="3" s="1"/>
  <c r="AC44" i="4"/>
  <c r="AD44" i="4" s="1"/>
  <c r="AC43" i="5" l="1"/>
  <c r="AB42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B42" i="5"/>
  <c r="AC43" i="1"/>
  <c r="AD43" i="1" s="1"/>
  <c r="AD42" i="5" s="1"/>
  <c r="AC43" i="2"/>
  <c r="AD43" i="2" s="1"/>
  <c r="AC43" i="3"/>
  <c r="AD43" i="3" s="1"/>
  <c r="AC43" i="4"/>
  <c r="AD43" i="4" s="1"/>
  <c r="AC42" i="5" l="1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C42" i="1"/>
  <c r="AD42" i="1" s="1"/>
  <c r="AD41" i="5" s="1"/>
  <c r="AC42" i="2"/>
  <c r="AD42" i="2" s="1"/>
  <c r="AC42" i="3"/>
  <c r="AD42" i="3" s="1"/>
  <c r="AC42" i="4"/>
  <c r="AD42" i="4" s="1"/>
  <c r="AC41" i="5" l="1"/>
  <c r="AB40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B40" i="5"/>
  <c r="AC41" i="1"/>
  <c r="AD41" i="1" s="1"/>
  <c r="AD40" i="5" s="1"/>
  <c r="AC41" i="2"/>
  <c r="AD41" i="2" s="1"/>
  <c r="AC41" i="3"/>
  <c r="AD41" i="3" s="1"/>
  <c r="AC41" i="4"/>
  <c r="AD41" i="4" s="1"/>
  <c r="AC40" i="5" l="1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B39" i="5"/>
  <c r="AC40" i="1"/>
  <c r="AD40" i="1" s="1"/>
  <c r="AD39" i="5" s="1"/>
  <c r="AC40" i="2"/>
  <c r="AD40" i="2" s="1"/>
  <c r="AC40" i="3"/>
  <c r="AD40" i="3" s="1"/>
  <c r="AC40" i="4"/>
  <c r="AD40" i="4" s="1"/>
  <c r="AC39" i="5" l="1"/>
  <c r="AB38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B38" i="5"/>
  <c r="AC39" i="1"/>
  <c r="AD39" i="1" s="1"/>
  <c r="AD38" i="5" s="1"/>
  <c r="AC39" i="2"/>
  <c r="AD39" i="2" s="1"/>
  <c r="AC39" i="3"/>
  <c r="AD39" i="3" s="1"/>
  <c r="AC39" i="4"/>
  <c r="AD39" i="4" s="1"/>
  <c r="AC38" i="5" l="1"/>
  <c r="AB37" i="5"/>
  <c r="AA37" i="5"/>
  <c r="Z37" i="5"/>
  <c r="Y37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I37" i="5"/>
  <c r="H37" i="5"/>
  <c r="G37" i="5"/>
  <c r="F37" i="5"/>
  <c r="E37" i="5"/>
  <c r="D37" i="5"/>
  <c r="C37" i="5"/>
  <c r="B37" i="5"/>
  <c r="AC38" i="1"/>
  <c r="AD38" i="1" s="1"/>
  <c r="AD37" i="5" s="1"/>
  <c r="AC38" i="2"/>
  <c r="AD38" i="2" s="1"/>
  <c r="AC38" i="3"/>
  <c r="AD38" i="3" s="1"/>
  <c r="AC38" i="4"/>
  <c r="AD38" i="4" s="1"/>
  <c r="AC37" i="5" l="1"/>
  <c r="AB36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B36" i="5"/>
  <c r="AC37" i="1"/>
  <c r="AD37" i="1" s="1"/>
  <c r="AD36" i="5" s="1"/>
  <c r="AC37" i="2"/>
  <c r="AD37" i="2" s="1"/>
  <c r="AC37" i="3"/>
  <c r="AD37" i="3" s="1"/>
  <c r="AC37" i="4"/>
  <c r="AD37" i="4" s="1"/>
  <c r="AC36" i="5" l="1"/>
  <c r="Z64" i="2"/>
  <c r="AB35" i="5" l="1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B19" i="5"/>
  <c r="AB18" i="5"/>
  <c r="AB17" i="5"/>
  <c r="AB16" i="5"/>
  <c r="AB15" i="5"/>
  <c r="AB14" i="5"/>
  <c r="AB13" i="5"/>
  <c r="AB12" i="5"/>
  <c r="AB11" i="5"/>
  <c r="AB10" i="5"/>
  <c r="AB9" i="5"/>
  <c r="AA35" i="5"/>
  <c r="AA34" i="5"/>
  <c r="AA33" i="5"/>
  <c r="AA32" i="5"/>
  <c r="AA31" i="5"/>
  <c r="AA30" i="5"/>
  <c r="AA29" i="5"/>
  <c r="AA28" i="5"/>
  <c r="AA27" i="5"/>
  <c r="AA26" i="5"/>
  <c r="AA25" i="5"/>
  <c r="AA24" i="5"/>
  <c r="AA23" i="5"/>
  <c r="AA22" i="5"/>
  <c r="AA21" i="5"/>
  <c r="AA20" i="5"/>
  <c r="AA19" i="5"/>
  <c r="AA18" i="5"/>
  <c r="AA17" i="5"/>
  <c r="AA16" i="5"/>
  <c r="AA15" i="5"/>
  <c r="AA14" i="5"/>
  <c r="AA13" i="5"/>
  <c r="AA12" i="5"/>
  <c r="AA11" i="5"/>
  <c r="AA10" i="5"/>
  <c r="AA9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AC36" i="1"/>
  <c r="AD36" i="1" s="1"/>
  <c r="AD35" i="5" s="1"/>
  <c r="AC36" i="2"/>
  <c r="AD36" i="2" s="1"/>
  <c r="AC36" i="3"/>
  <c r="AD36" i="3" s="1"/>
  <c r="AC36" i="4"/>
  <c r="AD36" i="4" s="1"/>
  <c r="AC35" i="5" l="1"/>
  <c r="C64" i="2" l="1"/>
  <c r="Z9" i="5" l="1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5" i="5"/>
  <c r="Z26" i="5"/>
  <c r="Z27" i="5"/>
  <c r="Z28" i="5"/>
  <c r="Z29" i="5"/>
  <c r="Z30" i="5"/>
  <c r="Z31" i="5"/>
  <c r="Z32" i="5"/>
  <c r="Z33" i="5"/>
  <c r="Z34" i="5"/>
  <c r="Z63" i="5" l="1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AC35" i="1"/>
  <c r="AC35" i="2"/>
  <c r="AD35" i="2" s="1"/>
  <c r="AC35" i="3"/>
  <c r="AD35" i="3" s="1"/>
  <c r="AC35" i="4"/>
  <c r="AD35" i="4" s="1"/>
  <c r="AD35" i="1" l="1"/>
  <c r="AD34" i="5" s="1"/>
  <c r="AC34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AC34" i="1"/>
  <c r="AC34" i="2"/>
  <c r="AD34" i="2" s="1"/>
  <c r="AC34" i="3"/>
  <c r="AD34" i="3" s="1"/>
  <c r="AC34" i="4"/>
  <c r="AD34" i="4" s="1"/>
  <c r="AD34" i="1" l="1"/>
  <c r="AD33" i="5" s="1"/>
  <c r="AC33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AC33" i="1"/>
  <c r="AC33" i="2"/>
  <c r="AD33" i="2" s="1"/>
  <c r="AC33" i="3"/>
  <c r="AD33" i="3" s="1"/>
  <c r="AC33" i="4"/>
  <c r="AD33" i="4" s="1"/>
  <c r="AD33" i="1" l="1"/>
  <c r="AD32" i="5" s="1"/>
  <c r="AC32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C32" i="1"/>
  <c r="AC32" i="2"/>
  <c r="AD32" i="2" s="1"/>
  <c r="AC32" i="3"/>
  <c r="AD32" i="3" s="1"/>
  <c r="AC32" i="4"/>
  <c r="AD32" i="4" s="1"/>
  <c r="AD32" i="1" l="1"/>
  <c r="AD31" i="5" s="1"/>
  <c r="AC31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AC31" i="1"/>
  <c r="AC31" i="2"/>
  <c r="AD31" i="2" s="1"/>
  <c r="AC31" i="3"/>
  <c r="AD31" i="3" s="1"/>
  <c r="AC31" i="4"/>
  <c r="AD31" i="4" s="1"/>
  <c r="AD31" i="1" l="1"/>
  <c r="AD30" i="5" s="1"/>
  <c r="AC30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AC30" i="1"/>
  <c r="AC30" i="2"/>
  <c r="AD30" i="2" s="1"/>
  <c r="AC30" i="3"/>
  <c r="AD30" i="3" s="1"/>
  <c r="AC30" i="4"/>
  <c r="AD30" i="4" s="1"/>
  <c r="AD30" i="1" l="1"/>
  <c r="AD29" i="5" s="1"/>
  <c r="AC29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C29" i="1"/>
  <c r="AC29" i="2"/>
  <c r="AD29" i="2" s="1"/>
  <c r="AC29" i="3"/>
  <c r="AD29" i="3" s="1"/>
  <c r="AC29" i="4"/>
  <c r="AD29" i="4" s="1"/>
  <c r="AD29" i="1" l="1"/>
  <c r="AD28" i="5" s="1"/>
  <c r="AC28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AC28" i="1"/>
  <c r="AC28" i="2"/>
  <c r="AD28" i="2" s="1"/>
  <c r="AC28" i="3"/>
  <c r="AD28" i="3" s="1"/>
  <c r="AC28" i="4"/>
  <c r="AD28" i="4" s="1"/>
  <c r="AD28" i="1" l="1"/>
  <c r="AD27" i="5" s="1"/>
  <c r="AC27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AC27" i="1"/>
  <c r="AC27" i="2"/>
  <c r="AD27" i="2" s="1"/>
  <c r="AC27" i="3"/>
  <c r="AD27" i="3" s="1"/>
  <c r="AC27" i="4"/>
  <c r="AD27" i="4" s="1"/>
  <c r="AD27" i="1" l="1"/>
  <c r="AD26" i="5" s="1"/>
  <c r="AC26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AC26" i="1"/>
  <c r="AC26" i="2"/>
  <c r="AD26" i="2" s="1"/>
  <c r="AC26" i="3"/>
  <c r="AD26" i="3" s="1"/>
  <c r="AC26" i="4"/>
  <c r="AD26" i="4" s="1"/>
  <c r="AD26" i="1" l="1"/>
  <c r="AD25" i="5" s="1"/>
  <c r="AC25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AC25" i="1"/>
  <c r="AC25" i="2"/>
  <c r="AD25" i="2" s="1"/>
  <c r="AC25" i="3"/>
  <c r="AD25" i="3" s="1"/>
  <c r="AC25" i="4"/>
  <c r="AD25" i="4" s="1"/>
  <c r="AD25" i="1" l="1"/>
  <c r="AD24" i="5" s="1"/>
  <c r="AC24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AC24" i="1"/>
  <c r="AC24" i="2"/>
  <c r="AD24" i="2" s="1"/>
  <c r="AC24" i="3"/>
  <c r="AD24" i="3" s="1"/>
  <c r="AC24" i="4"/>
  <c r="AD24" i="4" s="1"/>
  <c r="AD24" i="1" l="1"/>
  <c r="AD23" i="5" s="1"/>
  <c r="AC23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AC23" i="1"/>
  <c r="AC23" i="2"/>
  <c r="AD23" i="2" s="1"/>
  <c r="AC23" i="3"/>
  <c r="AD23" i="3" s="1"/>
  <c r="AC23" i="4"/>
  <c r="AD23" i="4" s="1"/>
  <c r="AD23" i="1" l="1"/>
  <c r="AD22" i="5" s="1"/>
  <c r="AC22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AC22" i="1"/>
  <c r="AC22" i="2"/>
  <c r="AD22" i="2" s="1"/>
  <c r="AC22" i="3"/>
  <c r="AD22" i="3" s="1"/>
  <c r="AC22" i="4"/>
  <c r="AD22" i="4" s="1"/>
  <c r="AD22" i="1" l="1"/>
  <c r="AC21" i="5"/>
  <c r="AD21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AC21" i="1" l="1"/>
  <c r="AC21" i="2"/>
  <c r="AD21" i="2" s="1"/>
  <c r="AC21" i="3"/>
  <c r="AD21" i="3" s="1"/>
  <c r="AC21" i="4"/>
  <c r="AD21" i="4" s="1"/>
  <c r="AD21" i="1" l="1"/>
  <c r="AD20" i="5" s="1"/>
  <c r="AC20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AC20" i="1"/>
  <c r="AC20" i="2"/>
  <c r="AD20" i="2" s="1"/>
  <c r="AC20" i="3"/>
  <c r="AD20" i="3" s="1"/>
  <c r="AC20" i="4"/>
  <c r="AD20" i="4" s="1"/>
  <c r="AD20" i="1" l="1"/>
  <c r="AC19" i="5"/>
  <c r="AD19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C19" i="1"/>
  <c r="AC19" i="2"/>
  <c r="AD19" i="2" s="1"/>
  <c r="AC19" i="3"/>
  <c r="AD19" i="3" s="1"/>
  <c r="AC19" i="4"/>
  <c r="AD19" i="4" s="1"/>
  <c r="AD19" i="1" l="1"/>
  <c r="AD18" i="5" s="1"/>
  <c r="AC18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AC18" i="1"/>
  <c r="AC18" i="2"/>
  <c r="AD18" i="2" s="1"/>
  <c r="AC18" i="3"/>
  <c r="AD18" i="3" s="1"/>
  <c r="AD18" i="4"/>
  <c r="AC18" i="4"/>
  <c r="AD18" i="1" l="1"/>
  <c r="AC17" i="5"/>
  <c r="AD17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AD17" i="4"/>
  <c r="AC17" i="1" l="1"/>
  <c r="AC17" i="2"/>
  <c r="AC17" i="3"/>
  <c r="AD17" i="3" s="1"/>
  <c r="AC17" i="4"/>
  <c r="AD17" i="1" l="1"/>
  <c r="AD16" i="5" s="1"/>
  <c r="AC16" i="5"/>
  <c r="AD17" i="2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AC16" i="1"/>
  <c r="AC16" i="2"/>
  <c r="AD16" i="2" s="1"/>
  <c r="AC16" i="3"/>
  <c r="AD16" i="3" s="1"/>
  <c r="AC16" i="4"/>
  <c r="AD16" i="4" s="1"/>
  <c r="AD16" i="1" l="1"/>
  <c r="AD15" i="5" s="1"/>
  <c r="AC15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AC15" i="1"/>
  <c r="AD15" i="1" s="1"/>
  <c r="AC15" i="2"/>
  <c r="AD15" i="2" s="1"/>
  <c r="AC15" i="3"/>
  <c r="AC15" i="4"/>
  <c r="AD15" i="4" s="1"/>
  <c r="AD15" i="3" l="1"/>
  <c r="AD14" i="5" s="1"/>
  <c r="AC14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AC14" i="1"/>
  <c r="AD14" i="1" s="1"/>
  <c r="AC14" i="2"/>
  <c r="AD14" i="2" s="1"/>
  <c r="AC14" i="3"/>
  <c r="AC14" i="4"/>
  <c r="AD14" i="4" s="1"/>
  <c r="AD14" i="3" l="1"/>
  <c r="AD13" i="5" s="1"/>
  <c r="AC13" i="5"/>
  <c r="AD13" i="4"/>
  <c r="AC13" i="1" l="1"/>
  <c r="AD13" i="1" s="1"/>
  <c r="AC13" i="2"/>
  <c r="AD13" i="2" s="1"/>
  <c r="AC13" i="3"/>
  <c r="AC13" i="4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AD13" i="3" l="1"/>
  <c r="AD12" i="5" s="1"/>
  <c r="AC12" i="5"/>
  <c r="A11" i="5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A12" i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C12" i="1"/>
  <c r="AD12" i="1" s="1"/>
  <c r="A12" i="2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C12" i="2"/>
  <c r="AD12" i="2" s="1"/>
  <c r="A12" i="4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C12" i="3"/>
  <c r="AC12" i="4"/>
  <c r="AD12" i="4" s="1"/>
  <c r="AD12" i="3" l="1"/>
  <c r="AD11" i="5" s="1"/>
  <c r="AC11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AC11" i="1"/>
  <c r="AD11" i="1" s="1"/>
  <c r="AC11" i="2"/>
  <c r="AD11" i="2" s="1"/>
  <c r="AC11" i="3"/>
  <c r="AC11" i="4"/>
  <c r="AD11" i="4" s="1"/>
  <c r="AD11" i="3" l="1"/>
  <c r="AD10" i="5" s="1"/>
  <c r="AC10" i="5"/>
  <c r="L9" i="5"/>
  <c r="M9" i="5"/>
  <c r="N9" i="5"/>
  <c r="O9" i="5"/>
  <c r="P9" i="5"/>
  <c r="Q9" i="5"/>
  <c r="R9" i="5"/>
  <c r="S9" i="5"/>
  <c r="T9" i="5"/>
  <c r="U9" i="5"/>
  <c r="V9" i="5"/>
  <c r="W9" i="5"/>
  <c r="X9" i="5"/>
  <c r="Y9" i="5"/>
  <c r="C9" i="5"/>
  <c r="D9" i="5"/>
  <c r="E9" i="5"/>
  <c r="F9" i="5"/>
  <c r="G9" i="5"/>
  <c r="H9" i="5"/>
  <c r="I9" i="5"/>
  <c r="J9" i="5"/>
  <c r="K9" i="5"/>
  <c r="F64" i="4" l="1"/>
  <c r="F64" i="2"/>
  <c r="F64" i="3" l="1"/>
  <c r="F63" i="5" l="1"/>
  <c r="AC4" i="1" l="1"/>
  <c r="M64" i="1" l="1"/>
  <c r="M64" i="2"/>
  <c r="N64" i="2"/>
  <c r="M64" i="3"/>
  <c r="M64" i="4"/>
  <c r="M63" i="5" l="1"/>
  <c r="G64" i="1" l="1"/>
  <c r="P64" i="1"/>
  <c r="S64" i="1"/>
  <c r="AC4" i="4" l="1"/>
  <c r="AC4" i="3"/>
  <c r="AC4" i="2"/>
  <c r="AC10" i="1"/>
  <c r="AC10" i="2"/>
  <c r="AD10" i="2" s="1"/>
  <c r="AC10" i="3"/>
  <c r="J64" i="4"/>
  <c r="AD10" i="3" l="1"/>
  <c r="AD64" i="3" s="1"/>
  <c r="AC9" i="5"/>
  <c r="AD10" i="1"/>
  <c r="AD64" i="1" s="1"/>
  <c r="AC64" i="1"/>
  <c r="B9" i="5"/>
  <c r="AB64" i="1"/>
  <c r="AA64" i="1"/>
  <c r="Y64" i="1"/>
  <c r="X64" i="1"/>
  <c r="W64" i="1"/>
  <c r="V64" i="1"/>
  <c r="U64" i="1"/>
  <c r="T64" i="1"/>
  <c r="R64" i="1"/>
  <c r="Q64" i="1"/>
  <c r="O64" i="1"/>
  <c r="N64" i="1"/>
  <c r="L64" i="1"/>
  <c r="K64" i="1"/>
  <c r="J64" i="1"/>
  <c r="I64" i="1"/>
  <c r="H64" i="1"/>
  <c r="E64" i="1"/>
  <c r="D64" i="1"/>
  <c r="C64" i="1"/>
  <c r="B64" i="1"/>
  <c r="AD64" i="2"/>
  <c r="AC64" i="2"/>
  <c r="AB64" i="2"/>
  <c r="AA64" i="2"/>
  <c r="Y64" i="2"/>
  <c r="X64" i="2"/>
  <c r="W64" i="2"/>
  <c r="V64" i="2"/>
  <c r="U64" i="2"/>
  <c r="T64" i="2"/>
  <c r="S64" i="2"/>
  <c r="R64" i="2"/>
  <c r="Q64" i="2"/>
  <c r="P64" i="2"/>
  <c r="O64" i="2"/>
  <c r="L64" i="2"/>
  <c r="K64" i="2"/>
  <c r="J64" i="2"/>
  <c r="I64" i="2"/>
  <c r="H64" i="2"/>
  <c r="G64" i="2"/>
  <c r="E64" i="2"/>
  <c r="D64" i="2"/>
  <c r="B64" i="2"/>
  <c r="AC64" i="3"/>
  <c r="AB64" i="3"/>
  <c r="AA64" i="3"/>
  <c r="Y64" i="3"/>
  <c r="X64" i="3"/>
  <c r="W64" i="3"/>
  <c r="V64" i="3"/>
  <c r="U64" i="3"/>
  <c r="T64" i="3"/>
  <c r="S64" i="3"/>
  <c r="R64" i="3"/>
  <c r="Q64" i="3"/>
  <c r="P64" i="3"/>
  <c r="O64" i="3"/>
  <c r="N64" i="3"/>
  <c r="L64" i="3"/>
  <c r="K64" i="3"/>
  <c r="J64" i="3"/>
  <c r="J63" i="5" s="1"/>
  <c r="I64" i="3"/>
  <c r="H64" i="3"/>
  <c r="G64" i="3"/>
  <c r="E64" i="3"/>
  <c r="D64" i="3"/>
  <c r="C64" i="3"/>
  <c r="B64" i="3"/>
  <c r="C64" i="4" l="1"/>
  <c r="C63" i="5" s="1"/>
  <c r="E64" i="4" l="1"/>
  <c r="E63" i="5" s="1"/>
  <c r="B64" i="4" l="1"/>
  <c r="B63" i="5" s="1"/>
  <c r="D64" i="4"/>
  <c r="D63" i="5" s="1"/>
  <c r="G64" i="4"/>
  <c r="G63" i="5" s="1"/>
  <c r="H64" i="4"/>
  <c r="H63" i="5" s="1"/>
  <c r="I64" i="4"/>
  <c r="I63" i="5" s="1"/>
  <c r="K64" i="4"/>
  <c r="K63" i="5" s="1"/>
  <c r="L64" i="4"/>
  <c r="L63" i="5" s="1"/>
  <c r="N64" i="4"/>
  <c r="N63" i="5" s="1"/>
  <c r="O64" i="4"/>
  <c r="O63" i="5" s="1"/>
  <c r="P64" i="4"/>
  <c r="P63" i="5" s="1"/>
  <c r="Q64" i="4"/>
  <c r="Q63" i="5" s="1"/>
  <c r="R64" i="4"/>
  <c r="R63" i="5" s="1"/>
  <c r="S64" i="4"/>
  <c r="S63" i="5" s="1"/>
  <c r="T64" i="4"/>
  <c r="T63" i="5" s="1"/>
  <c r="U64" i="4"/>
  <c r="U63" i="5" s="1"/>
  <c r="V64" i="4"/>
  <c r="V63" i="5" s="1"/>
  <c r="W64" i="4"/>
  <c r="W63" i="5" s="1"/>
  <c r="X64" i="4"/>
  <c r="X63" i="5" s="1"/>
  <c r="Y64" i="4"/>
  <c r="Y63" i="5" s="1"/>
  <c r="AA64" i="4"/>
  <c r="AA63" i="5" s="1"/>
  <c r="AB64" i="4"/>
  <c r="AC10" i="4"/>
  <c r="AD10" i="4" l="1"/>
  <c r="AD9" i="5" s="1"/>
  <c r="AB63" i="5"/>
  <c r="AC64" i="4"/>
  <c r="AC63" i="5" l="1"/>
  <c r="AD64" i="4"/>
  <c r="AD63" i="5" s="1"/>
</calcChain>
</file>

<file path=xl/sharedStrings.xml><?xml version="1.0" encoding="utf-8"?>
<sst xmlns="http://schemas.openxmlformats.org/spreadsheetml/2006/main" count="181" uniqueCount="43">
  <si>
    <t>Big Six</t>
  </si>
  <si>
    <t>Blackjack</t>
  </si>
  <si>
    <t>Blackjack
Stand</t>
  </si>
  <si>
    <t>Craps</t>
  </si>
  <si>
    <t>Electronic
Craps</t>
  </si>
  <si>
    <t>Criss
Cross</t>
  </si>
  <si>
    <t>Four Card
Poker</t>
  </si>
  <si>
    <t>High Card
Flush</t>
  </si>
  <si>
    <t>Let It Ride</t>
  </si>
  <si>
    <t>Mini Bac</t>
  </si>
  <si>
    <t>Mississippi
Stud</t>
  </si>
  <si>
    <t>Multi Game</t>
  </si>
  <si>
    <t>Pai Gow</t>
  </si>
  <si>
    <t>Poker</t>
  </si>
  <si>
    <t>Poker
Tournament</t>
  </si>
  <si>
    <t>Rapid
Fusion</t>
  </si>
  <si>
    <t>Roulette</t>
  </si>
  <si>
    <t>Electronic
Roulette</t>
  </si>
  <si>
    <t>Spanish 21</t>
  </si>
  <si>
    <t>Texas
Hold 'em</t>
  </si>
  <si>
    <t>Three Card
Poker</t>
  </si>
  <si>
    <t>WPT Heads
Up Hold 'em</t>
  </si>
  <si>
    <t>Ultimate
Texas Hold 'em</t>
  </si>
  <si>
    <t>Total</t>
  </si>
  <si>
    <t>HOLLYWOOD CASINO AT CHARLES TOWN RACES TABLE GAMES</t>
  </si>
  <si>
    <t>Privilege Taxes</t>
  </si>
  <si>
    <t>MARDI GRAS CASINO TABLE GAMES</t>
  </si>
  <si>
    <t>WHEELING ISLAND CASINO TABLE GAMES</t>
  </si>
  <si>
    <t>MOUNTAINEER CASINO TABLE GAMES</t>
  </si>
  <si>
    <t>WEST VIRGINIA LOTTERY</t>
  </si>
  <si>
    <t>Cajun Stud</t>
  </si>
  <si>
    <t>Midi Bac</t>
  </si>
  <si>
    <t>Crazy 4 Poker</t>
  </si>
  <si>
    <t>Crazy 4 poker</t>
  </si>
  <si>
    <t>7/4/2020 *</t>
  </si>
  <si>
    <t>* 4 days to start fiscal year</t>
  </si>
  <si>
    <t>FY 2020</t>
  </si>
  <si>
    <t>FISCAL YEAR 2021</t>
  </si>
  <si>
    <t>WEEKLY RACETRACK TABLE GAMES REVENUE SUMMARY</t>
  </si>
  <si>
    <t>Crazy Four Card Poker</t>
  </si>
  <si>
    <t>FISCAL YEAR AS OF JUNE 30, 2021</t>
  </si>
  <si>
    <t>6/30/2021 **</t>
  </si>
  <si>
    <t>** 3 days to end fiscal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</si>
</sst>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44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7" fillId="0" borderId="0" xfId="0" applyFont="1"/>
    <xf numFmtId="0" fontId="8" fillId="0" borderId="0" xfId="0" applyFont="1"/>
    <xf numFmtId="14" fontId="8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44" fontId="8" fillId="0" borderId="0" xfId="1" applyFont="1"/>
    <xf numFmtId="43" fontId="8" fillId="0" borderId="0" xfId="1" applyNumberFormat="1" applyFont="1"/>
    <xf numFmtId="44" fontId="8" fillId="0" borderId="2" xfId="1" applyFont="1" applyBorder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4" fontId="10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4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14" fontId="1" fillId="0" borderId="0" xfId="0" applyNumberFormat="1" applyFont="1" applyAlignment="1">
      <alignment horizontal="left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7">
    <cellStyle name="Comma 2" xfId="4"/>
    <cellStyle name="Comma 3" xfId="6"/>
    <cellStyle name="Currency" xfId="1" builtinId="4"/>
    <cellStyle name="Currency 2" xfId="3"/>
    <cellStyle name="Normal" xfId="0" builtinId="0"/>
    <cellStyle name="Normal 2" xfId="2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6"/>
  <sheetViews>
    <sheetView tabSelected="1" zoomScaleNormal="100" workbookViewId="0">
      <pane ySplit="7" topLeftCell="A37" activePane="bottomLeft" state="frozen"/>
      <selection pane="bottomLeft" activeCell="A63" sqref="A63"/>
    </sheetView>
  </sheetViews>
  <sheetFormatPr defaultColWidth="10.7109375" defaultRowHeight="15" customHeight="1" x14ac:dyDescent="0.25"/>
  <cols>
    <col min="1" max="1" width="11.7109375" style="3" customWidth="1"/>
    <col min="2" max="2" width="12.5703125" style="2" hidden="1" customWidth="1"/>
    <col min="3" max="3" width="15.28515625" style="2" bestFit="1" customWidth="1"/>
    <col min="4" max="5" width="14.28515625" style="2" bestFit="1" customWidth="1"/>
    <col min="6" max="6" width="14.28515625" style="2" hidden="1" customWidth="1"/>
    <col min="7" max="8" width="14.28515625" style="2" bestFit="1" customWidth="1"/>
    <col min="9" max="9" width="12.5703125" style="2" bestFit="1" customWidth="1"/>
    <col min="10" max="10" width="14" style="2" customWidth="1"/>
    <col min="11" max="17" width="14.28515625" style="2" bestFit="1" customWidth="1"/>
    <col min="18" max="18" width="16.7109375" style="2" customWidth="1"/>
    <col min="19" max="19" width="14.28515625" style="2" hidden="1" customWidth="1"/>
    <col min="20" max="20" width="14.7109375" style="2" customWidth="1"/>
    <col min="21" max="22" width="14.28515625" style="2" bestFit="1" customWidth="1"/>
    <col min="23" max="23" width="13.85546875" style="2" customWidth="1"/>
    <col min="24" max="24" width="14.28515625" style="2" hidden="1" customWidth="1"/>
    <col min="25" max="26" width="16.7109375" style="2" customWidth="1"/>
    <col min="27" max="28" width="14.28515625" style="2" bestFit="1" customWidth="1"/>
    <col min="29" max="29" width="16.7109375" style="2" customWidth="1"/>
    <col min="30" max="30" width="15.28515625" style="2" bestFit="1" customWidth="1"/>
    <col min="31" max="16384" width="10.7109375" style="2"/>
  </cols>
  <sheetData>
    <row r="1" spans="1:30" ht="18.75" x14ac:dyDescent="0.3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</row>
    <row r="2" spans="1:30" s="1" customFormat="1" ht="15" customHeight="1" x14ac:dyDescent="0.25">
      <c r="A2" s="22" t="s">
        <v>38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</row>
    <row r="3" spans="1:30" s="1" customFormat="1" ht="15" customHeight="1" x14ac:dyDescent="0.25">
      <c r="A3" s="22" t="s">
        <v>40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</row>
    <row r="4" spans="1:30" s="1" customFormat="1" ht="15" customHeight="1" x14ac:dyDescent="0.25">
      <c r="A4" s="22" t="s">
        <v>37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</row>
    <row r="5" spans="1:30" ht="15" customHeight="1" x14ac:dyDescent="0.25">
      <c r="B5" s="4"/>
      <c r="C5" s="4"/>
      <c r="D5" s="4"/>
      <c r="E5" s="12"/>
      <c r="F5" s="16"/>
      <c r="G5" s="4"/>
      <c r="H5" s="4"/>
      <c r="I5" s="4"/>
      <c r="J5" s="4"/>
      <c r="K5" s="4"/>
      <c r="L5" s="4"/>
      <c r="M5" s="15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19"/>
      <c r="AA5" s="4"/>
      <c r="AB5" s="4"/>
      <c r="AC5" s="4"/>
      <c r="AD5" s="4"/>
    </row>
    <row r="6" spans="1:30" ht="15" customHeight="1" x14ac:dyDescent="0.25">
      <c r="B6" s="4"/>
      <c r="C6" s="4"/>
      <c r="D6" s="4"/>
      <c r="E6" s="12"/>
      <c r="F6" s="16"/>
      <c r="G6" s="4"/>
      <c r="H6" s="4"/>
      <c r="I6" s="4"/>
      <c r="J6" s="4"/>
      <c r="K6" s="4"/>
      <c r="L6" s="4"/>
      <c r="M6" s="15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19"/>
      <c r="AA6" s="4"/>
      <c r="AB6" s="4"/>
      <c r="AC6" s="4"/>
      <c r="AD6" s="4"/>
    </row>
    <row r="7" spans="1:30" s="11" customFormat="1" ht="25.5" x14ac:dyDescent="0.2">
      <c r="A7" s="8"/>
      <c r="B7" s="9" t="s">
        <v>0</v>
      </c>
      <c r="C7" s="9" t="s">
        <v>1</v>
      </c>
      <c r="D7" s="10" t="s">
        <v>2</v>
      </c>
      <c r="E7" s="9" t="s">
        <v>30</v>
      </c>
      <c r="F7" s="9" t="s">
        <v>32</v>
      </c>
      <c r="G7" s="9" t="s">
        <v>3</v>
      </c>
      <c r="H7" s="10" t="s">
        <v>4</v>
      </c>
      <c r="I7" s="10" t="s">
        <v>5</v>
      </c>
      <c r="J7" s="10" t="s">
        <v>6</v>
      </c>
      <c r="K7" s="10" t="s">
        <v>7</v>
      </c>
      <c r="L7" s="9" t="s">
        <v>8</v>
      </c>
      <c r="M7" s="10" t="s">
        <v>31</v>
      </c>
      <c r="N7" s="10" t="s">
        <v>9</v>
      </c>
      <c r="O7" s="10" t="s">
        <v>10</v>
      </c>
      <c r="P7" s="9" t="s">
        <v>11</v>
      </c>
      <c r="Q7" s="9" t="s">
        <v>12</v>
      </c>
      <c r="R7" s="9" t="s">
        <v>13</v>
      </c>
      <c r="S7" s="10" t="s">
        <v>14</v>
      </c>
      <c r="T7" s="10" t="s">
        <v>15</v>
      </c>
      <c r="U7" s="9" t="s">
        <v>16</v>
      </c>
      <c r="V7" s="10" t="s">
        <v>17</v>
      </c>
      <c r="W7" s="9" t="s">
        <v>18</v>
      </c>
      <c r="X7" s="10" t="s">
        <v>19</v>
      </c>
      <c r="Y7" s="10" t="s">
        <v>20</v>
      </c>
      <c r="Z7" s="10" t="s">
        <v>39</v>
      </c>
      <c r="AA7" s="10" t="s">
        <v>22</v>
      </c>
      <c r="AB7" s="10" t="s">
        <v>21</v>
      </c>
      <c r="AC7" s="9" t="s">
        <v>23</v>
      </c>
      <c r="AD7" s="9" t="s">
        <v>25</v>
      </c>
    </row>
    <row r="9" spans="1:30" ht="15" customHeight="1" x14ac:dyDescent="0.25">
      <c r="A9" s="17" t="s">
        <v>34</v>
      </c>
      <c r="B9" s="5">
        <f>SUM('Mountaineer:Charles Town'!B10)</f>
        <v>0</v>
      </c>
      <c r="C9" s="5">
        <f>SUM('Mountaineer:Charles Town'!C10)</f>
        <v>398556.25</v>
      </c>
      <c r="D9" s="5">
        <f>SUM('Mountaineer:Charles Town'!D10)</f>
        <v>-52116.5</v>
      </c>
      <c r="E9" s="5">
        <f>SUM('Mountaineer:Charles Town'!E10)</f>
        <v>0</v>
      </c>
      <c r="F9" s="5">
        <f>SUM('Mountaineer:Charles Town'!F10)</f>
        <v>0</v>
      </c>
      <c r="G9" s="5">
        <f>SUM('Mountaineer:Charles Town'!G10)</f>
        <v>103084</v>
      </c>
      <c r="H9" s="5">
        <f>SUM('Mountaineer:Charles Town'!H10)</f>
        <v>0</v>
      </c>
      <c r="I9" s="5">
        <f>SUM('Mountaineer:Charles Town'!I10)</f>
        <v>0</v>
      </c>
      <c r="J9" s="5">
        <f>SUM('Mountaineer:Charles Town'!J10)</f>
        <v>30606</v>
      </c>
      <c r="K9" s="5">
        <f>SUM('Mountaineer:Charles Town'!K10)</f>
        <v>0</v>
      </c>
      <c r="L9" s="5">
        <f>SUM('Mountaineer:Charles Town'!L10)</f>
        <v>4848</v>
      </c>
      <c r="M9" s="5">
        <f>SUM('Mountaineer:Charles Town'!M10)</f>
        <v>0</v>
      </c>
      <c r="N9" s="5">
        <f>SUM('Mountaineer:Charles Town'!N10)</f>
        <v>53932.5</v>
      </c>
      <c r="O9" s="5">
        <f>SUM('Mountaineer:Charles Town'!O10)</f>
        <v>17879.3</v>
      </c>
      <c r="P9" s="5">
        <f>SUM('Mountaineer:Charles Town'!P10)</f>
        <v>0</v>
      </c>
      <c r="Q9" s="5">
        <f>SUM('Mountaineer:Charles Town'!Q10)</f>
        <v>0</v>
      </c>
      <c r="R9" s="5">
        <f>SUM('Mountaineer:Charles Town'!R10)</f>
        <v>0</v>
      </c>
      <c r="S9" s="5">
        <f>SUM('Mountaineer:Charles Town'!S10)</f>
        <v>0</v>
      </c>
      <c r="T9" s="5">
        <f>SUM('Mountaineer:Charles Town'!T10)</f>
        <v>23205</v>
      </c>
      <c r="U9" s="5">
        <f>SUM('Mountaineer:Charles Town'!U10)</f>
        <v>57135</v>
      </c>
      <c r="V9" s="5">
        <f>SUM('Mountaineer:Charles Town'!V10)</f>
        <v>1858</v>
      </c>
      <c r="W9" s="5">
        <f>SUM('Mountaineer:Charles Town'!W10)</f>
        <v>7029.75</v>
      </c>
      <c r="X9" s="5">
        <f>SUM('Mountaineer:Charles Town'!X10)</f>
        <v>0</v>
      </c>
      <c r="Y9" s="5">
        <f>SUM('Mountaineer:Charles Town'!Y10)</f>
        <v>55946.119999999995</v>
      </c>
      <c r="Z9" s="5">
        <f>SUM('Mountaineer:Charles Town'!Z10)</f>
        <v>0</v>
      </c>
      <c r="AA9" s="5">
        <f>SUM('Mountaineer:Charles Town'!AA10)</f>
        <v>-539.48999999999978</v>
      </c>
      <c r="AB9" s="5">
        <f>SUM('Mountaineer:Charles Town'!AB10)</f>
        <v>0</v>
      </c>
      <c r="AC9" s="5">
        <f>SUM('Mountaineer:Charles Town'!AC10)</f>
        <v>701423.92999999993</v>
      </c>
      <c r="AD9" s="5">
        <f>SUM('Mountaineer:Charles Town'!AD10)</f>
        <v>245498.38</v>
      </c>
    </row>
    <row r="10" spans="1:30" ht="15" customHeight="1" x14ac:dyDescent="0.25">
      <c r="A10" s="17">
        <v>44023</v>
      </c>
      <c r="B10" s="5">
        <f>SUM('Mountaineer:Charles Town'!B11)</f>
        <v>0</v>
      </c>
      <c r="C10" s="5">
        <f>SUM('Mountaineer:Charles Town'!C11)</f>
        <v>619526.5</v>
      </c>
      <c r="D10" s="5">
        <f>SUM('Mountaineer:Charles Town'!D11)</f>
        <v>-101648.5</v>
      </c>
      <c r="E10" s="5">
        <f>SUM('Mountaineer:Charles Town'!E11)</f>
        <v>0</v>
      </c>
      <c r="F10" s="5">
        <f>SUM('Mountaineer:Charles Town'!F11)</f>
        <v>0</v>
      </c>
      <c r="G10" s="5">
        <f>SUM('Mountaineer:Charles Town'!G11)</f>
        <v>103757</v>
      </c>
      <c r="H10" s="5">
        <f>SUM('Mountaineer:Charles Town'!H11)</f>
        <v>9775.36</v>
      </c>
      <c r="I10" s="5">
        <f>SUM('Mountaineer:Charles Town'!I11)</f>
        <v>0</v>
      </c>
      <c r="J10" s="5">
        <f>SUM('Mountaineer:Charles Town'!J11)</f>
        <v>1689</v>
      </c>
      <c r="K10" s="5">
        <f>SUM('Mountaineer:Charles Town'!K11)</f>
        <v>0</v>
      </c>
      <c r="L10" s="5">
        <f>SUM('Mountaineer:Charles Town'!L11)</f>
        <v>35132</v>
      </c>
      <c r="M10" s="5">
        <f>SUM('Mountaineer:Charles Town'!M11)</f>
        <v>0</v>
      </c>
      <c r="N10" s="5">
        <f>SUM('Mountaineer:Charles Town'!N11)</f>
        <v>86763</v>
      </c>
      <c r="O10" s="5">
        <f>SUM('Mountaineer:Charles Town'!O11)</f>
        <v>66906.75</v>
      </c>
      <c r="P10" s="5">
        <f>SUM('Mountaineer:Charles Town'!P11)</f>
        <v>0</v>
      </c>
      <c r="Q10" s="5">
        <f>SUM('Mountaineer:Charles Town'!Q11)</f>
        <v>0</v>
      </c>
      <c r="R10" s="5">
        <f>SUM('Mountaineer:Charles Town'!R11)</f>
        <v>0</v>
      </c>
      <c r="S10" s="5">
        <f>SUM('Mountaineer:Charles Town'!S11)</f>
        <v>0</v>
      </c>
      <c r="T10" s="5">
        <f>SUM('Mountaineer:Charles Town'!T11)</f>
        <v>76067</v>
      </c>
      <c r="U10" s="5">
        <f>SUM('Mountaineer:Charles Town'!U11)</f>
        <v>169192.5</v>
      </c>
      <c r="V10" s="5">
        <f>SUM('Mountaineer:Charles Town'!V11)</f>
        <v>7357.75</v>
      </c>
      <c r="W10" s="5">
        <f>SUM('Mountaineer:Charles Town'!W11)</f>
        <v>33060.5</v>
      </c>
      <c r="X10" s="5">
        <f>SUM('Mountaineer:Charles Town'!X11)</f>
        <v>0</v>
      </c>
      <c r="Y10" s="5">
        <f>SUM('Mountaineer:Charles Town'!Y11)</f>
        <v>87839.5</v>
      </c>
      <c r="Z10" s="5">
        <f>SUM('Mountaineer:Charles Town'!Z11)</f>
        <v>0</v>
      </c>
      <c r="AA10" s="5">
        <f>SUM('Mountaineer:Charles Town'!AA11)</f>
        <v>5293.07</v>
      </c>
      <c r="AB10" s="5">
        <f>SUM('Mountaineer:Charles Town'!AB11)</f>
        <v>0</v>
      </c>
      <c r="AC10" s="5">
        <f>SUM('Mountaineer:Charles Town'!AC11)</f>
        <v>1200711.43</v>
      </c>
      <c r="AD10" s="5">
        <f>SUM('Mountaineer:Charles Town'!AD11)</f>
        <v>420249</v>
      </c>
    </row>
    <row r="11" spans="1:30" ht="15" customHeight="1" x14ac:dyDescent="0.25">
      <c r="A11" s="17">
        <f t="shared" ref="A11:A16" si="0">A10+7</f>
        <v>44030</v>
      </c>
      <c r="B11" s="5">
        <f>SUM('Mountaineer:Charles Town'!B12)</f>
        <v>0</v>
      </c>
      <c r="C11" s="5">
        <f>SUM('Mountaineer:Charles Town'!C12)</f>
        <v>511086</v>
      </c>
      <c r="D11" s="5">
        <f>SUM('Mountaineer:Charles Town'!D12)</f>
        <v>55865</v>
      </c>
      <c r="E11" s="5">
        <f>SUM('Mountaineer:Charles Town'!E12)</f>
        <v>0</v>
      </c>
      <c r="F11" s="5">
        <f>SUM('Mountaineer:Charles Town'!F12)</f>
        <v>0</v>
      </c>
      <c r="G11" s="5">
        <f>SUM('Mountaineer:Charles Town'!G12)</f>
        <v>108105</v>
      </c>
      <c r="H11" s="5">
        <f>SUM('Mountaineer:Charles Town'!H12)</f>
        <v>11511.73</v>
      </c>
      <c r="I11" s="5">
        <f>SUM('Mountaineer:Charles Town'!I12)</f>
        <v>0</v>
      </c>
      <c r="J11" s="5">
        <f>SUM('Mountaineer:Charles Town'!J12)</f>
        <v>17055</v>
      </c>
      <c r="K11" s="5">
        <f>SUM('Mountaineer:Charles Town'!K12)</f>
        <v>0</v>
      </c>
      <c r="L11" s="5">
        <f>SUM('Mountaineer:Charles Town'!L12)</f>
        <v>13978</v>
      </c>
      <c r="M11" s="5">
        <f>SUM('Mountaineer:Charles Town'!M12)</f>
        <v>0</v>
      </c>
      <c r="N11" s="5">
        <f>SUM('Mountaineer:Charles Town'!N12)</f>
        <v>16211.25</v>
      </c>
      <c r="O11" s="5">
        <f>SUM('Mountaineer:Charles Town'!O12)</f>
        <v>45447.14</v>
      </c>
      <c r="P11" s="5">
        <f>SUM('Mountaineer:Charles Town'!P12)</f>
        <v>0</v>
      </c>
      <c r="Q11" s="5">
        <f>SUM('Mountaineer:Charles Town'!Q12)</f>
        <v>0</v>
      </c>
      <c r="R11" s="5">
        <f>SUM('Mountaineer:Charles Town'!R12)</f>
        <v>0</v>
      </c>
      <c r="S11" s="5">
        <f>SUM('Mountaineer:Charles Town'!S12)</f>
        <v>0</v>
      </c>
      <c r="T11" s="5">
        <f>SUM('Mountaineer:Charles Town'!T12)</f>
        <v>88200.5</v>
      </c>
      <c r="U11" s="5">
        <f>SUM('Mountaineer:Charles Town'!U12)</f>
        <v>70960</v>
      </c>
      <c r="V11" s="5">
        <f>SUM('Mountaineer:Charles Town'!V12)</f>
        <v>12728.75</v>
      </c>
      <c r="W11" s="5">
        <f>SUM('Mountaineer:Charles Town'!W12)</f>
        <v>15587</v>
      </c>
      <c r="X11" s="5">
        <f>SUM('Mountaineer:Charles Town'!X12)</f>
        <v>0</v>
      </c>
      <c r="Y11" s="5">
        <f>SUM('Mountaineer:Charles Town'!Y12)</f>
        <v>100035.48</v>
      </c>
      <c r="Z11" s="5">
        <f>SUM('Mountaineer:Charles Town'!Z12)</f>
        <v>0</v>
      </c>
      <c r="AA11" s="5">
        <f>SUM('Mountaineer:Charles Town'!AA12)</f>
        <v>-536.41</v>
      </c>
      <c r="AB11" s="5">
        <f>SUM('Mountaineer:Charles Town'!AB12)</f>
        <v>0</v>
      </c>
      <c r="AC11" s="5">
        <f>SUM('Mountaineer:Charles Town'!AC12)</f>
        <v>1066234.44</v>
      </c>
      <c r="AD11" s="5">
        <f>SUM('Mountaineer:Charles Town'!AD12)</f>
        <v>373182.05000000005</v>
      </c>
    </row>
    <row r="12" spans="1:30" ht="15" customHeight="1" x14ac:dyDescent="0.25">
      <c r="A12" s="17">
        <f t="shared" si="0"/>
        <v>44037</v>
      </c>
      <c r="B12" s="5">
        <f>SUM('Mountaineer:Charles Town'!B13)</f>
        <v>0</v>
      </c>
      <c r="C12" s="5">
        <f>SUM('Mountaineer:Charles Town'!C13)</f>
        <v>451359.75</v>
      </c>
      <c r="D12" s="5">
        <f>SUM('Mountaineer:Charles Town'!D13)</f>
        <v>117120</v>
      </c>
      <c r="E12" s="5">
        <f>SUM('Mountaineer:Charles Town'!E13)</f>
        <v>0</v>
      </c>
      <c r="F12" s="5">
        <f>SUM('Mountaineer:Charles Town'!F13)</f>
        <v>0</v>
      </c>
      <c r="G12" s="5">
        <f>SUM('Mountaineer:Charles Town'!G13)</f>
        <v>93849</v>
      </c>
      <c r="H12" s="5">
        <f>SUM('Mountaineer:Charles Town'!H13)</f>
        <v>998.85</v>
      </c>
      <c r="I12" s="5">
        <f>SUM('Mountaineer:Charles Town'!I13)</f>
        <v>0</v>
      </c>
      <c r="J12" s="5">
        <f>SUM('Mountaineer:Charles Town'!J13)</f>
        <v>23068</v>
      </c>
      <c r="K12" s="5">
        <f>SUM('Mountaineer:Charles Town'!K13)</f>
        <v>0</v>
      </c>
      <c r="L12" s="5">
        <f>SUM('Mountaineer:Charles Town'!L13)</f>
        <v>24113</v>
      </c>
      <c r="M12" s="5">
        <f>SUM('Mountaineer:Charles Town'!M13)</f>
        <v>0</v>
      </c>
      <c r="N12" s="5">
        <f>SUM('Mountaineer:Charles Town'!N13)</f>
        <v>96831.25</v>
      </c>
      <c r="O12" s="5">
        <f>SUM('Mountaineer:Charles Town'!O13)</f>
        <v>93744.209999999992</v>
      </c>
      <c r="P12" s="5">
        <f>SUM('Mountaineer:Charles Town'!P13)</f>
        <v>0</v>
      </c>
      <c r="Q12" s="5">
        <f>SUM('Mountaineer:Charles Town'!Q13)</f>
        <v>0</v>
      </c>
      <c r="R12" s="5">
        <f>SUM('Mountaineer:Charles Town'!R13)</f>
        <v>0</v>
      </c>
      <c r="S12" s="5">
        <f>SUM('Mountaineer:Charles Town'!S13)</f>
        <v>0</v>
      </c>
      <c r="T12" s="5">
        <f>SUM('Mountaineer:Charles Town'!T13)</f>
        <v>87734.25</v>
      </c>
      <c r="U12" s="5">
        <f>SUM('Mountaineer:Charles Town'!U13)</f>
        <v>100370.75</v>
      </c>
      <c r="V12" s="5">
        <f>SUM('Mountaineer:Charles Town'!V13)</f>
        <v>9237.1299999999992</v>
      </c>
      <c r="W12" s="5">
        <f>SUM('Mountaineer:Charles Town'!W13)</f>
        <v>27935.25</v>
      </c>
      <c r="X12" s="5">
        <f>SUM('Mountaineer:Charles Town'!X13)</f>
        <v>0</v>
      </c>
      <c r="Y12" s="5">
        <f>SUM('Mountaineer:Charles Town'!Y13)</f>
        <v>71140.34</v>
      </c>
      <c r="Z12" s="5">
        <f>SUM('Mountaineer:Charles Town'!Z13)</f>
        <v>0</v>
      </c>
      <c r="AA12" s="5">
        <f>SUM('Mountaineer:Charles Town'!AA13)</f>
        <v>6140.46</v>
      </c>
      <c r="AB12" s="5">
        <f>SUM('Mountaineer:Charles Town'!AB13)</f>
        <v>0</v>
      </c>
      <c r="AC12" s="5">
        <f>SUM('Mountaineer:Charles Town'!AC13)</f>
        <v>1203642.24</v>
      </c>
      <c r="AD12" s="5">
        <f>SUM('Mountaineer:Charles Town'!AD13)</f>
        <v>421274.78</v>
      </c>
    </row>
    <row r="13" spans="1:30" ht="15" customHeight="1" x14ac:dyDescent="0.25">
      <c r="A13" s="17">
        <f t="shared" si="0"/>
        <v>44044</v>
      </c>
      <c r="B13" s="5">
        <f>SUM('Mountaineer:Charles Town'!B14)</f>
        <v>0</v>
      </c>
      <c r="C13" s="5">
        <f>SUM('Mountaineer:Charles Town'!C14)</f>
        <v>416299.5</v>
      </c>
      <c r="D13" s="5">
        <f>SUM('Mountaineer:Charles Town'!D14)</f>
        <v>-33657</v>
      </c>
      <c r="E13" s="5">
        <f>SUM('Mountaineer:Charles Town'!E14)</f>
        <v>0</v>
      </c>
      <c r="F13" s="5">
        <f>SUM('Mountaineer:Charles Town'!F14)</f>
        <v>0</v>
      </c>
      <c r="G13" s="5">
        <f>SUM('Mountaineer:Charles Town'!G14)</f>
        <v>258186</v>
      </c>
      <c r="H13" s="5">
        <f>SUM('Mountaineer:Charles Town'!H14)</f>
        <v>7578.67</v>
      </c>
      <c r="I13" s="5">
        <f>SUM('Mountaineer:Charles Town'!I14)</f>
        <v>0</v>
      </c>
      <c r="J13" s="5">
        <f>SUM('Mountaineer:Charles Town'!J14)</f>
        <v>29990</v>
      </c>
      <c r="K13" s="5">
        <f>SUM('Mountaineer:Charles Town'!K14)</f>
        <v>0</v>
      </c>
      <c r="L13" s="5">
        <f>SUM('Mountaineer:Charles Town'!L14)</f>
        <v>33081</v>
      </c>
      <c r="M13" s="5">
        <f>SUM('Mountaineer:Charles Town'!M14)</f>
        <v>0</v>
      </c>
      <c r="N13" s="5">
        <f>SUM('Mountaineer:Charles Town'!N14)</f>
        <v>-3722</v>
      </c>
      <c r="O13" s="5">
        <f>SUM('Mountaineer:Charles Town'!O14)</f>
        <v>50417</v>
      </c>
      <c r="P13" s="5">
        <f>SUM('Mountaineer:Charles Town'!P14)</f>
        <v>0</v>
      </c>
      <c r="Q13" s="5">
        <f>SUM('Mountaineer:Charles Town'!Q14)</f>
        <v>0</v>
      </c>
      <c r="R13" s="5">
        <f>SUM('Mountaineer:Charles Town'!R14)</f>
        <v>0</v>
      </c>
      <c r="S13" s="5">
        <f>SUM('Mountaineer:Charles Town'!S14)</f>
        <v>0</v>
      </c>
      <c r="T13" s="5">
        <f>SUM('Mountaineer:Charles Town'!T14)</f>
        <v>102497.75</v>
      </c>
      <c r="U13" s="5">
        <f>SUM('Mountaineer:Charles Town'!U14)</f>
        <v>294677.5</v>
      </c>
      <c r="V13" s="5">
        <f>SUM('Mountaineer:Charles Town'!V14)</f>
        <v>10453.5</v>
      </c>
      <c r="W13" s="5">
        <f>SUM('Mountaineer:Charles Town'!W14)</f>
        <v>25852</v>
      </c>
      <c r="X13" s="5">
        <f>SUM('Mountaineer:Charles Town'!X14)</f>
        <v>0</v>
      </c>
      <c r="Y13" s="5">
        <f>SUM('Mountaineer:Charles Town'!Y14)</f>
        <v>81853.62</v>
      </c>
      <c r="Z13" s="5">
        <f>SUM('Mountaineer:Charles Town'!Z14)</f>
        <v>0</v>
      </c>
      <c r="AA13" s="5">
        <f>SUM('Mountaineer:Charles Town'!AA14)</f>
        <v>-75.049999999999955</v>
      </c>
      <c r="AB13" s="5">
        <f>SUM('Mountaineer:Charles Town'!AB14)</f>
        <v>0</v>
      </c>
      <c r="AC13" s="5">
        <f>SUM('Mountaineer:Charles Town'!AC14)</f>
        <v>1273432.49</v>
      </c>
      <c r="AD13" s="5">
        <f>SUM('Mountaineer:Charles Town'!AD14)</f>
        <v>445701.36</v>
      </c>
    </row>
    <row r="14" spans="1:30" ht="15" customHeight="1" x14ac:dyDescent="0.25">
      <c r="A14" s="17">
        <f t="shared" si="0"/>
        <v>44051</v>
      </c>
      <c r="B14" s="5">
        <f>SUM('Mountaineer:Charles Town'!B15)</f>
        <v>0</v>
      </c>
      <c r="C14" s="5">
        <f>SUM('Mountaineer:Charles Town'!C15)</f>
        <v>513459.5</v>
      </c>
      <c r="D14" s="5">
        <f>SUM('Mountaineer:Charles Town'!D15)</f>
        <v>-570793</v>
      </c>
      <c r="E14" s="5">
        <f>SUM('Mountaineer:Charles Town'!E15)</f>
        <v>0</v>
      </c>
      <c r="F14" s="5">
        <f>SUM('Mountaineer:Charles Town'!F15)</f>
        <v>0</v>
      </c>
      <c r="G14" s="5">
        <f>SUM('Mountaineer:Charles Town'!G15)</f>
        <v>144016</v>
      </c>
      <c r="H14" s="5">
        <f>SUM('Mountaineer:Charles Town'!H15)</f>
        <v>10765.29</v>
      </c>
      <c r="I14" s="5">
        <f>SUM('Mountaineer:Charles Town'!I15)</f>
        <v>0</v>
      </c>
      <c r="J14" s="5">
        <f>SUM('Mountaineer:Charles Town'!J15)</f>
        <v>17698</v>
      </c>
      <c r="K14" s="5">
        <f>SUM('Mountaineer:Charles Town'!K15)</f>
        <v>17048</v>
      </c>
      <c r="L14" s="5">
        <f>SUM('Mountaineer:Charles Town'!L15)</f>
        <v>9624</v>
      </c>
      <c r="M14" s="5">
        <f>SUM('Mountaineer:Charles Town'!M15)</f>
        <v>0</v>
      </c>
      <c r="N14" s="5">
        <f>SUM('Mountaineer:Charles Town'!N15)</f>
        <v>123080.25</v>
      </c>
      <c r="O14" s="5">
        <f>SUM('Mountaineer:Charles Town'!O15)</f>
        <v>54589.380000000005</v>
      </c>
      <c r="P14" s="5">
        <f>SUM('Mountaineer:Charles Town'!P15)</f>
        <v>0</v>
      </c>
      <c r="Q14" s="5">
        <f>SUM('Mountaineer:Charles Town'!Q15)</f>
        <v>0</v>
      </c>
      <c r="R14" s="5">
        <f>SUM('Mountaineer:Charles Town'!R15)</f>
        <v>0</v>
      </c>
      <c r="S14" s="5">
        <f>SUM('Mountaineer:Charles Town'!S15)</f>
        <v>0</v>
      </c>
      <c r="T14" s="5">
        <f>SUM('Mountaineer:Charles Town'!T15)</f>
        <v>102867.5</v>
      </c>
      <c r="U14" s="5">
        <f>SUM('Mountaineer:Charles Town'!U15)</f>
        <v>201186.25</v>
      </c>
      <c r="V14" s="5">
        <f>SUM('Mountaineer:Charles Town'!V15)</f>
        <v>7815</v>
      </c>
      <c r="W14" s="5">
        <f>SUM('Mountaineer:Charles Town'!W15)</f>
        <v>45504.5</v>
      </c>
      <c r="X14" s="5">
        <f>SUM('Mountaineer:Charles Town'!X15)</f>
        <v>0</v>
      </c>
      <c r="Y14" s="5">
        <f>SUM('Mountaineer:Charles Town'!Y15)</f>
        <v>74376.56</v>
      </c>
      <c r="Z14" s="5">
        <f>SUM('Mountaineer:Charles Town'!Z15)</f>
        <v>0</v>
      </c>
      <c r="AA14" s="5">
        <f>SUM('Mountaineer:Charles Town'!AA15)</f>
        <v>5078.41</v>
      </c>
      <c r="AB14" s="5">
        <f>SUM('Mountaineer:Charles Town'!AB15)</f>
        <v>20486</v>
      </c>
      <c r="AC14" s="5">
        <f>SUM('Mountaineer:Charles Town'!AC15)</f>
        <v>776801.64</v>
      </c>
      <c r="AD14" s="5">
        <f>SUM('Mountaineer:Charles Town'!AD15)</f>
        <v>271880.58999999997</v>
      </c>
    </row>
    <row r="15" spans="1:30" ht="15" customHeight="1" x14ac:dyDescent="0.25">
      <c r="A15" s="17">
        <f t="shared" si="0"/>
        <v>44058</v>
      </c>
      <c r="B15" s="5">
        <f>SUM('Mountaineer:Charles Town'!B16)</f>
        <v>0</v>
      </c>
      <c r="C15" s="5">
        <f>SUM('Mountaineer:Charles Town'!C16)</f>
        <v>493967.5</v>
      </c>
      <c r="D15" s="5">
        <f>SUM('Mountaineer:Charles Town'!D16)</f>
        <v>547084</v>
      </c>
      <c r="E15" s="5">
        <f>SUM('Mountaineer:Charles Town'!E16)</f>
        <v>0</v>
      </c>
      <c r="F15" s="5">
        <f>SUM('Mountaineer:Charles Town'!F16)</f>
        <v>0</v>
      </c>
      <c r="G15" s="5">
        <f>SUM('Mountaineer:Charles Town'!G16)</f>
        <v>82355</v>
      </c>
      <c r="H15" s="5">
        <f>SUM('Mountaineer:Charles Town'!H16)</f>
        <v>10477.92</v>
      </c>
      <c r="I15" s="5">
        <f>SUM('Mountaineer:Charles Town'!I16)</f>
        <v>0</v>
      </c>
      <c r="J15" s="5">
        <f>SUM('Mountaineer:Charles Town'!J16)</f>
        <v>24068</v>
      </c>
      <c r="K15" s="5">
        <f>SUM('Mountaineer:Charles Town'!K16)</f>
        <v>16778</v>
      </c>
      <c r="L15" s="5">
        <f>SUM('Mountaineer:Charles Town'!L16)</f>
        <v>8700</v>
      </c>
      <c r="M15" s="5">
        <f>SUM('Mountaineer:Charles Town'!M16)</f>
        <v>0</v>
      </c>
      <c r="N15" s="5">
        <f>SUM('Mountaineer:Charles Town'!N16)</f>
        <v>-7229.75</v>
      </c>
      <c r="O15" s="5">
        <f>SUM('Mountaineer:Charles Town'!O16)</f>
        <v>54872.78</v>
      </c>
      <c r="P15" s="5">
        <f>SUM('Mountaineer:Charles Town'!P16)</f>
        <v>2229</v>
      </c>
      <c r="Q15" s="5">
        <f>SUM('Mountaineer:Charles Town'!Q16)</f>
        <v>0</v>
      </c>
      <c r="R15" s="5">
        <f>SUM('Mountaineer:Charles Town'!R16)</f>
        <v>0</v>
      </c>
      <c r="S15" s="5">
        <f>SUM('Mountaineer:Charles Town'!S16)</f>
        <v>0</v>
      </c>
      <c r="T15" s="5">
        <f>SUM('Mountaineer:Charles Town'!T16)</f>
        <v>62576.5</v>
      </c>
      <c r="U15" s="5">
        <f>SUM('Mountaineer:Charles Town'!U16)</f>
        <v>129555.5</v>
      </c>
      <c r="V15" s="5">
        <f>SUM('Mountaineer:Charles Town'!V16)</f>
        <v>20517.09</v>
      </c>
      <c r="W15" s="5">
        <f>SUM('Mountaineer:Charles Town'!W16)</f>
        <v>19637.5</v>
      </c>
      <c r="X15" s="5">
        <f>SUM('Mountaineer:Charles Town'!X16)</f>
        <v>0</v>
      </c>
      <c r="Y15" s="5">
        <f>SUM('Mountaineer:Charles Town'!Y16)</f>
        <v>66606.22</v>
      </c>
      <c r="Z15" s="5">
        <f>SUM('Mountaineer:Charles Town'!Z16)</f>
        <v>0</v>
      </c>
      <c r="AA15" s="5">
        <f>SUM('Mountaineer:Charles Town'!AA16)</f>
        <v>7761.6100000000006</v>
      </c>
      <c r="AB15" s="5">
        <f>SUM('Mountaineer:Charles Town'!AB16)</f>
        <v>29751.5</v>
      </c>
      <c r="AC15" s="5">
        <f>SUM('Mountaineer:Charles Town'!AC16)</f>
        <v>1569708.37</v>
      </c>
      <c r="AD15" s="5">
        <f>SUM('Mountaineer:Charles Town'!AD16)</f>
        <v>549397.91999999993</v>
      </c>
    </row>
    <row r="16" spans="1:30" ht="15" customHeight="1" x14ac:dyDescent="0.25">
      <c r="A16" s="17">
        <f t="shared" si="0"/>
        <v>44065</v>
      </c>
      <c r="B16" s="5">
        <f>SUM('Mountaineer:Charles Town'!B17)</f>
        <v>0</v>
      </c>
      <c r="C16" s="5">
        <f>SUM('Mountaineer:Charles Town'!C17)</f>
        <v>487141.6</v>
      </c>
      <c r="D16" s="5">
        <f>SUM('Mountaineer:Charles Town'!D17)</f>
        <v>252032.5</v>
      </c>
      <c r="E16" s="5">
        <f>SUM('Mountaineer:Charles Town'!E17)</f>
        <v>0</v>
      </c>
      <c r="F16" s="5">
        <f>SUM('Mountaineer:Charles Town'!F17)</f>
        <v>0</v>
      </c>
      <c r="G16" s="5">
        <f>SUM('Mountaineer:Charles Town'!G17)</f>
        <v>87135</v>
      </c>
      <c r="H16" s="5">
        <f>SUM('Mountaineer:Charles Town'!H17)</f>
        <v>5336.44</v>
      </c>
      <c r="I16" s="5">
        <f>SUM('Mountaineer:Charles Town'!I17)</f>
        <v>0</v>
      </c>
      <c r="J16" s="5">
        <f>SUM('Mountaineer:Charles Town'!J17)</f>
        <v>19074</v>
      </c>
      <c r="K16" s="5">
        <f>SUM('Mountaineer:Charles Town'!K17)</f>
        <v>18558</v>
      </c>
      <c r="L16" s="5">
        <f>SUM('Mountaineer:Charles Town'!L17)</f>
        <v>14492</v>
      </c>
      <c r="M16" s="5">
        <f>SUM('Mountaineer:Charles Town'!M17)</f>
        <v>0</v>
      </c>
      <c r="N16" s="5">
        <f>SUM('Mountaineer:Charles Town'!N17)</f>
        <v>89065</v>
      </c>
      <c r="O16" s="5">
        <f>SUM('Mountaineer:Charles Town'!O17)</f>
        <v>46633.15</v>
      </c>
      <c r="P16" s="5">
        <f>SUM('Mountaineer:Charles Town'!P17)</f>
        <v>14501.5</v>
      </c>
      <c r="Q16" s="5">
        <f>SUM('Mountaineer:Charles Town'!Q17)</f>
        <v>0</v>
      </c>
      <c r="R16" s="5">
        <f>SUM('Mountaineer:Charles Town'!R17)</f>
        <v>0</v>
      </c>
      <c r="S16" s="5">
        <f>SUM('Mountaineer:Charles Town'!S17)</f>
        <v>0</v>
      </c>
      <c r="T16" s="5">
        <f>SUM('Mountaineer:Charles Town'!T17)</f>
        <v>83926</v>
      </c>
      <c r="U16" s="5">
        <f>SUM('Mountaineer:Charles Town'!U17)</f>
        <v>193464.25</v>
      </c>
      <c r="V16" s="5">
        <f>SUM('Mountaineer:Charles Town'!V17)</f>
        <v>15710.16</v>
      </c>
      <c r="W16" s="5">
        <f>SUM('Mountaineer:Charles Town'!W17)</f>
        <v>38071.25</v>
      </c>
      <c r="X16" s="5">
        <f>SUM('Mountaineer:Charles Town'!X17)</f>
        <v>0</v>
      </c>
      <c r="Y16" s="5">
        <f>SUM('Mountaineer:Charles Town'!Y17)</f>
        <v>74471.790000000008</v>
      </c>
      <c r="Z16" s="5">
        <f>SUM('Mountaineer:Charles Town'!Z17)</f>
        <v>0</v>
      </c>
      <c r="AA16" s="5">
        <f>SUM('Mountaineer:Charles Town'!AA17)</f>
        <v>1541.9699999999998</v>
      </c>
      <c r="AB16" s="5">
        <f>SUM('Mountaineer:Charles Town'!AB17)</f>
        <v>14299</v>
      </c>
      <c r="AC16" s="5">
        <f>SUM('Mountaineer:Charles Town'!AC17)</f>
        <v>1455453.6099999999</v>
      </c>
      <c r="AD16" s="5">
        <f>SUM('Mountaineer:Charles Town'!AD17)</f>
        <v>509408.76</v>
      </c>
    </row>
    <row r="17" spans="1:30" ht="15" customHeight="1" x14ac:dyDescent="0.25">
      <c r="A17" s="17">
        <f t="shared" ref="A17:A60" si="1">A16+7</f>
        <v>44072</v>
      </c>
      <c r="B17" s="5">
        <f>SUM('Mountaineer:Charles Town'!B18)</f>
        <v>0</v>
      </c>
      <c r="C17" s="5">
        <f>SUM('Mountaineer:Charles Town'!C18)</f>
        <v>664635.05000000005</v>
      </c>
      <c r="D17" s="5">
        <f>SUM('Mountaineer:Charles Town'!D18)</f>
        <v>36514.5</v>
      </c>
      <c r="E17" s="5">
        <f>SUM('Mountaineer:Charles Town'!E18)</f>
        <v>0</v>
      </c>
      <c r="F17" s="5">
        <f>SUM('Mountaineer:Charles Town'!F18)</f>
        <v>0</v>
      </c>
      <c r="G17" s="5">
        <f>SUM('Mountaineer:Charles Town'!G18)</f>
        <v>141091</v>
      </c>
      <c r="H17" s="5">
        <f>SUM('Mountaineer:Charles Town'!H18)</f>
        <v>8846.68</v>
      </c>
      <c r="I17" s="5">
        <f>SUM('Mountaineer:Charles Town'!I18)</f>
        <v>0</v>
      </c>
      <c r="J17" s="5">
        <f>SUM('Mountaineer:Charles Town'!J18)</f>
        <v>5586</v>
      </c>
      <c r="K17" s="5">
        <f>SUM('Mountaineer:Charles Town'!K18)</f>
        <v>4655</v>
      </c>
      <c r="L17" s="5">
        <f>SUM('Mountaineer:Charles Town'!L18)</f>
        <v>1358</v>
      </c>
      <c r="M17" s="5">
        <f>SUM('Mountaineer:Charles Town'!M18)</f>
        <v>0</v>
      </c>
      <c r="N17" s="5">
        <f>SUM('Mountaineer:Charles Town'!N18)</f>
        <v>89494.5</v>
      </c>
      <c r="O17" s="5">
        <f>SUM('Mountaineer:Charles Town'!O18)</f>
        <v>39955.43</v>
      </c>
      <c r="P17" s="5">
        <f>SUM('Mountaineer:Charles Town'!P18)</f>
        <v>13956</v>
      </c>
      <c r="Q17" s="5">
        <f>SUM('Mountaineer:Charles Town'!Q18)</f>
        <v>0</v>
      </c>
      <c r="R17" s="5">
        <f>SUM('Mountaineer:Charles Town'!R18)</f>
        <v>0</v>
      </c>
      <c r="S17" s="5">
        <f>SUM('Mountaineer:Charles Town'!S18)</f>
        <v>0</v>
      </c>
      <c r="T17" s="5">
        <f>SUM('Mountaineer:Charles Town'!T18)</f>
        <v>28314.75</v>
      </c>
      <c r="U17" s="5">
        <f>SUM('Mountaineer:Charles Town'!U18)</f>
        <v>238073</v>
      </c>
      <c r="V17" s="5">
        <f>SUM('Mountaineer:Charles Town'!V18)</f>
        <v>16531.75</v>
      </c>
      <c r="W17" s="5">
        <f>SUM('Mountaineer:Charles Town'!W18)</f>
        <v>41849</v>
      </c>
      <c r="X17" s="5">
        <f>SUM('Mountaineer:Charles Town'!X18)</f>
        <v>0</v>
      </c>
      <c r="Y17" s="5">
        <f>SUM('Mountaineer:Charles Town'!Y18)</f>
        <v>60325.619999999995</v>
      </c>
      <c r="Z17" s="5">
        <f>SUM('Mountaineer:Charles Town'!Z18)</f>
        <v>0</v>
      </c>
      <c r="AA17" s="5">
        <f>SUM('Mountaineer:Charles Town'!AA18)</f>
        <v>6540.42</v>
      </c>
      <c r="AB17" s="5">
        <f>SUM('Mountaineer:Charles Town'!AB18)</f>
        <v>19699.5</v>
      </c>
      <c r="AC17" s="5">
        <f>SUM('Mountaineer:Charles Town'!AC18)</f>
        <v>1417426.2</v>
      </c>
      <c r="AD17" s="5">
        <f>SUM('Mountaineer:Charles Town'!AD18)</f>
        <v>496099.18</v>
      </c>
    </row>
    <row r="18" spans="1:30" ht="15" customHeight="1" x14ac:dyDescent="0.25">
      <c r="A18" s="17">
        <f t="shared" si="1"/>
        <v>44079</v>
      </c>
      <c r="B18" s="5">
        <f>SUM('Mountaineer:Charles Town'!B19)</f>
        <v>0</v>
      </c>
      <c r="C18" s="5">
        <f>SUM('Mountaineer:Charles Town'!C19)</f>
        <v>529306.25</v>
      </c>
      <c r="D18" s="5">
        <f>SUM('Mountaineer:Charles Town'!D19)</f>
        <v>113936.5</v>
      </c>
      <c r="E18" s="5">
        <f>SUM('Mountaineer:Charles Town'!E19)</f>
        <v>0</v>
      </c>
      <c r="F18" s="5">
        <f>SUM('Mountaineer:Charles Town'!F19)</f>
        <v>0</v>
      </c>
      <c r="G18" s="5">
        <f>SUM('Mountaineer:Charles Town'!G19)</f>
        <v>96471</v>
      </c>
      <c r="H18" s="5">
        <f>SUM('Mountaineer:Charles Town'!H19)</f>
        <v>20139.55</v>
      </c>
      <c r="I18" s="5">
        <f>SUM('Mountaineer:Charles Town'!I19)</f>
        <v>0</v>
      </c>
      <c r="J18" s="5">
        <f>SUM('Mountaineer:Charles Town'!J19)</f>
        <v>14157</v>
      </c>
      <c r="K18" s="5">
        <f>SUM('Mountaineer:Charles Town'!K19)</f>
        <v>30474</v>
      </c>
      <c r="L18" s="5">
        <f>SUM('Mountaineer:Charles Town'!L19)</f>
        <v>17875</v>
      </c>
      <c r="M18" s="5">
        <f>SUM('Mountaineer:Charles Town'!M19)</f>
        <v>0</v>
      </c>
      <c r="N18" s="5">
        <f>SUM('Mountaineer:Charles Town'!N19)</f>
        <v>121395.25</v>
      </c>
      <c r="O18" s="5">
        <f>SUM('Mountaineer:Charles Town'!O19)</f>
        <v>105940.39</v>
      </c>
      <c r="P18" s="5">
        <f>SUM('Mountaineer:Charles Town'!P19)</f>
        <v>1303.5</v>
      </c>
      <c r="Q18" s="5">
        <f>SUM('Mountaineer:Charles Town'!Q19)</f>
        <v>0</v>
      </c>
      <c r="R18" s="5">
        <f>SUM('Mountaineer:Charles Town'!R19)</f>
        <v>0</v>
      </c>
      <c r="S18" s="5">
        <f>SUM('Mountaineer:Charles Town'!S19)</f>
        <v>0</v>
      </c>
      <c r="T18" s="5">
        <f>SUM('Mountaineer:Charles Town'!T19)</f>
        <v>66772.5</v>
      </c>
      <c r="U18" s="5">
        <f>SUM('Mountaineer:Charles Town'!U19)</f>
        <v>222449.5</v>
      </c>
      <c r="V18" s="5">
        <f>SUM('Mountaineer:Charles Town'!V19)</f>
        <v>19827.75</v>
      </c>
      <c r="W18" s="5">
        <f>SUM('Mountaineer:Charles Town'!W19)</f>
        <v>36421</v>
      </c>
      <c r="X18" s="5">
        <f>SUM('Mountaineer:Charles Town'!X19)</f>
        <v>0</v>
      </c>
      <c r="Y18" s="5">
        <f>SUM('Mountaineer:Charles Town'!Y19)</f>
        <v>50609.520000000004</v>
      </c>
      <c r="Z18" s="5">
        <f>SUM('Mountaineer:Charles Town'!Z19)</f>
        <v>0</v>
      </c>
      <c r="AA18" s="5">
        <f>SUM('Mountaineer:Charles Town'!AA19)</f>
        <v>-707.8</v>
      </c>
      <c r="AB18" s="5">
        <f>SUM('Mountaineer:Charles Town'!AB19)</f>
        <v>13404</v>
      </c>
      <c r="AC18" s="5">
        <f>SUM('Mountaineer:Charles Town'!AC19)</f>
        <v>1459774.9100000001</v>
      </c>
      <c r="AD18" s="5">
        <f>SUM('Mountaineer:Charles Town'!AD19)</f>
        <v>510921.22</v>
      </c>
    </row>
    <row r="19" spans="1:30" ht="15" customHeight="1" x14ac:dyDescent="0.25">
      <c r="A19" s="17">
        <f t="shared" si="1"/>
        <v>44086</v>
      </c>
      <c r="B19" s="5">
        <f>SUM('Mountaineer:Charles Town'!B20)</f>
        <v>0</v>
      </c>
      <c r="C19" s="5">
        <f>SUM('Mountaineer:Charles Town'!C20)</f>
        <v>479372.25</v>
      </c>
      <c r="D19" s="5">
        <f>SUM('Mountaineer:Charles Town'!D20)</f>
        <v>-97184.5</v>
      </c>
      <c r="E19" s="5">
        <f>SUM('Mountaineer:Charles Town'!E20)</f>
        <v>0</v>
      </c>
      <c r="F19" s="5">
        <f>SUM('Mountaineer:Charles Town'!F20)</f>
        <v>0</v>
      </c>
      <c r="G19" s="5">
        <f>SUM('Mountaineer:Charles Town'!G20)</f>
        <v>84046</v>
      </c>
      <c r="H19" s="5">
        <f>SUM('Mountaineer:Charles Town'!H20)</f>
        <v>13163.97</v>
      </c>
      <c r="I19" s="5">
        <f>SUM('Mountaineer:Charles Town'!I20)</f>
        <v>0</v>
      </c>
      <c r="J19" s="5">
        <f>SUM('Mountaineer:Charles Town'!J20)</f>
        <v>33641</v>
      </c>
      <c r="K19" s="5">
        <f>SUM('Mountaineer:Charles Town'!K20)</f>
        <v>41117</v>
      </c>
      <c r="L19" s="5">
        <f>SUM('Mountaineer:Charles Town'!L20)</f>
        <v>16261</v>
      </c>
      <c r="M19" s="5">
        <f>SUM('Mountaineer:Charles Town'!M20)</f>
        <v>0</v>
      </c>
      <c r="N19" s="5">
        <f>SUM('Mountaineer:Charles Town'!N20)</f>
        <v>162542.75</v>
      </c>
      <c r="O19" s="5">
        <f>SUM('Mountaineer:Charles Town'!O20)</f>
        <v>37966.14</v>
      </c>
      <c r="P19" s="5">
        <f>SUM('Mountaineer:Charles Town'!P20)</f>
        <v>16609.5</v>
      </c>
      <c r="Q19" s="5">
        <f>SUM('Mountaineer:Charles Town'!Q20)</f>
        <v>0</v>
      </c>
      <c r="R19" s="5">
        <f>SUM('Mountaineer:Charles Town'!R20)</f>
        <v>0</v>
      </c>
      <c r="S19" s="5">
        <f>SUM('Mountaineer:Charles Town'!S20)</f>
        <v>0</v>
      </c>
      <c r="T19" s="5">
        <f>SUM('Mountaineer:Charles Town'!T20)</f>
        <v>80315.75</v>
      </c>
      <c r="U19" s="5">
        <f>SUM('Mountaineer:Charles Town'!U20)</f>
        <v>177010.5</v>
      </c>
      <c r="V19" s="5">
        <f>SUM('Mountaineer:Charles Town'!V20)</f>
        <v>10694.5</v>
      </c>
      <c r="W19" s="5">
        <f>SUM('Mountaineer:Charles Town'!W20)</f>
        <v>43765.5</v>
      </c>
      <c r="X19" s="5">
        <f>SUM('Mountaineer:Charles Town'!X20)</f>
        <v>0</v>
      </c>
      <c r="Y19" s="5">
        <f>SUM('Mountaineer:Charles Town'!Y20)</f>
        <v>73098.2</v>
      </c>
      <c r="Z19" s="5">
        <f>SUM('Mountaineer:Charles Town'!Z20)</f>
        <v>0</v>
      </c>
      <c r="AA19" s="5">
        <f>SUM('Mountaineer:Charles Town'!AA20)</f>
        <v>11247.15</v>
      </c>
      <c r="AB19" s="5">
        <f>SUM('Mountaineer:Charles Town'!AB20)</f>
        <v>25331.5</v>
      </c>
      <c r="AC19" s="5">
        <f>SUM('Mountaineer:Charles Town'!AC20)</f>
        <v>1208998.21</v>
      </c>
      <c r="AD19" s="5">
        <f>SUM('Mountaineer:Charles Town'!AD20)</f>
        <v>423149.37</v>
      </c>
    </row>
    <row r="20" spans="1:30" ht="15" customHeight="1" x14ac:dyDescent="0.25">
      <c r="A20" s="17">
        <f t="shared" si="1"/>
        <v>44093</v>
      </c>
      <c r="B20" s="5">
        <f>SUM('Mountaineer:Charles Town'!B21)</f>
        <v>0</v>
      </c>
      <c r="C20" s="5">
        <f>SUM('Mountaineer:Charles Town'!C21)</f>
        <v>560791.25</v>
      </c>
      <c r="D20" s="5">
        <f>SUM('Mountaineer:Charles Town'!D21)</f>
        <v>48486</v>
      </c>
      <c r="E20" s="5">
        <f>SUM('Mountaineer:Charles Town'!E21)</f>
        <v>0</v>
      </c>
      <c r="F20" s="5">
        <f>SUM('Mountaineer:Charles Town'!F21)</f>
        <v>0</v>
      </c>
      <c r="G20" s="5">
        <f>SUM('Mountaineer:Charles Town'!G21)</f>
        <v>142269</v>
      </c>
      <c r="H20" s="5">
        <f>SUM('Mountaineer:Charles Town'!H21)</f>
        <v>7415.86</v>
      </c>
      <c r="I20" s="5">
        <f>SUM('Mountaineer:Charles Town'!I21)</f>
        <v>0</v>
      </c>
      <c r="J20" s="5">
        <f>SUM('Mountaineer:Charles Town'!J21)</f>
        <v>6619</v>
      </c>
      <c r="K20" s="5">
        <f>SUM('Mountaineer:Charles Town'!K21)</f>
        <v>14232</v>
      </c>
      <c r="L20" s="5">
        <f>SUM('Mountaineer:Charles Town'!L21)</f>
        <v>-34974</v>
      </c>
      <c r="M20" s="5">
        <f>SUM('Mountaineer:Charles Town'!M21)</f>
        <v>0</v>
      </c>
      <c r="N20" s="5">
        <f>SUM('Mountaineer:Charles Town'!N21)</f>
        <v>97105.5</v>
      </c>
      <c r="O20" s="5">
        <f>SUM('Mountaineer:Charles Town'!O21)</f>
        <v>-14850.91</v>
      </c>
      <c r="P20" s="5">
        <f>SUM('Mountaineer:Charles Town'!P21)</f>
        <v>12917.5</v>
      </c>
      <c r="Q20" s="5">
        <f>SUM('Mountaineer:Charles Town'!Q21)</f>
        <v>-2169.5</v>
      </c>
      <c r="R20" s="5">
        <f>SUM('Mountaineer:Charles Town'!R21)</f>
        <v>0</v>
      </c>
      <c r="S20" s="5">
        <f>SUM('Mountaineer:Charles Town'!S21)</f>
        <v>0</v>
      </c>
      <c r="T20" s="5">
        <f>SUM('Mountaineer:Charles Town'!T21)</f>
        <v>36762.25</v>
      </c>
      <c r="U20" s="5">
        <f>SUM('Mountaineer:Charles Town'!U21)</f>
        <v>216772.5</v>
      </c>
      <c r="V20" s="5">
        <f>SUM('Mountaineer:Charles Town'!V21)</f>
        <v>2248.75</v>
      </c>
      <c r="W20" s="5">
        <f>SUM('Mountaineer:Charles Town'!W21)</f>
        <v>44489</v>
      </c>
      <c r="X20" s="5">
        <f>SUM('Mountaineer:Charles Town'!X21)</f>
        <v>0</v>
      </c>
      <c r="Y20" s="5">
        <f>SUM('Mountaineer:Charles Town'!Y21)</f>
        <v>54913.22</v>
      </c>
      <c r="Z20" s="5">
        <f>SUM('Mountaineer:Charles Town'!Z21)</f>
        <v>0</v>
      </c>
      <c r="AA20" s="5">
        <f>SUM('Mountaineer:Charles Town'!AA21)</f>
        <v>5710.9400000000005</v>
      </c>
      <c r="AB20" s="5">
        <f>SUM('Mountaineer:Charles Town'!AB21)</f>
        <v>26642</v>
      </c>
      <c r="AC20" s="5">
        <f>SUM('Mountaineer:Charles Town'!AC21)</f>
        <v>1225380.3599999999</v>
      </c>
      <c r="AD20" s="5">
        <f>SUM('Mountaineer:Charles Town'!AD21)</f>
        <v>428883.13</v>
      </c>
    </row>
    <row r="21" spans="1:30" ht="15" customHeight="1" x14ac:dyDescent="0.25">
      <c r="A21" s="17">
        <f t="shared" si="1"/>
        <v>44100</v>
      </c>
      <c r="B21" s="5">
        <f>SUM('Mountaineer:Charles Town'!B22)</f>
        <v>0</v>
      </c>
      <c r="C21" s="5">
        <f>SUM('Mountaineer:Charles Town'!C22)</f>
        <v>559302.75</v>
      </c>
      <c r="D21" s="5">
        <f>SUM('Mountaineer:Charles Town'!D22)</f>
        <v>115593.5</v>
      </c>
      <c r="E21" s="5">
        <f>SUM('Mountaineer:Charles Town'!E22)</f>
        <v>0</v>
      </c>
      <c r="F21" s="5">
        <f>SUM('Mountaineer:Charles Town'!F22)</f>
        <v>0</v>
      </c>
      <c r="G21" s="5">
        <f>SUM('Mountaineer:Charles Town'!G22)</f>
        <v>137826</v>
      </c>
      <c r="H21" s="5">
        <f>SUM('Mountaineer:Charles Town'!H22)</f>
        <v>750.22</v>
      </c>
      <c r="I21" s="5">
        <f>SUM('Mountaineer:Charles Town'!I22)</f>
        <v>0</v>
      </c>
      <c r="J21" s="5">
        <f>SUM('Mountaineer:Charles Town'!J22)</f>
        <v>15629</v>
      </c>
      <c r="K21" s="5">
        <f>SUM('Mountaineer:Charles Town'!K22)</f>
        <v>42535</v>
      </c>
      <c r="L21" s="5">
        <f>SUM('Mountaineer:Charles Town'!L22)</f>
        <v>13263</v>
      </c>
      <c r="M21" s="5">
        <f>SUM('Mountaineer:Charles Town'!M22)</f>
        <v>0</v>
      </c>
      <c r="N21" s="5">
        <f>SUM('Mountaineer:Charles Town'!N22)</f>
        <v>68468.25</v>
      </c>
      <c r="O21" s="5">
        <f>SUM('Mountaineer:Charles Town'!O22)</f>
        <v>31142.18</v>
      </c>
      <c r="P21" s="5">
        <f>SUM('Mountaineer:Charles Town'!P22)</f>
        <v>24204.5</v>
      </c>
      <c r="Q21" s="5">
        <f>SUM('Mountaineer:Charles Town'!Q22)</f>
        <v>14504.75</v>
      </c>
      <c r="R21" s="5">
        <f>SUM('Mountaineer:Charles Town'!R22)</f>
        <v>0</v>
      </c>
      <c r="S21" s="5">
        <f>SUM('Mountaineer:Charles Town'!S22)</f>
        <v>0</v>
      </c>
      <c r="T21" s="5">
        <f>SUM('Mountaineer:Charles Town'!T22)</f>
        <v>95596</v>
      </c>
      <c r="U21" s="5">
        <f>SUM('Mountaineer:Charles Town'!U22)</f>
        <v>237132.25</v>
      </c>
      <c r="V21" s="5">
        <f>SUM('Mountaineer:Charles Town'!V22)</f>
        <v>7644.75</v>
      </c>
      <c r="W21" s="5">
        <f>SUM('Mountaineer:Charles Town'!W22)</f>
        <v>26151.25</v>
      </c>
      <c r="X21" s="5">
        <f>SUM('Mountaineer:Charles Town'!X22)</f>
        <v>0</v>
      </c>
      <c r="Y21" s="5">
        <f>SUM('Mountaineer:Charles Town'!Y22)</f>
        <v>56553.32</v>
      </c>
      <c r="Z21" s="5">
        <f>SUM('Mountaineer:Charles Town'!Z22)</f>
        <v>0</v>
      </c>
      <c r="AA21" s="5">
        <f>SUM('Mountaineer:Charles Town'!AA22)</f>
        <v>965.75</v>
      </c>
      <c r="AB21" s="5">
        <f>SUM('Mountaineer:Charles Town'!AB22)</f>
        <v>24508.5</v>
      </c>
      <c r="AC21" s="5">
        <f>SUM('Mountaineer:Charles Town'!AC22)</f>
        <v>1471770.97</v>
      </c>
      <c r="AD21" s="5">
        <f>SUM('Mountaineer:Charles Town'!AD22)</f>
        <v>515119.83</v>
      </c>
    </row>
    <row r="22" spans="1:30" ht="15" customHeight="1" x14ac:dyDescent="0.25">
      <c r="A22" s="17">
        <f t="shared" si="1"/>
        <v>44107</v>
      </c>
      <c r="B22" s="5">
        <f>SUM('Mountaineer:Charles Town'!B23)</f>
        <v>0</v>
      </c>
      <c r="C22" s="5">
        <f>SUM('Mountaineer:Charles Town'!C23)</f>
        <v>525021.25</v>
      </c>
      <c r="D22" s="5">
        <f>SUM('Mountaineer:Charles Town'!D23)</f>
        <v>-8237.5</v>
      </c>
      <c r="E22" s="5">
        <f>SUM('Mountaineer:Charles Town'!E23)</f>
        <v>0</v>
      </c>
      <c r="F22" s="5">
        <f>SUM('Mountaineer:Charles Town'!F23)</f>
        <v>0</v>
      </c>
      <c r="G22" s="5">
        <f>SUM('Mountaineer:Charles Town'!G23)</f>
        <v>221625</v>
      </c>
      <c r="H22" s="5">
        <f>SUM('Mountaineer:Charles Town'!H23)</f>
        <v>18913.72</v>
      </c>
      <c r="I22" s="5">
        <f>SUM('Mountaineer:Charles Town'!I23)</f>
        <v>0</v>
      </c>
      <c r="J22" s="5">
        <f>SUM('Mountaineer:Charles Town'!J23)</f>
        <v>21137</v>
      </c>
      <c r="K22" s="5">
        <f>SUM('Mountaineer:Charles Town'!K23)</f>
        <v>32699</v>
      </c>
      <c r="L22" s="5">
        <f>SUM('Mountaineer:Charles Town'!L23)</f>
        <v>14671</v>
      </c>
      <c r="M22" s="5">
        <f>SUM('Mountaineer:Charles Town'!M23)</f>
        <v>0</v>
      </c>
      <c r="N22" s="5">
        <f>SUM('Mountaineer:Charles Town'!N23)</f>
        <v>120247.75</v>
      </c>
      <c r="O22" s="5">
        <f>SUM('Mountaineer:Charles Town'!O23)</f>
        <v>76048.540000000008</v>
      </c>
      <c r="P22" s="5">
        <f>SUM('Mountaineer:Charles Town'!P23)</f>
        <v>18634.5</v>
      </c>
      <c r="Q22" s="5">
        <f>SUM('Mountaineer:Charles Town'!Q23)</f>
        <v>9981.75</v>
      </c>
      <c r="R22" s="5">
        <f>SUM('Mountaineer:Charles Town'!R23)</f>
        <v>0</v>
      </c>
      <c r="S22" s="5">
        <f>SUM('Mountaineer:Charles Town'!S23)</f>
        <v>0</v>
      </c>
      <c r="T22" s="5">
        <f>SUM('Mountaineer:Charles Town'!T23)</f>
        <v>27979</v>
      </c>
      <c r="U22" s="5">
        <f>SUM('Mountaineer:Charles Town'!U23)</f>
        <v>182239</v>
      </c>
      <c r="V22" s="5">
        <f>SUM('Mountaineer:Charles Town'!V23)</f>
        <v>10984.25</v>
      </c>
      <c r="W22" s="5">
        <f>SUM('Mountaineer:Charles Town'!W23)</f>
        <v>37672</v>
      </c>
      <c r="X22" s="5">
        <f>SUM('Mountaineer:Charles Town'!X23)</f>
        <v>0</v>
      </c>
      <c r="Y22" s="5">
        <f>SUM('Mountaineer:Charles Town'!Y23)</f>
        <v>58484.74</v>
      </c>
      <c r="Z22" s="5">
        <f>SUM('Mountaineer:Charles Town'!Z23)</f>
        <v>0</v>
      </c>
      <c r="AA22" s="5">
        <f>SUM('Mountaineer:Charles Town'!AA23)</f>
        <v>10834.529999999999</v>
      </c>
      <c r="AB22" s="5">
        <f>SUM('Mountaineer:Charles Town'!AB23)</f>
        <v>29003.5</v>
      </c>
      <c r="AC22" s="5">
        <f>SUM('Mountaineer:Charles Town'!AC23)</f>
        <v>1407939.03</v>
      </c>
      <c r="AD22" s="5">
        <f>SUM('Mountaineer:Charles Town'!AD23)</f>
        <v>492778.65</v>
      </c>
    </row>
    <row r="23" spans="1:30" ht="15" customHeight="1" x14ac:dyDescent="0.25">
      <c r="A23" s="17">
        <f t="shared" si="1"/>
        <v>44114</v>
      </c>
      <c r="B23" s="5">
        <f>SUM('Mountaineer:Charles Town'!B24)</f>
        <v>0</v>
      </c>
      <c r="C23" s="5">
        <f>SUM('Mountaineer:Charles Town'!C24)</f>
        <v>437935.48</v>
      </c>
      <c r="D23" s="5">
        <f>SUM('Mountaineer:Charles Town'!D24)</f>
        <v>224959</v>
      </c>
      <c r="E23" s="5">
        <f>SUM('Mountaineer:Charles Town'!E24)</f>
        <v>0</v>
      </c>
      <c r="F23" s="5">
        <f>SUM('Mountaineer:Charles Town'!F24)</f>
        <v>0</v>
      </c>
      <c r="G23" s="5">
        <f>SUM('Mountaineer:Charles Town'!G24)</f>
        <v>30690</v>
      </c>
      <c r="H23" s="5">
        <f>SUM('Mountaineer:Charles Town'!H24)</f>
        <v>-9412.6200000000008</v>
      </c>
      <c r="I23" s="5">
        <f>SUM('Mountaineer:Charles Town'!I24)</f>
        <v>0</v>
      </c>
      <c r="J23" s="5">
        <f>SUM('Mountaineer:Charles Town'!J24)</f>
        <v>26730</v>
      </c>
      <c r="K23" s="5">
        <f>SUM('Mountaineer:Charles Town'!K24)</f>
        <v>2238</v>
      </c>
      <c r="L23" s="5">
        <f>SUM('Mountaineer:Charles Town'!L24)</f>
        <v>15493</v>
      </c>
      <c r="M23" s="5">
        <f>SUM('Mountaineer:Charles Town'!M24)</f>
        <v>0</v>
      </c>
      <c r="N23" s="5">
        <f>SUM('Mountaineer:Charles Town'!N24)</f>
        <v>40135</v>
      </c>
      <c r="O23" s="5">
        <f>SUM('Mountaineer:Charles Town'!O24)</f>
        <v>51531.03</v>
      </c>
      <c r="P23" s="5">
        <f>SUM('Mountaineer:Charles Town'!P24)</f>
        <v>16301</v>
      </c>
      <c r="Q23" s="5">
        <f>SUM('Mountaineer:Charles Town'!Q24)</f>
        <v>556.75</v>
      </c>
      <c r="R23" s="5">
        <f>SUM('Mountaineer:Charles Town'!R24)</f>
        <v>0</v>
      </c>
      <c r="S23" s="5">
        <f>SUM('Mountaineer:Charles Town'!S24)</f>
        <v>0</v>
      </c>
      <c r="T23" s="5">
        <f>SUM('Mountaineer:Charles Town'!T24)</f>
        <v>-83618.5</v>
      </c>
      <c r="U23" s="5">
        <f>SUM('Mountaineer:Charles Town'!U24)</f>
        <v>175354.5</v>
      </c>
      <c r="V23" s="5">
        <f>SUM('Mountaineer:Charles Town'!V24)</f>
        <v>11691.5</v>
      </c>
      <c r="W23" s="5">
        <f>SUM('Mountaineer:Charles Town'!W24)</f>
        <v>38474.75</v>
      </c>
      <c r="X23" s="5">
        <f>SUM('Mountaineer:Charles Town'!X24)</f>
        <v>0</v>
      </c>
      <c r="Y23" s="5">
        <f>SUM('Mountaineer:Charles Town'!Y24)</f>
        <v>70869.06</v>
      </c>
      <c r="Z23" s="5">
        <f>SUM('Mountaineer:Charles Town'!Z24)</f>
        <v>0</v>
      </c>
      <c r="AA23" s="5">
        <f>SUM('Mountaineer:Charles Town'!AA24)</f>
        <v>3281.97</v>
      </c>
      <c r="AB23" s="5">
        <f>SUM('Mountaineer:Charles Town'!AB24)</f>
        <v>43826.5</v>
      </c>
      <c r="AC23" s="5">
        <f>SUM('Mountaineer:Charles Town'!AC24)</f>
        <v>1097036.42</v>
      </c>
      <c r="AD23" s="5">
        <f>SUM('Mountaineer:Charles Town'!AD24)</f>
        <v>383962.74</v>
      </c>
    </row>
    <row r="24" spans="1:30" ht="15" customHeight="1" x14ac:dyDescent="0.25">
      <c r="A24" s="17">
        <f t="shared" si="1"/>
        <v>44121</v>
      </c>
      <c r="B24" s="5">
        <f>SUM('Mountaineer:Charles Town'!B25)</f>
        <v>0</v>
      </c>
      <c r="C24" s="5">
        <f>SUM('Mountaineer:Charles Town'!C25)</f>
        <v>328338.5</v>
      </c>
      <c r="D24" s="5">
        <f>SUM('Mountaineer:Charles Town'!D25)</f>
        <v>107073</v>
      </c>
      <c r="E24" s="5">
        <f>SUM('Mountaineer:Charles Town'!E25)</f>
        <v>0</v>
      </c>
      <c r="F24" s="5">
        <f>SUM('Mountaineer:Charles Town'!F25)</f>
        <v>0</v>
      </c>
      <c r="G24" s="5">
        <f>SUM('Mountaineer:Charles Town'!G25)</f>
        <v>135770</v>
      </c>
      <c r="H24" s="5">
        <f>SUM('Mountaineer:Charles Town'!H25)</f>
        <v>22048.49</v>
      </c>
      <c r="I24" s="5">
        <f>SUM('Mountaineer:Charles Town'!I25)</f>
        <v>0</v>
      </c>
      <c r="J24" s="5">
        <f>SUM('Mountaineer:Charles Town'!J25)</f>
        <v>18300</v>
      </c>
      <c r="K24" s="5">
        <f>SUM('Mountaineer:Charles Town'!K25)</f>
        <v>26972</v>
      </c>
      <c r="L24" s="5">
        <f>SUM('Mountaineer:Charles Town'!L25)</f>
        <v>14705</v>
      </c>
      <c r="M24" s="5">
        <f>SUM('Mountaineer:Charles Town'!M25)</f>
        <v>0</v>
      </c>
      <c r="N24" s="5">
        <f>SUM('Mountaineer:Charles Town'!N25)</f>
        <v>140753.75</v>
      </c>
      <c r="O24" s="5">
        <f>SUM('Mountaineer:Charles Town'!O25)</f>
        <v>18850.78</v>
      </c>
      <c r="P24" s="5">
        <f>SUM('Mountaineer:Charles Town'!P25)</f>
        <v>12323.5</v>
      </c>
      <c r="Q24" s="5">
        <f>SUM('Mountaineer:Charles Town'!Q25)</f>
        <v>-33234</v>
      </c>
      <c r="R24" s="5">
        <f>SUM('Mountaineer:Charles Town'!R25)</f>
        <v>0</v>
      </c>
      <c r="S24" s="5">
        <f>SUM('Mountaineer:Charles Town'!S25)</f>
        <v>0</v>
      </c>
      <c r="T24" s="5">
        <f>SUM('Mountaineer:Charles Town'!T25)</f>
        <v>147540.5</v>
      </c>
      <c r="U24" s="5">
        <f>SUM('Mountaineer:Charles Town'!U25)</f>
        <v>213785</v>
      </c>
      <c r="V24" s="5">
        <f>SUM('Mountaineer:Charles Town'!V25)</f>
        <v>249.25</v>
      </c>
      <c r="W24" s="5">
        <f>SUM('Mountaineer:Charles Town'!W25)</f>
        <v>38793.5</v>
      </c>
      <c r="X24" s="5">
        <f>SUM('Mountaineer:Charles Town'!X25)</f>
        <v>0</v>
      </c>
      <c r="Y24" s="5">
        <f>SUM('Mountaineer:Charles Town'!Y25)</f>
        <v>69327.600000000006</v>
      </c>
      <c r="Z24" s="5">
        <f>SUM('Mountaineer:Charles Town'!Z25)</f>
        <v>0</v>
      </c>
      <c r="AA24" s="5">
        <f>SUM('Mountaineer:Charles Town'!AA25)</f>
        <v>7395.73</v>
      </c>
      <c r="AB24" s="5">
        <f>SUM('Mountaineer:Charles Town'!AB25)</f>
        <v>27489.5</v>
      </c>
      <c r="AC24" s="5">
        <f>SUM('Mountaineer:Charles Town'!AC25)</f>
        <v>1296482.1000000001</v>
      </c>
      <c r="AD24" s="5">
        <f>SUM('Mountaineer:Charles Town'!AD25)</f>
        <v>453768.74</v>
      </c>
    </row>
    <row r="25" spans="1:30" ht="15" customHeight="1" x14ac:dyDescent="0.25">
      <c r="A25" s="17">
        <f t="shared" si="1"/>
        <v>44128</v>
      </c>
      <c r="B25" s="5">
        <f>SUM('Mountaineer:Charles Town'!B26)</f>
        <v>0</v>
      </c>
      <c r="C25" s="5">
        <f>SUM('Mountaineer:Charles Town'!C26)</f>
        <v>549382.5</v>
      </c>
      <c r="D25" s="5">
        <f>SUM('Mountaineer:Charles Town'!D26)</f>
        <v>36099.5</v>
      </c>
      <c r="E25" s="5">
        <f>SUM('Mountaineer:Charles Town'!E26)</f>
        <v>0</v>
      </c>
      <c r="F25" s="5">
        <f>SUM('Mountaineer:Charles Town'!F26)</f>
        <v>0</v>
      </c>
      <c r="G25" s="5">
        <f>SUM('Mountaineer:Charles Town'!G26)</f>
        <v>201769</v>
      </c>
      <c r="H25" s="5">
        <f>SUM('Mountaineer:Charles Town'!H26)</f>
        <v>4568.1000000000004</v>
      </c>
      <c r="I25" s="5">
        <f>SUM('Mountaineer:Charles Town'!I26)</f>
        <v>0</v>
      </c>
      <c r="J25" s="5">
        <f>SUM('Mountaineer:Charles Town'!J26)</f>
        <v>-4109</v>
      </c>
      <c r="K25" s="5">
        <f>SUM('Mountaineer:Charles Town'!K26)</f>
        <v>12653</v>
      </c>
      <c r="L25" s="5">
        <f>SUM('Mountaineer:Charles Town'!L26)</f>
        <v>16747</v>
      </c>
      <c r="M25" s="5">
        <f>SUM('Mountaineer:Charles Town'!M26)</f>
        <v>0</v>
      </c>
      <c r="N25" s="5">
        <f>SUM('Mountaineer:Charles Town'!N26)</f>
        <v>140618</v>
      </c>
      <c r="O25" s="5">
        <f>SUM('Mountaineer:Charles Town'!O26)</f>
        <v>74703.73000000001</v>
      </c>
      <c r="P25" s="5">
        <f>SUM('Mountaineer:Charles Town'!P26)</f>
        <v>5158</v>
      </c>
      <c r="Q25" s="5">
        <f>SUM('Mountaineer:Charles Town'!Q26)</f>
        <v>20313.25</v>
      </c>
      <c r="R25" s="5">
        <f>SUM('Mountaineer:Charles Town'!R26)</f>
        <v>0</v>
      </c>
      <c r="S25" s="5">
        <f>SUM('Mountaineer:Charles Town'!S26)</f>
        <v>0</v>
      </c>
      <c r="T25" s="5">
        <f>SUM('Mountaineer:Charles Town'!T26)</f>
        <v>91472.5</v>
      </c>
      <c r="U25" s="5">
        <f>SUM('Mountaineer:Charles Town'!U26)</f>
        <v>221382.75</v>
      </c>
      <c r="V25" s="5">
        <f>SUM('Mountaineer:Charles Town'!V26)</f>
        <v>9586</v>
      </c>
      <c r="W25" s="5">
        <f>SUM('Mountaineer:Charles Town'!W26)</f>
        <v>40665.25</v>
      </c>
      <c r="X25" s="5">
        <f>SUM('Mountaineer:Charles Town'!X26)</f>
        <v>0</v>
      </c>
      <c r="Y25" s="5">
        <f>SUM('Mountaineer:Charles Town'!Y26)</f>
        <v>52205.96</v>
      </c>
      <c r="Z25" s="5">
        <f>SUM('Mountaineer:Charles Town'!Z26)</f>
        <v>0</v>
      </c>
      <c r="AA25" s="5">
        <f>SUM('Mountaineer:Charles Town'!AA26)</f>
        <v>1790.23</v>
      </c>
      <c r="AB25" s="5">
        <f>SUM('Mountaineer:Charles Town'!AB26)</f>
        <v>40388</v>
      </c>
      <c r="AC25" s="5">
        <f>SUM('Mountaineer:Charles Town'!AC26)</f>
        <v>1515393.77</v>
      </c>
      <c r="AD25" s="5">
        <f>SUM('Mountaineer:Charles Town'!AD26)</f>
        <v>530387.81999999995</v>
      </c>
    </row>
    <row r="26" spans="1:30" ht="15" customHeight="1" x14ac:dyDescent="0.25">
      <c r="A26" s="17">
        <f t="shared" si="1"/>
        <v>44135</v>
      </c>
      <c r="B26" s="5">
        <f>SUM('Mountaineer:Charles Town'!B27)</f>
        <v>0</v>
      </c>
      <c r="C26" s="5">
        <f>SUM('Mountaineer:Charles Town'!C27)</f>
        <v>562027</v>
      </c>
      <c r="D26" s="5">
        <f>SUM('Mountaineer:Charles Town'!D27)</f>
        <v>23331</v>
      </c>
      <c r="E26" s="5">
        <f>SUM('Mountaineer:Charles Town'!E27)</f>
        <v>0</v>
      </c>
      <c r="F26" s="5">
        <f>SUM('Mountaineer:Charles Town'!F27)</f>
        <v>0</v>
      </c>
      <c r="G26" s="5">
        <f>SUM('Mountaineer:Charles Town'!G27)</f>
        <v>175092</v>
      </c>
      <c r="H26" s="5">
        <f>SUM('Mountaineer:Charles Town'!H27)</f>
        <v>10364.209999999999</v>
      </c>
      <c r="I26" s="5">
        <f>SUM('Mountaineer:Charles Town'!I27)</f>
        <v>0</v>
      </c>
      <c r="J26" s="5">
        <f>SUM('Mountaineer:Charles Town'!J27)</f>
        <v>5480</v>
      </c>
      <c r="K26" s="5">
        <f>SUM('Mountaineer:Charles Town'!K27)</f>
        <v>16076</v>
      </c>
      <c r="L26" s="5">
        <f>SUM('Mountaineer:Charles Town'!L27)</f>
        <v>15192</v>
      </c>
      <c r="M26" s="5">
        <f>SUM('Mountaineer:Charles Town'!M27)</f>
        <v>0</v>
      </c>
      <c r="N26" s="5">
        <f>SUM('Mountaineer:Charles Town'!N27)</f>
        <v>71532.25</v>
      </c>
      <c r="O26" s="5">
        <f>SUM('Mountaineer:Charles Town'!O27)</f>
        <v>97122.239999999991</v>
      </c>
      <c r="P26" s="5">
        <f>SUM('Mountaineer:Charles Town'!P27)</f>
        <v>15539.5</v>
      </c>
      <c r="Q26" s="5">
        <f>SUM('Mountaineer:Charles Town'!Q27)</f>
        <v>10671.75</v>
      </c>
      <c r="R26" s="5">
        <f>SUM('Mountaineer:Charles Town'!R27)</f>
        <v>0</v>
      </c>
      <c r="S26" s="5">
        <f>SUM('Mountaineer:Charles Town'!S27)</f>
        <v>0</v>
      </c>
      <c r="T26" s="5">
        <f>SUM('Mountaineer:Charles Town'!T27)</f>
        <v>55373</v>
      </c>
      <c r="U26" s="5">
        <f>SUM('Mountaineer:Charles Town'!U27)</f>
        <v>165076</v>
      </c>
      <c r="V26" s="5">
        <f>SUM('Mountaineer:Charles Town'!V27)</f>
        <v>8042</v>
      </c>
      <c r="W26" s="5">
        <f>SUM('Mountaineer:Charles Town'!W27)</f>
        <v>34116.5</v>
      </c>
      <c r="X26" s="5">
        <f>SUM('Mountaineer:Charles Town'!X27)</f>
        <v>0</v>
      </c>
      <c r="Y26" s="5">
        <f>SUM('Mountaineer:Charles Town'!Y27)</f>
        <v>37314.800000000003</v>
      </c>
      <c r="Z26" s="5">
        <f>SUM('Mountaineer:Charles Town'!Z27)</f>
        <v>0</v>
      </c>
      <c r="AA26" s="5">
        <f>SUM('Mountaineer:Charles Town'!AA27)</f>
        <v>8128.9</v>
      </c>
      <c r="AB26" s="5">
        <f>SUM('Mountaineer:Charles Town'!AB27)</f>
        <v>25831</v>
      </c>
      <c r="AC26" s="5">
        <f>SUM('Mountaineer:Charles Town'!AC27)</f>
        <v>1336310.1499999999</v>
      </c>
      <c r="AD26" s="5">
        <f>SUM('Mountaineer:Charles Town'!AD27)</f>
        <v>467708.55</v>
      </c>
    </row>
    <row r="27" spans="1:30" ht="15" customHeight="1" x14ac:dyDescent="0.25">
      <c r="A27" s="17">
        <f t="shared" si="1"/>
        <v>44142</v>
      </c>
      <c r="B27" s="5">
        <f>SUM('Mountaineer:Charles Town'!B28)</f>
        <v>0</v>
      </c>
      <c r="C27" s="5">
        <f>SUM('Mountaineer:Charles Town'!C28)</f>
        <v>623400.5</v>
      </c>
      <c r="D27" s="5">
        <f>SUM('Mountaineer:Charles Town'!D28)</f>
        <v>102134</v>
      </c>
      <c r="E27" s="5">
        <f>SUM('Mountaineer:Charles Town'!E28)</f>
        <v>0</v>
      </c>
      <c r="F27" s="5">
        <f>SUM('Mountaineer:Charles Town'!F28)</f>
        <v>0</v>
      </c>
      <c r="G27" s="5">
        <f>SUM('Mountaineer:Charles Town'!G28)</f>
        <v>236962</v>
      </c>
      <c r="H27" s="5">
        <f>SUM('Mountaineer:Charles Town'!H28)</f>
        <v>6397.14</v>
      </c>
      <c r="I27" s="5">
        <f>SUM('Mountaineer:Charles Town'!I28)</f>
        <v>0</v>
      </c>
      <c r="J27" s="5">
        <f>SUM('Mountaineer:Charles Town'!J28)</f>
        <v>24056</v>
      </c>
      <c r="K27" s="5">
        <f>SUM('Mountaineer:Charles Town'!K28)</f>
        <v>33709</v>
      </c>
      <c r="L27" s="5">
        <f>SUM('Mountaineer:Charles Town'!L28)</f>
        <v>13662</v>
      </c>
      <c r="M27" s="5">
        <f>SUM('Mountaineer:Charles Town'!M28)</f>
        <v>0</v>
      </c>
      <c r="N27" s="5">
        <f>SUM('Mountaineer:Charles Town'!N28)</f>
        <v>96528.75</v>
      </c>
      <c r="O27" s="5">
        <f>SUM('Mountaineer:Charles Town'!O28)</f>
        <v>83110.47</v>
      </c>
      <c r="P27" s="5">
        <f>SUM('Mountaineer:Charles Town'!P28)</f>
        <v>11827.5</v>
      </c>
      <c r="Q27" s="5">
        <f>SUM('Mountaineer:Charles Town'!Q28)</f>
        <v>16778.25</v>
      </c>
      <c r="R27" s="5">
        <f>SUM('Mountaineer:Charles Town'!R28)</f>
        <v>0</v>
      </c>
      <c r="S27" s="5">
        <f>SUM('Mountaineer:Charles Town'!S28)</f>
        <v>0</v>
      </c>
      <c r="T27" s="5">
        <f>SUM('Mountaineer:Charles Town'!T28)</f>
        <v>32448</v>
      </c>
      <c r="U27" s="5">
        <f>SUM('Mountaineer:Charles Town'!U28)</f>
        <v>158144.75</v>
      </c>
      <c r="V27" s="5">
        <f>SUM('Mountaineer:Charles Town'!V28)</f>
        <v>5679</v>
      </c>
      <c r="W27" s="5">
        <f>SUM('Mountaineer:Charles Town'!W28)</f>
        <v>44779.75</v>
      </c>
      <c r="X27" s="5">
        <f>SUM('Mountaineer:Charles Town'!X28)</f>
        <v>0</v>
      </c>
      <c r="Y27" s="5">
        <f>SUM('Mountaineer:Charles Town'!Y28)</f>
        <v>79897.36</v>
      </c>
      <c r="Z27" s="5">
        <f>SUM('Mountaineer:Charles Town'!Z28)</f>
        <v>0</v>
      </c>
      <c r="AA27" s="5">
        <f>SUM('Mountaineer:Charles Town'!AA28)</f>
        <v>1525.97</v>
      </c>
      <c r="AB27" s="5">
        <f>SUM('Mountaineer:Charles Town'!AB28)</f>
        <v>39043</v>
      </c>
      <c r="AC27" s="5">
        <f>SUM('Mountaineer:Charles Town'!AC28)</f>
        <v>1610083.44</v>
      </c>
      <c r="AD27" s="5">
        <f>SUM('Mountaineer:Charles Town'!AD28)</f>
        <v>563529.19999999995</v>
      </c>
    </row>
    <row r="28" spans="1:30" ht="15" customHeight="1" x14ac:dyDescent="0.25">
      <c r="A28" s="17">
        <f t="shared" si="1"/>
        <v>44149</v>
      </c>
      <c r="B28" s="5">
        <f>SUM('Mountaineer:Charles Town'!B29)</f>
        <v>0</v>
      </c>
      <c r="C28" s="5">
        <f>SUM('Mountaineer:Charles Town'!C29)</f>
        <v>424647.75</v>
      </c>
      <c r="D28" s="5">
        <f>SUM('Mountaineer:Charles Town'!D29)</f>
        <v>64314</v>
      </c>
      <c r="E28" s="5">
        <f>SUM('Mountaineer:Charles Town'!E29)</f>
        <v>0</v>
      </c>
      <c r="F28" s="5">
        <f>SUM('Mountaineer:Charles Town'!F29)</f>
        <v>0</v>
      </c>
      <c r="G28" s="5">
        <f>SUM('Mountaineer:Charles Town'!G29)</f>
        <v>187012</v>
      </c>
      <c r="H28" s="5">
        <f>SUM('Mountaineer:Charles Town'!H29)</f>
        <v>3143.85</v>
      </c>
      <c r="I28" s="5">
        <f>SUM('Mountaineer:Charles Town'!I29)</f>
        <v>0</v>
      </c>
      <c r="J28" s="5">
        <f>SUM('Mountaineer:Charles Town'!J29)</f>
        <v>40281</v>
      </c>
      <c r="K28" s="5">
        <f>SUM('Mountaineer:Charles Town'!K29)</f>
        <v>1063</v>
      </c>
      <c r="L28" s="5">
        <f>SUM('Mountaineer:Charles Town'!L29)</f>
        <v>19318</v>
      </c>
      <c r="M28" s="5">
        <f>SUM('Mountaineer:Charles Town'!M29)</f>
        <v>0</v>
      </c>
      <c r="N28" s="5">
        <f>SUM('Mountaineer:Charles Town'!N29)</f>
        <v>98793.75</v>
      </c>
      <c r="O28" s="5">
        <f>SUM('Mountaineer:Charles Town'!O29)</f>
        <v>44232.770000000004</v>
      </c>
      <c r="P28" s="5">
        <f>SUM('Mountaineer:Charles Town'!P29)</f>
        <v>-11</v>
      </c>
      <c r="Q28" s="5">
        <f>SUM('Mountaineer:Charles Town'!Q29)</f>
        <v>11464.25</v>
      </c>
      <c r="R28" s="5">
        <f>SUM('Mountaineer:Charles Town'!R29)</f>
        <v>0</v>
      </c>
      <c r="S28" s="5">
        <f>SUM('Mountaineer:Charles Town'!S29)</f>
        <v>0</v>
      </c>
      <c r="T28" s="5">
        <f>SUM('Mountaineer:Charles Town'!T29)</f>
        <v>73108.75</v>
      </c>
      <c r="U28" s="5">
        <f>SUM('Mountaineer:Charles Town'!U29)</f>
        <v>150880.25</v>
      </c>
      <c r="V28" s="5">
        <f>SUM('Mountaineer:Charles Town'!V29)</f>
        <v>11275</v>
      </c>
      <c r="W28" s="5">
        <f>SUM('Mountaineer:Charles Town'!W29)</f>
        <v>34663.5</v>
      </c>
      <c r="X28" s="5">
        <f>SUM('Mountaineer:Charles Town'!X29)</f>
        <v>0</v>
      </c>
      <c r="Y28" s="5">
        <f>SUM('Mountaineer:Charles Town'!Y29)</f>
        <v>52656.86</v>
      </c>
      <c r="Z28" s="5">
        <f>SUM('Mountaineer:Charles Town'!Z29)</f>
        <v>0</v>
      </c>
      <c r="AA28" s="5">
        <f>SUM('Mountaineer:Charles Town'!AA29)</f>
        <v>4665</v>
      </c>
      <c r="AB28" s="5">
        <f>SUM('Mountaineer:Charles Town'!AB29)</f>
        <v>4273</v>
      </c>
      <c r="AC28" s="5">
        <f>SUM('Mountaineer:Charles Town'!AC29)</f>
        <v>1225781.73</v>
      </c>
      <c r="AD28" s="5">
        <f>SUM('Mountaineer:Charles Town'!AD29)</f>
        <v>429023.61</v>
      </c>
    </row>
    <row r="29" spans="1:30" ht="15" customHeight="1" x14ac:dyDescent="0.25">
      <c r="A29" s="17">
        <f t="shared" si="1"/>
        <v>44156</v>
      </c>
      <c r="B29" s="5">
        <f>SUM('Mountaineer:Charles Town'!B30)</f>
        <v>0</v>
      </c>
      <c r="C29" s="5">
        <f>SUM('Mountaineer:Charles Town'!C30)</f>
        <v>402105.5</v>
      </c>
      <c r="D29" s="5">
        <f>SUM('Mountaineer:Charles Town'!D30)</f>
        <v>58756.5</v>
      </c>
      <c r="E29" s="5">
        <f>SUM('Mountaineer:Charles Town'!E30)</f>
        <v>0</v>
      </c>
      <c r="F29" s="5">
        <f>SUM('Mountaineer:Charles Town'!F30)</f>
        <v>0</v>
      </c>
      <c r="G29" s="5">
        <f>SUM('Mountaineer:Charles Town'!G30)</f>
        <v>172318</v>
      </c>
      <c r="H29" s="5">
        <f>SUM('Mountaineer:Charles Town'!H30)</f>
        <v>5491.56</v>
      </c>
      <c r="I29" s="5">
        <f>SUM('Mountaineer:Charles Town'!I30)</f>
        <v>0</v>
      </c>
      <c r="J29" s="5">
        <f>SUM('Mountaineer:Charles Town'!J30)</f>
        <v>12070</v>
      </c>
      <c r="K29" s="5">
        <f>SUM('Mountaineer:Charles Town'!K30)</f>
        <v>21835</v>
      </c>
      <c r="L29" s="5">
        <f>SUM('Mountaineer:Charles Town'!L30)</f>
        <v>7936</v>
      </c>
      <c r="M29" s="5">
        <f>SUM('Mountaineer:Charles Town'!M30)</f>
        <v>0</v>
      </c>
      <c r="N29" s="5">
        <f>SUM('Mountaineer:Charles Town'!N30)</f>
        <v>113105</v>
      </c>
      <c r="O29" s="5">
        <f>SUM('Mountaineer:Charles Town'!O30)</f>
        <v>44095.49</v>
      </c>
      <c r="P29" s="5">
        <f>SUM('Mountaineer:Charles Town'!P30)</f>
        <v>3958</v>
      </c>
      <c r="Q29" s="5">
        <f>SUM('Mountaineer:Charles Town'!Q30)</f>
        <v>21829.25</v>
      </c>
      <c r="R29" s="5">
        <f>SUM('Mountaineer:Charles Town'!R30)</f>
        <v>0</v>
      </c>
      <c r="S29" s="5">
        <f>SUM('Mountaineer:Charles Town'!S30)</f>
        <v>0</v>
      </c>
      <c r="T29" s="5">
        <f>SUM('Mountaineer:Charles Town'!T30)</f>
        <v>62012.75</v>
      </c>
      <c r="U29" s="5">
        <f>SUM('Mountaineer:Charles Town'!U30)</f>
        <v>180638.75</v>
      </c>
      <c r="V29" s="5">
        <f>SUM('Mountaineer:Charles Town'!V30)</f>
        <v>9300</v>
      </c>
      <c r="W29" s="5">
        <f>SUM('Mountaineer:Charles Town'!W30)</f>
        <v>48253.25</v>
      </c>
      <c r="X29" s="5">
        <f>SUM('Mountaineer:Charles Town'!X30)</f>
        <v>0</v>
      </c>
      <c r="Y29" s="5">
        <f>SUM('Mountaineer:Charles Town'!Y30)</f>
        <v>48239.020000000004</v>
      </c>
      <c r="Z29" s="5">
        <f>SUM('Mountaineer:Charles Town'!Z30)</f>
        <v>0</v>
      </c>
      <c r="AA29" s="5">
        <f>SUM('Mountaineer:Charles Town'!AA30)</f>
        <v>-2285.12</v>
      </c>
      <c r="AB29" s="5">
        <f>SUM('Mountaineer:Charles Town'!AB30)</f>
        <v>19063</v>
      </c>
      <c r="AC29" s="5">
        <f>SUM('Mountaineer:Charles Town'!AC30)</f>
        <v>1228721.95</v>
      </c>
      <c r="AD29" s="5">
        <f>SUM('Mountaineer:Charles Town'!AD30)</f>
        <v>430052.68000000005</v>
      </c>
    </row>
    <row r="30" spans="1:30" ht="15" customHeight="1" x14ac:dyDescent="0.25">
      <c r="A30" s="17">
        <f t="shared" si="1"/>
        <v>44163</v>
      </c>
      <c r="B30" s="5">
        <f>SUM('Mountaineer:Charles Town'!B31)</f>
        <v>0</v>
      </c>
      <c r="C30" s="5">
        <f>SUM('Mountaineer:Charles Town'!C31)</f>
        <v>500845.25</v>
      </c>
      <c r="D30" s="5">
        <f>SUM('Mountaineer:Charles Town'!D31)</f>
        <v>52720</v>
      </c>
      <c r="E30" s="5">
        <f>SUM('Mountaineer:Charles Town'!E31)</f>
        <v>0</v>
      </c>
      <c r="F30" s="5">
        <f>SUM('Mountaineer:Charles Town'!F31)</f>
        <v>0</v>
      </c>
      <c r="G30" s="5">
        <f>SUM('Mountaineer:Charles Town'!G31)</f>
        <v>127430</v>
      </c>
      <c r="H30" s="5">
        <f>SUM('Mountaineer:Charles Town'!H31)</f>
        <v>3888.18</v>
      </c>
      <c r="I30" s="5">
        <f>SUM('Mountaineer:Charles Town'!I31)</f>
        <v>0</v>
      </c>
      <c r="J30" s="5">
        <f>SUM('Mountaineer:Charles Town'!J31)</f>
        <v>22120</v>
      </c>
      <c r="K30" s="5">
        <f>SUM('Mountaineer:Charles Town'!K31)</f>
        <v>26485</v>
      </c>
      <c r="L30" s="5">
        <f>SUM('Mountaineer:Charles Town'!L31)</f>
        <v>14968</v>
      </c>
      <c r="M30" s="5">
        <f>SUM('Mountaineer:Charles Town'!M31)</f>
        <v>0</v>
      </c>
      <c r="N30" s="5">
        <f>SUM('Mountaineer:Charles Town'!N31)</f>
        <v>91014.25</v>
      </c>
      <c r="O30" s="5">
        <f>SUM('Mountaineer:Charles Town'!O31)</f>
        <v>31765.74</v>
      </c>
      <c r="P30" s="5">
        <f>SUM('Mountaineer:Charles Town'!P31)</f>
        <v>17957</v>
      </c>
      <c r="Q30" s="5">
        <f>SUM('Mountaineer:Charles Town'!Q31)</f>
        <v>18012.25</v>
      </c>
      <c r="R30" s="5">
        <f>SUM('Mountaineer:Charles Town'!R31)</f>
        <v>0</v>
      </c>
      <c r="S30" s="5">
        <f>SUM('Mountaineer:Charles Town'!S31)</f>
        <v>0</v>
      </c>
      <c r="T30" s="5">
        <f>SUM('Mountaineer:Charles Town'!T31)</f>
        <v>64222.25</v>
      </c>
      <c r="U30" s="5">
        <f>SUM('Mountaineer:Charles Town'!U31)</f>
        <v>127258</v>
      </c>
      <c r="V30" s="5">
        <f>SUM('Mountaineer:Charles Town'!V31)</f>
        <v>7478</v>
      </c>
      <c r="W30" s="5">
        <f>SUM('Mountaineer:Charles Town'!W31)</f>
        <v>17474</v>
      </c>
      <c r="X30" s="5">
        <f>SUM('Mountaineer:Charles Town'!X31)</f>
        <v>0</v>
      </c>
      <c r="Y30" s="5">
        <f>SUM('Mountaineer:Charles Town'!Y31)</f>
        <v>49425.119999999995</v>
      </c>
      <c r="Z30" s="5">
        <f>SUM('Mountaineer:Charles Town'!Z31)</f>
        <v>0</v>
      </c>
      <c r="AA30" s="5">
        <f>SUM('Mountaineer:Charles Town'!AA31)</f>
        <v>1951.76</v>
      </c>
      <c r="AB30" s="5">
        <f>SUM('Mountaineer:Charles Town'!AB31)</f>
        <v>26887</v>
      </c>
      <c r="AC30" s="5">
        <f>SUM('Mountaineer:Charles Town'!AC31)</f>
        <v>1201901.8</v>
      </c>
      <c r="AD30" s="5">
        <f>SUM('Mountaineer:Charles Town'!AD31)</f>
        <v>420665.63</v>
      </c>
    </row>
    <row r="31" spans="1:30" ht="15" customHeight="1" x14ac:dyDescent="0.25">
      <c r="A31" s="17">
        <f t="shared" si="1"/>
        <v>44170</v>
      </c>
      <c r="B31" s="5">
        <f>SUM('Mountaineer:Charles Town'!B32)</f>
        <v>0</v>
      </c>
      <c r="C31" s="5">
        <f>SUM('Mountaineer:Charles Town'!C32)</f>
        <v>565786.76</v>
      </c>
      <c r="D31" s="5">
        <f>SUM('Mountaineer:Charles Town'!D32)</f>
        <v>111861</v>
      </c>
      <c r="E31" s="5">
        <f>SUM('Mountaineer:Charles Town'!E32)</f>
        <v>0</v>
      </c>
      <c r="F31" s="5">
        <f>SUM('Mountaineer:Charles Town'!F32)</f>
        <v>0</v>
      </c>
      <c r="G31" s="5">
        <f>SUM('Mountaineer:Charles Town'!G32)</f>
        <v>153007</v>
      </c>
      <c r="H31" s="5">
        <f>SUM('Mountaineer:Charles Town'!H32)</f>
        <v>5291.09</v>
      </c>
      <c r="I31" s="5">
        <f>SUM('Mountaineer:Charles Town'!I32)</f>
        <v>0</v>
      </c>
      <c r="J31" s="5">
        <f>SUM('Mountaineer:Charles Town'!J32)</f>
        <v>9984</v>
      </c>
      <c r="K31" s="5">
        <f>SUM('Mountaineer:Charles Town'!K32)</f>
        <v>18070</v>
      </c>
      <c r="L31" s="5">
        <f>SUM('Mountaineer:Charles Town'!L32)</f>
        <v>19299</v>
      </c>
      <c r="M31" s="5">
        <f>SUM('Mountaineer:Charles Town'!M32)</f>
        <v>0</v>
      </c>
      <c r="N31" s="5">
        <f>SUM('Mountaineer:Charles Town'!N32)</f>
        <v>150994.75</v>
      </c>
      <c r="O31" s="5">
        <f>SUM('Mountaineer:Charles Town'!O32)</f>
        <v>18737.79</v>
      </c>
      <c r="P31" s="5">
        <f>SUM('Mountaineer:Charles Town'!P32)</f>
        <v>18303</v>
      </c>
      <c r="Q31" s="5">
        <f>SUM('Mountaineer:Charles Town'!Q32)</f>
        <v>21450.5</v>
      </c>
      <c r="R31" s="5">
        <f>SUM('Mountaineer:Charles Town'!R32)</f>
        <v>0</v>
      </c>
      <c r="S31" s="5">
        <f>SUM('Mountaineer:Charles Town'!S32)</f>
        <v>0</v>
      </c>
      <c r="T31" s="5">
        <f>SUM('Mountaineer:Charles Town'!T32)</f>
        <v>67324.75</v>
      </c>
      <c r="U31" s="5">
        <f>SUM('Mountaineer:Charles Town'!U32)</f>
        <v>133650.75</v>
      </c>
      <c r="V31" s="5">
        <f>SUM('Mountaineer:Charles Town'!V32)</f>
        <v>2055.5</v>
      </c>
      <c r="W31" s="5">
        <f>SUM('Mountaineer:Charles Town'!W32)</f>
        <v>35156.5</v>
      </c>
      <c r="X31" s="5">
        <f>SUM('Mountaineer:Charles Town'!X32)</f>
        <v>0</v>
      </c>
      <c r="Y31" s="5">
        <f>SUM('Mountaineer:Charles Town'!Y32)</f>
        <v>34978.300000000003</v>
      </c>
      <c r="Z31" s="5">
        <f>SUM('Mountaineer:Charles Town'!Z32)</f>
        <v>0</v>
      </c>
      <c r="AA31" s="5">
        <f>SUM('Mountaineer:Charles Town'!AA32)</f>
        <v>3266.34</v>
      </c>
      <c r="AB31" s="5">
        <f>SUM('Mountaineer:Charles Town'!AB32)</f>
        <v>26839.5</v>
      </c>
      <c r="AC31" s="5">
        <f>SUM('Mountaineer:Charles Town'!AC32)</f>
        <v>1396056.53</v>
      </c>
      <c r="AD31" s="5">
        <f>SUM('Mountaineer:Charles Town'!AD32)</f>
        <v>488619.78</v>
      </c>
    </row>
    <row r="32" spans="1:30" ht="15" customHeight="1" x14ac:dyDescent="0.25">
      <c r="A32" s="17">
        <f t="shared" si="1"/>
        <v>44177</v>
      </c>
      <c r="B32" s="5">
        <f>SUM('Mountaineer:Charles Town'!B33)</f>
        <v>0</v>
      </c>
      <c r="C32" s="5">
        <f>SUM('Mountaineer:Charles Town'!C33)</f>
        <v>343919.25</v>
      </c>
      <c r="D32" s="5">
        <f>SUM('Mountaineer:Charles Town'!D33)</f>
        <v>57558</v>
      </c>
      <c r="E32" s="5">
        <f>SUM('Mountaineer:Charles Town'!E33)</f>
        <v>0</v>
      </c>
      <c r="F32" s="5">
        <f>SUM('Mountaineer:Charles Town'!F33)</f>
        <v>0</v>
      </c>
      <c r="G32" s="5">
        <f>SUM('Mountaineer:Charles Town'!G33)</f>
        <v>195072</v>
      </c>
      <c r="H32" s="5">
        <f>SUM('Mountaineer:Charles Town'!H33)</f>
        <v>8052.63</v>
      </c>
      <c r="I32" s="5">
        <f>SUM('Mountaineer:Charles Town'!I33)</f>
        <v>0</v>
      </c>
      <c r="J32" s="5">
        <f>SUM('Mountaineer:Charles Town'!J33)</f>
        <v>9654</v>
      </c>
      <c r="K32" s="5">
        <f>SUM('Mountaineer:Charles Town'!K33)</f>
        <v>41781</v>
      </c>
      <c r="L32" s="5">
        <f>SUM('Mountaineer:Charles Town'!L33)</f>
        <v>5900</v>
      </c>
      <c r="M32" s="5">
        <f>SUM('Mountaineer:Charles Town'!M33)</f>
        <v>0</v>
      </c>
      <c r="N32" s="5">
        <f>SUM('Mountaineer:Charles Town'!N33)</f>
        <v>97295.25</v>
      </c>
      <c r="O32" s="5">
        <f>SUM('Mountaineer:Charles Town'!O33)</f>
        <v>75672.350000000006</v>
      </c>
      <c r="P32" s="5">
        <f>SUM('Mountaineer:Charles Town'!P33)</f>
        <v>1354.5</v>
      </c>
      <c r="Q32" s="5">
        <f>SUM('Mountaineer:Charles Town'!Q33)</f>
        <v>17328.25</v>
      </c>
      <c r="R32" s="5">
        <f>SUM('Mountaineer:Charles Town'!R33)</f>
        <v>0</v>
      </c>
      <c r="S32" s="5">
        <f>SUM('Mountaineer:Charles Town'!S33)</f>
        <v>0</v>
      </c>
      <c r="T32" s="5">
        <f>SUM('Mountaineer:Charles Town'!T33)</f>
        <v>41258</v>
      </c>
      <c r="U32" s="5">
        <f>SUM('Mountaineer:Charles Town'!U33)</f>
        <v>151066.5</v>
      </c>
      <c r="V32" s="5">
        <f>SUM('Mountaineer:Charles Town'!V33)</f>
        <v>14335.5</v>
      </c>
      <c r="W32" s="5">
        <f>SUM('Mountaineer:Charles Town'!W33)</f>
        <v>26413.75</v>
      </c>
      <c r="X32" s="5">
        <f>SUM('Mountaineer:Charles Town'!X33)</f>
        <v>0</v>
      </c>
      <c r="Y32" s="5">
        <f>SUM('Mountaineer:Charles Town'!Y33)</f>
        <v>22977.040000000001</v>
      </c>
      <c r="Z32" s="5">
        <f>SUM('Mountaineer:Charles Town'!Z33)</f>
        <v>0</v>
      </c>
      <c r="AA32" s="5">
        <f>SUM('Mountaineer:Charles Town'!AA33)</f>
        <v>5071.49</v>
      </c>
      <c r="AB32" s="5">
        <f>SUM('Mountaineer:Charles Town'!AB33)</f>
        <v>38795.5</v>
      </c>
      <c r="AC32" s="5">
        <f>SUM('Mountaineer:Charles Town'!AC33)</f>
        <v>1153505.01</v>
      </c>
      <c r="AD32" s="5">
        <f>SUM('Mountaineer:Charles Town'!AD33)</f>
        <v>403726.76</v>
      </c>
    </row>
    <row r="33" spans="1:30" ht="15" customHeight="1" x14ac:dyDescent="0.25">
      <c r="A33" s="17">
        <f t="shared" si="1"/>
        <v>44184</v>
      </c>
      <c r="B33" s="5">
        <f>SUM('Mountaineer:Charles Town'!B34)</f>
        <v>0</v>
      </c>
      <c r="C33" s="5">
        <f>SUM('Mountaineer:Charles Town'!C34)</f>
        <v>552488.5</v>
      </c>
      <c r="D33" s="5">
        <f>SUM('Mountaineer:Charles Town'!D34)</f>
        <v>18272.5</v>
      </c>
      <c r="E33" s="5">
        <f>SUM('Mountaineer:Charles Town'!E34)</f>
        <v>0</v>
      </c>
      <c r="F33" s="5">
        <f>SUM('Mountaineer:Charles Town'!F34)</f>
        <v>0</v>
      </c>
      <c r="G33" s="5">
        <f>SUM('Mountaineer:Charles Town'!G34)</f>
        <v>211151</v>
      </c>
      <c r="H33" s="5">
        <f>SUM('Mountaineer:Charles Town'!H34)</f>
        <v>3917.3</v>
      </c>
      <c r="I33" s="5">
        <f>SUM('Mountaineer:Charles Town'!I34)</f>
        <v>0</v>
      </c>
      <c r="J33" s="5">
        <f>SUM('Mountaineer:Charles Town'!J34)</f>
        <v>16598</v>
      </c>
      <c r="K33" s="5">
        <f>SUM('Mountaineer:Charles Town'!K34)</f>
        <v>25595</v>
      </c>
      <c r="L33" s="5">
        <f>SUM('Mountaineer:Charles Town'!L34)</f>
        <v>2911</v>
      </c>
      <c r="M33" s="5">
        <f>SUM('Mountaineer:Charles Town'!M34)</f>
        <v>0</v>
      </c>
      <c r="N33" s="5">
        <f>SUM('Mountaineer:Charles Town'!N34)</f>
        <v>36361.5</v>
      </c>
      <c r="O33" s="5">
        <f>SUM('Mountaineer:Charles Town'!O34)</f>
        <v>38424.04</v>
      </c>
      <c r="P33" s="5">
        <f>SUM('Mountaineer:Charles Town'!P34)</f>
        <v>12633</v>
      </c>
      <c r="Q33" s="5">
        <f>SUM('Mountaineer:Charles Town'!Q34)</f>
        <v>11197</v>
      </c>
      <c r="R33" s="5">
        <f>SUM('Mountaineer:Charles Town'!R34)</f>
        <v>0</v>
      </c>
      <c r="S33" s="5">
        <f>SUM('Mountaineer:Charles Town'!S34)</f>
        <v>0</v>
      </c>
      <c r="T33" s="5">
        <f>SUM('Mountaineer:Charles Town'!T34)</f>
        <v>50510.75</v>
      </c>
      <c r="U33" s="5">
        <f>SUM('Mountaineer:Charles Town'!U34)</f>
        <v>113715.5</v>
      </c>
      <c r="V33" s="5">
        <f>SUM('Mountaineer:Charles Town'!V34)</f>
        <v>16716.5</v>
      </c>
      <c r="W33" s="5">
        <f>SUM('Mountaineer:Charles Town'!W34)</f>
        <v>18798.75</v>
      </c>
      <c r="X33" s="5">
        <f>SUM('Mountaineer:Charles Town'!X34)</f>
        <v>0</v>
      </c>
      <c r="Y33" s="5">
        <f>SUM('Mountaineer:Charles Town'!Y34)</f>
        <v>58345.04</v>
      </c>
      <c r="Z33" s="5">
        <f>SUM('Mountaineer:Charles Town'!Z34)</f>
        <v>0</v>
      </c>
      <c r="AA33" s="5">
        <f>SUM('Mountaineer:Charles Town'!AA34)</f>
        <v>-618.74</v>
      </c>
      <c r="AB33" s="5">
        <f>SUM('Mountaineer:Charles Town'!AB34)</f>
        <v>-426</v>
      </c>
      <c r="AC33" s="5">
        <f>SUM('Mountaineer:Charles Town'!AC34)</f>
        <v>1186590.6400000001</v>
      </c>
      <c r="AD33" s="5">
        <f>SUM('Mountaineer:Charles Town'!AD34)</f>
        <v>415306.73</v>
      </c>
    </row>
    <row r="34" spans="1:30" ht="15" customHeight="1" x14ac:dyDescent="0.25">
      <c r="A34" s="17">
        <f t="shared" si="1"/>
        <v>44191</v>
      </c>
      <c r="B34" s="5">
        <f>SUM('Mountaineer:Charles Town'!B35)</f>
        <v>0</v>
      </c>
      <c r="C34" s="5">
        <f>SUM('Mountaineer:Charles Town'!C35)</f>
        <v>561533.24</v>
      </c>
      <c r="D34" s="5">
        <f>SUM('Mountaineer:Charles Town'!D35)</f>
        <v>172529</v>
      </c>
      <c r="E34" s="5">
        <f>SUM('Mountaineer:Charles Town'!E35)</f>
        <v>0</v>
      </c>
      <c r="F34" s="5">
        <f>SUM('Mountaineer:Charles Town'!F35)</f>
        <v>0</v>
      </c>
      <c r="G34" s="5">
        <f>SUM('Mountaineer:Charles Town'!G35)</f>
        <v>6813</v>
      </c>
      <c r="H34" s="5">
        <f>SUM('Mountaineer:Charles Town'!H35)</f>
        <v>3132.95</v>
      </c>
      <c r="I34" s="5">
        <f>SUM('Mountaineer:Charles Town'!I35)</f>
        <v>0</v>
      </c>
      <c r="J34" s="5">
        <f>SUM('Mountaineer:Charles Town'!J35)</f>
        <v>20678</v>
      </c>
      <c r="K34" s="5">
        <f>SUM('Mountaineer:Charles Town'!K35)</f>
        <v>32780</v>
      </c>
      <c r="L34" s="5">
        <f>SUM('Mountaineer:Charles Town'!L35)</f>
        <v>-5819</v>
      </c>
      <c r="M34" s="5">
        <f>SUM('Mountaineer:Charles Town'!M35)</f>
        <v>347.5</v>
      </c>
      <c r="N34" s="5">
        <f>SUM('Mountaineer:Charles Town'!N35)</f>
        <v>146334.75</v>
      </c>
      <c r="O34" s="5">
        <f>SUM('Mountaineer:Charles Town'!O35)</f>
        <v>35574.020000000004</v>
      </c>
      <c r="P34" s="5">
        <f>SUM('Mountaineer:Charles Town'!P35)</f>
        <v>20779</v>
      </c>
      <c r="Q34" s="5">
        <f>SUM('Mountaineer:Charles Town'!Q35)</f>
        <v>8067.25</v>
      </c>
      <c r="R34" s="5">
        <f>SUM('Mountaineer:Charles Town'!R35)</f>
        <v>0</v>
      </c>
      <c r="S34" s="5">
        <f>SUM('Mountaineer:Charles Town'!S35)</f>
        <v>0</v>
      </c>
      <c r="T34" s="5">
        <f>SUM('Mountaineer:Charles Town'!T35)</f>
        <v>74862.75</v>
      </c>
      <c r="U34" s="5">
        <f>SUM('Mountaineer:Charles Town'!U35)</f>
        <v>194520.5</v>
      </c>
      <c r="V34" s="5">
        <f>SUM('Mountaineer:Charles Town'!V35)</f>
        <v>14686.75</v>
      </c>
      <c r="W34" s="5">
        <f>SUM('Mountaineer:Charles Town'!W35)</f>
        <v>32404.5</v>
      </c>
      <c r="X34" s="5">
        <f>SUM('Mountaineer:Charles Town'!X35)</f>
        <v>0</v>
      </c>
      <c r="Y34" s="5">
        <f>SUM('Mountaineer:Charles Town'!Y35)</f>
        <v>46847.360000000001</v>
      </c>
      <c r="Z34" s="5">
        <f>SUM('Mountaineer:Charles Town'!Z35)</f>
        <v>505.4</v>
      </c>
      <c r="AA34" s="5">
        <f>SUM('Mountaineer:Charles Town'!AA35)</f>
        <v>0</v>
      </c>
      <c r="AB34" s="5">
        <f>SUM('Mountaineer:Charles Town'!AB35)</f>
        <v>31463</v>
      </c>
      <c r="AC34" s="5">
        <f>SUM('Mountaineer:Charles Town'!AC35)</f>
        <v>1398039.97</v>
      </c>
      <c r="AD34" s="5">
        <f>SUM('Mountaineer:Charles Town'!AD35)</f>
        <v>489314</v>
      </c>
    </row>
    <row r="35" spans="1:30" ht="15" customHeight="1" x14ac:dyDescent="0.25">
      <c r="A35" s="17">
        <f t="shared" si="1"/>
        <v>44198</v>
      </c>
      <c r="B35" s="5">
        <f>SUM('Mountaineer:Charles Town'!B36)</f>
        <v>0</v>
      </c>
      <c r="C35" s="5">
        <f>SUM('Mountaineer:Charles Town'!C36)</f>
        <v>570163</v>
      </c>
      <c r="D35" s="5">
        <f>SUM('Mountaineer:Charles Town'!D36)</f>
        <v>166765.5</v>
      </c>
      <c r="E35" s="5">
        <f>SUM('Mountaineer:Charles Town'!E36)</f>
        <v>0</v>
      </c>
      <c r="F35" s="5">
        <f>SUM('Mountaineer:Charles Town'!F36)</f>
        <v>0</v>
      </c>
      <c r="G35" s="5">
        <f>SUM('Mountaineer:Charles Town'!G36)</f>
        <v>225887</v>
      </c>
      <c r="H35" s="5">
        <f>SUM('Mountaineer:Charles Town'!H36)</f>
        <v>22114.34</v>
      </c>
      <c r="I35" s="5">
        <f>SUM('Mountaineer:Charles Town'!I36)</f>
        <v>0</v>
      </c>
      <c r="J35" s="5">
        <f>SUM('Mountaineer:Charles Town'!J36)</f>
        <v>41550</v>
      </c>
      <c r="K35" s="5">
        <f>SUM('Mountaineer:Charles Town'!K36)</f>
        <v>33691</v>
      </c>
      <c r="L35" s="5">
        <f>SUM('Mountaineer:Charles Town'!L36)</f>
        <v>38760</v>
      </c>
      <c r="M35" s="5">
        <f>SUM('Mountaineer:Charles Town'!M36)</f>
        <v>32070.5</v>
      </c>
      <c r="N35" s="5">
        <f>SUM('Mountaineer:Charles Town'!N36)</f>
        <v>189915</v>
      </c>
      <c r="O35" s="5">
        <f>SUM('Mountaineer:Charles Town'!O36)</f>
        <v>94880.44</v>
      </c>
      <c r="P35" s="5">
        <f>SUM('Mountaineer:Charles Town'!P36)</f>
        <v>21017.5</v>
      </c>
      <c r="Q35" s="5">
        <f>SUM('Mountaineer:Charles Town'!Q36)</f>
        <v>21883.75</v>
      </c>
      <c r="R35" s="5">
        <f>SUM('Mountaineer:Charles Town'!R36)</f>
        <v>0</v>
      </c>
      <c r="S35" s="5">
        <f>SUM('Mountaineer:Charles Town'!S36)</f>
        <v>0</v>
      </c>
      <c r="T35" s="5">
        <f>SUM('Mountaineer:Charles Town'!T36)</f>
        <v>47910.5</v>
      </c>
      <c r="U35" s="5">
        <f>SUM('Mountaineer:Charles Town'!U36)</f>
        <v>217160</v>
      </c>
      <c r="V35" s="5">
        <f>SUM('Mountaineer:Charles Town'!V36)</f>
        <v>19622.75</v>
      </c>
      <c r="W35" s="5">
        <f>SUM('Mountaineer:Charles Town'!W36)</f>
        <v>63590.5</v>
      </c>
      <c r="X35" s="5">
        <f>SUM('Mountaineer:Charles Town'!X36)</f>
        <v>0</v>
      </c>
      <c r="Y35" s="5">
        <f>SUM('Mountaineer:Charles Town'!Y36)</f>
        <v>95183.94</v>
      </c>
      <c r="Z35" s="5">
        <f>SUM('Mountaineer:Charles Town'!Z36)</f>
        <v>7415.39</v>
      </c>
      <c r="AA35" s="5">
        <f>SUM('Mountaineer:Charles Town'!AA36)</f>
        <v>0</v>
      </c>
      <c r="AB35" s="5">
        <f>SUM('Mountaineer:Charles Town'!AB36)</f>
        <v>42873.5</v>
      </c>
      <c r="AC35" s="5">
        <f>SUM('Mountaineer:Charles Town'!AC36)</f>
        <v>1952454.6099999999</v>
      </c>
      <c r="AD35" s="5">
        <f>SUM('Mountaineer:Charles Town'!AD36)</f>
        <v>683359.12</v>
      </c>
    </row>
    <row r="36" spans="1:30" ht="15" customHeight="1" x14ac:dyDescent="0.25">
      <c r="A36" s="17">
        <f t="shared" si="1"/>
        <v>44205</v>
      </c>
      <c r="B36" s="5">
        <f>SUM('Mountaineer:Charles Town'!B37)</f>
        <v>0</v>
      </c>
      <c r="C36" s="5">
        <f>SUM('Mountaineer:Charles Town'!C37)</f>
        <v>703883.5</v>
      </c>
      <c r="D36" s="5">
        <f>SUM('Mountaineer:Charles Town'!D37)</f>
        <v>146705.5</v>
      </c>
      <c r="E36" s="5">
        <f>SUM('Mountaineer:Charles Town'!E37)</f>
        <v>0</v>
      </c>
      <c r="F36" s="5">
        <f>SUM('Mountaineer:Charles Town'!F37)</f>
        <v>0</v>
      </c>
      <c r="G36" s="5">
        <f>SUM('Mountaineer:Charles Town'!G37)</f>
        <v>124776</v>
      </c>
      <c r="H36" s="5">
        <f>SUM('Mountaineer:Charles Town'!H37)</f>
        <v>10605.36</v>
      </c>
      <c r="I36" s="5">
        <f>SUM('Mountaineer:Charles Town'!I37)</f>
        <v>0</v>
      </c>
      <c r="J36" s="5">
        <f>SUM('Mountaineer:Charles Town'!J37)</f>
        <v>-1070</v>
      </c>
      <c r="K36" s="5">
        <f>SUM('Mountaineer:Charles Town'!K37)</f>
        <v>27718</v>
      </c>
      <c r="L36" s="5">
        <f>SUM('Mountaineer:Charles Town'!L37)</f>
        <v>10336</v>
      </c>
      <c r="M36" s="5">
        <f>SUM('Mountaineer:Charles Town'!M37)</f>
        <v>514.5</v>
      </c>
      <c r="N36" s="5">
        <f>SUM('Mountaineer:Charles Town'!N37)</f>
        <v>82989.75</v>
      </c>
      <c r="O36" s="5">
        <f>SUM('Mountaineer:Charles Town'!O37)</f>
        <v>59873.91</v>
      </c>
      <c r="P36" s="5">
        <f>SUM('Mountaineer:Charles Town'!P37)</f>
        <v>20414</v>
      </c>
      <c r="Q36" s="5">
        <f>SUM('Mountaineer:Charles Town'!Q37)</f>
        <v>7091.5</v>
      </c>
      <c r="R36" s="5">
        <f>SUM('Mountaineer:Charles Town'!R37)</f>
        <v>0</v>
      </c>
      <c r="S36" s="5">
        <f>SUM('Mountaineer:Charles Town'!S37)</f>
        <v>0</v>
      </c>
      <c r="T36" s="5">
        <f>SUM('Mountaineer:Charles Town'!T37)</f>
        <v>47532.5</v>
      </c>
      <c r="U36" s="5">
        <f>SUM('Mountaineer:Charles Town'!U37)</f>
        <v>217208</v>
      </c>
      <c r="V36" s="5">
        <f>SUM('Mountaineer:Charles Town'!V37)</f>
        <v>128.5</v>
      </c>
      <c r="W36" s="5">
        <f>SUM('Mountaineer:Charles Town'!W37)</f>
        <v>36766.5</v>
      </c>
      <c r="X36" s="5">
        <f>SUM('Mountaineer:Charles Town'!X37)</f>
        <v>0</v>
      </c>
      <c r="Y36" s="5">
        <f>SUM('Mountaineer:Charles Town'!Y37)</f>
        <v>62054.5</v>
      </c>
      <c r="Z36" s="5">
        <f>SUM('Mountaineer:Charles Town'!Z37)</f>
        <v>6536.75</v>
      </c>
      <c r="AA36" s="5">
        <f>SUM('Mountaineer:Charles Town'!AA37)</f>
        <v>0</v>
      </c>
      <c r="AB36" s="5">
        <f>SUM('Mountaineer:Charles Town'!AB37)</f>
        <v>15705</v>
      </c>
      <c r="AC36" s="5">
        <f>SUM('Mountaineer:Charles Town'!AC37)</f>
        <v>1579769.77</v>
      </c>
      <c r="AD36" s="5">
        <f>SUM('Mountaineer:Charles Town'!AD37)</f>
        <v>552919.42999999993</v>
      </c>
    </row>
    <row r="37" spans="1:30" ht="15" customHeight="1" x14ac:dyDescent="0.25">
      <c r="A37" s="17">
        <f t="shared" si="1"/>
        <v>44212</v>
      </c>
      <c r="B37" s="5">
        <f>SUM('Mountaineer:Charles Town'!B38)</f>
        <v>0</v>
      </c>
      <c r="C37" s="5">
        <f>SUM('Mountaineer:Charles Town'!C38)</f>
        <v>574984.5</v>
      </c>
      <c r="D37" s="5">
        <f>SUM('Mountaineer:Charles Town'!D38)</f>
        <v>100366.5</v>
      </c>
      <c r="E37" s="5">
        <f>SUM('Mountaineer:Charles Town'!E38)</f>
        <v>0</v>
      </c>
      <c r="F37" s="5">
        <f>SUM('Mountaineer:Charles Town'!F38)</f>
        <v>0</v>
      </c>
      <c r="G37" s="5">
        <f>SUM('Mountaineer:Charles Town'!G38)</f>
        <v>218495</v>
      </c>
      <c r="H37" s="5">
        <f>SUM('Mountaineer:Charles Town'!H38)</f>
        <v>18245.41</v>
      </c>
      <c r="I37" s="5">
        <f>SUM('Mountaineer:Charles Town'!I38)</f>
        <v>0</v>
      </c>
      <c r="J37" s="5">
        <f>SUM('Mountaineer:Charles Town'!J38)</f>
        <v>22683</v>
      </c>
      <c r="K37" s="5">
        <f>SUM('Mountaineer:Charles Town'!K38)</f>
        <v>30687</v>
      </c>
      <c r="L37" s="5">
        <f>SUM('Mountaineer:Charles Town'!L38)</f>
        <v>11079</v>
      </c>
      <c r="M37" s="5">
        <f>SUM('Mountaineer:Charles Town'!M38)</f>
        <v>0</v>
      </c>
      <c r="N37" s="5">
        <f>SUM('Mountaineer:Charles Town'!N38)</f>
        <v>134004.25</v>
      </c>
      <c r="O37" s="5">
        <f>SUM('Mountaineer:Charles Town'!O38)</f>
        <v>37609.629999999997</v>
      </c>
      <c r="P37" s="5">
        <f>SUM('Mountaineer:Charles Town'!P38)</f>
        <v>16511</v>
      </c>
      <c r="Q37" s="5">
        <f>SUM('Mountaineer:Charles Town'!Q38)</f>
        <v>5492.5</v>
      </c>
      <c r="R37" s="5">
        <f>SUM('Mountaineer:Charles Town'!R38)</f>
        <v>0</v>
      </c>
      <c r="S37" s="5">
        <f>SUM('Mountaineer:Charles Town'!S38)</f>
        <v>0</v>
      </c>
      <c r="T37" s="5">
        <f>SUM('Mountaineer:Charles Town'!T38)</f>
        <v>52728</v>
      </c>
      <c r="U37" s="5">
        <f>SUM('Mountaineer:Charles Town'!U38)</f>
        <v>135752.5</v>
      </c>
      <c r="V37" s="5">
        <f>SUM('Mountaineer:Charles Town'!V38)</f>
        <v>8939.75</v>
      </c>
      <c r="W37" s="5">
        <f>SUM('Mountaineer:Charles Town'!W38)</f>
        <v>38083</v>
      </c>
      <c r="X37" s="5">
        <f>SUM('Mountaineer:Charles Town'!X38)</f>
        <v>0</v>
      </c>
      <c r="Y37" s="5">
        <f>SUM('Mountaineer:Charles Town'!Y38)</f>
        <v>64627.56</v>
      </c>
      <c r="Z37" s="5">
        <f>SUM('Mountaineer:Charles Town'!Z38)</f>
        <v>-232.35</v>
      </c>
      <c r="AA37" s="5">
        <f>SUM('Mountaineer:Charles Town'!AA38)</f>
        <v>0</v>
      </c>
      <c r="AB37" s="5">
        <f>SUM('Mountaineer:Charles Town'!AB38)</f>
        <v>17608.5</v>
      </c>
      <c r="AC37" s="5">
        <f>SUM('Mountaineer:Charles Town'!AC38)</f>
        <v>1487664.75</v>
      </c>
      <c r="AD37" s="5">
        <f>SUM('Mountaineer:Charles Town'!AD38)</f>
        <v>520682.66000000003</v>
      </c>
    </row>
    <row r="38" spans="1:30" ht="15" customHeight="1" x14ac:dyDescent="0.25">
      <c r="A38" s="17">
        <f t="shared" si="1"/>
        <v>44219</v>
      </c>
      <c r="B38" s="5">
        <f>SUM('Mountaineer:Charles Town'!B39)</f>
        <v>0</v>
      </c>
      <c r="C38" s="5">
        <f>SUM('Mountaineer:Charles Town'!C39)</f>
        <v>607563.75</v>
      </c>
      <c r="D38" s="5">
        <f>SUM('Mountaineer:Charles Town'!D39)</f>
        <v>132091</v>
      </c>
      <c r="E38" s="5">
        <f>SUM('Mountaineer:Charles Town'!E39)</f>
        <v>0</v>
      </c>
      <c r="F38" s="5">
        <f>SUM('Mountaineer:Charles Town'!F39)</f>
        <v>0</v>
      </c>
      <c r="G38" s="5">
        <f>SUM('Mountaineer:Charles Town'!G39)</f>
        <v>138738</v>
      </c>
      <c r="H38" s="5">
        <f>SUM('Mountaineer:Charles Town'!H39)</f>
        <v>6064.56</v>
      </c>
      <c r="I38" s="5">
        <f>SUM('Mountaineer:Charles Town'!I39)</f>
        <v>0</v>
      </c>
      <c r="J38" s="5">
        <f>SUM('Mountaineer:Charles Town'!J39)</f>
        <v>13385</v>
      </c>
      <c r="K38" s="5">
        <f>SUM('Mountaineer:Charles Town'!K39)</f>
        <v>39021</v>
      </c>
      <c r="L38" s="5">
        <f>SUM('Mountaineer:Charles Town'!L39)</f>
        <v>9177</v>
      </c>
      <c r="M38" s="5">
        <f>SUM('Mountaineer:Charles Town'!M39)</f>
        <v>2659.25</v>
      </c>
      <c r="N38" s="5">
        <f>SUM('Mountaineer:Charles Town'!N39)</f>
        <v>85827.25</v>
      </c>
      <c r="O38" s="5">
        <f>SUM('Mountaineer:Charles Town'!O39)</f>
        <v>60780.29</v>
      </c>
      <c r="P38" s="5">
        <f>SUM('Mountaineer:Charles Town'!P39)</f>
        <v>17234</v>
      </c>
      <c r="Q38" s="5">
        <f>SUM('Mountaineer:Charles Town'!Q39)</f>
        <v>13096.75</v>
      </c>
      <c r="R38" s="5">
        <f>SUM('Mountaineer:Charles Town'!R39)</f>
        <v>0</v>
      </c>
      <c r="S38" s="5">
        <f>SUM('Mountaineer:Charles Town'!S39)</f>
        <v>0</v>
      </c>
      <c r="T38" s="5">
        <f>SUM('Mountaineer:Charles Town'!T39)</f>
        <v>46022</v>
      </c>
      <c r="U38" s="5">
        <f>SUM('Mountaineer:Charles Town'!U39)</f>
        <v>208854.75</v>
      </c>
      <c r="V38" s="5">
        <f>SUM('Mountaineer:Charles Town'!V39)</f>
        <v>14210.5</v>
      </c>
      <c r="W38" s="5">
        <f>SUM('Mountaineer:Charles Town'!W39)</f>
        <v>37611.25</v>
      </c>
      <c r="X38" s="5">
        <f>SUM('Mountaineer:Charles Town'!X39)</f>
        <v>0</v>
      </c>
      <c r="Y38" s="5">
        <f>SUM('Mountaineer:Charles Town'!Y39)</f>
        <v>60369.84</v>
      </c>
      <c r="Z38" s="5">
        <f>SUM('Mountaineer:Charles Town'!Z39)</f>
        <v>12135.85</v>
      </c>
      <c r="AA38" s="5">
        <f>SUM('Mountaineer:Charles Town'!AA39)</f>
        <v>0</v>
      </c>
      <c r="AB38" s="5">
        <f>SUM('Mountaineer:Charles Town'!AB39)</f>
        <v>28007</v>
      </c>
      <c r="AC38" s="5">
        <f>SUM('Mountaineer:Charles Town'!AC39)</f>
        <v>1532849.04</v>
      </c>
      <c r="AD38" s="5">
        <f>SUM('Mountaineer:Charles Town'!AD39)</f>
        <v>536497.16999999993</v>
      </c>
    </row>
    <row r="39" spans="1:30" ht="15" customHeight="1" x14ac:dyDescent="0.25">
      <c r="A39" s="17">
        <f t="shared" si="1"/>
        <v>44226</v>
      </c>
      <c r="B39" s="5">
        <f>SUM('Mountaineer:Charles Town'!B40)</f>
        <v>0</v>
      </c>
      <c r="C39" s="5">
        <f>SUM('Mountaineer:Charles Town'!C40)</f>
        <v>622562.25</v>
      </c>
      <c r="D39" s="5">
        <f>SUM('Mountaineer:Charles Town'!D40)</f>
        <v>102164.5</v>
      </c>
      <c r="E39" s="5">
        <f>SUM('Mountaineer:Charles Town'!E40)</f>
        <v>0</v>
      </c>
      <c r="F39" s="5">
        <f>SUM('Mountaineer:Charles Town'!F40)</f>
        <v>0</v>
      </c>
      <c r="G39" s="5">
        <f>SUM('Mountaineer:Charles Town'!G40)</f>
        <v>183003</v>
      </c>
      <c r="H39" s="5">
        <f>SUM('Mountaineer:Charles Town'!H40)</f>
        <v>-8204.5499999999993</v>
      </c>
      <c r="I39" s="5">
        <f>SUM('Mountaineer:Charles Town'!I40)</f>
        <v>23262</v>
      </c>
      <c r="J39" s="5">
        <f>SUM('Mountaineer:Charles Town'!J40)</f>
        <v>29332</v>
      </c>
      <c r="K39" s="5">
        <f>SUM('Mountaineer:Charles Town'!K40)</f>
        <v>22517</v>
      </c>
      <c r="L39" s="5">
        <f>SUM('Mountaineer:Charles Town'!L40)</f>
        <v>13038</v>
      </c>
      <c r="M39" s="5">
        <f>SUM('Mountaineer:Charles Town'!M40)</f>
        <v>11930</v>
      </c>
      <c r="N39" s="5">
        <f>SUM('Mountaineer:Charles Town'!N40)</f>
        <v>158804.75</v>
      </c>
      <c r="O39" s="5">
        <f>SUM('Mountaineer:Charles Town'!O40)</f>
        <v>57082.559999999998</v>
      </c>
      <c r="P39" s="5">
        <f>SUM('Mountaineer:Charles Town'!P40)</f>
        <v>17525.5</v>
      </c>
      <c r="Q39" s="5">
        <f>SUM('Mountaineer:Charles Town'!Q40)</f>
        <v>16242.25</v>
      </c>
      <c r="R39" s="5">
        <f>SUM('Mountaineer:Charles Town'!R40)</f>
        <v>0</v>
      </c>
      <c r="S39" s="5">
        <f>SUM('Mountaineer:Charles Town'!S40)</f>
        <v>0</v>
      </c>
      <c r="T39" s="5">
        <f>SUM('Mountaineer:Charles Town'!T40)</f>
        <v>61630.25</v>
      </c>
      <c r="U39" s="5">
        <f>SUM('Mountaineer:Charles Town'!U40)</f>
        <v>147360.75</v>
      </c>
      <c r="V39" s="5">
        <f>SUM('Mountaineer:Charles Town'!V40)</f>
        <v>13954</v>
      </c>
      <c r="W39" s="5">
        <f>SUM('Mountaineer:Charles Town'!W40)</f>
        <v>25518.5</v>
      </c>
      <c r="X39" s="5">
        <f>SUM('Mountaineer:Charles Town'!X40)</f>
        <v>0</v>
      </c>
      <c r="Y39" s="5">
        <f>SUM('Mountaineer:Charles Town'!Y40)</f>
        <v>51959.4</v>
      </c>
      <c r="Z39" s="5">
        <f>SUM('Mountaineer:Charles Town'!Z40)</f>
        <v>7643.24</v>
      </c>
      <c r="AA39" s="5">
        <f>SUM('Mountaineer:Charles Town'!AA40)</f>
        <v>0</v>
      </c>
      <c r="AB39" s="5">
        <f>SUM('Mountaineer:Charles Town'!AB40)</f>
        <v>15640.5</v>
      </c>
      <c r="AC39" s="5">
        <f>SUM('Mountaineer:Charles Town'!AC40)</f>
        <v>1572965.9</v>
      </c>
      <c r="AD39" s="5">
        <f>SUM('Mountaineer:Charles Town'!AD40)</f>
        <v>550538.05999999994</v>
      </c>
    </row>
    <row r="40" spans="1:30" ht="15" customHeight="1" x14ac:dyDescent="0.25">
      <c r="A40" s="17">
        <f t="shared" si="1"/>
        <v>44233</v>
      </c>
      <c r="B40" s="5">
        <f>SUM('Mountaineer:Charles Town'!B41)</f>
        <v>0</v>
      </c>
      <c r="C40" s="5">
        <f>SUM('Mountaineer:Charles Town'!C41)</f>
        <v>488269.98</v>
      </c>
      <c r="D40" s="5">
        <f>SUM('Mountaineer:Charles Town'!D41)</f>
        <v>69172</v>
      </c>
      <c r="E40" s="5">
        <f>SUM('Mountaineer:Charles Town'!E41)</f>
        <v>0</v>
      </c>
      <c r="F40" s="5">
        <f>SUM('Mountaineer:Charles Town'!F41)</f>
        <v>0</v>
      </c>
      <c r="G40" s="5">
        <f>SUM('Mountaineer:Charles Town'!G41)</f>
        <v>209633</v>
      </c>
      <c r="H40" s="5">
        <f>SUM('Mountaineer:Charles Town'!H41)</f>
        <v>13730.91</v>
      </c>
      <c r="I40" s="5">
        <f>SUM('Mountaineer:Charles Town'!I41)</f>
        <v>8393</v>
      </c>
      <c r="J40" s="5">
        <f>SUM('Mountaineer:Charles Town'!J41)</f>
        <v>4931</v>
      </c>
      <c r="K40" s="5">
        <f>SUM('Mountaineer:Charles Town'!K41)</f>
        <v>10267</v>
      </c>
      <c r="L40" s="5">
        <f>SUM('Mountaineer:Charles Town'!L41)</f>
        <v>12310</v>
      </c>
      <c r="M40" s="5">
        <f>SUM('Mountaineer:Charles Town'!M41)</f>
        <v>29213.25</v>
      </c>
      <c r="N40" s="5">
        <f>SUM('Mountaineer:Charles Town'!N41)</f>
        <v>25904.5</v>
      </c>
      <c r="O40" s="5">
        <f>SUM('Mountaineer:Charles Town'!O41)</f>
        <v>45131.25</v>
      </c>
      <c r="P40" s="5">
        <f>SUM('Mountaineer:Charles Town'!P41)</f>
        <v>7368.5</v>
      </c>
      <c r="Q40" s="5">
        <f>SUM('Mountaineer:Charles Town'!Q41)</f>
        <v>9291.75</v>
      </c>
      <c r="R40" s="5">
        <f>SUM('Mountaineer:Charles Town'!R41)</f>
        <v>0</v>
      </c>
      <c r="S40" s="5">
        <f>SUM('Mountaineer:Charles Town'!S41)</f>
        <v>0</v>
      </c>
      <c r="T40" s="5">
        <f>SUM('Mountaineer:Charles Town'!T41)</f>
        <v>52813.25</v>
      </c>
      <c r="U40" s="5">
        <f>SUM('Mountaineer:Charles Town'!U41)</f>
        <v>196825.5</v>
      </c>
      <c r="V40" s="5">
        <f>SUM('Mountaineer:Charles Town'!V41)</f>
        <v>5317</v>
      </c>
      <c r="W40" s="5">
        <f>SUM('Mountaineer:Charles Town'!W41)</f>
        <v>776.25</v>
      </c>
      <c r="X40" s="5">
        <f>SUM('Mountaineer:Charles Town'!X41)</f>
        <v>0</v>
      </c>
      <c r="Y40" s="5">
        <f>SUM('Mountaineer:Charles Town'!Y41)</f>
        <v>71483.12</v>
      </c>
      <c r="Z40" s="5">
        <f>SUM('Mountaineer:Charles Town'!Z41)</f>
        <v>-213.97</v>
      </c>
      <c r="AA40" s="5">
        <f>SUM('Mountaineer:Charles Town'!AA41)</f>
        <v>0</v>
      </c>
      <c r="AB40" s="5">
        <f>SUM('Mountaineer:Charles Town'!AB41)</f>
        <v>32958.5</v>
      </c>
      <c r="AC40" s="5">
        <f>SUM('Mountaineer:Charles Town'!AC41)</f>
        <v>1293575.79</v>
      </c>
      <c r="AD40" s="5">
        <f>SUM('Mountaineer:Charles Town'!AD41)</f>
        <v>452751.53</v>
      </c>
    </row>
    <row r="41" spans="1:30" ht="15" customHeight="1" x14ac:dyDescent="0.25">
      <c r="A41" s="17">
        <f t="shared" si="1"/>
        <v>44240</v>
      </c>
      <c r="B41" s="5">
        <f>SUM('Mountaineer:Charles Town'!B42)</f>
        <v>0</v>
      </c>
      <c r="C41" s="5">
        <f>SUM('Mountaineer:Charles Town'!C42)</f>
        <v>541332.25</v>
      </c>
      <c r="D41" s="5">
        <f>SUM('Mountaineer:Charles Town'!D42)</f>
        <v>106578</v>
      </c>
      <c r="E41" s="5">
        <f>SUM('Mountaineer:Charles Town'!E42)</f>
        <v>0</v>
      </c>
      <c r="F41" s="5">
        <f>SUM('Mountaineer:Charles Town'!F42)</f>
        <v>0</v>
      </c>
      <c r="G41" s="5">
        <f>SUM('Mountaineer:Charles Town'!G42)</f>
        <v>135060</v>
      </c>
      <c r="H41" s="5">
        <f>SUM('Mountaineer:Charles Town'!H42)</f>
        <v>7379.42</v>
      </c>
      <c r="I41" s="5">
        <f>SUM('Mountaineer:Charles Town'!I42)</f>
        <v>25490</v>
      </c>
      <c r="J41" s="5">
        <f>SUM('Mountaineer:Charles Town'!J42)</f>
        <v>16211</v>
      </c>
      <c r="K41" s="5">
        <f>SUM('Mountaineer:Charles Town'!K42)</f>
        <v>1211</v>
      </c>
      <c r="L41" s="5">
        <f>SUM('Mountaineer:Charles Town'!L42)</f>
        <v>-13792</v>
      </c>
      <c r="M41" s="5">
        <f>SUM('Mountaineer:Charles Town'!M42)</f>
        <v>23652.25</v>
      </c>
      <c r="N41" s="5">
        <f>SUM('Mountaineer:Charles Town'!N42)</f>
        <v>63733.75</v>
      </c>
      <c r="O41" s="5">
        <f>SUM('Mountaineer:Charles Town'!O42)</f>
        <v>45221.82</v>
      </c>
      <c r="P41" s="5">
        <f>SUM('Mountaineer:Charles Town'!P42)</f>
        <v>17162</v>
      </c>
      <c r="Q41" s="5">
        <f>SUM('Mountaineer:Charles Town'!Q42)</f>
        <v>9977.25</v>
      </c>
      <c r="R41" s="5">
        <f>SUM('Mountaineer:Charles Town'!R42)</f>
        <v>0</v>
      </c>
      <c r="S41" s="5">
        <f>SUM('Mountaineer:Charles Town'!S42)</f>
        <v>0</v>
      </c>
      <c r="T41" s="5">
        <f>SUM('Mountaineer:Charles Town'!T42)</f>
        <v>51073.5</v>
      </c>
      <c r="U41" s="5">
        <f>SUM('Mountaineer:Charles Town'!U42)</f>
        <v>139324</v>
      </c>
      <c r="V41" s="5">
        <f>SUM('Mountaineer:Charles Town'!V42)</f>
        <v>7540.25</v>
      </c>
      <c r="W41" s="5">
        <f>SUM('Mountaineer:Charles Town'!W42)</f>
        <v>9379</v>
      </c>
      <c r="X41" s="5">
        <f>SUM('Mountaineer:Charles Town'!X42)</f>
        <v>0</v>
      </c>
      <c r="Y41" s="5">
        <f>SUM('Mountaineer:Charles Town'!Y42)</f>
        <v>45258.2</v>
      </c>
      <c r="Z41" s="5">
        <f>SUM('Mountaineer:Charles Town'!Z42)</f>
        <v>6427.7</v>
      </c>
      <c r="AA41" s="5">
        <f>SUM('Mountaineer:Charles Town'!AA42)</f>
        <v>0</v>
      </c>
      <c r="AB41" s="5">
        <f>SUM('Mountaineer:Charles Town'!AB42)</f>
        <v>21409</v>
      </c>
      <c r="AC41" s="5">
        <f>SUM('Mountaineer:Charles Town'!AC42)</f>
        <v>1259628.3900000001</v>
      </c>
      <c r="AD41" s="5">
        <f>SUM('Mountaineer:Charles Town'!AD42)</f>
        <v>440869.93</v>
      </c>
    </row>
    <row r="42" spans="1:30" ht="15" customHeight="1" x14ac:dyDescent="0.25">
      <c r="A42" s="17">
        <f t="shared" si="1"/>
        <v>44247</v>
      </c>
      <c r="B42" s="5">
        <f>SUM('Mountaineer:Charles Town'!B43)</f>
        <v>0</v>
      </c>
      <c r="C42" s="5">
        <f>SUM('Mountaineer:Charles Town'!C43)</f>
        <v>496599.25</v>
      </c>
      <c r="D42" s="5">
        <f>SUM('Mountaineer:Charles Town'!D43)</f>
        <v>83626.5</v>
      </c>
      <c r="E42" s="5">
        <f>SUM('Mountaineer:Charles Town'!E43)</f>
        <v>0</v>
      </c>
      <c r="F42" s="5">
        <f>SUM('Mountaineer:Charles Town'!F43)</f>
        <v>0</v>
      </c>
      <c r="G42" s="5">
        <f>SUM('Mountaineer:Charles Town'!G43)</f>
        <v>100732</v>
      </c>
      <c r="H42" s="5">
        <f>SUM('Mountaineer:Charles Town'!H43)</f>
        <v>9517.52</v>
      </c>
      <c r="I42" s="5">
        <f>SUM('Mountaineer:Charles Town'!I43)</f>
        <v>13488</v>
      </c>
      <c r="J42" s="5">
        <f>SUM('Mountaineer:Charles Town'!J43)</f>
        <v>27885</v>
      </c>
      <c r="K42" s="5">
        <f>SUM('Mountaineer:Charles Town'!K43)</f>
        <v>27233</v>
      </c>
      <c r="L42" s="5">
        <f>SUM('Mountaineer:Charles Town'!L43)</f>
        <v>8422</v>
      </c>
      <c r="M42" s="5">
        <f>SUM('Mountaineer:Charles Town'!M43)</f>
        <v>76574.25</v>
      </c>
      <c r="N42" s="5">
        <f>SUM('Mountaineer:Charles Town'!N43)</f>
        <v>214001.25</v>
      </c>
      <c r="O42" s="5">
        <f>SUM('Mountaineer:Charles Town'!O43)</f>
        <v>29435</v>
      </c>
      <c r="P42" s="5">
        <f>SUM('Mountaineer:Charles Town'!P43)</f>
        <v>24916</v>
      </c>
      <c r="Q42" s="5">
        <f>SUM('Mountaineer:Charles Town'!Q43)</f>
        <v>9903.75</v>
      </c>
      <c r="R42" s="5">
        <f>SUM('Mountaineer:Charles Town'!R43)</f>
        <v>0</v>
      </c>
      <c r="S42" s="5">
        <f>SUM('Mountaineer:Charles Town'!S43)</f>
        <v>0</v>
      </c>
      <c r="T42" s="5">
        <f>SUM('Mountaineer:Charles Town'!T43)</f>
        <v>77084</v>
      </c>
      <c r="U42" s="5">
        <f>SUM('Mountaineer:Charles Town'!U43)</f>
        <v>198179.5</v>
      </c>
      <c r="V42" s="5">
        <f>SUM('Mountaineer:Charles Town'!V43)</f>
        <v>3896</v>
      </c>
      <c r="W42" s="5">
        <f>SUM('Mountaineer:Charles Town'!W43)</f>
        <v>32519.5</v>
      </c>
      <c r="X42" s="5">
        <f>SUM('Mountaineer:Charles Town'!X43)</f>
        <v>0</v>
      </c>
      <c r="Y42" s="5">
        <f>SUM('Mountaineer:Charles Town'!Y43)</f>
        <v>55997</v>
      </c>
      <c r="Z42" s="5">
        <f>SUM('Mountaineer:Charles Town'!Z43)</f>
        <v>11783</v>
      </c>
      <c r="AA42" s="5">
        <f>SUM('Mountaineer:Charles Town'!AA43)</f>
        <v>0</v>
      </c>
      <c r="AB42" s="5">
        <f>SUM('Mountaineer:Charles Town'!AB43)</f>
        <v>24342</v>
      </c>
      <c r="AC42" s="5">
        <f>SUM('Mountaineer:Charles Town'!AC43)</f>
        <v>1526134.52</v>
      </c>
      <c r="AD42" s="5">
        <f>SUM('Mountaineer:Charles Town'!AD43)</f>
        <v>534147.1</v>
      </c>
    </row>
    <row r="43" spans="1:30" ht="15" customHeight="1" x14ac:dyDescent="0.25">
      <c r="A43" s="17">
        <f t="shared" si="1"/>
        <v>44254</v>
      </c>
      <c r="B43" s="5">
        <f>SUM('Mountaineer:Charles Town'!B44)</f>
        <v>0</v>
      </c>
      <c r="C43" s="5">
        <f>SUM('Mountaineer:Charles Town'!C44)</f>
        <v>580546</v>
      </c>
      <c r="D43" s="5">
        <f>SUM('Mountaineer:Charles Town'!D44)</f>
        <v>39350</v>
      </c>
      <c r="E43" s="5">
        <f>SUM('Mountaineer:Charles Town'!E44)</f>
        <v>0</v>
      </c>
      <c r="F43" s="5">
        <f>SUM('Mountaineer:Charles Town'!F44)</f>
        <v>0</v>
      </c>
      <c r="G43" s="5">
        <f>SUM('Mountaineer:Charles Town'!G44)</f>
        <v>146504</v>
      </c>
      <c r="H43" s="5">
        <f>SUM('Mountaineer:Charles Town'!H44)</f>
        <v>13165.28</v>
      </c>
      <c r="I43" s="5">
        <f>SUM('Mountaineer:Charles Town'!I44)</f>
        <v>20923</v>
      </c>
      <c r="J43" s="5">
        <f>SUM('Mountaineer:Charles Town'!J44)</f>
        <v>29721</v>
      </c>
      <c r="K43" s="5">
        <f>SUM('Mountaineer:Charles Town'!K44)</f>
        <v>27992</v>
      </c>
      <c r="L43" s="5">
        <f>SUM('Mountaineer:Charles Town'!L44)</f>
        <v>18698</v>
      </c>
      <c r="M43" s="5">
        <f>SUM('Mountaineer:Charles Town'!M44)</f>
        <v>42938.5</v>
      </c>
      <c r="N43" s="5">
        <f>SUM('Mountaineer:Charles Town'!N44)</f>
        <v>165986.5</v>
      </c>
      <c r="O43" s="5">
        <f>SUM('Mountaineer:Charles Town'!O44)</f>
        <v>55750</v>
      </c>
      <c r="P43" s="5">
        <f>SUM('Mountaineer:Charles Town'!P44)</f>
        <v>14758.5</v>
      </c>
      <c r="Q43" s="5">
        <f>SUM('Mountaineer:Charles Town'!Q44)</f>
        <v>642.5</v>
      </c>
      <c r="R43" s="5">
        <f>SUM('Mountaineer:Charles Town'!R44)</f>
        <v>0</v>
      </c>
      <c r="S43" s="5">
        <f>SUM('Mountaineer:Charles Town'!S44)</f>
        <v>0</v>
      </c>
      <c r="T43" s="5">
        <f>SUM('Mountaineer:Charles Town'!T44)</f>
        <v>33319</v>
      </c>
      <c r="U43" s="5">
        <f>SUM('Mountaineer:Charles Town'!U44)</f>
        <v>201748.5</v>
      </c>
      <c r="V43" s="5">
        <f>SUM('Mountaineer:Charles Town'!V44)</f>
        <v>9595</v>
      </c>
      <c r="W43" s="5">
        <f>SUM('Mountaineer:Charles Town'!W44)</f>
        <v>34677</v>
      </c>
      <c r="X43" s="5">
        <f>SUM('Mountaineer:Charles Town'!X44)</f>
        <v>0</v>
      </c>
      <c r="Y43" s="5">
        <f>SUM('Mountaineer:Charles Town'!Y44)</f>
        <v>45076</v>
      </c>
      <c r="Z43" s="5">
        <f>SUM('Mountaineer:Charles Town'!Z44)</f>
        <v>3957.5</v>
      </c>
      <c r="AA43" s="5">
        <f>SUM('Mountaineer:Charles Town'!AA44)</f>
        <v>0</v>
      </c>
      <c r="AB43" s="5">
        <f>SUM('Mountaineer:Charles Town'!AB44)</f>
        <v>39846</v>
      </c>
      <c r="AC43" s="5">
        <f>SUM('Mountaineer:Charles Town'!AC44)</f>
        <v>1525194.28</v>
      </c>
      <c r="AD43" s="5">
        <f>SUM('Mountaineer:Charles Town'!AD44)</f>
        <v>533817.99</v>
      </c>
    </row>
    <row r="44" spans="1:30" ht="15" customHeight="1" x14ac:dyDescent="0.25">
      <c r="A44" s="17">
        <f t="shared" si="1"/>
        <v>44261</v>
      </c>
      <c r="B44" s="5">
        <f>SUM('Mountaineer:Charles Town'!B45)</f>
        <v>0</v>
      </c>
      <c r="C44" s="5">
        <f>SUM('Mountaineer:Charles Town'!C45)</f>
        <v>587387.25</v>
      </c>
      <c r="D44" s="5">
        <f>SUM('Mountaineer:Charles Town'!D45)</f>
        <v>84542.5</v>
      </c>
      <c r="E44" s="5">
        <f>SUM('Mountaineer:Charles Town'!E45)</f>
        <v>0</v>
      </c>
      <c r="F44" s="5">
        <f>SUM('Mountaineer:Charles Town'!F45)</f>
        <v>0</v>
      </c>
      <c r="G44" s="5">
        <f>SUM('Mountaineer:Charles Town'!G45)</f>
        <v>134391</v>
      </c>
      <c r="H44" s="5">
        <f>SUM('Mountaineer:Charles Town'!H45)</f>
        <v>10130.879999999999</v>
      </c>
      <c r="I44" s="5">
        <f>SUM('Mountaineer:Charles Town'!I45)</f>
        <v>25326</v>
      </c>
      <c r="J44" s="5">
        <f>SUM('Mountaineer:Charles Town'!J45)</f>
        <v>28930</v>
      </c>
      <c r="K44" s="5">
        <f>SUM('Mountaineer:Charles Town'!K45)</f>
        <v>18453</v>
      </c>
      <c r="L44" s="5">
        <f>SUM('Mountaineer:Charles Town'!L45)</f>
        <v>25109</v>
      </c>
      <c r="M44" s="5">
        <f>SUM('Mountaineer:Charles Town'!M45)</f>
        <v>-1949</v>
      </c>
      <c r="N44" s="5">
        <f>SUM('Mountaineer:Charles Town'!N45)</f>
        <v>133034</v>
      </c>
      <c r="O44" s="5">
        <f>SUM('Mountaineer:Charles Town'!O45)</f>
        <v>44637</v>
      </c>
      <c r="P44" s="5">
        <f>SUM('Mountaineer:Charles Town'!P45)</f>
        <v>19433.5</v>
      </c>
      <c r="Q44" s="5">
        <f>SUM('Mountaineer:Charles Town'!Q45)</f>
        <v>16762</v>
      </c>
      <c r="R44" s="5">
        <f>SUM('Mountaineer:Charles Town'!R45)</f>
        <v>0</v>
      </c>
      <c r="S44" s="5">
        <f>SUM('Mountaineer:Charles Town'!S45)</f>
        <v>0</v>
      </c>
      <c r="T44" s="5">
        <f>SUM('Mountaineer:Charles Town'!T45)</f>
        <v>39595.25</v>
      </c>
      <c r="U44" s="5">
        <f>SUM('Mountaineer:Charles Town'!U45)</f>
        <v>149400</v>
      </c>
      <c r="V44" s="5">
        <f>SUM('Mountaineer:Charles Town'!V45)</f>
        <v>4231.09</v>
      </c>
      <c r="W44" s="5">
        <f>SUM('Mountaineer:Charles Town'!W45)</f>
        <v>44187</v>
      </c>
      <c r="X44" s="5">
        <f>SUM('Mountaineer:Charles Town'!X45)</f>
        <v>0</v>
      </c>
      <c r="Y44" s="5">
        <f>SUM('Mountaineer:Charles Town'!Y45)</f>
        <v>62789</v>
      </c>
      <c r="Z44" s="5">
        <f>SUM('Mountaineer:Charles Town'!Z45)</f>
        <v>7180</v>
      </c>
      <c r="AA44" s="5">
        <f>SUM('Mountaineer:Charles Town'!AA45)</f>
        <v>0</v>
      </c>
      <c r="AB44" s="5">
        <f>SUM('Mountaineer:Charles Town'!AB45)</f>
        <v>31269.5</v>
      </c>
      <c r="AC44" s="5">
        <f>SUM('Mountaineer:Charles Town'!AC45)</f>
        <v>1464838.97</v>
      </c>
      <c r="AD44" s="5">
        <f>SUM('Mountaineer:Charles Town'!AD45)</f>
        <v>512693.64</v>
      </c>
    </row>
    <row r="45" spans="1:30" ht="15" customHeight="1" x14ac:dyDescent="0.25">
      <c r="A45" s="17">
        <f t="shared" si="1"/>
        <v>44268</v>
      </c>
      <c r="B45" s="5">
        <f>SUM('Mountaineer:Charles Town'!B46)</f>
        <v>0</v>
      </c>
      <c r="C45" s="5">
        <f>SUM('Mountaineer:Charles Town'!C46)</f>
        <v>561837.5</v>
      </c>
      <c r="D45" s="5">
        <f>SUM('Mountaineer:Charles Town'!D46)</f>
        <v>-59702.5</v>
      </c>
      <c r="E45" s="5">
        <f>SUM('Mountaineer:Charles Town'!E46)</f>
        <v>0</v>
      </c>
      <c r="F45" s="5">
        <f>SUM('Mountaineer:Charles Town'!F46)</f>
        <v>0</v>
      </c>
      <c r="G45" s="5">
        <f>SUM('Mountaineer:Charles Town'!G46)</f>
        <v>143899</v>
      </c>
      <c r="H45" s="5">
        <f>SUM('Mountaineer:Charles Town'!H46)</f>
        <v>1105.33</v>
      </c>
      <c r="I45" s="5">
        <f>SUM('Mountaineer:Charles Town'!I46)</f>
        <v>37446</v>
      </c>
      <c r="J45" s="5">
        <f>SUM('Mountaineer:Charles Town'!J46)</f>
        <v>20263</v>
      </c>
      <c r="K45" s="5">
        <f>SUM('Mountaineer:Charles Town'!K46)</f>
        <v>25887</v>
      </c>
      <c r="L45" s="5">
        <f>SUM('Mountaineer:Charles Town'!L46)</f>
        <v>16574</v>
      </c>
      <c r="M45" s="5">
        <f>SUM('Mountaineer:Charles Town'!M46)</f>
        <v>28600</v>
      </c>
      <c r="N45" s="5">
        <f>SUM('Mountaineer:Charles Town'!N46)</f>
        <v>133770.5</v>
      </c>
      <c r="O45" s="5">
        <f>SUM('Mountaineer:Charles Town'!O46)</f>
        <v>57696</v>
      </c>
      <c r="P45" s="5">
        <f>SUM('Mountaineer:Charles Town'!P46)</f>
        <v>21860.5</v>
      </c>
      <c r="Q45" s="5">
        <f>SUM('Mountaineer:Charles Town'!Q46)</f>
        <v>17417.25</v>
      </c>
      <c r="R45" s="5">
        <f>SUM('Mountaineer:Charles Town'!R46)</f>
        <v>0</v>
      </c>
      <c r="S45" s="5">
        <f>SUM('Mountaineer:Charles Town'!S46)</f>
        <v>0</v>
      </c>
      <c r="T45" s="5">
        <f>SUM('Mountaineer:Charles Town'!T46)</f>
        <v>81110.25</v>
      </c>
      <c r="U45" s="5">
        <f>SUM('Mountaineer:Charles Town'!U46)</f>
        <v>140191.75</v>
      </c>
      <c r="V45" s="5">
        <f>SUM('Mountaineer:Charles Town'!V46)</f>
        <v>2100.16</v>
      </c>
      <c r="W45" s="5">
        <f>SUM('Mountaineer:Charles Town'!W46)</f>
        <v>43515.75</v>
      </c>
      <c r="X45" s="5">
        <f>SUM('Mountaineer:Charles Town'!X46)</f>
        <v>0</v>
      </c>
      <c r="Y45" s="5">
        <f>SUM('Mountaineer:Charles Town'!Y46)</f>
        <v>61837.5</v>
      </c>
      <c r="Z45" s="5">
        <f>SUM('Mountaineer:Charles Town'!Z46)</f>
        <v>5434.5</v>
      </c>
      <c r="AA45" s="5">
        <f>SUM('Mountaineer:Charles Town'!AA46)</f>
        <v>0</v>
      </c>
      <c r="AB45" s="5">
        <f>SUM('Mountaineer:Charles Town'!AB46)</f>
        <v>27758.5</v>
      </c>
      <c r="AC45" s="5">
        <f>SUM('Mountaineer:Charles Town'!AC46)</f>
        <v>1368601.99</v>
      </c>
      <c r="AD45" s="5">
        <f>SUM('Mountaineer:Charles Town'!AD46)</f>
        <v>479010.69</v>
      </c>
    </row>
    <row r="46" spans="1:30" ht="15" customHeight="1" x14ac:dyDescent="0.25">
      <c r="A46" s="17">
        <f t="shared" si="1"/>
        <v>44275</v>
      </c>
      <c r="B46" s="5">
        <f>SUM('Mountaineer:Charles Town'!B47)</f>
        <v>0</v>
      </c>
      <c r="C46" s="5">
        <f>SUM('Mountaineer:Charles Town'!C47)</f>
        <v>817113.5</v>
      </c>
      <c r="D46" s="5">
        <f>SUM('Mountaineer:Charles Town'!D47)</f>
        <v>129460.5</v>
      </c>
      <c r="E46" s="5">
        <f>SUM('Mountaineer:Charles Town'!E47)</f>
        <v>3612</v>
      </c>
      <c r="F46" s="5">
        <f>SUM('Mountaineer:Charles Town'!F47)</f>
        <v>0</v>
      </c>
      <c r="G46" s="5">
        <f>SUM('Mountaineer:Charles Town'!G47)</f>
        <v>155209</v>
      </c>
      <c r="H46" s="5">
        <f>SUM('Mountaineer:Charles Town'!H47)</f>
        <v>-1861.96</v>
      </c>
      <c r="I46" s="5">
        <f>SUM('Mountaineer:Charles Town'!I47)</f>
        <v>34182</v>
      </c>
      <c r="J46" s="5">
        <f>SUM('Mountaineer:Charles Town'!J47)</f>
        <v>43798</v>
      </c>
      <c r="K46" s="5">
        <f>SUM('Mountaineer:Charles Town'!K47)</f>
        <v>17281</v>
      </c>
      <c r="L46" s="5">
        <f>SUM('Mountaineer:Charles Town'!L47)</f>
        <v>44732</v>
      </c>
      <c r="M46" s="5">
        <f>SUM('Mountaineer:Charles Town'!M47)</f>
        <v>9340</v>
      </c>
      <c r="N46" s="5">
        <f>SUM('Mountaineer:Charles Town'!N47)</f>
        <v>207478.5</v>
      </c>
      <c r="O46" s="5">
        <f>SUM('Mountaineer:Charles Town'!O47)</f>
        <v>48741</v>
      </c>
      <c r="P46" s="5">
        <f>SUM('Mountaineer:Charles Town'!P47)</f>
        <v>15768</v>
      </c>
      <c r="Q46" s="5">
        <f>SUM('Mountaineer:Charles Town'!Q47)</f>
        <v>24794</v>
      </c>
      <c r="R46" s="5">
        <f>SUM('Mountaineer:Charles Town'!R47)</f>
        <v>0</v>
      </c>
      <c r="S46" s="5">
        <f>SUM('Mountaineer:Charles Town'!S47)</f>
        <v>0</v>
      </c>
      <c r="T46" s="5">
        <f>SUM('Mountaineer:Charles Town'!T47)</f>
        <v>77276.5</v>
      </c>
      <c r="U46" s="5">
        <f>SUM('Mountaineer:Charles Town'!U47)</f>
        <v>184995</v>
      </c>
      <c r="V46" s="5">
        <f>SUM('Mountaineer:Charles Town'!V47)</f>
        <v>12903</v>
      </c>
      <c r="W46" s="5">
        <f>SUM('Mountaineer:Charles Town'!W47)</f>
        <v>25820.75</v>
      </c>
      <c r="X46" s="5">
        <f>SUM('Mountaineer:Charles Town'!X47)</f>
        <v>0</v>
      </c>
      <c r="Y46" s="5">
        <f>SUM('Mountaineer:Charles Town'!Y47)</f>
        <v>86904</v>
      </c>
      <c r="Z46" s="5">
        <f>SUM('Mountaineer:Charles Town'!Z47)</f>
        <v>11191.5</v>
      </c>
      <c r="AA46" s="5">
        <f>SUM('Mountaineer:Charles Town'!AA47)</f>
        <v>0</v>
      </c>
      <c r="AB46" s="5">
        <f>SUM('Mountaineer:Charles Town'!AB47)</f>
        <v>45172.5</v>
      </c>
      <c r="AC46" s="5">
        <f>SUM('Mountaineer:Charles Town'!AC47)</f>
        <v>1993910.79</v>
      </c>
      <c r="AD46" s="5">
        <f>SUM('Mountaineer:Charles Town'!AD47)</f>
        <v>697868.78</v>
      </c>
    </row>
    <row r="47" spans="1:30" ht="15" customHeight="1" x14ac:dyDescent="0.25">
      <c r="A47" s="17">
        <f t="shared" si="1"/>
        <v>44282</v>
      </c>
      <c r="B47" s="5">
        <f>SUM('Mountaineer:Charles Town'!B48)</f>
        <v>0</v>
      </c>
      <c r="C47" s="5">
        <f>SUM('Mountaineer:Charles Town'!C48)</f>
        <v>685611.25</v>
      </c>
      <c r="D47" s="5">
        <f>SUM('Mountaineer:Charles Town'!D48)</f>
        <v>-35022.5</v>
      </c>
      <c r="E47" s="5">
        <f>SUM('Mountaineer:Charles Town'!E48)</f>
        <v>26223</v>
      </c>
      <c r="F47" s="5">
        <f>SUM('Mountaineer:Charles Town'!F48)</f>
        <v>0</v>
      </c>
      <c r="G47" s="5">
        <f>SUM('Mountaineer:Charles Town'!G48)</f>
        <v>113113</v>
      </c>
      <c r="H47" s="5">
        <f>SUM('Mountaineer:Charles Town'!H48)</f>
        <v>8579.7099999999991</v>
      </c>
      <c r="I47" s="5">
        <f>SUM('Mountaineer:Charles Town'!I48)</f>
        <v>24200</v>
      </c>
      <c r="J47" s="5">
        <f>SUM('Mountaineer:Charles Town'!J48)</f>
        <v>25195</v>
      </c>
      <c r="K47" s="5">
        <f>SUM('Mountaineer:Charles Town'!K48)</f>
        <v>25502</v>
      </c>
      <c r="L47" s="5">
        <f>SUM('Mountaineer:Charles Town'!L48)</f>
        <v>15542</v>
      </c>
      <c r="M47" s="5">
        <f>SUM('Mountaineer:Charles Town'!M48)</f>
        <v>-1430</v>
      </c>
      <c r="N47" s="5">
        <f>SUM('Mountaineer:Charles Town'!N48)</f>
        <v>118954.75</v>
      </c>
      <c r="O47" s="5">
        <f>SUM('Mountaineer:Charles Town'!O48)</f>
        <v>42889</v>
      </c>
      <c r="P47" s="5">
        <f>SUM('Mountaineer:Charles Town'!P48)</f>
        <v>24708.5</v>
      </c>
      <c r="Q47" s="5">
        <f>SUM('Mountaineer:Charles Town'!Q48)</f>
        <v>27250.5</v>
      </c>
      <c r="R47" s="5">
        <f>SUM('Mountaineer:Charles Town'!R48)</f>
        <v>0</v>
      </c>
      <c r="S47" s="5">
        <f>SUM('Mountaineer:Charles Town'!S48)</f>
        <v>0</v>
      </c>
      <c r="T47" s="5">
        <f>SUM('Mountaineer:Charles Town'!T48)</f>
        <v>66944.25</v>
      </c>
      <c r="U47" s="5">
        <f>SUM('Mountaineer:Charles Town'!U48)</f>
        <v>249944.5</v>
      </c>
      <c r="V47" s="5">
        <f>SUM('Mountaineer:Charles Town'!V48)</f>
        <v>19782.5</v>
      </c>
      <c r="W47" s="5">
        <f>SUM('Mountaineer:Charles Town'!W48)</f>
        <v>2813</v>
      </c>
      <c r="X47" s="5">
        <f>SUM('Mountaineer:Charles Town'!X48)</f>
        <v>0</v>
      </c>
      <c r="Y47" s="5">
        <f>SUM('Mountaineer:Charles Town'!Y48)</f>
        <v>68268</v>
      </c>
      <c r="Z47" s="5">
        <f>SUM('Mountaineer:Charles Town'!Z48)</f>
        <v>9889</v>
      </c>
      <c r="AA47" s="5">
        <f>SUM('Mountaineer:Charles Town'!AA48)</f>
        <v>0</v>
      </c>
      <c r="AB47" s="5">
        <f>SUM('Mountaineer:Charles Town'!AB48)</f>
        <v>33576.5</v>
      </c>
      <c r="AC47" s="5">
        <f>SUM('Mountaineer:Charles Town'!AC48)</f>
        <v>1552533.96</v>
      </c>
      <c r="AD47" s="5">
        <f>SUM('Mountaineer:Charles Town'!AD48)</f>
        <v>543386.89</v>
      </c>
    </row>
    <row r="48" spans="1:30" ht="15" customHeight="1" x14ac:dyDescent="0.25">
      <c r="A48" s="17">
        <f t="shared" si="1"/>
        <v>44289</v>
      </c>
      <c r="B48" s="5">
        <f>SUM('Mountaineer:Charles Town'!B49)</f>
        <v>0</v>
      </c>
      <c r="C48" s="5">
        <f>SUM('Mountaineer:Charles Town'!C49)</f>
        <v>410133.25</v>
      </c>
      <c r="D48" s="5">
        <f>SUM('Mountaineer:Charles Town'!D49)</f>
        <v>85629.5</v>
      </c>
      <c r="E48" s="5">
        <f>SUM('Mountaineer:Charles Town'!E49)</f>
        <v>30209</v>
      </c>
      <c r="F48" s="5">
        <f>SUM('Mountaineer:Charles Town'!F49)</f>
        <v>0</v>
      </c>
      <c r="G48" s="5">
        <f>SUM('Mountaineer:Charles Town'!G49)</f>
        <v>110574</v>
      </c>
      <c r="H48" s="5">
        <f>SUM('Mountaineer:Charles Town'!H49)</f>
        <v>10049.34</v>
      </c>
      <c r="I48" s="5">
        <f>SUM('Mountaineer:Charles Town'!I49)</f>
        <v>16608</v>
      </c>
      <c r="J48" s="5">
        <f>SUM('Mountaineer:Charles Town'!J49)</f>
        <v>25787</v>
      </c>
      <c r="K48" s="5">
        <f>SUM('Mountaineer:Charles Town'!K49)</f>
        <v>61607</v>
      </c>
      <c r="L48" s="5">
        <f>SUM('Mountaineer:Charles Town'!L49)</f>
        <v>18553</v>
      </c>
      <c r="M48" s="5">
        <f>SUM('Mountaineer:Charles Town'!M49)</f>
        <v>11891</v>
      </c>
      <c r="N48" s="5">
        <f>SUM('Mountaineer:Charles Town'!N49)</f>
        <v>68468.5</v>
      </c>
      <c r="O48" s="5">
        <f>SUM('Mountaineer:Charles Town'!O49)</f>
        <v>44667</v>
      </c>
      <c r="P48" s="5">
        <f>SUM('Mountaineer:Charles Town'!P49)</f>
        <v>18762</v>
      </c>
      <c r="Q48" s="5">
        <f>SUM('Mountaineer:Charles Town'!Q49)</f>
        <v>15278.75</v>
      </c>
      <c r="R48" s="5">
        <f>SUM('Mountaineer:Charles Town'!R49)</f>
        <v>0</v>
      </c>
      <c r="S48" s="5">
        <f>SUM('Mountaineer:Charles Town'!S49)</f>
        <v>0</v>
      </c>
      <c r="T48" s="5">
        <f>SUM('Mountaineer:Charles Town'!T49)</f>
        <v>96212.5</v>
      </c>
      <c r="U48" s="5">
        <f>SUM('Mountaineer:Charles Town'!U49)</f>
        <v>151159.75</v>
      </c>
      <c r="V48" s="5">
        <f>SUM('Mountaineer:Charles Town'!V49)</f>
        <v>16446</v>
      </c>
      <c r="W48" s="5">
        <f>SUM('Mountaineer:Charles Town'!W49)</f>
        <v>47042.25</v>
      </c>
      <c r="X48" s="5">
        <f>SUM('Mountaineer:Charles Town'!X49)</f>
        <v>0</v>
      </c>
      <c r="Y48" s="5">
        <f>SUM('Mountaineer:Charles Town'!Y49)</f>
        <v>62765</v>
      </c>
      <c r="Z48" s="5">
        <f>SUM('Mountaineer:Charles Town'!Z49)</f>
        <v>9975</v>
      </c>
      <c r="AA48" s="5">
        <f>SUM('Mountaineer:Charles Town'!AA49)</f>
        <v>0</v>
      </c>
      <c r="AB48" s="5">
        <f>SUM('Mountaineer:Charles Town'!AB49)</f>
        <v>49669.5</v>
      </c>
      <c r="AC48" s="5">
        <f>SUM('Mountaineer:Charles Town'!AC49)</f>
        <v>1361487.3399999999</v>
      </c>
      <c r="AD48" s="5">
        <f>SUM('Mountaineer:Charles Town'!AD49)</f>
        <v>476520.57</v>
      </c>
    </row>
    <row r="49" spans="1:30" ht="15" customHeight="1" x14ac:dyDescent="0.25">
      <c r="A49" s="17">
        <f t="shared" si="1"/>
        <v>44296</v>
      </c>
      <c r="B49" s="5">
        <f>SUM('Mountaineer:Charles Town'!B50)</f>
        <v>0</v>
      </c>
      <c r="C49" s="5">
        <f>SUM('Mountaineer:Charles Town'!C50)</f>
        <v>642582</v>
      </c>
      <c r="D49" s="5">
        <f>SUM('Mountaineer:Charles Town'!D50)</f>
        <v>261967</v>
      </c>
      <c r="E49" s="5">
        <f>SUM('Mountaineer:Charles Town'!E50)</f>
        <v>29702</v>
      </c>
      <c r="F49" s="5">
        <f>SUM('Mountaineer:Charles Town'!F50)</f>
        <v>0</v>
      </c>
      <c r="G49" s="5">
        <f>SUM('Mountaineer:Charles Town'!G50)</f>
        <v>102546</v>
      </c>
      <c r="H49" s="5">
        <f>SUM('Mountaineer:Charles Town'!H50)</f>
        <v>5216.55</v>
      </c>
      <c r="I49" s="5">
        <f>SUM('Mountaineer:Charles Town'!I50)</f>
        <v>6246</v>
      </c>
      <c r="J49" s="5">
        <f>SUM('Mountaineer:Charles Town'!J50)</f>
        <v>25553</v>
      </c>
      <c r="K49" s="5">
        <f>SUM('Mountaineer:Charles Town'!K50)</f>
        <v>37053</v>
      </c>
      <c r="L49" s="5">
        <f>SUM('Mountaineer:Charles Town'!L50)</f>
        <v>10362</v>
      </c>
      <c r="M49" s="5">
        <f>SUM('Mountaineer:Charles Town'!M50)</f>
        <v>-1529.5</v>
      </c>
      <c r="N49" s="5">
        <f>SUM('Mountaineer:Charles Town'!N50)</f>
        <v>189325</v>
      </c>
      <c r="O49" s="5">
        <f>SUM('Mountaineer:Charles Town'!O50)</f>
        <v>45537</v>
      </c>
      <c r="P49" s="5">
        <f>SUM('Mountaineer:Charles Town'!P50)</f>
        <v>24106.5</v>
      </c>
      <c r="Q49" s="5">
        <f>SUM('Mountaineer:Charles Town'!Q50)</f>
        <v>25517.25</v>
      </c>
      <c r="R49" s="5">
        <f>SUM('Mountaineer:Charles Town'!R50)</f>
        <v>0</v>
      </c>
      <c r="S49" s="5">
        <f>SUM('Mountaineer:Charles Town'!S50)</f>
        <v>0</v>
      </c>
      <c r="T49" s="5">
        <f>SUM('Mountaineer:Charles Town'!T50)</f>
        <v>40119.75</v>
      </c>
      <c r="U49" s="5">
        <f>SUM('Mountaineer:Charles Town'!U50)</f>
        <v>173297.25</v>
      </c>
      <c r="V49" s="5">
        <f>SUM('Mountaineer:Charles Town'!V50)</f>
        <v>11577.5</v>
      </c>
      <c r="W49" s="5">
        <f>SUM('Mountaineer:Charles Town'!W50)</f>
        <v>47041.25</v>
      </c>
      <c r="X49" s="5">
        <f>SUM('Mountaineer:Charles Town'!X50)</f>
        <v>0</v>
      </c>
      <c r="Y49" s="5">
        <f>SUM('Mountaineer:Charles Town'!Y50)</f>
        <v>58010</v>
      </c>
      <c r="Z49" s="5">
        <f>SUM('Mountaineer:Charles Town'!Z50)</f>
        <v>12119.5</v>
      </c>
      <c r="AA49" s="5">
        <f>SUM('Mountaineer:Charles Town'!AA50)</f>
        <v>0</v>
      </c>
      <c r="AB49" s="5">
        <f>SUM('Mountaineer:Charles Town'!AB50)</f>
        <v>35420.5</v>
      </c>
      <c r="AC49" s="5">
        <f>SUM('Mountaineer:Charles Town'!AC50)</f>
        <v>1781769.55</v>
      </c>
      <c r="AD49" s="5">
        <f>SUM('Mountaineer:Charles Town'!AD50)</f>
        <v>623619.35000000009</v>
      </c>
    </row>
    <row r="50" spans="1:30" ht="15" customHeight="1" x14ac:dyDescent="0.25">
      <c r="A50" s="17">
        <f t="shared" si="1"/>
        <v>44303</v>
      </c>
      <c r="B50" s="5">
        <f>SUM('Mountaineer:Charles Town'!B51)</f>
        <v>0</v>
      </c>
      <c r="C50" s="5">
        <f>SUM('Mountaineer:Charles Town'!C51)</f>
        <v>536131.25</v>
      </c>
      <c r="D50" s="5">
        <f>SUM('Mountaineer:Charles Town'!D51)</f>
        <v>49842.5</v>
      </c>
      <c r="E50" s="5">
        <f>SUM('Mountaineer:Charles Town'!E51)</f>
        <v>2798</v>
      </c>
      <c r="F50" s="5">
        <f>SUM('Mountaineer:Charles Town'!F51)</f>
        <v>0</v>
      </c>
      <c r="G50" s="5">
        <f>SUM('Mountaineer:Charles Town'!G51)</f>
        <v>231477</v>
      </c>
      <c r="H50" s="5">
        <f>SUM('Mountaineer:Charles Town'!H51)</f>
        <v>11075.09</v>
      </c>
      <c r="I50" s="5">
        <f>SUM('Mountaineer:Charles Town'!I51)</f>
        <v>20750</v>
      </c>
      <c r="J50" s="5">
        <f>SUM('Mountaineer:Charles Town'!J51)</f>
        <v>36434</v>
      </c>
      <c r="K50" s="5">
        <f>SUM('Mountaineer:Charles Town'!K51)</f>
        <v>-15526</v>
      </c>
      <c r="L50" s="5">
        <f>SUM('Mountaineer:Charles Town'!L51)</f>
        <v>16429</v>
      </c>
      <c r="M50" s="5">
        <f>SUM('Mountaineer:Charles Town'!M51)</f>
        <v>0</v>
      </c>
      <c r="N50" s="5">
        <f>SUM('Mountaineer:Charles Town'!N51)</f>
        <v>78222.25</v>
      </c>
      <c r="O50" s="5">
        <f>SUM('Mountaineer:Charles Town'!O51)</f>
        <v>92597</v>
      </c>
      <c r="P50" s="5">
        <f>SUM('Mountaineer:Charles Town'!P51)</f>
        <v>8090.5</v>
      </c>
      <c r="Q50" s="5">
        <f>SUM('Mountaineer:Charles Town'!Q51)</f>
        <v>37889.25</v>
      </c>
      <c r="R50" s="5">
        <f>SUM('Mountaineer:Charles Town'!R51)</f>
        <v>0</v>
      </c>
      <c r="S50" s="5">
        <f>SUM('Mountaineer:Charles Town'!S51)</f>
        <v>0</v>
      </c>
      <c r="T50" s="5">
        <f>SUM('Mountaineer:Charles Town'!T51)</f>
        <v>68522</v>
      </c>
      <c r="U50" s="5">
        <f>SUM('Mountaineer:Charles Town'!U51)</f>
        <v>161780.75</v>
      </c>
      <c r="V50" s="5">
        <f>SUM('Mountaineer:Charles Town'!V51)</f>
        <v>16420</v>
      </c>
      <c r="W50" s="5">
        <f>SUM('Mountaineer:Charles Town'!W51)</f>
        <v>54156.5</v>
      </c>
      <c r="X50" s="5">
        <f>SUM('Mountaineer:Charles Town'!X51)</f>
        <v>0</v>
      </c>
      <c r="Y50" s="5">
        <f>SUM('Mountaineer:Charles Town'!Y51)</f>
        <v>100631</v>
      </c>
      <c r="Z50" s="5">
        <f>SUM('Mountaineer:Charles Town'!Z51)</f>
        <v>12096</v>
      </c>
      <c r="AA50" s="5">
        <f>SUM('Mountaineer:Charles Town'!AA51)</f>
        <v>0</v>
      </c>
      <c r="AB50" s="5">
        <f>SUM('Mountaineer:Charles Town'!AB51)</f>
        <v>17839</v>
      </c>
      <c r="AC50" s="5">
        <f>SUM('Mountaineer:Charles Town'!AC51)</f>
        <v>1537655.0899999999</v>
      </c>
      <c r="AD50" s="5">
        <f>SUM('Mountaineer:Charles Town'!AD51)</f>
        <v>538179.29</v>
      </c>
    </row>
    <row r="51" spans="1:30" ht="15" customHeight="1" x14ac:dyDescent="0.25">
      <c r="A51" s="17">
        <f t="shared" si="1"/>
        <v>44310</v>
      </c>
      <c r="B51" s="5">
        <f>SUM('Mountaineer:Charles Town'!B52)</f>
        <v>0</v>
      </c>
      <c r="C51" s="5">
        <f>SUM('Mountaineer:Charles Town'!C52)</f>
        <v>764444.5</v>
      </c>
      <c r="D51" s="5">
        <f>SUM('Mountaineer:Charles Town'!D52)</f>
        <v>124582.5</v>
      </c>
      <c r="E51" s="5">
        <f>SUM('Mountaineer:Charles Town'!E52)</f>
        <v>23936</v>
      </c>
      <c r="F51" s="5">
        <f>SUM('Mountaineer:Charles Town'!F52)</f>
        <v>0</v>
      </c>
      <c r="G51" s="5">
        <f>SUM('Mountaineer:Charles Town'!G52)</f>
        <v>150711</v>
      </c>
      <c r="H51" s="5">
        <f>SUM('Mountaineer:Charles Town'!H52)</f>
        <v>7942.65</v>
      </c>
      <c r="I51" s="5">
        <f>SUM('Mountaineer:Charles Town'!I52)</f>
        <v>9830</v>
      </c>
      <c r="J51" s="5">
        <f>SUM('Mountaineer:Charles Town'!J52)</f>
        <v>40497</v>
      </c>
      <c r="K51" s="5">
        <f>SUM('Mountaineer:Charles Town'!K52)</f>
        <v>56497</v>
      </c>
      <c r="L51" s="5">
        <f>SUM('Mountaineer:Charles Town'!L52)</f>
        <v>18692</v>
      </c>
      <c r="M51" s="5">
        <f>SUM('Mountaineer:Charles Town'!M52)</f>
        <v>-30896</v>
      </c>
      <c r="N51" s="5">
        <f>SUM('Mountaineer:Charles Town'!N52)</f>
        <v>-35551.5</v>
      </c>
      <c r="O51" s="5">
        <f>SUM('Mountaineer:Charles Town'!O52)</f>
        <v>44801</v>
      </c>
      <c r="P51" s="5">
        <f>SUM('Mountaineer:Charles Town'!P52)</f>
        <v>27689.5</v>
      </c>
      <c r="Q51" s="5">
        <f>SUM('Mountaineer:Charles Town'!Q52)</f>
        <v>30248.25</v>
      </c>
      <c r="R51" s="5">
        <f>SUM('Mountaineer:Charles Town'!R52)</f>
        <v>11109</v>
      </c>
      <c r="S51" s="5">
        <f>SUM('Mountaineer:Charles Town'!S52)</f>
        <v>0</v>
      </c>
      <c r="T51" s="5">
        <f>SUM('Mountaineer:Charles Town'!T52)</f>
        <v>42150.5</v>
      </c>
      <c r="U51" s="5">
        <f>SUM('Mountaineer:Charles Town'!U52)</f>
        <v>223713</v>
      </c>
      <c r="V51" s="5">
        <f>SUM('Mountaineer:Charles Town'!V52)</f>
        <v>8669</v>
      </c>
      <c r="W51" s="5">
        <f>SUM('Mountaineer:Charles Town'!W52)</f>
        <v>2020</v>
      </c>
      <c r="X51" s="5">
        <f>SUM('Mountaineer:Charles Town'!X52)</f>
        <v>0</v>
      </c>
      <c r="Y51" s="5">
        <f>SUM('Mountaineer:Charles Town'!Y52)</f>
        <v>67429.5</v>
      </c>
      <c r="Z51" s="5">
        <f>SUM('Mountaineer:Charles Town'!Z52)</f>
        <v>-829</v>
      </c>
      <c r="AA51" s="5">
        <f>SUM('Mountaineer:Charles Town'!AA52)</f>
        <v>0</v>
      </c>
      <c r="AB51" s="5">
        <f>SUM('Mountaineer:Charles Town'!AB52)</f>
        <v>35482</v>
      </c>
      <c r="AC51" s="5">
        <f>SUM('Mountaineer:Charles Town'!AC52)</f>
        <v>1623167.9</v>
      </c>
      <c r="AD51" s="5">
        <f>SUM('Mountaineer:Charles Town'!AD52)</f>
        <v>568108.77</v>
      </c>
    </row>
    <row r="52" spans="1:30" ht="15" customHeight="1" x14ac:dyDescent="0.25">
      <c r="A52" s="17">
        <f t="shared" si="1"/>
        <v>44317</v>
      </c>
      <c r="B52" s="5">
        <f>SUM('Mountaineer:Charles Town'!B53)</f>
        <v>0</v>
      </c>
      <c r="C52" s="5">
        <f>SUM('Mountaineer:Charles Town'!C53)</f>
        <v>605563.5</v>
      </c>
      <c r="D52" s="5">
        <f>SUM('Mountaineer:Charles Town'!D53)</f>
        <v>91383</v>
      </c>
      <c r="E52" s="5">
        <f>SUM('Mountaineer:Charles Town'!E53)</f>
        <v>21478</v>
      </c>
      <c r="F52" s="5">
        <f>SUM('Mountaineer:Charles Town'!F53)</f>
        <v>0</v>
      </c>
      <c r="G52" s="5">
        <f>SUM('Mountaineer:Charles Town'!G53)</f>
        <v>218632</v>
      </c>
      <c r="H52" s="5">
        <f>SUM('Mountaineer:Charles Town'!H53)</f>
        <v>-5899.13</v>
      </c>
      <c r="I52" s="5">
        <f>SUM('Mountaineer:Charles Town'!I53)</f>
        <v>15189</v>
      </c>
      <c r="J52" s="5">
        <f>SUM('Mountaineer:Charles Town'!J53)</f>
        <v>7551</v>
      </c>
      <c r="K52" s="5">
        <f>SUM('Mountaineer:Charles Town'!K53)</f>
        <v>15285</v>
      </c>
      <c r="L52" s="5">
        <f>SUM('Mountaineer:Charles Town'!L53)</f>
        <v>18119</v>
      </c>
      <c r="M52" s="5">
        <f>SUM('Mountaineer:Charles Town'!M53)</f>
        <v>19505.75</v>
      </c>
      <c r="N52" s="5">
        <f>SUM('Mountaineer:Charles Town'!N53)</f>
        <v>158658</v>
      </c>
      <c r="O52" s="5">
        <f>SUM('Mountaineer:Charles Town'!O53)</f>
        <v>93831</v>
      </c>
      <c r="P52" s="5">
        <f>SUM('Mountaineer:Charles Town'!P53)</f>
        <v>10162.5</v>
      </c>
      <c r="Q52" s="5">
        <f>SUM('Mountaineer:Charles Town'!Q53)</f>
        <v>13896</v>
      </c>
      <c r="R52" s="5">
        <f>SUM('Mountaineer:Charles Town'!R53)</f>
        <v>35988</v>
      </c>
      <c r="S52" s="5">
        <f>SUM('Mountaineer:Charles Town'!S53)</f>
        <v>0</v>
      </c>
      <c r="T52" s="5">
        <f>SUM('Mountaineer:Charles Town'!T53)</f>
        <v>81829.5</v>
      </c>
      <c r="U52" s="5">
        <f>SUM('Mountaineer:Charles Town'!U53)</f>
        <v>214737.25</v>
      </c>
      <c r="V52" s="5">
        <f>SUM('Mountaineer:Charles Town'!V53)</f>
        <v>12047.75</v>
      </c>
      <c r="W52" s="5">
        <f>SUM('Mountaineer:Charles Town'!W53)</f>
        <v>47239.75</v>
      </c>
      <c r="X52" s="5">
        <f>SUM('Mountaineer:Charles Town'!X53)</f>
        <v>0</v>
      </c>
      <c r="Y52" s="5">
        <f>SUM('Mountaineer:Charles Town'!Y53)</f>
        <v>105843</v>
      </c>
      <c r="Z52" s="5">
        <f>SUM('Mountaineer:Charles Town'!Z53)</f>
        <v>11383.5</v>
      </c>
      <c r="AA52" s="5">
        <f>SUM('Mountaineer:Charles Town'!AA53)</f>
        <v>0</v>
      </c>
      <c r="AB52" s="5">
        <f>SUM('Mountaineer:Charles Town'!AB53)</f>
        <v>56521</v>
      </c>
      <c r="AC52" s="5">
        <f>SUM('Mountaineer:Charles Town'!AC53)</f>
        <v>1848944.37</v>
      </c>
      <c r="AD52" s="5">
        <f>SUM('Mountaineer:Charles Town'!AD53)</f>
        <v>647130.54</v>
      </c>
    </row>
    <row r="53" spans="1:30" ht="15" customHeight="1" x14ac:dyDescent="0.25">
      <c r="A53" s="17">
        <f t="shared" si="1"/>
        <v>44324</v>
      </c>
      <c r="B53" s="5">
        <f>SUM('Mountaineer:Charles Town'!B54)</f>
        <v>0</v>
      </c>
      <c r="C53" s="5">
        <f>SUM('Mountaineer:Charles Town'!C54)</f>
        <v>543099.25</v>
      </c>
      <c r="D53" s="5">
        <f>SUM('Mountaineer:Charles Town'!D54)</f>
        <v>138370.5</v>
      </c>
      <c r="E53" s="5">
        <f>SUM('Mountaineer:Charles Town'!E54)</f>
        <v>14152</v>
      </c>
      <c r="F53" s="5">
        <f>SUM('Mountaineer:Charles Town'!F54)</f>
        <v>0</v>
      </c>
      <c r="G53" s="5">
        <f>SUM('Mountaineer:Charles Town'!G54)</f>
        <v>68374</v>
      </c>
      <c r="H53" s="5">
        <f>SUM('Mountaineer:Charles Town'!H54)</f>
        <v>7268.4</v>
      </c>
      <c r="I53" s="5">
        <f>SUM('Mountaineer:Charles Town'!I54)</f>
        <v>17477</v>
      </c>
      <c r="J53" s="5">
        <f>SUM('Mountaineer:Charles Town'!J54)</f>
        <v>27695</v>
      </c>
      <c r="K53" s="5">
        <f>SUM('Mountaineer:Charles Town'!K54)</f>
        <v>38173</v>
      </c>
      <c r="L53" s="5">
        <f>SUM('Mountaineer:Charles Town'!L54)</f>
        <v>27199</v>
      </c>
      <c r="M53" s="5">
        <f>SUM('Mountaineer:Charles Town'!M54)</f>
        <v>14712.75</v>
      </c>
      <c r="N53" s="5">
        <f>SUM('Mountaineer:Charles Town'!N54)</f>
        <v>120138.5</v>
      </c>
      <c r="O53" s="5">
        <f>SUM('Mountaineer:Charles Town'!O54)</f>
        <v>42108</v>
      </c>
      <c r="P53" s="5">
        <f>SUM('Mountaineer:Charles Town'!P54)</f>
        <v>32623.5</v>
      </c>
      <c r="Q53" s="5">
        <f>SUM('Mountaineer:Charles Town'!Q54)</f>
        <v>12858</v>
      </c>
      <c r="R53" s="5">
        <f>SUM('Mountaineer:Charles Town'!R54)</f>
        <v>44367</v>
      </c>
      <c r="S53" s="5">
        <f>SUM('Mountaineer:Charles Town'!S54)</f>
        <v>0</v>
      </c>
      <c r="T53" s="5">
        <f>SUM('Mountaineer:Charles Town'!T54)</f>
        <v>51440.75</v>
      </c>
      <c r="U53" s="5">
        <f>SUM('Mountaineer:Charles Town'!U54)</f>
        <v>132092</v>
      </c>
      <c r="V53" s="5">
        <f>SUM('Mountaineer:Charles Town'!V54)</f>
        <v>14080</v>
      </c>
      <c r="W53" s="5">
        <f>SUM('Mountaineer:Charles Town'!W54)</f>
        <v>17077.5</v>
      </c>
      <c r="X53" s="5">
        <f>SUM('Mountaineer:Charles Town'!X54)</f>
        <v>0</v>
      </c>
      <c r="Y53" s="5">
        <f>SUM('Mountaineer:Charles Town'!Y54)</f>
        <v>105243</v>
      </c>
      <c r="Z53" s="5">
        <f>SUM('Mountaineer:Charles Town'!Z54)</f>
        <v>12985.5</v>
      </c>
      <c r="AA53" s="5">
        <f>SUM('Mountaineer:Charles Town'!AA54)</f>
        <v>0</v>
      </c>
      <c r="AB53" s="5">
        <f>SUM('Mountaineer:Charles Town'!AB54)</f>
        <v>58262</v>
      </c>
      <c r="AC53" s="5">
        <f>SUM('Mountaineer:Charles Town'!AC54)</f>
        <v>1539796.65</v>
      </c>
      <c r="AD53" s="5">
        <f>SUM('Mountaineer:Charles Town'!AD54)</f>
        <v>538928.82999999996</v>
      </c>
    </row>
    <row r="54" spans="1:30" ht="15" customHeight="1" x14ac:dyDescent="0.25">
      <c r="A54" s="17">
        <f t="shared" si="1"/>
        <v>44331</v>
      </c>
      <c r="B54" s="5">
        <f>SUM('Mountaineer:Charles Town'!B55)</f>
        <v>0</v>
      </c>
      <c r="C54" s="5">
        <f>SUM('Mountaineer:Charles Town'!C55)</f>
        <v>620486</v>
      </c>
      <c r="D54" s="5">
        <f>SUM('Mountaineer:Charles Town'!D55)</f>
        <v>14242</v>
      </c>
      <c r="E54" s="5">
        <f>SUM('Mountaineer:Charles Town'!E55)</f>
        <v>34405</v>
      </c>
      <c r="F54" s="5">
        <f>SUM('Mountaineer:Charles Town'!F55)</f>
        <v>0</v>
      </c>
      <c r="G54" s="5">
        <f>SUM('Mountaineer:Charles Town'!G55)</f>
        <v>149957</v>
      </c>
      <c r="H54" s="5">
        <f>SUM('Mountaineer:Charles Town'!H55)</f>
        <v>12794.92</v>
      </c>
      <c r="I54" s="5">
        <f>SUM('Mountaineer:Charles Town'!I55)</f>
        <v>14374</v>
      </c>
      <c r="J54" s="5">
        <f>SUM('Mountaineer:Charles Town'!J55)</f>
        <v>39204</v>
      </c>
      <c r="K54" s="5">
        <f>SUM('Mountaineer:Charles Town'!K55)</f>
        <v>59867</v>
      </c>
      <c r="L54" s="5">
        <f>SUM('Mountaineer:Charles Town'!L55)</f>
        <v>23170</v>
      </c>
      <c r="M54" s="5">
        <f>SUM('Mountaineer:Charles Town'!M55)</f>
        <v>1235.75</v>
      </c>
      <c r="N54" s="5">
        <f>SUM('Mountaineer:Charles Town'!N55)</f>
        <v>191563.25</v>
      </c>
      <c r="O54" s="5">
        <f>SUM('Mountaineer:Charles Town'!O55)</f>
        <v>84857</v>
      </c>
      <c r="P54" s="5">
        <f>SUM('Mountaineer:Charles Town'!P55)</f>
        <v>10084</v>
      </c>
      <c r="Q54" s="5">
        <f>SUM('Mountaineer:Charles Town'!Q55)</f>
        <v>17439.25</v>
      </c>
      <c r="R54" s="5">
        <f>SUM('Mountaineer:Charles Town'!R55)</f>
        <v>48249</v>
      </c>
      <c r="S54" s="5">
        <f>SUM('Mountaineer:Charles Town'!S55)</f>
        <v>0</v>
      </c>
      <c r="T54" s="5">
        <f>SUM('Mountaineer:Charles Town'!T55)</f>
        <v>45416.75</v>
      </c>
      <c r="U54" s="5">
        <f>SUM('Mountaineer:Charles Town'!U55)</f>
        <v>107704.5</v>
      </c>
      <c r="V54" s="5">
        <f>SUM('Mountaineer:Charles Town'!V55)</f>
        <v>19185.25</v>
      </c>
      <c r="W54" s="5">
        <f>SUM('Mountaineer:Charles Town'!W55)</f>
        <v>1900.5</v>
      </c>
      <c r="X54" s="5">
        <f>SUM('Mountaineer:Charles Town'!X55)</f>
        <v>0</v>
      </c>
      <c r="Y54" s="5">
        <f>SUM('Mountaineer:Charles Town'!Y55)</f>
        <v>91484</v>
      </c>
      <c r="Z54" s="5">
        <f>SUM('Mountaineer:Charles Town'!Z55)</f>
        <v>-12355.5</v>
      </c>
      <c r="AA54" s="5">
        <f>SUM('Mountaineer:Charles Town'!AA55)</f>
        <v>0</v>
      </c>
      <c r="AB54" s="5">
        <f>SUM('Mountaineer:Charles Town'!AB55)</f>
        <v>59511</v>
      </c>
      <c r="AC54" s="5">
        <f>SUM('Mountaineer:Charles Town'!AC55)</f>
        <v>1634774.67</v>
      </c>
      <c r="AD54" s="5">
        <f>SUM('Mountaineer:Charles Town'!AD55)</f>
        <v>572171.13</v>
      </c>
    </row>
    <row r="55" spans="1:30" ht="15" customHeight="1" x14ac:dyDescent="0.25">
      <c r="A55" s="17">
        <f t="shared" si="1"/>
        <v>44338</v>
      </c>
      <c r="B55" s="5">
        <f>SUM('Mountaineer:Charles Town'!B56)</f>
        <v>0</v>
      </c>
      <c r="C55" s="5">
        <f>SUM('Mountaineer:Charles Town'!C56)</f>
        <v>573534.25</v>
      </c>
      <c r="D55" s="5">
        <f>SUM('Mountaineer:Charles Town'!D56)</f>
        <v>154470.5</v>
      </c>
      <c r="E55" s="5">
        <f>SUM('Mountaineer:Charles Town'!E56)</f>
        <v>3950</v>
      </c>
      <c r="F55" s="5">
        <f>SUM('Mountaineer:Charles Town'!F56)</f>
        <v>0</v>
      </c>
      <c r="G55" s="5">
        <f>SUM('Mountaineer:Charles Town'!G56)</f>
        <v>146717</v>
      </c>
      <c r="H55" s="5">
        <f>SUM('Mountaineer:Charles Town'!H56)</f>
        <v>8285.58</v>
      </c>
      <c r="I55" s="5">
        <f>SUM('Mountaineer:Charles Town'!I56)</f>
        <v>17957</v>
      </c>
      <c r="J55" s="5">
        <f>SUM('Mountaineer:Charles Town'!J56)</f>
        <v>35267</v>
      </c>
      <c r="K55" s="5">
        <f>SUM('Mountaineer:Charles Town'!K56)</f>
        <v>35701</v>
      </c>
      <c r="L55" s="5">
        <f>SUM('Mountaineer:Charles Town'!L56)</f>
        <v>17162</v>
      </c>
      <c r="M55" s="5">
        <f>SUM('Mountaineer:Charles Town'!M56)</f>
        <v>7674.5</v>
      </c>
      <c r="N55" s="5">
        <f>SUM('Mountaineer:Charles Town'!N56)</f>
        <v>180680.5</v>
      </c>
      <c r="O55" s="5">
        <f>SUM('Mountaineer:Charles Town'!O56)</f>
        <v>38268</v>
      </c>
      <c r="P55" s="5">
        <f>SUM('Mountaineer:Charles Town'!P56)</f>
        <v>26508</v>
      </c>
      <c r="Q55" s="5">
        <f>SUM('Mountaineer:Charles Town'!Q56)</f>
        <v>17863</v>
      </c>
      <c r="R55" s="5">
        <f>SUM('Mountaineer:Charles Town'!R56)</f>
        <v>51335</v>
      </c>
      <c r="S55" s="5">
        <f>SUM('Mountaineer:Charles Town'!S56)</f>
        <v>0</v>
      </c>
      <c r="T55" s="5">
        <f>SUM('Mountaineer:Charles Town'!T56)</f>
        <v>52433</v>
      </c>
      <c r="U55" s="5">
        <f>SUM('Mountaineer:Charles Town'!U56)</f>
        <v>226636</v>
      </c>
      <c r="V55" s="5">
        <f>SUM('Mountaineer:Charles Town'!V56)</f>
        <v>2887.25</v>
      </c>
      <c r="W55" s="5">
        <f>SUM('Mountaineer:Charles Town'!W56)</f>
        <v>73938.25</v>
      </c>
      <c r="X55" s="5">
        <f>SUM('Mountaineer:Charles Town'!X56)</f>
        <v>0</v>
      </c>
      <c r="Y55" s="5">
        <f>SUM('Mountaineer:Charles Town'!Y56)</f>
        <v>99387</v>
      </c>
      <c r="Z55" s="5">
        <f>SUM('Mountaineer:Charles Town'!Z56)</f>
        <v>16743</v>
      </c>
      <c r="AA55" s="5">
        <f>SUM('Mountaineer:Charles Town'!AA56)</f>
        <v>0</v>
      </c>
      <c r="AB55" s="5">
        <f>SUM('Mountaineer:Charles Town'!AB56)</f>
        <v>27322.5</v>
      </c>
      <c r="AC55" s="5">
        <f>SUM('Mountaineer:Charles Town'!AC56)</f>
        <v>1814720.33</v>
      </c>
      <c r="AD55" s="5">
        <f>SUM('Mountaineer:Charles Town'!AD56)</f>
        <v>635152.13</v>
      </c>
    </row>
    <row r="56" spans="1:30" ht="15" customHeight="1" x14ac:dyDescent="0.25">
      <c r="A56" s="17">
        <f t="shared" si="1"/>
        <v>44345</v>
      </c>
      <c r="B56" s="5">
        <f>SUM('Mountaineer:Charles Town'!B57)</f>
        <v>0</v>
      </c>
      <c r="C56" s="5">
        <f>SUM('Mountaineer:Charles Town'!C57)</f>
        <v>645104.25</v>
      </c>
      <c r="D56" s="5">
        <f>SUM('Mountaineer:Charles Town'!D57)</f>
        <v>143036</v>
      </c>
      <c r="E56" s="5">
        <f>SUM('Mountaineer:Charles Town'!E57)</f>
        <v>29252</v>
      </c>
      <c r="F56" s="5">
        <f>SUM('Mountaineer:Charles Town'!F57)</f>
        <v>0</v>
      </c>
      <c r="G56" s="5">
        <f>SUM('Mountaineer:Charles Town'!G57)</f>
        <v>165850</v>
      </c>
      <c r="H56" s="5">
        <f>SUM('Mountaineer:Charles Town'!H57)</f>
        <v>17615.189999999999</v>
      </c>
      <c r="I56" s="5">
        <f>SUM('Mountaineer:Charles Town'!I57)</f>
        <v>22960</v>
      </c>
      <c r="J56" s="5">
        <f>SUM('Mountaineer:Charles Town'!J57)</f>
        <v>20131</v>
      </c>
      <c r="K56" s="5">
        <f>SUM('Mountaineer:Charles Town'!K57)</f>
        <v>36601</v>
      </c>
      <c r="L56" s="5">
        <f>SUM('Mountaineer:Charles Town'!L57)</f>
        <v>14455</v>
      </c>
      <c r="M56" s="5">
        <f>SUM('Mountaineer:Charles Town'!M57)</f>
        <v>-831.75</v>
      </c>
      <c r="N56" s="5">
        <f>SUM('Mountaineer:Charles Town'!N57)</f>
        <v>166338</v>
      </c>
      <c r="O56" s="5">
        <f>SUM('Mountaineer:Charles Town'!O57)</f>
        <v>76527</v>
      </c>
      <c r="P56" s="5">
        <f>SUM('Mountaineer:Charles Town'!P57)</f>
        <v>4274</v>
      </c>
      <c r="Q56" s="5">
        <f>SUM('Mountaineer:Charles Town'!Q57)</f>
        <v>15245.5</v>
      </c>
      <c r="R56" s="5">
        <f>SUM('Mountaineer:Charles Town'!R57)</f>
        <v>52998</v>
      </c>
      <c r="S56" s="5">
        <f>SUM('Mountaineer:Charles Town'!S57)</f>
        <v>0</v>
      </c>
      <c r="T56" s="5">
        <f>SUM('Mountaineer:Charles Town'!T57)</f>
        <v>90204.5</v>
      </c>
      <c r="U56" s="5">
        <f>SUM('Mountaineer:Charles Town'!U57)</f>
        <v>157908.25</v>
      </c>
      <c r="V56" s="5">
        <f>SUM('Mountaineer:Charles Town'!V57)</f>
        <v>17794</v>
      </c>
      <c r="W56" s="5">
        <f>SUM('Mountaineer:Charles Town'!W57)</f>
        <v>54981.5</v>
      </c>
      <c r="X56" s="5">
        <f>SUM('Mountaineer:Charles Town'!X57)</f>
        <v>0</v>
      </c>
      <c r="Y56" s="5">
        <f>SUM('Mountaineer:Charles Town'!Y57)</f>
        <v>153150</v>
      </c>
      <c r="Z56" s="5">
        <f>SUM('Mountaineer:Charles Town'!Z57)</f>
        <v>11464.5</v>
      </c>
      <c r="AA56" s="5">
        <f>SUM('Mountaineer:Charles Town'!AA57)</f>
        <v>0</v>
      </c>
      <c r="AB56" s="5">
        <f>SUM('Mountaineer:Charles Town'!AB57)</f>
        <v>18536.5</v>
      </c>
      <c r="AC56" s="5">
        <f>SUM('Mountaineer:Charles Town'!AC57)</f>
        <v>1913594.44</v>
      </c>
      <c r="AD56" s="5">
        <f>SUM('Mountaineer:Charles Town'!AD57)</f>
        <v>669758.06000000006</v>
      </c>
    </row>
    <row r="57" spans="1:30" ht="15" customHeight="1" x14ac:dyDescent="0.25">
      <c r="A57" s="17">
        <f t="shared" si="1"/>
        <v>44352</v>
      </c>
      <c r="B57" s="5">
        <f>SUM('Mountaineer:Charles Town'!B58)</f>
        <v>0</v>
      </c>
      <c r="C57" s="5">
        <f>SUM('Mountaineer:Charles Town'!C58)</f>
        <v>640747.75</v>
      </c>
      <c r="D57" s="5">
        <f>SUM('Mountaineer:Charles Town'!D58)</f>
        <v>179111.5</v>
      </c>
      <c r="E57" s="5">
        <f>SUM('Mountaineer:Charles Town'!E58)</f>
        <v>18761</v>
      </c>
      <c r="F57" s="5">
        <f>SUM('Mountaineer:Charles Town'!F58)</f>
        <v>0</v>
      </c>
      <c r="G57" s="5">
        <f>SUM('Mountaineer:Charles Town'!G58)</f>
        <v>202319</v>
      </c>
      <c r="H57" s="5">
        <f>SUM('Mountaineer:Charles Town'!H58)</f>
        <v>15022.3</v>
      </c>
      <c r="I57" s="5">
        <f>SUM('Mountaineer:Charles Town'!I58)</f>
        <v>29411</v>
      </c>
      <c r="J57" s="5">
        <f>SUM('Mountaineer:Charles Town'!J58)</f>
        <v>22869</v>
      </c>
      <c r="K57" s="5">
        <f>SUM('Mountaineer:Charles Town'!K58)</f>
        <v>18730</v>
      </c>
      <c r="L57" s="5">
        <f>SUM('Mountaineer:Charles Town'!L58)</f>
        <v>28369</v>
      </c>
      <c r="M57" s="5">
        <f>SUM('Mountaineer:Charles Town'!M58)</f>
        <v>-3578.5</v>
      </c>
      <c r="N57" s="5">
        <f>SUM('Mountaineer:Charles Town'!N58)</f>
        <v>98006.75</v>
      </c>
      <c r="O57" s="5">
        <f>SUM('Mountaineer:Charles Town'!O58)</f>
        <v>81053</v>
      </c>
      <c r="P57" s="5">
        <f>SUM('Mountaineer:Charles Town'!P58)</f>
        <v>32922</v>
      </c>
      <c r="Q57" s="5">
        <f>SUM('Mountaineer:Charles Town'!Q58)</f>
        <v>29508.5</v>
      </c>
      <c r="R57" s="5">
        <f>SUM('Mountaineer:Charles Town'!R58)</f>
        <v>60461</v>
      </c>
      <c r="S57" s="5">
        <f>SUM('Mountaineer:Charles Town'!S58)</f>
        <v>0</v>
      </c>
      <c r="T57" s="5">
        <f>SUM('Mountaineer:Charles Town'!T58)</f>
        <v>62042.25</v>
      </c>
      <c r="U57" s="5">
        <f>SUM('Mountaineer:Charles Town'!U58)</f>
        <v>110848.5</v>
      </c>
      <c r="V57" s="5">
        <f>SUM('Mountaineer:Charles Town'!V58)</f>
        <v>8197</v>
      </c>
      <c r="W57" s="5">
        <f>SUM('Mountaineer:Charles Town'!W58)</f>
        <v>29923.75</v>
      </c>
      <c r="X57" s="5">
        <f>SUM('Mountaineer:Charles Town'!X58)</f>
        <v>0</v>
      </c>
      <c r="Y57" s="5">
        <f>SUM('Mountaineer:Charles Town'!Y58)</f>
        <v>103108</v>
      </c>
      <c r="Z57" s="5">
        <f>SUM('Mountaineer:Charles Town'!Z58)</f>
        <v>14477.5</v>
      </c>
      <c r="AA57" s="5">
        <f>SUM('Mountaineer:Charles Town'!AA58)</f>
        <v>0</v>
      </c>
      <c r="AB57" s="5">
        <f>SUM('Mountaineer:Charles Town'!AB58)</f>
        <v>44096</v>
      </c>
      <c r="AC57" s="5">
        <f>SUM('Mountaineer:Charles Town'!AC58)</f>
        <v>1826406.3</v>
      </c>
      <c r="AD57" s="5">
        <f>SUM('Mountaineer:Charles Town'!AD58)</f>
        <v>639242.21</v>
      </c>
    </row>
    <row r="58" spans="1:30" ht="15" customHeight="1" x14ac:dyDescent="0.25">
      <c r="A58" s="17">
        <f t="shared" si="1"/>
        <v>44359</v>
      </c>
      <c r="B58" s="5">
        <f>SUM('Mountaineer:Charles Town'!B59)</f>
        <v>0</v>
      </c>
      <c r="C58" s="5">
        <f>SUM('Mountaineer:Charles Town'!C59)</f>
        <v>572071</v>
      </c>
      <c r="D58" s="5">
        <f>SUM('Mountaineer:Charles Town'!D59)</f>
        <v>127582</v>
      </c>
      <c r="E58" s="5">
        <f>SUM('Mountaineer:Charles Town'!E59)</f>
        <v>25283</v>
      </c>
      <c r="F58" s="5">
        <f>SUM('Mountaineer:Charles Town'!F59)</f>
        <v>0</v>
      </c>
      <c r="G58" s="5">
        <f>SUM('Mountaineer:Charles Town'!G59)</f>
        <v>127880</v>
      </c>
      <c r="H58" s="5">
        <f>SUM('Mountaineer:Charles Town'!H59)</f>
        <v>5348.87</v>
      </c>
      <c r="I58" s="5">
        <f>SUM('Mountaineer:Charles Town'!I59)</f>
        <v>31612</v>
      </c>
      <c r="J58" s="5">
        <f>SUM('Mountaineer:Charles Town'!J59)</f>
        <v>60108</v>
      </c>
      <c r="K58" s="5">
        <f>SUM('Mountaineer:Charles Town'!K59)</f>
        <v>65464</v>
      </c>
      <c r="L58" s="5">
        <f>SUM('Mountaineer:Charles Town'!L59)</f>
        <v>6836</v>
      </c>
      <c r="M58" s="5">
        <f>SUM('Mountaineer:Charles Town'!M59)</f>
        <v>130515</v>
      </c>
      <c r="N58" s="5">
        <f>SUM('Mountaineer:Charles Town'!N59)</f>
        <v>155348</v>
      </c>
      <c r="O58" s="5">
        <f>SUM('Mountaineer:Charles Town'!O59)</f>
        <v>79914</v>
      </c>
      <c r="P58" s="5">
        <f>SUM('Mountaineer:Charles Town'!P59)</f>
        <v>13654.5</v>
      </c>
      <c r="Q58" s="5">
        <f>SUM('Mountaineer:Charles Town'!Q59)</f>
        <v>39651.25</v>
      </c>
      <c r="R58" s="5">
        <f>SUM('Mountaineer:Charles Town'!R59)</f>
        <v>56489</v>
      </c>
      <c r="S58" s="5">
        <f>SUM('Mountaineer:Charles Town'!S59)</f>
        <v>0</v>
      </c>
      <c r="T58" s="5">
        <f>SUM('Mountaineer:Charles Town'!T59)</f>
        <v>67741.5</v>
      </c>
      <c r="U58" s="5">
        <f>SUM('Mountaineer:Charles Town'!U59)</f>
        <v>273462</v>
      </c>
      <c r="V58" s="5">
        <f>SUM('Mountaineer:Charles Town'!V59)</f>
        <v>18677</v>
      </c>
      <c r="W58" s="5">
        <f>SUM('Mountaineer:Charles Town'!W59)</f>
        <v>49763.75</v>
      </c>
      <c r="X58" s="5">
        <f>SUM('Mountaineer:Charles Town'!X59)</f>
        <v>0</v>
      </c>
      <c r="Y58" s="5">
        <f>SUM('Mountaineer:Charles Town'!Y59)</f>
        <v>125204</v>
      </c>
      <c r="Z58" s="5">
        <f>SUM('Mountaineer:Charles Town'!Z59)</f>
        <v>10807</v>
      </c>
      <c r="AA58" s="5">
        <f>SUM('Mountaineer:Charles Town'!AA59)</f>
        <v>0</v>
      </c>
      <c r="AB58" s="5">
        <f>SUM('Mountaineer:Charles Town'!AB59)</f>
        <v>47808.5</v>
      </c>
      <c r="AC58" s="5">
        <f>SUM('Mountaineer:Charles Town'!AC59)</f>
        <v>2091220.37</v>
      </c>
      <c r="AD58" s="5">
        <f>SUM('Mountaineer:Charles Town'!AD59)</f>
        <v>731927.13</v>
      </c>
    </row>
    <row r="59" spans="1:30" ht="15" customHeight="1" x14ac:dyDescent="0.25">
      <c r="A59" s="17">
        <f t="shared" si="1"/>
        <v>44366</v>
      </c>
      <c r="B59" s="5">
        <f>SUM('Mountaineer:Charles Town'!B60)</f>
        <v>0</v>
      </c>
      <c r="C59" s="5">
        <f>SUM('Mountaineer:Charles Town'!C60)</f>
        <v>572028.75</v>
      </c>
      <c r="D59" s="5">
        <f>SUM('Mountaineer:Charles Town'!D60)</f>
        <v>14659.5</v>
      </c>
      <c r="E59" s="5">
        <f>SUM('Mountaineer:Charles Town'!E60)</f>
        <v>2820</v>
      </c>
      <c r="F59" s="5">
        <f>SUM('Mountaineer:Charles Town'!F60)</f>
        <v>0</v>
      </c>
      <c r="G59" s="5">
        <f>SUM('Mountaineer:Charles Town'!G60)</f>
        <v>248949</v>
      </c>
      <c r="H59" s="5">
        <f>SUM('Mountaineer:Charles Town'!H60)</f>
        <v>5526.1399999999994</v>
      </c>
      <c r="I59" s="5">
        <f>SUM('Mountaineer:Charles Town'!I60)</f>
        <v>9936</v>
      </c>
      <c r="J59" s="5">
        <f>SUM('Mountaineer:Charles Town'!J60)</f>
        <v>1856</v>
      </c>
      <c r="K59" s="5">
        <f>SUM('Mountaineer:Charles Town'!K60)</f>
        <v>33828</v>
      </c>
      <c r="L59" s="5">
        <f>SUM('Mountaineer:Charles Town'!L60)</f>
        <v>24664</v>
      </c>
      <c r="M59" s="5">
        <f>SUM('Mountaineer:Charles Town'!M60)</f>
        <v>22392.75</v>
      </c>
      <c r="N59" s="5">
        <f>SUM('Mountaineer:Charles Town'!N60)</f>
        <v>103289</v>
      </c>
      <c r="O59" s="5">
        <f>SUM('Mountaineer:Charles Town'!O60)</f>
        <v>61856</v>
      </c>
      <c r="P59" s="5">
        <f>SUM('Mountaineer:Charles Town'!P60)</f>
        <v>14375.5</v>
      </c>
      <c r="Q59" s="5">
        <f>SUM('Mountaineer:Charles Town'!Q60)</f>
        <v>14372</v>
      </c>
      <c r="R59" s="5">
        <f>SUM('Mountaineer:Charles Town'!R60)</f>
        <v>57364</v>
      </c>
      <c r="S59" s="5">
        <f>SUM('Mountaineer:Charles Town'!S60)</f>
        <v>0</v>
      </c>
      <c r="T59" s="5">
        <f>SUM('Mountaineer:Charles Town'!T60)</f>
        <v>51704.5</v>
      </c>
      <c r="U59" s="5">
        <f>SUM('Mountaineer:Charles Town'!U60)</f>
        <v>164491.5</v>
      </c>
      <c r="V59" s="5">
        <f>SUM('Mountaineer:Charles Town'!V60)</f>
        <v>16207.25</v>
      </c>
      <c r="W59" s="5">
        <f>SUM('Mountaineer:Charles Town'!W60)</f>
        <v>34741.75</v>
      </c>
      <c r="X59" s="5">
        <f>SUM('Mountaineer:Charles Town'!X60)</f>
        <v>0</v>
      </c>
      <c r="Y59" s="5">
        <f>SUM('Mountaineer:Charles Town'!Y60)</f>
        <v>91655</v>
      </c>
      <c r="Z59" s="5">
        <f>SUM('Mountaineer:Charles Town'!Z60)</f>
        <v>18593</v>
      </c>
      <c r="AA59" s="5">
        <f>SUM('Mountaineer:Charles Town'!AA60)</f>
        <v>0</v>
      </c>
      <c r="AB59" s="5">
        <f>SUM('Mountaineer:Charles Town'!AB60)</f>
        <v>36792</v>
      </c>
      <c r="AC59" s="5">
        <f>SUM('Mountaineer:Charles Town'!AC60)</f>
        <v>1602101.6400000001</v>
      </c>
      <c r="AD59" s="5">
        <f>SUM('Mountaineer:Charles Town'!AD60)</f>
        <v>560735.57000000007</v>
      </c>
    </row>
    <row r="60" spans="1:30" ht="15" customHeight="1" x14ac:dyDescent="0.25">
      <c r="A60" s="17">
        <f t="shared" si="1"/>
        <v>44373</v>
      </c>
      <c r="B60" s="5">
        <f>SUM('Mountaineer:Charles Town'!B61)</f>
        <v>0</v>
      </c>
      <c r="C60" s="5">
        <f>SUM('Mountaineer:Charles Town'!C61)</f>
        <v>615457.17999999993</v>
      </c>
      <c r="D60" s="5">
        <f>SUM('Mountaineer:Charles Town'!D61)</f>
        <v>-13624.5</v>
      </c>
      <c r="E60" s="5">
        <f>SUM('Mountaineer:Charles Town'!E61)</f>
        <v>7119</v>
      </c>
      <c r="F60" s="5">
        <f>SUM('Mountaineer:Charles Town'!F61)</f>
        <v>0</v>
      </c>
      <c r="G60" s="5">
        <f>SUM('Mountaineer:Charles Town'!G61)</f>
        <v>183434</v>
      </c>
      <c r="H60" s="5">
        <f>SUM('Mountaineer:Charles Town'!H61)</f>
        <v>8634.5499999999993</v>
      </c>
      <c r="I60" s="5">
        <f>SUM('Mountaineer:Charles Town'!I61)</f>
        <v>62118</v>
      </c>
      <c r="J60" s="5">
        <f>SUM('Mountaineer:Charles Town'!J61)</f>
        <v>2710</v>
      </c>
      <c r="K60" s="5">
        <f>SUM('Mountaineer:Charles Town'!K61)</f>
        <v>29018</v>
      </c>
      <c r="L60" s="5">
        <f>SUM('Mountaineer:Charles Town'!L61)</f>
        <v>15091</v>
      </c>
      <c r="M60" s="5">
        <f>SUM('Mountaineer:Charles Town'!M61)</f>
        <v>2801.5</v>
      </c>
      <c r="N60" s="5">
        <f>SUM('Mountaineer:Charles Town'!N61)</f>
        <v>150177</v>
      </c>
      <c r="O60" s="5">
        <f>SUM('Mountaineer:Charles Town'!O61)</f>
        <v>93885</v>
      </c>
      <c r="P60" s="5">
        <f>SUM('Mountaineer:Charles Town'!P61)</f>
        <v>24860</v>
      </c>
      <c r="Q60" s="5">
        <f>SUM('Mountaineer:Charles Town'!Q61)</f>
        <v>34549.75</v>
      </c>
      <c r="R60" s="5">
        <f>SUM('Mountaineer:Charles Town'!R61)</f>
        <v>52679</v>
      </c>
      <c r="S60" s="5">
        <f>SUM('Mountaineer:Charles Town'!S61)</f>
        <v>0</v>
      </c>
      <c r="T60" s="5">
        <f>SUM('Mountaineer:Charles Town'!T61)</f>
        <v>67087</v>
      </c>
      <c r="U60" s="5">
        <f>SUM('Mountaineer:Charles Town'!U61)</f>
        <v>302934.25</v>
      </c>
      <c r="V60" s="5">
        <f>SUM('Mountaineer:Charles Town'!V61)</f>
        <v>10541</v>
      </c>
      <c r="W60" s="5">
        <f>SUM('Mountaineer:Charles Town'!W61)</f>
        <v>60017</v>
      </c>
      <c r="X60" s="5">
        <f>SUM('Mountaineer:Charles Town'!X61)</f>
        <v>0</v>
      </c>
      <c r="Y60" s="5">
        <f>SUM('Mountaineer:Charles Town'!Y61)</f>
        <v>147079</v>
      </c>
      <c r="Z60" s="5">
        <f>SUM('Mountaineer:Charles Town'!Z61)</f>
        <v>13242.5</v>
      </c>
      <c r="AA60" s="5">
        <f>SUM('Mountaineer:Charles Town'!AA61)</f>
        <v>0</v>
      </c>
      <c r="AB60" s="5">
        <f>SUM('Mountaineer:Charles Town'!AB61)</f>
        <v>37126</v>
      </c>
      <c r="AC60" s="5">
        <f>SUM('Mountaineer:Charles Town'!AC61)</f>
        <v>1906936.23</v>
      </c>
      <c r="AD60" s="5">
        <f>SUM('Mountaineer:Charles Town'!AD61)</f>
        <v>667427.68999999994</v>
      </c>
    </row>
    <row r="61" spans="1:30" ht="15" customHeight="1" x14ac:dyDescent="0.25">
      <c r="A61" s="20" t="s">
        <v>41</v>
      </c>
      <c r="B61" s="5">
        <f>SUM('Mountaineer:Charles Town'!B62)</f>
        <v>0</v>
      </c>
      <c r="C61" s="5">
        <f>SUM('Mountaineer:Charles Town'!C62)</f>
        <v>386077.5</v>
      </c>
      <c r="D61" s="5">
        <f>SUM('Mountaineer:Charles Town'!D62)</f>
        <v>72648.5</v>
      </c>
      <c r="E61" s="5">
        <f>SUM('Mountaineer:Charles Town'!E62)</f>
        <v>8359</v>
      </c>
      <c r="F61" s="5">
        <f>SUM('Mountaineer:Charles Town'!F62)</f>
        <v>0</v>
      </c>
      <c r="G61" s="5">
        <f>SUM('Mountaineer:Charles Town'!G62)</f>
        <v>65293</v>
      </c>
      <c r="H61" s="5">
        <f>SUM('Mountaineer:Charles Town'!H62)</f>
        <v>755</v>
      </c>
      <c r="I61" s="5">
        <f>SUM('Mountaineer:Charles Town'!I62)</f>
        <v>-1469</v>
      </c>
      <c r="J61" s="5">
        <f>SUM('Mountaineer:Charles Town'!J62)</f>
        <v>10222</v>
      </c>
      <c r="K61" s="5">
        <f>SUM('Mountaineer:Charles Town'!K62)</f>
        <v>5780</v>
      </c>
      <c r="L61" s="5">
        <f>SUM('Mountaineer:Charles Town'!L62)</f>
        <v>11760</v>
      </c>
      <c r="M61" s="5">
        <f>SUM('Mountaineer:Charles Town'!M62)</f>
        <v>0</v>
      </c>
      <c r="N61" s="5">
        <f>SUM('Mountaineer:Charles Town'!N62)</f>
        <v>77954.5</v>
      </c>
      <c r="O61" s="5">
        <f>SUM('Mountaineer:Charles Town'!O62)</f>
        <v>25910</v>
      </c>
      <c r="P61" s="5">
        <f>SUM('Mountaineer:Charles Town'!P62)</f>
        <v>-6207.5</v>
      </c>
      <c r="Q61" s="5">
        <f>SUM('Mountaineer:Charles Town'!Q62)</f>
        <v>8862.25</v>
      </c>
      <c r="R61" s="5">
        <f>SUM('Mountaineer:Charles Town'!R62)</f>
        <v>17066</v>
      </c>
      <c r="S61" s="5">
        <f>SUM('Mountaineer:Charles Town'!S62)</f>
        <v>0</v>
      </c>
      <c r="T61" s="5">
        <f>SUM('Mountaineer:Charles Town'!T62)</f>
        <v>31622.5</v>
      </c>
      <c r="U61" s="5">
        <f>SUM('Mountaineer:Charles Town'!U62)</f>
        <v>65186</v>
      </c>
      <c r="V61" s="5">
        <f>SUM('Mountaineer:Charles Town'!V62)</f>
        <v>4320</v>
      </c>
      <c r="W61" s="5">
        <f>SUM('Mountaineer:Charles Town'!W62)</f>
        <v>36211.25</v>
      </c>
      <c r="X61" s="5">
        <f>SUM('Mountaineer:Charles Town'!X62)</f>
        <v>0</v>
      </c>
      <c r="Y61" s="5">
        <f>SUM('Mountaineer:Charles Town'!Y62)</f>
        <v>64575</v>
      </c>
      <c r="Z61" s="5">
        <f>SUM('Mountaineer:Charles Town'!Z62)</f>
        <v>7243</v>
      </c>
      <c r="AA61" s="5">
        <f>SUM('Mountaineer:Charles Town'!AA62)</f>
        <v>0</v>
      </c>
      <c r="AB61" s="5">
        <f>SUM('Mountaineer:Charles Town'!AB62)</f>
        <v>17909.5</v>
      </c>
      <c r="AC61" s="5">
        <f>SUM('Mountaineer:Charles Town'!AC62)</f>
        <v>910078.5</v>
      </c>
      <c r="AD61" s="5">
        <f>SUM('Mountaineer:Charles Town'!AD62)</f>
        <v>318527.5</v>
      </c>
    </row>
    <row r="62" spans="1:30" ht="15" customHeight="1" x14ac:dyDescent="0.25">
      <c r="G62" s="6"/>
    </row>
    <row r="63" spans="1:30" ht="15" customHeight="1" thickBot="1" x14ac:dyDescent="0.3">
      <c r="B63" s="7">
        <f t="shared" ref="B63:AD63" si="2">SUM(B9:B62)</f>
        <v>0</v>
      </c>
      <c r="C63" s="7">
        <f t="shared" si="2"/>
        <v>29027550.039999999</v>
      </c>
      <c r="D63" s="7">
        <f t="shared" si="2"/>
        <v>3962600.5</v>
      </c>
      <c r="E63" s="7">
        <f t="shared" si="2"/>
        <v>282059</v>
      </c>
      <c r="F63" s="7">
        <f t="shared" si="2"/>
        <v>0</v>
      </c>
      <c r="G63" s="7">
        <f t="shared" si="2"/>
        <v>7839054</v>
      </c>
      <c r="H63" s="7">
        <f t="shared" si="2"/>
        <v>412764.80000000016</v>
      </c>
      <c r="I63" s="7">
        <f t="shared" si="2"/>
        <v>485709</v>
      </c>
      <c r="J63" s="7">
        <f t="shared" si="2"/>
        <v>1120557</v>
      </c>
      <c r="K63" s="7">
        <f t="shared" si="2"/>
        <v>1262891</v>
      </c>
      <c r="L63" s="7">
        <f t="shared" si="2"/>
        <v>773580</v>
      </c>
      <c r="M63" s="7">
        <f t="shared" si="2"/>
        <v>428354.25</v>
      </c>
      <c r="N63" s="7">
        <f t="shared" si="2"/>
        <v>5754675</v>
      </c>
      <c r="O63" s="7">
        <f t="shared" si="2"/>
        <v>2906050.83</v>
      </c>
      <c r="P63" s="7">
        <f t="shared" si="2"/>
        <v>721061.5</v>
      </c>
      <c r="Q63" s="7">
        <f t="shared" si="2"/>
        <v>639776.5</v>
      </c>
      <c r="R63" s="7">
        <f t="shared" si="2"/>
        <v>488105</v>
      </c>
      <c r="S63" s="7">
        <f t="shared" si="2"/>
        <v>0</v>
      </c>
      <c r="T63" s="7">
        <f t="shared" si="2"/>
        <v>3222896.5</v>
      </c>
      <c r="U63" s="7">
        <f t="shared" si="2"/>
        <v>9328587.5</v>
      </c>
      <c r="V63" s="7">
        <f t="shared" si="2"/>
        <v>563973.63</v>
      </c>
      <c r="W63" s="7">
        <f t="shared" si="2"/>
        <v>1804332.5</v>
      </c>
      <c r="X63" s="7">
        <f t="shared" si="2"/>
        <v>0</v>
      </c>
      <c r="Y63" s="7">
        <f t="shared" si="2"/>
        <v>3796709.33</v>
      </c>
      <c r="Z63" s="7">
        <f t="shared" si="2"/>
        <v>227599.01</v>
      </c>
      <c r="AA63" s="7">
        <f t="shared" si="2"/>
        <v>93429.09</v>
      </c>
      <c r="AB63" s="7">
        <f t="shared" si="2"/>
        <v>1445061.5</v>
      </c>
      <c r="AC63" s="7">
        <f t="shared" si="2"/>
        <v>76587377.480000019</v>
      </c>
      <c r="AD63" s="7">
        <f t="shared" si="2"/>
        <v>26805582.219999999</v>
      </c>
    </row>
    <row r="64" spans="1:30" ht="15" customHeight="1" thickTop="1" x14ac:dyDescent="0.25"/>
    <row r="65" spans="1:1" ht="15" customHeight="1" x14ac:dyDescent="0.25">
      <c r="A65" s="14" t="s">
        <v>35</v>
      </c>
    </row>
    <row r="66" spans="1:1" ht="15" customHeight="1" x14ac:dyDescent="0.25">
      <c r="A66" s="14" t="s">
        <v>42</v>
      </c>
    </row>
  </sheetData>
  <mergeCells count="4">
    <mergeCell ref="A1:AD1"/>
    <mergeCell ref="A2:AD2"/>
    <mergeCell ref="A3:AD3"/>
    <mergeCell ref="A4:AD4"/>
  </mergeCells>
  <pageMargins left="0.25" right="0.25" top="0.25" bottom="0.25" header="0" footer="0"/>
  <pageSetup paperSize="5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zoomScaleNormal="100" workbookViewId="0">
      <pane ySplit="7" topLeftCell="A39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1.7109375" style="3" customWidth="1"/>
    <col min="2" max="2" width="13.7109375" style="2" customWidth="1"/>
    <col min="3" max="3" width="14.28515625" style="2" bestFit="1" customWidth="1"/>
    <col min="4" max="6" width="13.7109375" style="2" hidden="1" customWidth="1"/>
    <col min="7" max="7" width="14.28515625" style="2" bestFit="1" customWidth="1"/>
    <col min="8" max="9" width="13.7109375" style="2" hidden="1" customWidth="1"/>
    <col min="10" max="10" width="13.7109375" style="2" customWidth="1"/>
    <col min="11" max="11" width="13.7109375" style="2" hidden="1" customWidth="1"/>
    <col min="12" max="12" width="13.7109375" style="2" customWidth="1"/>
    <col min="13" max="14" width="13.7109375" style="2" hidden="1" customWidth="1"/>
    <col min="15" max="15" width="14.28515625" style="2" bestFit="1" customWidth="1"/>
    <col min="16" max="17" width="13.7109375" style="2" hidden="1" customWidth="1"/>
    <col min="18" max="19" width="13.7109375" style="2" customWidth="1"/>
    <col min="20" max="20" width="13.7109375" style="2" hidden="1" customWidth="1"/>
    <col min="21" max="21" width="14.28515625" style="2" bestFit="1" customWidth="1"/>
    <col min="22" max="22" width="14.28515625" style="2" hidden="1" customWidth="1"/>
    <col min="23" max="25" width="13.7109375" style="2" customWidth="1"/>
    <col min="26" max="26" width="13.7109375" style="2" hidden="1" customWidth="1"/>
    <col min="27" max="28" width="13.7109375" style="2" customWidth="1"/>
    <col min="29" max="29" width="15.28515625" style="2" bestFit="1" customWidth="1"/>
    <col min="30" max="30" width="14.28515625" style="2" bestFit="1" customWidth="1"/>
    <col min="31" max="16384" width="10.7109375" style="2"/>
  </cols>
  <sheetData>
    <row r="1" spans="1:30" ht="15" customHeight="1" x14ac:dyDescent="0.25">
      <c r="A1" s="23" t="s">
        <v>28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ht="15" customHeight="1" x14ac:dyDescent="0.25">
      <c r="B2" s="4"/>
      <c r="C2" s="4"/>
      <c r="D2" s="4"/>
      <c r="E2" s="12"/>
      <c r="F2" s="16"/>
      <c r="G2" s="4"/>
      <c r="H2" s="4"/>
      <c r="I2" s="4"/>
      <c r="J2" s="4"/>
      <c r="K2" s="4"/>
      <c r="L2" s="4"/>
      <c r="M2" s="15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9"/>
      <c r="AA2" s="4"/>
      <c r="AB2" s="4"/>
      <c r="AC2" s="4"/>
      <c r="AD2" s="4"/>
    </row>
    <row r="3" spans="1:30" s="11" customFormat="1" ht="38.25" x14ac:dyDescent="0.2">
      <c r="A3" s="8"/>
      <c r="B3" s="9" t="s">
        <v>0</v>
      </c>
      <c r="C3" s="9" t="s">
        <v>1</v>
      </c>
      <c r="D3" s="10" t="s">
        <v>2</v>
      </c>
      <c r="E3" s="10" t="s">
        <v>30</v>
      </c>
      <c r="F3" s="10" t="s">
        <v>33</v>
      </c>
      <c r="G3" s="9" t="s">
        <v>3</v>
      </c>
      <c r="H3" s="10" t="s">
        <v>4</v>
      </c>
      <c r="I3" s="10" t="s">
        <v>5</v>
      </c>
      <c r="J3" s="10" t="s">
        <v>6</v>
      </c>
      <c r="K3" s="10" t="s">
        <v>7</v>
      </c>
      <c r="L3" s="9" t="s">
        <v>8</v>
      </c>
      <c r="M3" s="10" t="s">
        <v>31</v>
      </c>
      <c r="N3" s="10" t="s">
        <v>9</v>
      </c>
      <c r="O3" s="10" t="s">
        <v>10</v>
      </c>
      <c r="P3" s="9" t="s">
        <v>11</v>
      </c>
      <c r="Q3" s="9" t="s">
        <v>12</v>
      </c>
      <c r="R3" s="9" t="s">
        <v>13</v>
      </c>
      <c r="S3" s="10" t="s">
        <v>14</v>
      </c>
      <c r="T3" s="10" t="s">
        <v>15</v>
      </c>
      <c r="U3" s="9" t="s">
        <v>16</v>
      </c>
      <c r="V3" s="10" t="s">
        <v>17</v>
      </c>
      <c r="W3" s="9" t="s">
        <v>18</v>
      </c>
      <c r="X3" s="10" t="s">
        <v>19</v>
      </c>
      <c r="Y3" s="10" t="s">
        <v>20</v>
      </c>
      <c r="Z3" s="10" t="s">
        <v>39</v>
      </c>
      <c r="AA3" s="10" t="s">
        <v>22</v>
      </c>
      <c r="AB3" s="10" t="s">
        <v>21</v>
      </c>
      <c r="AC3" s="9" t="s">
        <v>23</v>
      </c>
      <c r="AD3" s="9" t="s">
        <v>25</v>
      </c>
    </row>
    <row r="4" spans="1:30" s="4" customFormat="1" ht="15" customHeight="1" x14ac:dyDescent="0.25">
      <c r="A4" s="3"/>
      <c r="C4" s="4">
        <v>17</v>
      </c>
      <c r="E4" s="12"/>
      <c r="F4" s="16"/>
      <c r="G4" s="4">
        <v>2</v>
      </c>
      <c r="J4" s="4">
        <v>0</v>
      </c>
      <c r="L4" s="4">
        <v>1</v>
      </c>
      <c r="M4" s="15"/>
      <c r="O4" s="4">
        <v>1</v>
      </c>
      <c r="R4" s="4">
        <v>0</v>
      </c>
      <c r="S4" s="4">
        <v>0</v>
      </c>
      <c r="U4" s="4">
        <v>3</v>
      </c>
      <c r="W4" s="4">
        <v>1</v>
      </c>
      <c r="X4" s="4">
        <v>0</v>
      </c>
      <c r="Y4" s="4">
        <v>1</v>
      </c>
      <c r="Z4" s="19"/>
      <c r="AC4" s="4">
        <f>SUM(B4:AB4)</f>
        <v>26</v>
      </c>
    </row>
    <row r="6" spans="1:30" ht="15" customHeight="1" x14ac:dyDescent="0.25">
      <c r="A6" s="18" t="s">
        <v>36</v>
      </c>
      <c r="B6" s="5"/>
      <c r="C6" s="5">
        <v>4041870.75</v>
      </c>
      <c r="D6" s="5"/>
      <c r="E6" s="5"/>
      <c r="F6" s="5"/>
      <c r="G6" s="5">
        <v>2531288</v>
      </c>
      <c r="H6" s="5"/>
      <c r="I6" s="5"/>
      <c r="J6" s="5">
        <v>138912</v>
      </c>
      <c r="K6" s="5"/>
      <c r="L6" s="5">
        <v>540419</v>
      </c>
      <c r="M6" s="5"/>
      <c r="N6" s="5"/>
      <c r="O6" s="5">
        <v>870837</v>
      </c>
      <c r="P6" s="5"/>
      <c r="Q6" s="5"/>
      <c r="R6" s="5">
        <v>330846</v>
      </c>
      <c r="S6" s="5">
        <v>62695</v>
      </c>
      <c r="T6" s="5"/>
      <c r="U6" s="5">
        <v>1816511</v>
      </c>
      <c r="V6" s="5"/>
      <c r="W6" s="5">
        <v>330328</v>
      </c>
      <c r="X6" s="5">
        <v>114419</v>
      </c>
      <c r="Y6" s="5">
        <v>455045</v>
      </c>
      <c r="Z6" s="5"/>
      <c r="AA6" s="5"/>
      <c r="AB6" s="5"/>
      <c r="AC6" s="5">
        <v>11233170.75</v>
      </c>
      <c r="AD6" s="5">
        <v>3931609.82</v>
      </c>
    </row>
    <row r="8" spans="1:30" ht="15" customHeight="1" x14ac:dyDescent="0.25">
      <c r="A8" s="24" t="s">
        <v>37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</row>
    <row r="10" spans="1:30" ht="15" customHeight="1" x14ac:dyDescent="0.25">
      <c r="A10" s="17" t="s">
        <v>34</v>
      </c>
      <c r="B10" s="5">
        <v>0</v>
      </c>
      <c r="C10" s="5">
        <v>111660.25</v>
      </c>
      <c r="D10" s="5">
        <v>0</v>
      </c>
      <c r="E10" s="5">
        <v>0</v>
      </c>
      <c r="F10" s="5">
        <v>0</v>
      </c>
      <c r="G10" s="5">
        <v>46572</v>
      </c>
      <c r="H10" s="5">
        <v>0</v>
      </c>
      <c r="I10" s="5">
        <v>0</v>
      </c>
      <c r="J10" s="5">
        <v>0</v>
      </c>
      <c r="K10" s="5">
        <v>0</v>
      </c>
      <c r="L10" s="5">
        <v>3314</v>
      </c>
      <c r="M10" s="5">
        <v>0</v>
      </c>
      <c r="N10" s="5">
        <v>0</v>
      </c>
      <c r="O10" s="5">
        <v>1932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40136</v>
      </c>
      <c r="V10" s="5">
        <v>0</v>
      </c>
      <c r="W10" s="5">
        <v>1256.75</v>
      </c>
      <c r="X10" s="5">
        <v>0</v>
      </c>
      <c r="Y10" s="5">
        <v>0</v>
      </c>
      <c r="Z10" s="5"/>
      <c r="AA10" s="5">
        <v>0</v>
      </c>
      <c r="AB10" s="5">
        <v>0</v>
      </c>
      <c r="AC10" s="5">
        <f t="shared" ref="AC10" si="0">SUM(B10:AB10)</f>
        <v>204871</v>
      </c>
      <c r="AD10" s="5">
        <f t="shared" ref="AD10:AD15" si="1">ROUND(AC10*0.35,2)</f>
        <v>71704.850000000006</v>
      </c>
    </row>
    <row r="11" spans="1:30" ht="15" customHeight="1" x14ac:dyDescent="0.25">
      <c r="A11" s="17">
        <v>44023</v>
      </c>
      <c r="B11" s="5">
        <v>0</v>
      </c>
      <c r="C11" s="5">
        <v>114852</v>
      </c>
      <c r="D11" s="5">
        <v>0</v>
      </c>
      <c r="E11" s="5">
        <v>0</v>
      </c>
      <c r="F11" s="5">
        <v>0</v>
      </c>
      <c r="G11" s="5">
        <v>51385</v>
      </c>
      <c r="H11" s="5">
        <v>0</v>
      </c>
      <c r="I11" s="5">
        <v>0</v>
      </c>
      <c r="J11" s="5">
        <v>0</v>
      </c>
      <c r="K11" s="5">
        <v>0</v>
      </c>
      <c r="L11" s="5">
        <v>18416</v>
      </c>
      <c r="M11" s="5">
        <v>0</v>
      </c>
      <c r="N11" s="5">
        <v>0</v>
      </c>
      <c r="O11" s="5">
        <v>36162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67719.5</v>
      </c>
      <c r="V11" s="5">
        <v>0</v>
      </c>
      <c r="W11" s="5">
        <v>-615.5</v>
      </c>
      <c r="X11" s="5">
        <v>0</v>
      </c>
      <c r="Y11" s="5">
        <v>0</v>
      </c>
      <c r="Z11" s="5"/>
      <c r="AA11" s="5">
        <v>0</v>
      </c>
      <c r="AB11" s="5">
        <v>0</v>
      </c>
      <c r="AC11" s="5">
        <f t="shared" ref="AC11" si="2">SUM(B11:AB11)</f>
        <v>287919</v>
      </c>
      <c r="AD11" s="5">
        <f t="shared" si="1"/>
        <v>100771.65</v>
      </c>
    </row>
    <row r="12" spans="1:30" ht="15" customHeight="1" x14ac:dyDescent="0.25">
      <c r="A12" s="17">
        <f t="shared" ref="A12:A17" si="3">A11+7</f>
        <v>44030</v>
      </c>
      <c r="B12" s="5">
        <v>0</v>
      </c>
      <c r="C12" s="5">
        <v>81740.5</v>
      </c>
      <c r="D12" s="5"/>
      <c r="E12" s="5"/>
      <c r="F12" s="5"/>
      <c r="G12" s="5">
        <v>14450</v>
      </c>
      <c r="H12" s="5"/>
      <c r="I12" s="5"/>
      <c r="J12" s="5">
        <v>0</v>
      </c>
      <c r="K12" s="5"/>
      <c r="L12" s="5">
        <v>4602</v>
      </c>
      <c r="M12" s="5"/>
      <c r="N12" s="5"/>
      <c r="O12" s="5">
        <v>24062</v>
      </c>
      <c r="P12" s="5"/>
      <c r="Q12" s="5"/>
      <c r="R12" s="5">
        <v>0</v>
      </c>
      <c r="S12" s="5">
        <v>0</v>
      </c>
      <c r="T12" s="5"/>
      <c r="U12" s="5">
        <v>31226</v>
      </c>
      <c r="V12" s="5"/>
      <c r="W12" s="5">
        <v>760.75</v>
      </c>
      <c r="X12" s="5">
        <v>0</v>
      </c>
      <c r="Y12" s="5">
        <v>0</v>
      </c>
      <c r="Z12" s="5"/>
      <c r="AA12" s="5">
        <v>0</v>
      </c>
      <c r="AB12" s="5">
        <v>0</v>
      </c>
      <c r="AC12" s="5">
        <f t="shared" ref="AC12" si="4">SUM(B12:AB12)</f>
        <v>156841.25</v>
      </c>
      <c r="AD12" s="5">
        <f t="shared" si="1"/>
        <v>54894.44</v>
      </c>
    </row>
    <row r="13" spans="1:30" ht="15" customHeight="1" x14ac:dyDescent="0.25">
      <c r="A13" s="17">
        <f t="shared" si="3"/>
        <v>44037</v>
      </c>
      <c r="B13" s="5">
        <v>0</v>
      </c>
      <c r="C13" s="5">
        <v>51512.25</v>
      </c>
      <c r="D13" s="5"/>
      <c r="E13" s="5"/>
      <c r="F13" s="5"/>
      <c r="G13" s="5">
        <v>68215</v>
      </c>
      <c r="H13" s="5"/>
      <c r="I13" s="5"/>
      <c r="J13" s="5">
        <v>0</v>
      </c>
      <c r="K13" s="5"/>
      <c r="L13" s="5">
        <v>6340</v>
      </c>
      <c r="M13" s="5"/>
      <c r="N13" s="5"/>
      <c r="O13" s="5">
        <v>44730</v>
      </c>
      <c r="P13" s="5"/>
      <c r="Q13" s="5"/>
      <c r="R13" s="5">
        <v>0</v>
      </c>
      <c r="S13" s="5">
        <v>0</v>
      </c>
      <c r="T13" s="5"/>
      <c r="U13" s="5">
        <v>36687.25</v>
      </c>
      <c r="V13" s="5"/>
      <c r="W13" s="5">
        <v>12770.5</v>
      </c>
      <c r="X13" s="5">
        <v>0</v>
      </c>
      <c r="Y13" s="5">
        <v>0</v>
      </c>
      <c r="Z13" s="5"/>
      <c r="AA13" s="5">
        <v>0</v>
      </c>
      <c r="AB13" s="5">
        <v>0</v>
      </c>
      <c r="AC13" s="5">
        <f t="shared" ref="AC13" si="5">SUM(B13:AB13)</f>
        <v>220255</v>
      </c>
      <c r="AD13" s="5">
        <f t="shared" si="1"/>
        <v>77089.25</v>
      </c>
    </row>
    <row r="14" spans="1:30" ht="15" customHeight="1" x14ac:dyDescent="0.25">
      <c r="A14" s="17">
        <f t="shared" si="3"/>
        <v>44044</v>
      </c>
      <c r="B14" s="5">
        <v>0</v>
      </c>
      <c r="C14" s="5">
        <v>108423.5</v>
      </c>
      <c r="D14" s="5"/>
      <c r="E14" s="5"/>
      <c r="F14" s="5"/>
      <c r="G14" s="5">
        <v>121314</v>
      </c>
      <c r="H14" s="5"/>
      <c r="I14" s="5"/>
      <c r="J14" s="5">
        <v>0</v>
      </c>
      <c r="K14" s="5"/>
      <c r="L14" s="5">
        <v>13344</v>
      </c>
      <c r="M14" s="5"/>
      <c r="N14" s="5"/>
      <c r="O14" s="5">
        <v>19872</v>
      </c>
      <c r="P14" s="5"/>
      <c r="Q14" s="5"/>
      <c r="R14" s="5">
        <v>0</v>
      </c>
      <c r="S14" s="5">
        <v>0</v>
      </c>
      <c r="T14" s="5"/>
      <c r="U14" s="5">
        <v>110555</v>
      </c>
      <c r="V14" s="5"/>
      <c r="W14" s="5">
        <v>-602.75</v>
      </c>
      <c r="X14" s="5">
        <v>0</v>
      </c>
      <c r="Y14" s="5">
        <v>0</v>
      </c>
      <c r="Z14" s="5"/>
      <c r="AA14" s="5">
        <v>0</v>
      </c>
      <c r="AB14" s="5">
        <v>0</v>
      </c>
      <c r="AC14" s="5">
        <f t="shared" ref="AC14" si="6">SUM(B14:AB14)</f>
        <v>372905.75</v>
      </c>
      <c r="AD14" s="5">
        <f t="shared" si="1"/>
        <v>130517.01</v>
      </c>
    </row>
    <row r="15" spans="1:30" ht="15" customHeight="1" x14ac:dyDescent="0.25">
      <c r="A15" s="17">
        <f t="shared" si="3"/>
        <v>44051</v>
      </c>
      <c r="B15" s="5">
        <v>0</v>
      </c>
      <c r="C15" s="5">
        <v>138255.5</v>
      </c>
      <c r="D15" s="5"/>
      <c r="E15" s="5"/>
      <c r="F15" s="5"/>
      <c r="G15" s="5">
        <v>45269</v>
      </c>
      <c r="H15" s="5"/>
      <c r="I15" s="5"/>
      <c r="J15" s="5">
        <v>0</v>
      </c>
      <c r="K15" s="5"/>
      <c r="L15" s="5">
        <v>7451</v>
      </c>
      <c r="M15" s="5"/>
      <c r="N15" s="5"/>
      <c r="O15" s="5">
        <v>22844</v>
      </c>
      <c r="P15" s="5"/>
      <c r="Q15" s="5"/>
      <c r="R15" s="5">
        <v>0</v>
      </c>
      <c r="S15" s="5">
        <v>0</v>
      </c>
      <c r="T15" s="5"/>
      <c r="U15" s="5">
        <v>22531.25</v>
      </c>
      <c r="V15" s="5"/>
      <c r="W15" s="5">
        <v>1269.75</v>
      </c>
      <c r="X15" s="5">
        <v>0</v>
      </c>
      <c r="Y15" s="5">
        <v>0</v>
      </c>
      <c r="Z15" s="5"/>
      <c r="AA15" s="5">
        <v>0</v>
      </c>
      <c r="AB15" s="5">
        <v>0</v>
      </c>
      <c r="AC15" s="5">
        <f t="shared" ref="AC15" si="7">SUM(B15:AB15)</f>
        <v>237620.5</v>
      </c>
      <c r="AD15" s="5">
        <f t="shared" si="1"/>
        <v>83167.179999999993</v>
      </c>
    </row>
    <row r="16" spans="1:30" ht="15" customHeight="1" x14ac:dyDescent="0.25">
      <c r="A16" s="17">
        <f t="shared" si="3"/>
        <v>44058</v>
      </c>
      <c r="B16" s="5">
        <v>0</v>
      </c>
      <c r="C16" s="5">
        <v>78079</v>
      </c>
      <c r="D16" s="5"/>
      <c r="E16" s="5"/>
      <c r="F16" s="5"/>
      <c r="G16" s="5">
        <v>63436</v>
      </c>
      <c r="H16" s="5"/>
      <c r="I16" s="5"/>
      <c r="J16" s="5">
        <v>0</v>
      </c>
      <c r="K16" s="5"/>
      <c r="L16" s="5">
        <v>365</v>
      </c>
      <c r="M16" s="5"/>
      <c r="N16" s="5"/>
      <c r="O16" s="5">
        <v>24061</v>
      </c>
      <c r="P16" s="5"/>
      <c r="Q16" s="5"/>
      <c r="R16" s="5">
        <v>0</v>
      </c>
      <c r="S16" s="5">
        <v>0</v>
      </c>
      <c r="T16" s="5"/>
      <c r="U16" s="5">
        <v>58610.5</v>
      </c>
      <c r="V16" s="5"/>
      <c r="W16" s="5">
        <v>7174.25</v>
      </c>
      <c r="X16" s="5">
        <v>0</v>
      </c>
      <c r="Y16" s="5">
        <v>0</v>
      </c>
      <c r="Z16" s="5"/>
      <c r="AA16" s="5">
        <v>0</v>
      </c>
      <c r="AB16" s="5">
        <v>0</v>
      </c>
      <c r="AC16" s="5">
        <f t="shared" ref="AC16" si="8">SUM(B16:AB16)</f>
        <v>231725.75</v>
      </c>
      <c r="AD16" s="5">
        <f t="shared" ref="AD16" si="9">ROUND(AC16*0.35,2)</f>
        <v>81104.009999999995</v>
      </c>
    </row>
    <row r="17" spans="1:30" ht="15" customHeight="1" x14ac:dyDescent="0.25">
      <c r="A17" s="17">
        <f t="shared" si="3"/>
        <v>44065</v>
      </c>
      <c r="B17" s="5">
        <v>0</v>
      </c>
      <c r="C17" s="5">
        <v>98818.75</v>
      </c>
      <c r="D17" s="5"/>
      <c r="E17" s="5"/>
      <c r="F17" s="5"/>
      <c r="G17" s="5">
        <v>2912</v>
      </c>
      <c r="H17" s="5"/>
      <c r="I17" s="5"/>
      <c r="J17" s="5">
        <v>0</v>
      </c>
      <c r="K17" s="5"/>
      <c r="L17" s="5">
        <v>1163</v>
      </c>
      <c r="M17" s="5"/>
      <c r="N17" s="5"/>
      <c r="O17" s="5">
        <v>31861</v>
      </c>
      <c r="P17" s="5"/>
      <c r="Q17" s="5"/>
      <c r="R17" s="5">
        <v>0</v>
      </c>
      <c r="S17" s="5">
        <v>0</v>
      </c>
      <c r="T17" s="5"/>
      <c r="U17" s="5">
        <v>53008.25</v>
      </c>
      <c r="V17" s="5"/>
      <c r="W17" s="5">
        <v>2657.5</v>
      </c>
      <c r="X17" s="5">
        <v>0</v>
      </c>
      <c r="Y17" s="5">
        <v>0</v>
      </c>
      <c r="Z17" s="5"/>
      <c r="AA17" s="5">
        <v>0</v>
      </c>
      <c r="AB17" s="5">
        <v>0</v>
      </c>
      <c r="AC17" s="5">
        <f t="shared" ref="AC17" si="10">SUM(B17:AB17)</f>
        <v>190420.5</v>
      </c>
      <c r="AD17" s="5">
        <f>ROUND(AC17*0.35,2)-0.01</f>
        <v>66647.17</v>
      </c>
    </row>
    <row r="18" spans="1:30" ht="15" customHeight="1" x14ac:dyDescent="0.25">
      <c r="A18" s="17">
        <f t="shared" ref="A18:A61" si="11">A17+7</f>
        <v>44072</v>
      </c>
      <c r="B18" s="5">
        <v>0</v>
      </c>
      <c r="C18" s="5">
        <v>160386</v>
      </c>
      <c r="D18" s="5"/>
      <c r="E18" s="5"/>
      <c r="F18" s="5"/>
      <c r="G18" s="5">
        <v>43991</v>
      </c>
      <c r="H18" s="5"/>
      <c r="I18" s="5"/>
      <c r="J18" s="5">
        <v>0</v>
      </c>
      <c r="K18" s="5"/>
      <c r="L18" s="5">
        <v>5731</v>
      </c>
      <c r="M18" s="5"/>
      <c r="N18" s="5"/>
      <c r="O18" s="5">
        <v>22345</v>
      </c>
      <c r="P18" s="5"/>
      <c r="Q18" s="5"/>
      <c r="R18" s="5">
        <v>0</v>
      </c>
      <c r="S18" s="5">
        <v>0</v>
      </c>
      <c r="T18" s="5"/>
      <c r="U18" s="5">
        <v>62673.5</v>
      </c>
      <c r="V18" s="5"/>
      <c r="W18" s="5">
        <v>15536.75</v>
      </c>
      <c r="X18" s="5">
        <v>0</v>
      </c>
      <c r="Y18" s="5">
        <v>0</v>
      </c>
      <c r="Z18" s="5"/>
      <c r="AA18" s="5">
        <v>0</v>
      </c>
      <c r="AB18" s="5">
        <v>0</v>
      </c>
      <c r="AC18" s="5">
        <f t="shared" ref="AC18" si="12">SUM(B18:AB18)</f>
        <v>310663.25</v>
      </c>
      <c r="AD18" s="5">
        <f t="shared" ref="AD18:AD23" si="13">ROUND(AC18*0.35,2)</f>
        <v>108732.14</v>
      </c>
    </row>
    <row r="19" spans="1:30" ht="15" customHeight="1" x14ac:dyDescent="0.25">
      <c r="A19" s="17">
        <f t="shared" si="11"/>
        <v>44079</v>
      </c>
      <c r="B19" s="5">
        <v>0</v>
      </c>
      <c r="C19" s="5">
        <v>121349.25</v>
      </c>
      <c r="D19" s="5"/>
      <c r="E19" s="5"/>
      <c r="F19" s="5"/>
      <c r="G19" s="5">
        <v>-14124</v>
      </c>
      <c r="H19" s="5"/>
      <c r="I19" s="5"/>
      <c r="J19" s="5">
        <v>0</v>
      </c>
      <c r="K19" s="5"/>
      <c r="L19" s="5">
        <v>5546</v>
      </c>
      <c r="M19" s="5"/>
      <c r="N19" s="5"/>
      <c r="O19" s="5">
        <v>27702</v>
      </c>
      <c r="P19" s="5"/>
      <c r="Q19" s="5"/>
      <c r="R19" s="5">
        <v>0</v>
      </c>
      <c r="S19" s="5">
        <v>0</v>
      </c>
      <c r="T19" s="5"/>
      <c r="U19" s="5">
        <v>64036</v>
      </c>
      <c r="V19" s="5"/>
      <c r="W19" s="5">
        <v>1486.75</v>
      </c>
      <c r="X19" s="5">
        <v>0</v>
      </c>
      <c r="Y19" s="5">
        <v>0</v>
      </c>
      <c r="Z19" s="5"/>
      <c r="AA19" s="5">
        <v>0</v>
      </c>
      <c r="AB19" s="5">
        <v>0</v>
      </c>
      <c r="AC19" s="5">
        <f t="shared" ref="AC19" si="14">SUM(B19:AB19)</f>
        <v>205996</v>
      </c>
      <c r="AD19" s="5">
        <f t="shared" si="13"/>
        <v>72098.600000000006</v>
      </c>
    </row>
    <row r="20" spans="1:30" ht="15" customHeight="1" x14ac:dyDescent="0.25">
      <c r="A20" s="17">
        <f t="shared" si="11"/>
        <v>44086</v>
      </c>
      <c r="B20" s="5">
        <v>0</v>
      </c>
      <c r="C20" s="5">
        <v>101580.75</v>
      </c>
      <c r="D20" s="5"/>
      <c r="E20" s="5"/>
      <c r="F20" s="5"/>
      <c r="G20" s="5">
        <v>67462</v>
      </c>
      <c r="H20" s="5"/>
      <c r="I20" s="5"/>
      <c r="J20" s="5">
        <v>0</v>
      </c>
      <c r="K20" s="5"/>
      <c r="L20" s="5">
        <v>1755</v>
      </c>
      <c r="M20" s="5"/>
      <c r="N20" s="5"/>
      <c r="O20" s="5">
        <v>8625</v>
      </c>
      <c r="P20" s="5"/>
      <c r="Q20" s="5"/>
      <c r="R20" s="5">
        <v>0</v>
      </c>
      <c r="S20" s="5">
        <v>0</v>
      </c>
      <c r="T20" s="5"/>
      <c r="U20" s="5">
        <v>70096</v>
      </c>
      <c r="V20" s="5"/>
      <c r="W20" s="5">
        <v>6600.25</v>
      </c>
      <c r="X20" s="5">
        <v>0</v>
      </c>
      <c r="Y20" s="5">
        <v>0</v>
      </c>
      <c r="Z20" s="5"/>
      <c r="AA20" s="5">
        <v>0</v>
      </c>
      <c r="AB20" s="5">
        <v>0</v>
      </c>
      <c r="AC20" s="5">
        <f t="shared" ref="AC20" si="15">SUM(B20:AB20)</f>
        <v>256119</v>
      </c>
      <c r="AD20" s="5">
        <f t="shared" si="13"/>
        <v>89641.65</v>
      </c>
    </row>
    <row r="21" spans="1:30" ht="15" customHeight="1" x14ac:dyDescent="0.25">
      <c r="A21" s="17">
        <f t="shared" si="11"/>
        <v>44093</v>
      </c>
      <c r="B21" s="5">
        <v>0</v>
      </c>
      <c r="C21" s="5">
        <v>71627.75</v>
      </c>
      <c r="D21" s="5"/>
      <c r="E21" s="5"/>
      <c r="F21" s="5"/>
      <c r="G21" s="5">
        <v>72021</v>
      </c>
      <c r="H21" s="5"/>
      <c r="I21" s="5"/>
      <c r="J21" s="5">
        <v>0</v>
      </c>
      <c r="K21" s="5"/>
      <c r="L21" s="5">
        <v>2973</v>
      </c>
      <c r="M21" s="5"/>
      <c r="N21" s="5"/>
      <c r="O21" s="5">
        <v>-34121</v>
      </c>
      <c r="P21" s="5"/>
      <c r="Q21" s="5"/>
      <c r="R21" s="5">
        <v>0</v>
      </c>
      <c r="S21" s="5">
        <v>0</v>
      </c>
      <c r="T21" s="5"/>
      <c r="U21" s="5">
        <v>48056</v>
      </c>
      <c r="V21" s="5"/>
      <c r="W21" s="5">
        <v>7103.25</v>
      </c>
      <c r="X21" s="5">
        <v>0</v>
      </c>
      <c r="Y21" s="5">
        <v>0</v>
      </c>
      <c r="Z21" s="5"/>
      <c r="AA21" s="5">
        <v>0</v>
      </c>
      <c r="AB21" s="5">
        <v>0</v>
      </c>
      <c r="AC21" s="5">
        <f t="shared" ref="AC21" si="16">SUM(B21:AB21)</f>
        <v>167660</v>
      </c>
      <c r="AD21" s="5">
        <f t="shared" si="13"/>
        <v>58681</v>
      </c>
    </row>
    <row r="22" spans="1:30" ht="15" customHeight="1" x14ac:dyDescent="0.25">
      <c r="A22" s="17">
        <f t="shared" si="11"/>
        <v>44100</v>
      </c>
      <c r="B22" s="5">
        <v>0</v>
      </c>
      <c r="C22" s="5">
        <v>93062</v>
      </c>
      <c r="D22" s="5"/>
      <c r="E22" s="5"/>
      <c r="F22" s="5"/>
      <c r="G22" s="5">
        <v>61514</v>
      </c>
      <c r="H22" s="5"/>
      <c r="I22" s="5"/>
      <c r="J22" s="5">
        <v>0</v>
      </c>
      <c r="K22" s="5"/>
      <c r="L22" s="5">
        <v>4568</v>
      </c>
      <c r="M22" s="5"/>
      <c r="N22" s="5"/>
      <c r="O22" s="5">
        <v>19704</v>
      </c>
      <c r="P22" s="5"/>
      <c r="Q22" s="5"/>
      <c r="R22" s="5">
        <v>0</v>
      </c>
      <c r="S22" s="5">
        <v>0</v>
      </c>
      <c r="T22" s="5"/>
      <c r="U22" s="5">
        <v>65425.5</v>
      </c>
      <c r="V22" s="5"/>
      <c r="W22" s="5">
        <v>3069.25</v>
      </c>
      <c r="X22" s="5">
        <v>0</v>
      </c>
      <c r="Y22" s="5">
        <v>0</v>
      </c>
      <c r="Z22" s="5"/>
      <c r="AA22" s="5">
        <v>0</v>
      </c>
      <c r="AB22" s="5">
        <v>0</v>
      </c>
      <c r="AC22" s="5">
        <f t="shared" ref="AC22" si="17">SUM(B22:AB22)</f>
        <v>247342.75</v>
      </c>
      <c r="AD22" s="5">
        <f t="shared" si="13"/>
        <v>86569.96</v>
      </c>
    </row>
    <row r="23" spans="1:30" ht="15" customHeight="1" x14ac:dyDescent="0.25">
      <c r="A23" s="17">
        <f t="shared" si="11"/>
        <v>44107</v>
      </c>
      <c r="B23" s="5">
        <v>0</v>
      </c>
      <c r="C23" s="5">
        <v>71067.75</v>
      </c>
      <c r="D23" s="5"/>
      <c r="E23" s="5"/>
      <c r="F23" s="5"/>
      <c r="G23" s="5">
        <v>59275</v>
      </c>
      <c r="H23" s="5"/>
      <c r="I23" s="5"/>
      <c r="J23" s="5">
        <v>0</v>
      </c>
      <c r="K23" s="5"/>
      <c r="L23" s="5">
        <v>10211</v>
      </c>
      <c r="M23" s="5"/>
      <c r="N23" s="5"/>
      <c r="O23" s="5">
        <v>35139</v>
      </c>
      <c r="P23" s="5"/>
      <c r="Q23" s="5"/>
      <c r="R23" s="5">
        <v>0</v>
      </c>
      <c r="S23" s="5">
        <v>0</v>
      </c>
      <c r="T23" s="5"/>
      <c r="U23" s="5">
        <v>28813.5</v>
      </c>
      <c r="V23" s="5"/>
      <c r="W23" s="5">
        <v>6044.75</v>
      </c>
      <c r="X23" s="5">
        <v>0</v>
      </c>
      <c r="Y23" s="5">
        <v>0</v>
      </c>
      <c r="Z23" s="5"/>
      <c r="AA23" s="5">
        <v>0</v>
      </c>
      <c r="AB23" s="5">
        <v>0</v>
      </c>
      <c r="AC23" s="5">
        <f t="shared" ref="AC23" si="18">SUM(B23:AB23)</f>
        <v>210551</v>
      </c>
      <c r="AD23" s="5">
        <f t="shared" si="13"/>
        <v>73692.850000000006</v>
      </c>
    </row>
    <row r="24" spans="1:30" ht="15" customHeight="1" x14ac:dyDescent="0.25">
      <c r="A24" s="17">
        <f t="shared" si="11"/>
        <v>44114</v>
      </c>
      <c r="B24" s="5">
        <v>0</v>
      </c>
      <c r="C24" s="5">
        <v>129984.75</v>
      </c>
      <c r="D24" s="5"/>
      <c r="E24" s="5"/>
      <c r="F24" s="5"/>
      <c r="G24" s="5">
        <v>16100</v>
      </c>
      <c r="H24" s="5"/>
      <c r="I24" s="5"/>
      <c r="J24" s="5">
        <v>0</v>
      </c>
      <c r="K24" s="5"/>
      <c r="L24" s="5">
        <v>2860</v>
      </c>
      <c r="M24" s="5"/>
      <c r="N24" s="5"/>
      <c r="O24" s="5">
        <v>22788</v>
      </c>
      <c r="P24" s="5"/>
      <c r="Q24" s="5"/>
      <c r="R24" s="5">
        <v>0</v>
      </c>
      <c r="S24" s="5">
        <v>0</v>
      </c>
      <c r="T24" s="5"/>
      <c r="U24" s="5">
        <v>16818.5</v>
      </c>
      <c r="V24" s="5"/>
      <c r="W24" s="5">
        <v>13856.5</v>
      </c>
      <c r="X24" s="5">
        <v>0</v>
      </c>
      <c r="Y24" s="5">
        <v>0</v>
      </c>
      <c r="Z24" s="5"/>
      <c r="AA24" s="5">
        <v>0</v>
      </c>
      <c r="AB24" s="5">
        <v>0</v>
      </c>
      <c r="AC24" s="5">
        <f t="shared" ref="AC24" si="19">SUM(B24:AB24)</f>
        <v>202407.75</v>
      </c>
      <c r="AD24" s="5">
        <f t="shared" ref="AD24" si="20">ROUND(AC24*0.35,2)</f>
        <v>70842.710000000006</v>
      </c>
    </row>
    <row r="25" spans="1:30" ht="15" customHeight="1" x14ac:dyDescent="0.25">
      <c r="A25" s="17">
        <f t="shared" si="11"/>
        <v>44121</v>
      </c>
      <c r="B25" s="5">
        <v>0</v>
      </c>
      <c r="C25" s="5">
        <v>41216.5</v>
      </c>
      <c r="D25" s="5"/>
      <c r="E25" s="5"/>
      <c r="F25" s="5"/>
      <c r="G25" s="5">
        <v>86988</v>
      </c>
      <c r="H25" s="5"/>
      <c r="I25" s="5"/>
      <c r="J25" s="5">
        <v>0</v>
      </c>
      <c r="K25" s="5"/>
      <c r="L25" s="5">
        <v>8554</v>
      </c>
      <c r="M25" s="5"/>
      <c r="N25" s="5"/>
      <c r="O25" s="5">
        <v>-21276</v>
      </c>
      <c r="P25" s="5"/>
      <c r="Q25" s="5"/>
      <c r="R25" s="5">
        <v>0</v>
      </c>
      <c r="S25" s="5">
        <v>0</v>
      </c>
      <c r="T25" s="5"/>
      <c r="U25" s="5">
        <v>36539</v>
      </c>
      <c r="V25" s="5"/>
      <c r="W25" s="5">
        <v>944.75</v>
      </c>
      <c r="X25" s="5">
        <v>0</v>
      </c>
      <c r="Y25" s="5">
        <v>0</v>
      </c>
      <c r="Z25" s="5"/>
      <c r="AA25" s="5">
        <v>0</v>
      </c>
      <c r="AB25" s="5">
        <v>0</v>
      </c>
      <c r="AC25" s="5">
        <f t="shared" ref="AC25" si="21">SUM(B25:AB25)</f>
        <v>152966.25</v>
      </c>
      <c r="AD25" s="5">
        <f t="shared" ref="AD25" si="22">ROUND(AC25*0.35,2)</f>
        <v>53538.19</v>
      </c>
    </row>
    <row r="26" spans="1:30" ht="15" customHeight="1" x14ac:dyDescent="0.25">
      <c r="A26" s="17">
        <f t="shared" si="11"/>
        <v>44128</v>
      </c>
      <c r="B26" s="5">
        <v>0</v>
      </c>
      <c r="C26" s="5">
        <v>147294.5</v>
      </c>
      <c r="D26" s="5"/>
      <c r="E26" s="5"/>
      <c r="F26" s="5"/>
      <c r="G26" s="5">
        <v>80428</v>
      </c>
      <c r="H26" s="5"/>
      <c r="I26" s="5"/>
      <c r="J26" s="5">
        <v>0</v>
      </c>
      <c r="K26" s="5"/>
      <c r="L26" s="5">
        <v>5889</v>
      </c>
      <c r="M26" s="5"/>
      <c r="N26" s="5"/>
      <c r="O26" s="5">
        <v>19040</v>
      </c>
      <c r="P26" s="5"/>
      <c r="Q26" s="5"/>
      <c r="R26" s="5">
        <v>0</v>
      </c>
      <c r="S26" s="5">
        <v>0</v>
      </c>
      <c r="T26" s="5"/>
      <c r="U26" s="5">
        <v>86077.75</v>
      </c>
      <c r="V26" s="5"/>
      <c r="W26" s="5">
        <v>13727</v>
      </c>
      <c r="X26" s="5">
        <v>0</v>
      </c>
      <c r="Y26" s="5">
        <v>0</v>
      </c>
      <c r="Z26" s="5"/>
      <c r="AA26" s="5">
        <v>0</v>
      </c>
      <c r="AB26" s="5">
        <v>0</v>
      </c>
      <c r="AC26" s="5">
        <f t="shared" ref="AC26" si="23">SUM(B26:AB26)</f>
        <v>352456.25</v>
      </c>
      <c r="AD26" s="5">
        <f t="shared" ref="AD26" si="24">ROUND(AC26*0.35,2)</f>
        <v>123359.69</v>
      </c>
    </row>
    <row r="27" spans="1:30" ht="15" customHeight="1" x14ac:dyDescent="0.25">
      <c r="A27" s="17">
        <f t="shared" si="11"/>
        <v>44135</v>
      </c>
      <c r="B27" s="5">
        <v>0</v>
      </c>
      <c r="C27" s="5">
        <v>111952.25</v>
      </c>
      <c r="D27" s="5"/>
      <c r="E27" s="5"/>
      <c r="F27" s="5"/>
      <c r="G27" s="5">
        <v>83149</v>
      </c>
      <c r="H27" s="5"/>
      <c r="I27" s="5"/>
      <c r="J27" s="5">
        <v>0</v>
      </c>
      <c r="K27" s="5"/>
      <c r="L27" s="5">
        <v>5948</v>
      </c>
      <c r="M27" s="5"/>
      <c r="N27" s="5"/>
      <c r="O27" s="5">
        <v>35617</v>
      </c>
      <c r="P27" s="5"/>
      <c r="Q27" s="5"/>
      <c r="R27" s="5">
        <v>0</v>
      </c>
      <c r="S27" s="5">
        <v>0</v>
      </c>
      <c r="T27" s="5"/>
      <c r="U27" s="5">
        <v>21331</v>
      </c>
      <c r="V27" s="5"/>
      <c r="W27" s="5">
        <v>15666.25</v>
      </c>
      <c r="X27" s="5">
        <v>0</v>
      </c>
      <c r="Y27" s="5">
        <v>0</v>
      </c>
      <c r="Z27" s="5"/>
      <c r="AA27" s="5">
        <v>0</v>
      </c>
      <c r="AB27" s="5">
        <v>0</v>
      </c>
      <c r="AC27" s="5">
        <f t="shared" ref="AC27" si="25">SUM(B27:AB27)</f>
        <v>273663.5</v>
      </c>
      <c r="AD27" s="5">
        <f t="shared" ref="AD27" si="26">ROUND(AC27*0.35,2)</f>
        <v>95782.23</v>
      </c>
    </row>
    <row r="28" spans="1:30" ht="15" customHeight="1" x14ac:dyDescent="0.25">
      <c r="A28" s="17">
        <f t="shared" si="11"/>
        <v>44142</v>
      </c>
      <c r="B28" s="5">
        <v>0</v>
      </c>
      <c r="C28" s="5">
        <v>64546.5</v>
      </c>
      <c r="D28" s="5"/>
      <c r="E28" s="5"/>
      <c r="F28" s="5"/>
      <c r="G28" s="5">
        <v>104731</v>
      </c>
      <c r="H28" s="5"/>
      <c r="I28" s="5"/>
      <c r="J28" s="5">
        <v>0</v>
      </c>
      <c r="K28" s="5"/>
      <c r="L28" s="5">
        <v>2364</v>
      </c>
      <c r="M28" s="5"/>
      <c r="N28" s="5"/>
      <c r="O28" s="5">
        <v>19919</v>
      </c>
      <c r="P28" s="5"/>
      <c r="Q28" s="5"/>
      <c r="R28" s="5">
        <v>0</v>
      </c>
      <c r="S28" s="5">
        <v>0</v>
      </c>
      <c r="T28" s="5"/>
      <c r="U28" s="5">
        <v>48269.25</v>
      </c>
      <c r="V28" s="5"/>
      <c r="W28" s="5">
        <v>12923.25</v>
      </c>
      <c r="X28" s="5">
        <v>0</v>
      </c>
      <c r="Y28" s="5">
        <v>0</v>
      </c>
      <c r="Z28" s="5"/>
      <c r="AA28" s="5">
        <v>0</v>
      </c>
      <c r="AB28" s="5">
        <v>0</v>
      </c>
      <c r="AC28" s="5">
        <f t="shared" ref="AC28" si="27">SUM(B28:AB28)</f>
        <v>252753</v>
      </c>
      <c r="AD28" s="5">
        <f t="shared" ref="AD28" si="28">ROUND(AC28*0.35,2)</f>
        <v>88463.55</v>
      </c>
    </row>
    <row r="29" spans="1:30" ht="15" customHeight="1" x14ac:dyDescent="0.25">
      <c r="A29" s="17">
        <f t="shared" si="11"/>
        <v>44149</v>
      </c>
      <c r="B29" s="5">
        <v>0</v>
      </c>
      <c r="C29" s="5">
        <v>5480.75</v>
      </c>
      <c r="D29" s="5"/>
      <c r="E29" s="5"/>
      <c r="F29" s="5"/>
      <c r="G29" s="5">
        <v>84084</v>
      </c>
      <c r="H29" s="5"/>
      <c r="I29" s="5"/>
      <c r="J29" s="5">
        <v>0</v>
      </c>
      <c r="K29" s="5"/>
      <c r="L29" s="5">
        <v>4981</v>
      </c>
      <c r="M29" s="5"/>
      <c r="N29" s="5"/>
      <c r="O29" s="5">
        <v>4375</v>
      </c>
      <c r="P29" s="5"/>
      <c r="Q29" s="5"/>
      <c r="R29" s="5">
        <v>0</v>
      </c>
      <c r="S29" s="5">
        <v>0</v>
      </c>
      <c r="T29" s="5"/>
      <c r="U29" s="5">
        <v>29347.75</v>
      </c>
      <c r="V29" s="5"/>
      <c r="W29" s="5">
        <v>14866.5</v>
      </c>
      <c r="X29" s="5">
        <v>0</v>
      </c>
      <c r="Y29" s="5">
        <v>0</v>
      </c>
      <c r="Z29" s="5"/>
      <c r="AA29" s="5">
        <v>0</v>
      </c>
      <c r="AB29" s="5">
        <v>0</v>
      </c>
      <c r="AC29" s="5">
        <f t="shared" ref="AC29" si="29">SUM(B29:AB29)</f>
        <v>143135</v>
      </c>
      <c r="AD29" s="5">
        <f t="shared" ref="AD29" si="30">ROUND(AC29*0.35,2)</f>
        <v>50097.25</v>
      </c>
    </row>
    <row r="30" spans="1:30" ht="15" customHeight="1" x14ac:dyDescent="0.25">
      <c r="A30" s="17">
        <f t="shared" si="11"/>
        <v>44156</v>
      </c>
      <c r="B30" s="5">
        <v>0</v>
      </c>
      <c r="C30" s="5">
        <v>83128.5</v>
      </c>
      <c r="D30" s="5"/>
      <c r="E30" s="5"/>
      <c r="F30" s="5"/>
      <c r="G30" s="5">
        <v>68229</v>
      </c>
      <c r="H30" s="5"/>
      <c r="I30" s="5"/>
      <c r="J30" s="5">
        <v>0</v>
      </c>
      <c r="K30" s="5"/>
      <c r="L30" s="5">
        <v>1275</v>
      </c>
      <c r="M30" s="5"/>
      <c r="N30" s="5"/>
      <c r="O30" s="5">
        <v>12074</v>
      </c>
      <c r="P30" s="5"/>
      <c r="Q30" s="5"/>
      <c r="R30" s="5">
        <v>0</v>
      </c>
      <c r="S30" s="5">
        <v>0</v>
      </c>
      <c r="T30" s="5"/>
      <c r="U30" s="5">
        <v>30361.75</v>
      </c>
      <c r="V30" s="5"/>
      <c r="W30" s="5">
        <v>21615.5</v>
      </c>
      <c r="X30" s="5">
        <v>0</v>
      </c>
      <c r="Y30" s="5">
        <v>0</v>
      </c>
      <c r="Z30" s="5"/>
      <c r="AA30" s="5">
        <v>0</v>
      </c>
      <c r="AB30" s="5">
        <v>0</v>
      </c>
      <c r="AC30" s="5">
        <f t="shared" ref="AC30" si="31">SUM(B30:AB30)</f>
        <v>216683.75</v>
      </c>
      <c r="AD30" s="5">
        <f t="shared" ref="AD30" si="32">ROUND(AC30*0.35,2)</f>
        <v>75839.31</v>
      </c>
    </row>
    <row r="31" spans="1:30" ht="15" customHeight="1" x14ac:dyDescent="0.25">
      <c r="A31" s="17">
        <f t="shared" si="11"/>
        <v>44163</v>
      </c>
      <c r="B31" s="5">
        <v>0</v>
      </c>
      <c r="C31" s="5">
        <v>79771.25</v>
      </c>
      <c r="D31" s="5"/>
      <c r="E31" s="5"/>
      <c r="F31" s="5"/>
      <c r="G31" s="5">
        <v>53749</v>
      </c>
      <c r="H31" s="5"/>
      <c r="I31" s="5"/>
      <c r="J31" s="5">
        <v>0</v>
      </c>
      <c r="K31" s="5"/>
      <c r="L31" s="5">
        <v>6142</v>
      </c>
      <c r="M31" s="5"/>
      <c r="N31" s="5"/>
      <c r="O31" s="5">
        <v>21884</v>
      </c>
      <c r="P31" s="5"/>
      <c r="Q31" s="5"/>
      <c r="R31" s="5">
        <v>0</v>
      </c>
      <c r="S31" s="5">
        <v>0</v>
      </c>
      <c r="T31" s="5"/>
      <c r="U31" s="5">
        <v>54003</v>
      </c>
      <c r="V31" s="5"/>
      <c r="W31" s="5">
        <v>3852</v>
      </c>
      <c r="X31" s="5">
        <v>0</v>
      </c>
      <c r="Y31" s="5">
        <v>0</v>
      </c>
      <c r="Z31" s="5"/>
      <c r="AA31" s="5">
        <v>0</v>
      </c>
      <c r="AB31" s="5">
        <v>0</v>
      </c>
      <c r="AC31" s="5">
        <f t="shared" ref="AC31" si="33">SUM(B31:AB31)</f>
        <v>219401.25</v>
      </c>
      <c r="AD31" s="5">
        <f t="shared" ref="AD31" si="34">ROUND(AC31*0.35,2)</f>
        <v>76790.44</v>
      </c>
    </row>
    <row r="32" spans="1:30" ht="15" customHeight="1" x14ac:dyDescent="0.25">
      <c r="A32" s="17">
        <f t="shared" si="11"/>
        <v>44170</v>
      </c>
      <c r="B32" s="5">
        <v>0</v>
      </c>
      <c r="C32" s="5">
        <v>92261.25</v>
      </c>
      <c r="D32" s="5"/>
      <c r="E32" s="5"/>
      <c r="F32" s="5"/>
      <c r="G32" s="5">
        <v>48191</v>
      </c>
      <c r="H32" s="5"/>
      <c r="I32" s="5"/>
      <c r="J32" s="5">
        <v>0</v>
      </c>
      <c r="K32" s="5"/>
      <c r="L32" s="5">
        <v>5146</v>
      </c>
      <c r="M32" s="5"/>
      <c r="N32" s="5"/>
      <c r="O32" s="5">
        <v>5225</v>
      </c>
      <c r="P32" s="5"/>
      <c r="Q32" s="5"/>
      <c r="R32" s="5">
        <v>0</v>
      </c>
      <c r="S32" s="5">
        <v>0</v>
      </c>
      <c r="T32" s="5"/>
      <c r="U32" s="5">
        <v>17552.75</v>
      </c>
      <c r="V32" s="5"/>
      <c r="W32" s="5">
        <v>6362.25</v>
      </c>
      <c r="X32" s="5">
        <v>0</v>
      </c>
      <c r="Y32" s="5">
        <v>0</v>
      </c>
      <c r="Z32" s="5"/>
      <c r="AA32" s="5">
        <v>0</v>
      </c>
      <c r="AB32" s="5">
        <v>0</v>
      </c>
      <c r="AC32" s="5">
        <f t="shared" ref="AC32" si="35">SUM(B32:AB32)</f>
        <v>174738.25</v>
      </c>
      <c r="AD32" s="5">
        <f t="shared" ref="AD32" si="36">ROUND(AC32*0.35,2)</f>
        <v>61158.39</v>
      </c>
    </row>
    <row r="33" spans="1:30" ht="15" customHeight="1" x14ac:dyDescent="0.25">
      <c r="A33" s="17">
        <f t="shared" si="11"/>
        <v>44177</v>
      </c>
      <c r="B33" s="5">
        <v>0</v>
      </c>
      <c r="C33" s="5">
        <v>81840.25</v>
      </c>
      <c r="D33" s="5"/>
      <c r="E33" s="5"/>
      <c r="F33" s="5"/>
      <c r="G33" s="5">
        <v>87412</v>
      </c>
      <c r="H33" s="5"/>
      <c r="I33" s="5"/>
      <c r="J33" s="5">
        <v>0</v>
      </c>
      <c r="K33" s="5"/>
      <c r="L33" s="5">
        <v>9754</v>
      </c>
      <c r="M33" s="5"/>
      <c r="N33" s="5"/>
      <c r="O33" s="5">
        <v>23817</v>
      </c>
      <c r="P33" s="5"/>
      <c r="Q33" s="5"/>
      <c r="R33" s="5">
        <v>0</v>
      </c>
      <c r="S33" s="5">
        <v>0</v>
      </c>
      <c r="T33" s="5"/>
      <c r="U33" s="5">
        <v>35757.5</v>
      </c>
      <c r="V33" s="5"/>
      <c r="W33" s="5">
        <v>2155.75</v>
      </c>
      <c r="X33" s="5">
        <v>0</v>
      </c>
      <c r="Y33" s="5">
        <v>0</v>
      </c>
      <c r="Z33" s="5"/>
      <c r="AA33" s="5">
        <v>0</v>
      </c>
      <c r="AB33" s="5">
        <v>0</v>
      </c>
      <c r="AC33" s="5">
        <f t="shared" ref="AC33" si="37">SUM(B33:AB33)</f>
        <v>240736.5</v>
      </c>
      <c r="AD33" s="5">
        <f t="shared" ref="AD33" si="38">ROUND(AC33*0.35,2)</f>
        <v>84257.78</v>
      </c>
    </row>
    <row r="34" spans="1:30" ht="15" customHeight="1" x14ac:dyDescent="0.25">
      <c r="A34" s="17">
        <f t="shared" si="11"/>
        <v>44184</v>
      </c>
      <c r="B34" s="5">
        <v>0</v>
      </c>
      <c r="C34" s="5">
        <v>50842</v>
      </c>
      <c r="D34" s="5"/>
      <c r="E34" s="5"/>
      <c r="F34" s="5"/>
      <c r="G34" s="5">
        <v>72262</v>
      </c>
      <c r="H34" s="5"/>
      <c r="I34" s="5"/>
      <c r="J34" s="5">
        <v>0</v>
      </c>
      <c r="K34" s="5"/>
      <c r="L34" s="5">
        <v>974</v>
      </c>
      <c r="M34" s="5"/>
      <c r="N34" s="5"/>
      <c r="O34" s="5">
        <v>6108</v>
      </c>
      <c r="P34" s="5"/>
      <c r="Q34" s="5"/>
      <c r="R34" s="5">
        <v>0</v>
      </c>
      <c r="S34" s="5">
        <v>0</v>
      </c>
      <c r="T34" s="5"/>
      <c r="U34" s="5">
        <v>14881.5</v>
      </c>
      <c r="V34" s="5"/>
      <c r="W34" s="5">
        <v>4208.5</v>
      </c>
      <c r="X34" s="5">
        <v>0</v>
      </c>
      <c r="Y34" s="5">
        <v>0</v>
      </c>
      <c r="Z34" s="5"/>
      <c r="AA34" s="5">
        <v>0</v>
      </c>
      <c r="AB34" s="5">
        <v>0</v>
      </c>
      <c r="AC34" s="5">
        <f t="shared" ref="AC34" si="39">SUM(B34:AB34)</f>
        <v>149276</v>
      </c>
      <c r="AD34" s="5">
        <f t="shared" ref="AD34" si="40">ROUND(AC34*0.35,2)</f>
        <v>52246.6</v>
      </c>
    </row>
    <row r="35" spans="1:30" ht="15" customHeight="1" x14ac:dyDescent="0.25">
      <c r="A35" s="17">
        <f t="shared" si="11"/>
        <v>44191</v>
      </c>
      <c r="B35" s="5">
        <v>0</v>
      </c>
      <c r="C35" s="5">
        <v>113131.75</v>
      </c>
      <c r="D35" s="5"/>
      <c r="E35" s="5"/>
      <c r="F35" s="5"/>
      <c r="G35" s="5">
        <v>398</v>
      </c>
      <c r="H35" s="5"/>
      <c r="I35" s="5"/>
      <c r="J35" s="5">
        <v>0</v>
      </c>
      <c r="K35" s="5"/>
      <c r="L35" s="5">
        <v>-10496</v>
      </c>
      <c r="M35" s="5"/>
      <c r="N35" s="5"/>
      <c r="O35" s="5">
        <v>-6968</v>
      </c>
      <c r="P35" s="5"/>
      <c r="Q35" s="5"/>
      <c r="R35" s="5">
        <v>0</v>
      </c>
      <c r="S35" s="5">
        <v>0</v>
      </c>
      <c r="T35" s="5"/>
      <c r="U35" s="5">
        <v>81004</v>
      </c>
      <c r="V35" s="5"/>
      <c r="W35" s="5">
        <v>14148.75</v>
      </c>
      <c r="X35" s="5">
        <v>0</v>
      </c>
      <c r="Y35" s="5">
        <v>0</v>
      </c>
      <c r="Z35" s="5"/>
      <c r="AA35" s="5">
        <v>0</v>
      </c>
      <c r="AB35" s="5">
        <v>0</v>
      </c>
      <c r="AC35" s="5">
        <f t="shared" ref="AC35" si="41">SUM(B35:AB35)</f>
        <v>191218.5</v>
      </c>
      <c r="AD35" s="5">
        <f t="shared" ref="AD35" si="42">ROUND(AC35*0.35,2)</f>
        <v>66926.48</v>
      </c>
    </row>
    <row r="36" spans="1:30" ht="15" customHeight="1" x14ac:dyDescent="0.25">
      <c r="A36" s="17">
        <f t="shared" si="11"/>
        <v>44198</v>
      </c>
      <c r="B36" s="5">
        <v>0</v>
      </c>
      <c r="C36" s="5">
        <v>83756</v>
      </c>
      <c r="D36" s="5"/>
      <c r="E36" s="5"/>
      <c r="F36" s="5"/>
      <c r="G36" s="5">
        <v>155243</v>
      </c>
      <c r="H36" s="5"/>
      <c r="I36" s="5"/>
      <c r="J36" s="5">
        <v>0</v>
      </c>
      <c r="K36" s="5"/>
      <c r="L36" s="5">
        <v>21686</v>
      </c>
      <c r="M36" s="5"/>
      <c r="N36" s="5"/>
      <c r="O36" s="5">
        <v>37289</v>
      </c>
      <c r="P36" s="5"/>
      <c r="Q36" s="5"/>
      <c r="R36" s="5">
        <v>0</v>
      </c>
      <c r="S36" s="5">
        <v>0</v>
      </c>
      <c r="T36" s="5"/>
      <c r="U36" s="5">
        <v>31702.5</v>
      </c>
      <c r="V36" s="5"/>
      <c r="W36" s="5">
        <v>5613.75</v>
      </c>
      <c r="X36" s="5">
        <v>0</v>
      </c>
      <c r="Y36" s="5">
        <v>0</v>
      </c>
      <c r="Z36" s="5"/>
      <c r="AA36" s="5">
        <v>0</v>
      </c>
      <c r="AB36" s="5">
        <v>0</v>
      </c>
      <c r="AC36" s="5">
        <f t="shared" ref="AC36" si="43">SUM(B36:AB36)</f>
        <v>335290.25</v>
      </c>
      <c r="AD36" s="5">
        <f t="shared" ref="AD36" si="44">ROUND(AC36*0.35,2)</f>
        <v>117351.59</v>
      </c>
    </row>
    <row r="37" spans="1:30" ht="15" customHeight="1" x14ac:dyDescent="0.25">
      <c r="A37" s="17">
        <f t="shared" si="11"/>
        <v>44205</v>
      </c>
      <c r="B37" s="5">
        <v>0</v>
      </c>
      <c r="C37" s="5">
        <v>126256.25</v>
      </c>
      <c r="D37" s="5"/>
      <c r="E37" s="5"/>
      <c r="F37" s="5"/>
      <c r="G37" s="5">
        <v>37832</v>
      </c>
      <c r="H37" s="5"/>
      <c r="I37" s="5"/>
      <c r="J37" s="5">
        <v>0</v>
      </c>
      <c r="K37" s="5"/>
      <c r="L37" s="5">
        <v>5669</v>
      </c>
      <c r="M37" s="5"/>
      <c r="N37" s="5"/>
      <c r="O37" s="5">
        <v>18584</v>
      </c>
      <c r="P37" s="5"/>
      <c r="Q37" s="5"/>
      <c r="R37" s="5">
        <v>0</v>
      </c>
      <c r="S37" s="5">
        <v>0</v>
      </c>
      <c r="T37" s="5"/>
      <c r="U37" s="5">
        <v>54930.5</v>
      </c>
      <c r="V37" s="5"/>
      <c r="W37" s="5">
        <v>5507.75</v>
      </c>
      <c r="X37" s="5">
        <v>0</v>
      </c>
      <c r="Y37" s="5">
        <v>0</v>
      </c>
      <c r="Z37" s="5"/>
      <c r="AA37" s="5">
        <v>0</v>
      </c>
      <c r="AB37" s="5">
        <v>0</v>
      </c>
      <c r="AC37" s="5">
        <f t="shared" ref="AC37" si="45">SUM(B37:AB37)</f>
        <v>248779.5</v>
      </c>
      <c r="AD37" s="5">
        <f t="shared" ref="AD37" si="46">ROUND(AC37*0.35,2)</f>
        <v>87072.83</v>
      </c>
    </row>
    <row r="38" spans="1:30" ht="15" customHeight="1" x14ac:dyDescent="0.25">
      <c r="A38" s="17">
        <f t="shared" si="11"/>
        <v>44212</v>
      </c>
      <c r="B38" s="5">
        <v>0</v>
      </c>
      <c r="C38" s="5">
        <v>103434</v>
      </c>
      <c r="D38" s="5"/>
      <c r="E38" s="5"/>
      <c r="F38" s="5"/>
      <c r="G38" s="5">
        <v>52293</v>
      </c>
      <c r="H38" s="5"/>
      <c r="I38" s="5"/>
      <c r="J38" s="5">
        <v>0</v>
      </c>
      <c r="K38" s="5"/>
      <c r="L38" s="5">
        <v>3094</v>
      </c>
      <c r="M38" s="5"/>
      <c r="N38" s="5"/>
      <c r="O38" s="5">
        <v>-316</v>
      </c>
      <c r="P38" s="5"/>
      <c r="Q38" s="5"/>
      <c r="R38" s="5">
        <v>0</v>
      </c>
      <c r="S38" s="5">
        <v>0</v>
      </c>
      <c r="T38" s="5"/>
      <c r="U38" s="5">
        <v>11821.5</v>
      </c>
      <c r="V38" s="5"/>
      <c r="W38" s="5">
        <v>3753.5</v>
      </c>
      <c r="X38" s="5">
        <v>0</v>
      </c>
      <c r="Y38" s="5">
        <v>0</v>
      </c>
      <c r="Z38" s="5"/>
      <c r="AA38" s="5">
        <v>0</v>
      </c>
      <c r="AB38" s="5">
        <v>0</v>
      </c>
      <c r="AC38" s="5">
        <f t="shared" ref="AC38" si="47">SUM(B38:AB38)</f>
        <v>174080</v>
      </c>
      <c r="AD38" s="5">
        <f t="shared" ref="AD38" si="48">ROUND(AC38*0.35,2)</f>
        <v>60928</v>
      </c>
    </row>
    <row r="39" spans="1:30" ht="15" customHeight="1" x14ac:dyDescent="0.25">
      <c r="A39" s="17">
        <f t="shared" si="11"/>
        <v>44219</v>
      </c>
      <c r="B39" s="5">
        <v>0</v>
      </c>
      <c r="C39" s="5">
        <v>135362.75</v>
      </c>
      <c r="D39" s="5"/>
      <c r="E39" s="5"/>
      <c r="F39" s="5"/>
      <c r="G39" s="5">
        <v>41905</v>
      </c>
      <c r="H39" s="5"/>
      <c r="I39" s="5"/>
      <c r="J39" s="5">
        <v>0</v>
      </c>
      <c r="K39" s="5"/>
      <c r="L39" s="5">
        <v>-3225</v>
      </c>
      <c r="M39" s="5"/>
      <c r="N39" s="5"/>
      <c r="O39" s="5">
        <v>30478</v>
      </c>
      <c r="P39" s="5"/>
      <c r="Q39" s="5"/>
      <c r="R39" s="5">
        <v>0</v>
      </c>
      <c r="S39" s="5">
        <v>0</v>
      </c>
      <c r="T39" s="5"/>
      <c r="U39" s="5">
        <v>52171.25</v>
      </c>
      <c r="V39" s="5"/>
      <c r="W39" s="5">
        <v>420.5</v>
      </c>
      <c r="X39" s="5">
        <v>0</v>
      </c>
      <c r="Y39" s="5">
        <v>0</v>
      </c>
      <c r="Z39" s="5"/>
      <c r="AA39" s="5">
        <v>0</v>
      </c>
      <c r="AB39" s="5">
        <v>0</v>
      </c>
      <c r="AC39" s="5">
        <f t="shared" ref="AC39" si="49">SUM(B39:AB39)</f>
        <v>257112.5</v>
      </c>
      <c r="AD39" s="5">
        <f t="shared" ref="AD39" si="50">ROUND(AC39*0.35,2)</f>
        <v>89989.38</v>
      </c>
    </row>
    <row r="40" spans="1:30" ht="15" customHeight="1" x14ac:dyDescent="0.25">
      <c r="A40" s="17">
        <f t="shared" si="11"/>
        <v>44226</v>
      </c>
      <c r="B40" s="5">
        <v>0</v>
      </c>
      <c r="C40" s="5">
        <v>107940.25</v>
      </c>
      <c r="D40" s="5"/>
      <c r="E40" s="5"/>
      <c r="F40" s="5"/>
      <c r="G40" s="5">
        <v>71908</v>
      </c>
      <c r="H40" s="5"/>
      <c r="I40" s="5"/>
      <c r="J40" s="5">
        <v>0</v>
      </c>
      <c r="K40" s="5"/>
      <c r="L40" s="5">
        <v>1303</v>
      </c>
      <c r="M40" s="5"/>
      <c r="N40" s="5"/>
      <c r="O40" s="5">
        <v>15397</v>
      </c>
      <c r="P40" s="5"/>
      <c r="Q40" s="5"/>
      <c r="R40" s="5">
        <v>0</v>
      </c>
      <c r="S40" s="5">
        <v>0</v>
      </c>
      <c r="T40" s="5"/>
      <c r="U40" s="5">
        <v>35780.75</v>
      </c>
      <c r="V40" s="5"/>
      <c r="W40" s="5">
        <v>4766.75</v>
      </c>
      <c r="X40" s="5">
        <v>0</v>
      </c>
      <c r="Y40" s="5">
        <v>0</v>
      </c>
      <c r="Z40" s="5"/>
      <c r="AA40" s="5">
        <v>0</v>
      </c>
      <c r="AB40" s="5">
        <v>0</v>
      </c>
      <c r="AC40" s="5">
        <f t="shared" ref="AC40" si="51">SUM(B40:AB40)</f>
        <v>237095.75</v>
      </c>
      <c r="AD40" s="5">
        <f t="shared" ref="AD40" si="52">ROUND(AC40*0.35,2)</f>
        <v>82983.509999999995</v>
      </c>
    </row>
    <row r="41" spans="1:30" ht="15" customHeight="1" x14ac:dyDescent="0.25">
      <c r="A41" s="17">
        <f t="shared" si="11"/>
        <v>44233</v>
      </c>
      <c r="B41" s="5">
        <v>0</v>
      </c>
      <c r="C41" s="5">
        <v>48522.75</v>
      </c>
      <c r="D41" s="5"/>
      <c r="E41" s="5"/>
      <c r="F41" s="5"/>
      <c r="G41" s="5">
        <v>89344</v>
      </c>
      <c r="H41" s="5"/>
      <c r="I41" s="5"/>
      <c r="J41" s="5">
        <v>0</v>
      </c>
      <c r="K41" s="5"/>
      <c r="L41" s="5">
        <v>10936</v>
      </c>
      <c r="M41" s="5"/>
      <c r="N41" s="5"/>
      <c r="O41" s="5">
        <v>16872</v>
      </c>
      <c r="P41" s="5"/>
      <c r="Q41" s="5"/>
      <c r="R41" s="5">
        <v>0</v>
      </c>
      <c r="S41" s="5">
        <v>0</v>
      </c>
      <c r="T41" s="5"/>
      <c r="U41" s="5">
        <v>67652.5</v>
      </c>
      <c r="V41" s="5"/>
      <c r="W41" s="5">
        <v>1118.75</v>
      </c>
      <c r="X41" s="5">
        <v>0</v>
      </c>
      <c r="Y41" s="5">
        <v>0</v>
      </c>
      <c r="Z41" s="5"/>
      <c r="AA41" s="5">
        <v>0</v>
      </c>
      <c r="AB41" s="5">
        <v>0</v>
      </c>
      <c r="AC41" s="5">
        <f t="shared" ref="AC41" si="53">SUM(B41:AB41)</f>
        <v>234446</v>
      </c>
      <c r="AD41" s="5">
        <f t="shared" ref="AD41" si="54">ROUND(AC41*0.35,2)</f>
        <v>82056.100000000006</v>
      </c>
    </row>
    <row r="42" spans="1:30" ht="15" customHeight="1" x14ac:dyDescent="0.25">
      <c r="A42" s="17">
        <f t="shared" si="11"/>
        <v>44240</v>
      </c>
      <c r="B42" s="5">
        <v>0</v>
      </c>
      <c r="C42" s="5">
        <v>71915.75</v>
      </c>
      <c r="D42" s="5"/>
      <c r="E42" s="5"/>
      <c r="F42" s="5"/>
      <c r="G42" s="5">
        <v>56154</v>
      </c>
      <c r="H42" s="5"/>
      <c r="I42" s="5"/>
      <c r="J42" s="5">
        <v>0</v>
      </c>
      <c r="K42" s="5"/>
      <c r="L42" s="5">
        <v>-11609</v>
      </c>
      <c r="M42" s="5"/>
      <c r="N42" s="5"/>
      <c r="O42" s="5">
        <v>4749</v>
      </c>
      <c r="P42" s="5"/>
      <c r="Q42" s="5"/>
      <c r="R42" s="5">
        <v>0</v>
      </c>
      <c r="S42" s="5">
        <v>0</v>
      </c>
      <c r="T42" s="5"/>
      <c r="U42" s="5">
        <v>4788</v>
      </c>
      <c r="V42" s="5"/>
      <c r="W42" s="5">
        <v>-999</v>
      </c>
      <c r="X42" s="5">
        <v>0</v>
      </c>
      <c r="Y42" s="5">
        <v>0</v>
      </c>
      <c r="Z42" s="5"/>
      <c r="AA42" s="5">
        <v>0</v>
      </c>
      <c r="AB42" s="5">
        <v>0</v>
      </c>
      <c r="AC42" s="5">
        <f t="shared" ref="AC42" si="55">SUM(B42:AB42)</f>
        <v>124998.75</v>
      </c>
      <c r="AD42" s="5">
        <f t="shared" ref="AD42" si="56">ROUND(AC42*0.35,2)</f>
        <v>43749.56</v>
      </c>
    </row>
    <row r="43" spans="1:30" ht="15" customHeight="1" x14ac:dyDescent="0.25">
      <c r="A43" s="17">
        <f t="shared" si="11"/>
        <v>44247</v>
      </c>
      <c r="B43" s="5">
        <v>0</v>
      </c>
      <c r="C43" s="5">
        <v>76417.75</v>
      </c>
      <c r="D43" s="5"/>
      <c r="E43" s="5"/>
      <c r="F43" s="5"/>
      <c r="G43" s="5">
        <v>64740</v>
      </c>
      <c r="H43" s="5"/>
      <c r="I43" s="5"/>
      <c r="J43" s="5">
        <v>0</v>
      </c>
      <c r="K43" s="5"/>
      <c r="L43" s="5">
        <v>9381</v>
      </c>
      <c r="M43" s="5"/>
      <c r="N43" s="5"/>
      <c r="O43" s="5">
        <v>-3021</v>
      </c>
      <c r="P43" s="5"/>
      <c r="Q43" s="5"/>
      <c r="R43" s="5">
        <v>0</v>
      </c>
      <c r="S43" s="5">
        <v>0</v>
      </c>
      <c r="T43" s="5"/>
      <c r="U43" s="5">
        <v>45003</v>
      </c>
      <c r="V43" s="5"/>
      <c r="W43" s="5">
        <v>12740.75</v>
      </c>
      <c r="X43" s="5">
        <v>0</v>
      </c>
      <c r="Y43" s="5">
        <v>0</v>
      </c>
      <c r="Z43" s="5"/>
      <c r="AA43" s="5">
        <v>0</v>
      </c>
      <c r="AB43" s="5">
        <v>0</v>
      </c>
      <c r="AC43" s="5">
        <f t="shared" ref="AC43" si="57">SUM(B43:AB43)</f>
        <v>205261.5</v>
      </c>
      <c r="AD43" s="5">
        <f t="shared" ref="AD43" si="58">ROUND(AC43*0.35,2)</f>
        <v>71841.53</v>
      </c>
    </row>
    <row r="44" spans="1:30" ht="15" customHeight="1" x14ac:dyDescent="0.25">
      <c r="A44" s="17">
        <f t="shared" si="11"/>
        <v>44254</v>
      </c>
      <c r="B44" s="5">
        <v>0</v>
      </c>
      <c r="C44" s="5">
        <v>111363.5</v>
      </c>
      <c r="D44" s="5"/>
      <c r="E44" s="5"/>
      <c r="F44" s="5"/>
      <c r="G44" s="5">
        <v>75964</v>
      </c>
      <c r="H44" s="5"/>
      <c r="I44" s="5"/>
      <c r="J44" s="5">
        <v>0</v>
      </c>
      <c r="K44" s="5"/>
      <c r="L44" s="5">
        <v>10416</v>
      </c>
      <c r="M44" s="5"/>
      <c r="N44" s="5"/>
      <c r="O44" s="5">
        <v>27380</v>
      </c>
      <c r="P44" s="5"/>
      <c r="Q44" s="5"/>
      <c r="R44" s="5">
        <v>0</v>
      </c>
      <c r="S44" s="5">
        <v>0</v>
      </c>
      <c r="T44" s="5"/>
      <c r="U44" s="5">
        <v>56349.5</v>
      </c>
      <c r="V44" s="5"/>
      <c r="W44" s="5">
        <v>6481.75</v>
      </c>
      <c r="X44" s="5">
        <v>0</v>
      </c>
      <c r="Y44" s="5">
        <v>0</v>
      </c>
      <c r="Z44" s="5"/>
      <c r="AA44" s="5">
        <v>0</v>
      </c>
      <c r="AB44" s="5">
        <v>0</v>
      </c>
      <c r="AC44" s="5">
        <f t="shared" ref="AC44" si="59">SUM(B44:AB44)</f>
        <v>287954.75</v>
      </c>
      <c r="AD44" s="5">
        <f t="shared" ref="AD44" si="60">ROUND(AC44*0.35,2)</f>
        <v>100784.16</v>
      </c>
    </row>
    <row r="45" spans="1:30" ht="15" customHeight="1" x14ac:dyDescent="0.25">
      <c r="A45" s="17">
        <f t="shared" si="11"/>
        <v>44261</v>
      </c>
      <c r="B45" s="5">
        <v>0</v>
      </c>
      <c r="C45" s="5">
        <v>119381.25</v>
      </c>
      <c r="D45" s="5"/>
      <c r="E45" s="5"/>
      <c r="F45" s="5"/>
      <c r="G45" s="5">
        <v>63486</v>
      </c>
      <c r="H45" s="5"/>
      <c r="I45" s="5"/>
      <c r="J45" s="5">
        <v>0</v>
      </c>
      <c r="K45" s="5"/>
      <c r="L45" s="5">
        <v>8126</v>
      </c>
      <c r="M45" s="5"/>
      <c r="N45" s="5"/>
      <c r="O45" s="5">
        <v>19170</v>
      </c>
      <c r="P45" s="5"/>
      <c r="Q45" s="5"/>
      <c r="R45" s="5">
        <v>0</v>
      </c>
      <c r="S45" s="5">
        <v>0</v>
      </c>
      <c r="T45" s="5"/>
      <c r="U45" s="5">
        <v>50241.5</v>
      </c>
      <c r="V45" s="5"/>
      <c r="W45" s="5">
        <v>3844.25</v>
      </c>
      <c r="X45" s="5">
        <v>0</v>
      </c>
      <c r="Y45" s="5">
        <v>0</v>
      </c>
      <c r="Z45" s="5"/>
      <c r="AA45" s="5">
        <v>0</v>
      </c>
      <c r="AB45" s="5">
        <v>0</v>
      </c>
      <c r="AC45" s="5">
        <f t="shared" ref="AC45" si="61">SUM(B45:AB45)</f>
        <v>264249</v>
      </c>
      <c r="AD45" s="5">
        <f t="shared" ref="AD45" si="62">ROUND(AC45*0.35,2)</f>
        <v>92487.15</v>
      </c>
    </row>
    <row r="46" spans="1:30" ht="15" customHeight="1" x14ac:dyDescent="0.25">
      <c r="A46" s="17">
        <f t="shared" si="11"/>
        <v>44268</v>
      </c>
      <c r="B46" s="5">
        <v>0</v>
      </c>
      <c r="C46" s="5">
        <v>99070</v>
      </c>
      <c r="D46" s="5"/>
      <c r="E46" s="5"/>
      <c r="F46" s="5"/>
      <c r="G46" s="5">
        <v>54630</v>
      </c>
      <c r="H46" s="5"/>
      <c r="I46" s="5"/>
      <c r="J46" s="5">
        <v>0</v>
      </c>
      <c r="K46" s="5"/>
      <c r="L46" s="5">
        <v>3019</v>
      </c>
      <c r="M46" s="5"/>
      <c r="N46" s="5"/>
      <c r="O46" s="5">
        <v>12191</v>
      </c>
      <c r="P46" s="5"/>
      <c r="Q46" s="5"/>
      <c r="R46" s="5">
        <v>0</v>
      </c>
      <c r="S46" s="5">
        <v>0</v>
      </c>
      <c r="T46" s="5"/>
      <c r="U46" s="5">
        <v>24429.25</v>
      </c>
      <c r="V46" s="5"/>
      <c r="W46" s="5">
        <v>744.5</v>
      </c>
      <c r="X46" s="5">
        <v>0</v>
      </c>
      <c r="Y46" s="5">
        <v>0</v>
      </c>
      <c r="Z46" s="5"/>
      <c r="AA46" s="5">
        <v>0</v>
      </c>
      <c r="AB46" s="5">
        <v>0</v>
      </c>
      <c r="AC46" s="5">
        <f t="shared" ref="AC46" si="63">SUM(B46:AB46)</f>
        <v>194083.75</v>
      </c>
      <c r="AD46" s="5">
        <f t="shared" ref="AD46" si="64">ROUND(AC46*0.35,2)</f>
        <v>67929.31</v>
      </c>
    </row>
    <row r="47" spans="1:30" ht="15" customHeight="1" x14ac:dyDescent="0.25">
      <c r="A47" s="17">
        <f t="shared" si="11"/>
        <v>44275</v>
      </c>
      <c r="B47" s="5">
        <v>0</v>
      </c>
      <c r="C47" s="5">
        <v>100948.5</v>
      </c>
      <c r="D47" s="5"/>
      <c r="E47" s="5"/>
      <c r="F47" s="5"/>
      <c r="G47" s="5">
        <v>50765</v>
      </c>
      <c r="H47" s="5"/>
      <c r="I47" s="5"/>
      <c r="J47" s="5">
        <v>0</v>
      </c>
      <c r="K47" s="5"/>
      <c r="L47" s="5">
        <v>19471</v>
      </c>
      <c r="M47" s="5"/>
      <c r="N47" s="5"/>
      <c r="O47" s="5">
        <v>7635</v>
      </c>
      <c r="P47" s="5"/>
      <c r="Q47" s="5"/>
      <c r="R47" s="5">
        <v>0</v>
      </c>
      <c r="S47" s="5">
        <v>0</v>
      </c>
      <c r="T47" s="5"/>
      <c r="U47" s="5">
        <v>87957.5</v>
      </c>
      <c r="V47" s="5"/>
      <c r="W47" s="5">
        <v>9718.25</v>
      </c>
      <c r="X47" s="5">
        <v>0</v>
      </c>
      <c r="Y47" s="5">
        <v>0</v>
      </c>
      <c r="Z47" s="5"/>
      <c r="AA47" s="5">
        <v>0</v>
      </c>
      <c r="AB47" s="5">
        <v>0</v>
      </c>
      <c r="AC47" s="5">
        <f t="shared" ref="AC47" si="65">SUM(B47:AB47)</f>
        <v>276495.25</v>
      </c>
      <c r="AD47" s="5">
        <f t="shared" ref="AD47" si="66">ROUND(AC47*0.35,2)</f>
        <v>96773.34</v>
      </c>
    </row>
    <row r="48" spans="1:30" ht="15" customHeight="1" x14ac:dyDescent="0.25">
      <c r="A48" s="17">
        <f t="shared" si="11"/>
        <v>44282</v>
      </c>
      <c r="B48" s="5">
        <v>0</v>
      </c>
      <c r="C48" s="5">
        <v>142955.25</v>
      </c>
      <c r="D48" s="5"/>
      <c r="E48" s="5"/>
      <c r="F48" s="5"/>
      <c r="G48" s="5">
        <v>6770</v>
      </c>
      <c r="H48" s="5"/>
      <c r="I48" s="5"/>
      <c r="J48" s="5">
        <v>0</v>
      </c>
      <c r="K48" s="5"/>
      <c r="L48" s="5">
        <v>6054</v>
      </c>
      <c r="M48" s="5"/>
      <c r="N48" s="5"/>
      <c r="O48" s="5">
        <v>17205</v>
      </c>
      <c r="P48" s="5"/>
      <c r="Q48" s="5"/>
      <c r="R48" s="5">
        <v>0</v>
      </c>
      <c r="S48" s="5">
        <v>0</v>
      </c>
      <c r="T48" s="5"/>
      <c r="U48" s="5">
        <v>73526.5</v>
      </c>
      <c r="V48" s="5"/>
      <c r="W48" s="5">
        <v>6643</v>
      </c>
      <c r="X48" s="5">
        <v>0</v>
      </c>
      <c r="Y48" s="5">
        <v>0</v>
      </c>
      <c r="Z48" s="5"/>
      <c r="AA48" s="5">
        <v>0</v>
      </c>
      <c r="AB48" s="5">
        <v>0</v>
      </c>
      <c r="AC48" s="5">
        <f t="shared" ref="AC48" si="67">SUM(B48:AB48)</f>
        <v>253153.75</v>
      </c>
      <c r="AD48" s="5">
        <f t="shared" ref="AD48" si="68">ROUND(AC48*0.35,2)</f>
        <v>88603.81</v>
      </c>
    </row>
    <row r="49" spans="1:30" ht="15" customHeight="1" x14ac:dyDescent="0.25">
      <c r="A49" s="17">
        <f t="shared" si="11"/>
        <v>44289</v>
      </c>
      <c r="B49" s="5">
        <v>0</v>
      </c>
      <c r="C49" s="5">
        <v>29655.25</v>
      </c>
      <c r="D49" s="5"/>
      <c r="E49" s="5"/>
      <c r="F49" s="5"/>
      <c r="G49" s="5">
        <v>39238</v>
      </c>
      <c r="H49" s="5"/>
      <c r="I49" s="5"/>
      <c r="J49" s="5">
        <v>0</v>
      </c>
      <c r="K49" s="5"/>
      <c r="L49" s="5">
        <v>6678</v>
      </c>
      <c r="M49" s="5"/>
      <c r="N49" s="5"/>
      <c r="O49" s="5">
        <v>16544</v>
      </c>
      <c r="P49" s="5"/>
      <c r="Q49" s="5"/>
      <c r="R49" s="5">
        <v>0</v>
      </c>
      <c r="S49" s="5">
        <v>0</v>
      </c>
      <c r="T49" s="5"/>
      <c r="U49" s="5">
        <v>-2732.75</v>
      </c>
      <c r="V49" s="5"/>
      <c r="W49" s="5">
        <v>11235</v>
      </c>
      <c r="X49" s="5">
        <v>0</v>
      </c>
      <c r="Y49" s="5">
        <v>0</v>
      </c>
      <c r="Z49" s="5"/>
      <c r="AA49" s="5">
        <v>0</v>
      </c>
      <c r="AB49" s="5">
        <v>0</v>
      </c>
      <c r="AC49" s="5">
        <f t="shared" ref="AC49" si="69">SUM(B49:AB49)</f>
        <v>100617.5</v>
      </c>
      <c r="AD49" s="5">
        <f t="shared" ref="AD49" si="70">ROUND(AC49*0.35,2)</f>
        <v>35216.129999999997</v>
      </c>
    </row>
    <row r="50" spans="1:30" ht="15" customHeight="1" x14ac:dyDescent="0.25">
      <c r="A50" s="17">
        <f t="shared" si="11"/>
        <v>44296</v>
      </c>
      <c r="B50" s="5">
        <v>0</v>
      </c>
      <c r="C50" s="5">
        <v>114871.5</v>
      </c>
      <c r="D50" s="5"/>
      <c r="E50" s="5"/>
      <c r="F50" s="5"/>
      <c r="G50" s="5">
        <v>12149</v>
      </c>
      <c r="H50" s="5"/>
      <c r="I50" s="5"/>
      <c r="J50" s="5">
        <v>0</v>
      </c>
      <c r="K50" s="5"/>
      <c r="L50" s="5">
        <v>3986</v>
      </c>
      <c r="M50" s="5"/>
      <c r="N50" s="5"/>
      <c r="O50" s="5">
        <v>13272</v>
      </c>
      <c r="P50" s="5"/>
      <c r="Q50" s="5"/>
      <c r="R50" s="5">
        <v>0</v>
      </c>
      <c r="S50" s="5">
        <v>0</v>
      </c>
      <c r="T50" s="5"/>
      <c r="U50" s="5">
        <v>37212.75</v>
      </c>
      <c r="V50" s="5"/>
      <c r="W50" s="5">
        <v>2814</v>
      </c>
      <c r="X50" s="5">
        <v>0</v>
      </c>
      <c r="Y50" s="5">
        <v>0</v>
      </c>
      <c r="Z50" s="5"/>
      <c r="AA50" s="5">
        <v>0</v>
      </c>
      <c r="AB50" s="5">
        <v>0</v>
      </c>
      <c r="AC50" s="5">
        <f t="shared" ref="AC50" si="71">SUM(B50:AB50)</f>
        <v>184305.25</v>
      </c>
      <c r="AD50" s="5">
        <f t="shared" ref="AD50" si="72">ROUND(AC50*0.35,2)</f>
        <v>64506.84</v>
      </c>
    </row>
    <row r="51" spans="1:30" ht="15" customHeight="1" x14ac:dyDescent="0.25">
      <c r="A51" s="17">
        <f t="shared" si="11"/>
        <v>44303</v>
      </c>
      <c r="B51" s="5">
        <v>0</v>
      </c>
      <c r="C51" s="5">
        <v>86005.75</v>
      </c>
      <c r="D51" s="5"/>
      <c r="E51" s="5"/>
      <c r="F51" s="5"/>
      <c r="G51" s="5">
        <v>106069</v>
      </c>
      <c r="H51" s="5"/>
      <c r="I51" s="5"/>
      <c r="J51" s="5">
        <v>0</v>
      </c>
      <c r="K51" s="5"/>
      <c r="L51" s="5">
        <v>10082</v>
      </c>
      <c r="M51" s="5"/>
      <c r="N51" s="5"/>
      <c r="O51" s="5">
        <v>21273</v>
      </c>
      <c r="P51" s="5"/>
      <c r="Q51" s="5"/>
      <c r="R51" s="5">
        <v>0</v>
      </c>
      <c r="S51" s="5">
        <v>0</v>
      </c>
      <c r="T51" s="5"/>
      <c r="U51" s="5">
        <v>42714.75</v>
      </c>
      <c r="V51" s="5"/>
      <c r="W51" s="5">
        <v>1747</v>
      </c>
      <c r="X51" s="5">
        <v>0</v>
      </c>
      <c r="Y51" s="5">
        <v>0</v>
      </c>
      <c r="Z51" s="5"/>
      <c r="AA51" s="5">
        <v>0</v>
      </c>
      <c r="AB51" s="5">
        <v>0</v>
      </c>
      <c r="AC51" s="5">
        <f t="shared" ref="AC51" si="73">SUM(B51:AB51)</f>
        <v>267891.5</v>
      </c>
      <c r="AD51" s="5">
        <f t="shared" ref="AD51" si="74">ROUND(AC51*0.35,2)</f>
        <v>93762.03</v>
      </c>
    </row>
    <row r="52" spans="1:30" ht="15" customHeight="1" x14ac:dyDescent="0.25">
      <c r="A52" s="17">
        <f t="shared" si="11"/>
        <v>44310</v>
      </c>
      <c r="B52" s="5">
        <v>0</v>
      </c>
      <c r="C52" s="5">
        <v>86002</v>
      </c>
      <c r="D52" s="5"/>
      <c r="E52" s="5"/>
      <c r="F52" s="5"/>
      <c r="G52" s="5">
        <v>55678</v>
      </c>
      <c r="H52" s="5"/>
      <c r="I52" s="5"/>
      <c r="J52" s="5">
        <v>0</v>
      </c>
      <c r="K52" s="5"/>
      <c r="L52" s="5">
        <v>8215</v>
      </c>
      <c r="M52" s="5"/>
      <c r="N52" s="5"/>
      <c r="O52" s="5">
        <v>6977</v>
      </c>
      <c r="P52" s="5"/>
      <c r="Q52" s="5"/>
      <c r="R52" s="5">
        <v>0</v>
      </c>
      <c r="S52" s="5">
        <v>0</v>
      </c>
      <c r="T52" s="5"/>
      <c r="U52" s="5">
        <v>62869.5</v>
      </c>
      <c r="V52" s="5"/>
      <c r="W52" s="5">
        <v>4245.5</v>
      </c>
      <c r="X52" s="5">
        <v>0</v>
      </c>
      <c r="Y52" s="5">
        <v>0</v>
      </c>
      <c r="Z52" s="5"/>
      <c r="AA52" s="5">
        <v>0</v>
      </c>
      <c r="AB52" s="5">
        <v>0</v>
      </c>
      <c r="AC52" s="5">
        <f t="shared" ref="AC52" si="75">SUM(B52:AB52)</f>
        <v>223987</v>
      </c>
      <c r="AD52" s="5">
        <f t="shared" ref="AD52" si="76">ROUND(AC52*0.35,2)</f>
        <v>78395.45</v>
      </c>
    </row>
    <row r="53" spans="1:30" ht="15" customHeight="1" x14ac:dyDescent="0.25">
      <c r="A53" s="17">
        <f t="shared" si="11"/>
        <v>44317</v>
      </c>
      <c r="B53" s="5">
        <v>0</v>
      </c>
      <c r="C53" s="5">
        <v>159465.5</v>
      </c>
      <c r="D53" s="5"/>
      <c r="E53" s="5"/>
      <c r="F53" s="5"/>
      <c r="G53" s="5">
        <v>91226</v>
      </c>
      <c r="H53" s="5"/>
      <c r="I53" s="5"/>
      <c r="J53" s="5">
        <v>0</v>
      </c>
      <c r="K53" s="5"/>
      <c r="L53" s="5">
        <v>5441</v>
      </c>
      <c r="M53" s="5"/>
      <c r="N53" s="5"/>
      <c r="O53" s="5">
        <v>32524</v>
      </c>
      <c r="P53" s="5"/>
      <c r="Q53" s="5"/>
      <c r="R53" s="5">
        <v>0</v>
      </c>
      <c r="S53" s="5">
        <v>0</v>
      </c>
      <c r="T53" s="5"/>
      <c r="U53" s="5">
        <v>68656.75</v>
      </c>
      <c r="V53" s="5"/>
      <c r="W53" s="5">
        <v>9369</v>
      </c>
      <c r="X53" s="5">
        <v>0</v>
      </c>
      <c r="Y53" s="5">
        <v>0</v>
      </c>
      <c r="Z53" s="5"/>
      <c r="AA53" s="5">
        <v>0</v>
      </c>
      <c r="AB53" s="5">
        <v>0</v>
      </c>
      <c r="AC53" s="5">
        <f t="shared" ref="AC53" si="77">SUM(B53:AB53)</f>
        <v>366682.25</v>
      </c>
      <c r="AD53" s="5">
        <f t="shared" ref="AD53" si="78">ROUND(AC53*0.35,2)</f>
        <v>128338.79</v>
      </c>
    </row>
    <row r="54" spans="1:30" ht="15" customHeight="1" x14ac:dyDescent="0.25">
      <c r="A54" s="17">
        <f t="shared" si="11"/>
        <v>44324</v>
      </c>
      <c r="B54" s="5">
        <v>0</v>
      </c>
      <c r="C54" s="5">
        <v>67389.25</v>
      </c>
      <c r="D54" s="5"/>
      <c r="E54" s="5"/>
      <c r="F54" s="5"/>
      <c r="G54" s="5">
        <v>1356</v>
      </c>
      <c r="H54" s="5"/>
      <c r="I54" s="5"/>
      <c r="J54" s="5">
        <v>0</v>
      </c>
      <c r="K54" s="5"/>
      <c r="L54" s="5">
        <v>8986</v>
      </c>
      <c r="M54" s="5"/>
      <c r="N54" s="5"/>
      <c r="O54" s="5">
        <v>26684</v>
      </c>
      <c r="P54" s="5"/>
      <c r="Q54" s="5"/>
      <c r="R54" s="5">
        <v>0</v>
      </c>
      <c r="S54" s="5">
        <v>0</v>
      </c>
      <c r="T54" s="5"/>
      <c r="U54" s="5">
        <v>24500</v>
      </c>
      <c r="V54" s="5"/>
      <c r="W54" s="5">
        <v>-5488.25</v>
      </c>
      <c r="X54" s="5">
        <v>0</v>
      </c>
      <c r="Y54" s="5">
        <v>0</v>
      </c>
      <c r="Z54" s="5"/>
      <c r="AA54" s="5">
        <v>0</v>
      </c>
      <c r="AB54" s="5">
        <v>0</v>
      </c>
      <c r="AC54" s="5">
        <f t="shared" ref="AC54" si="79">SUM(B54:AB54)</f>
        <v>123427</v>
      </c>
      <c r="AD54" s="5">
        <f t="shared" ref="AD54" si="80">ROUND(AC54*0.35,2)</f>
        <v>43199.45</v>
      </c>
    </row>
    <row r="55" spans="1:30" ht="15" customHeight="1" x14ac:dyDescent="0.25">
      <c r="A55" s="17">
        <f t="shared" si="11"/>
        <v>44331</v>
      </c>
      <c r="B55" s="5">
        <v>0</v>
      </c>
      <c r="C55" s="5">
        <v>72699.5</v>
      </c>
      <c r="D55" s="5"/>
      <c r="E55" s="5"/>
      <c r="F55" s="5"/>
      <c r="G55" s="5">
        <v>35023</v>
      </c>
      <c r="H55" s="5"/>
      <c r="I55" s="5"/>
      <c r="J55" s="5">
        <v>0</v>
      </c>
      <c r="K55" s="5"/>
      <c r="L55" s="5">
        <v>10897</v>
      </c>
      <c r="M55" s="5"/>
      <c r="N55" s="5"/>
      <c r="O55" s="5">
        <v>12547</v>
      </c>
      <c r="P55" s="5"/>
      <c r="Q55" s="5"/>
      <c r="R55" s="5">
        <v>0</v>
      </c>
      <c r="S55" s="5">
        <v>0</v>
      </c>
      <c r="T55" s="5"/>
      <c r="U55" s="5">
        <v>23089</v>
      </c>
      <c r="V55" s="5"/>
      <c r="W55" s="5">
        <v>2305.5</v>
      </c>
      <c r="X55" s="5">
        <v>0</v>
      </c>
      <c r="Y55" s="5">
        <v>0</v>
      </c>
      <c r="Z55" s="5"/>
      <c r="AA55" s="5">
        <v>0</v>
      </c>
      <c r="AB55" s="5">
        <v>0</v>
      </c>
      <c r="AC55" s="5">
        <f t="shared" ref="AC55" si="81">SUM(B55:AB55)</f>
        <v>156561</v>
      </c>
      <c r="AD55" s="5">
        <f t="shared" ref="AD55" si="82">ROUND(AC55*0.35,2)</f>
        <v>54796.35</v>
      </c>
    </row>
    <row r="56" spans="1:30" ht="15" customHeight="1" x14ac:dyDescent="0.25">
      <c r="A56" s="17">
        <f t="shared" si="11"/>
        <v>44338</v>
      </c>
      <c r="B56" s="5">
        <v>0</v>
      </c>
      <c r="C56" s="5">
        <v>151497.75</v>
      </c>
      <c r="D56" s="5"/>
      <c r="E56" s="5"/>
      <c r="F56" s="5"/>
      <c r="G56" s="5">
        <v>92450</v>
      </c>
      <c r="H56" s="5"/>
      <c r="I56" s="5"/>
      <c r="J56" s="5">
        <v>0</v>
      </c>
      <c r="K56" s="5"/>
      <c r="L56" s="5">
        <v>8066</v>
      </c>
      <c r="M56" s="5"/>
      <c r="N56" s="5"/>
      <c r="O56" s="5">
        <v>36571</v>
      </c>
      <c r="P56" s="5"/>
      <c r="Q56" s="5"/>
      <c r="R56" s="5">
        <v>0</v>
      </c>
      <c r="S56" s="5">
        <v>0</v>
      </c>
      <c r="T56" s="5"/>
      <c r="U56" s="5">
        <v>37583</v>
      </c>
      <c r="V56" s="5"/>
      <c r="W56" s="5">
        <v>4324.75</v>
      </c>
      <c r="X56" s="5">
        <v>0</v>
      </c>
      <c r="Y56" s="5">
        <v>0</v>
      </c>
      <c r="Z56" s="5"/>
      <c r="AA56" s="5">
        <v>0</v>
      </c>
      <c r="AB56" s="5">
        <v>0</v>
      </c>
      <c r="AC56" s="5">
        <f t="shared" ref="AC56" si="83">SUM(B56:AB56)</f>
        <v>330492.5</v>
      </c>
      <c r="AD56" s="5">
        <f t="shared" ref="AD56" si="84">ROUND(AC56*0.35,2)</f>
        <v>115672.38</v>
      </c>
    </row>
    <row r="57" spans="1:30" ht="15" customHeight="1" x14ac:dyDescent="0.25">
      <c r="A57" s="17">
        <f t="shared" si="11"/>
        <v>44345</v>
      </c>
      <c r="B57" s="5">
        <v>0</v>
      </c>
      <c r="C57" s="5">
        <v>114574.75</v>
      </c>
      <c r="D57" s="5"/>
      <c r="E57" s="5"/>
      <c r="F57" s="5"/>
      <c r="G57" s="5">
        <v>68392</v>
      </c>
      <c r="H57" s="5"/>
      <c r="I57" s="5"/>
      <c r="J57" s="5">
        <v>0</v>
      </c>
      <c r="K57" s="5"/>
      <c r="L57" s="5">
        <v>8801</v>
      </c>
      <c r="M57" s="5"/>
      <c r="N57" s="5"/>
      <c r="O57" s="5">
        <v>25209</v>
      </c>
      <c r="P57" s="5"/>
      <c r="Q57" s="5"/>
      <c r="R57" s="5">
        <v>0</v>
      </c>
      <c r="S57" s="5">
        <v>0</v>
      </c>
      <c r="T57" s="5"/>
      <c r="U57" s="5">
        <v>33611.25</v>
      </c>
      <c r="V57" s="5"/>
      <c r="W57" s="5">
        <v>12525</v>
      </c>
      <c r="X57" s="5">
        <v>0</v>
      </c>
      <c r="Y57" s="5">
        <v>13506</v>
      </c>
      <c r="Z57" s="5"/>
      <c r="AA57" s="5">
        <v>0</v>
      </c>
      <c r="AB57" s="5">
        <v>0</v>
      </c>
      <c r="AC57" s="5">
        <f t="shared" ref="AC57" si="85">SUM(B57:AB57)</f>
        <v>276619</v>
      </c>
      <c r="AD57" s="5">
        <f t="shared" ref="AD57" si="86">ROUND(AC57*0.35,2)</f>
        <v>96816.65</v>
      </c>
    </row>
    <row r="58" spans="1:30" ht="15" customHeight="1" x14ac:dyDescent="0.25">
      <c r="A58" s="17">
        <f t="shared" si="11"/>
        <v>44352</v>
      </c>
      <c r="B58" s="5">
        <v>0</v>
      </c>
      <c r="C58" s="5">
        <v>90276.75</v>
      </c>
      <c r="D58" s="5"/>
      <c r="E58" s="5"/>
      <c r="F58" s="5"/>
      <c r="G58" s="5">
        <v>70581</v>
      </c>
      <c r="H58" s="5"/>
      <c r="I58" s="5"/>
      <c r="J58" s="5">
        <v>0</v>
      </c>
      <c r="K58" s="5"/>
      <c r="L58" s="5">
        <v>9604</v>
      </c>
      <c r="M58" s="5"/>
      <c r="N58" s="5"/>
      <c r="O58" s="5">
        <v>25816</v>
      </c>
      <c r="P58" s="5"/>
      <c r="Q58" s="5"/>
      <c r="R58" s="5">
        <v>0</v>
      </c>
      <c r="S58" s="5">
        <v>0</v>
      </c>
      <c r="T58" s="5"/>
      <c r="U58" s="5">
        <v>-9471.5</v>
      </c>
      <c r="V58" s="5"/>
      <c r="W58" s="5">
        <v>376.5</v>
      </c>
      <c r="X58" s="5">
        <v>0</v>
      </c>
      <c r="Y58" s="5">
        <v>10676</v>
      </c>
      <c r="Z58" s="5"/>
      <c r="AA58" s="5">
        <v>0</v>
      </c>
      <c r="AB58" s="5">
        <v>0</v>
      </c>
      <c r="AC58" s="5">
        <f t="shared" ref="AC58" si="87">SUM(B58:AB58)</f>
        <v>197858.75</v>
      </c>
      <c r="AD58" s="5">
        <f t="shared" ref="AD58" si="88">ROUND(AC58*0.35,2)</f>
        <v>69250.559999999998</v>
      </c>
    </row>
    <row r="59" spans="1:30" ht="15" customHeight="1" x14ac:dyDescent="0.25">
      <c r="A59" s="17">
        <f t="shared" si="11"/>
        <v>44359</v>
      </c>
      <c r="B59" s="5">
        <v>0</v>
      </c>
      <c r="C59" s="5">
        <v>79672.5</v>
      </c>
      <c r="D59" s="5"/>
      <c r="E59" s="5"/>
      <c r="F59" s="5"/>
      <c r="G59" s="5">
        <v>43778</v>
      </c>
      <c r="H59" s="5"/>
      <c r="I59" s="5"/>
      <c r="J59" s="5">
        <v>0</v>
      </c>
      <c r="K59" s="5"/>
      <c r="L59" s="5">
        <v>-3882</v>
      </c>
      <c r="M59" s="5"/>
      <c r="N59" s="5"/>
      <c r="O59" s="5">
        <v>21440</v>
      </c>
      <c r="P59" s="5"/>
      <c r="Q59" s="5"/>
      <c r="R59" s="5">
        <v>0</v>
      </c>
      <c r="S59" s="5">
        <v>0</v>
      </c>
      <c r="T59" s="5"/>
      <c r="U59" s="5">
        <v>64585.5</v>
      </c>
      <c r="V59" s="5"/>
      <c r="W59" s="5">
        <v>7189</v>
      </c>
      <c r="X59" s="5">
        <v>0</v>
      </c>
      <c r="Y59" s="5">
        <v>10850</v>
      </c>
      <c r="Z59" s="5"/>
      <c r="AA59" s="5">
        <v>0</v>
      </c>
      <c r="AB59" s="5">
        <v>0</v>
      </c>
      <c r="AC59" s="5">
        <f t="shared" ref="AC59" si="89">SUM(B59:AB59)</f>
        <v>223633</v>
      </c>
      <c r="AD59" s="5">
        <f t="shared" ref="AD59" si="90">ROUND(AC59*0.35,2)</f>
        <v>78271.55</v>
      </c>
    </row>
    <row r="60" spans="1:30" ht="15" customHeight="1" x14ac:dyDescent="0.25">
      <c r="A60" s="17">
        <f t="shared" si="11"/>
        <v>44366</v>
      </c>
      <c r="B60" s="5">
        <v>0</v>
      </c>
      <c r="C60" s="5">
        <v>126283.75</v>
      </c>
      <c r="D60" s="5"/>
      <c r="E60" s="5"/>
      <c r="F60" s="5"/>
      <c r="G60" s="5">
        <v>60834</v>
      </c>
      <c r="H60" s="5"/>
      <c r="I60" s="5"/>
      <c r="J60" s="5">
        <v>0</v>
      </c>
      <c r="K60" s="5"/>
      <c r="L60" s="5">
        <v>8465</v>
      </c>
      <c r="M60" s="5"/>
      <c r="N60" s="5"/>
      <c r="O60" s="5">
        <v>28984</v>
      </c>
      <c r="P60" s="5"/>
      <c r="Q60" s="5"/>
      <c r="R60" s="5">
        <v>0</v>
      </c>
      <c r="S60" s="5">
        <v>0</v>
      </c>
      <c r="T60" s="5"/>
      <c r="U60" s="5">
        <v>64059.5</v>
      </c>
      <c r="V60" s="5"/>
      <c r="W60" s="5">
        <v>8104.5</v>
      </c>
      <c r="X60" s="5">
        <v>0</v>
      </c>
      <c r="Y60" s="5">
        <v>11259</v>
      </c>
      <c r="Z60" s="5"/>
      <c r="AA60" s="5">
        <v>0</v>
      </c>
      <c r="AB60" s="5">
        <v>0</v>
      </c>
      <c r="AC60" s="5">
        <f t="shared" ref="AC60" si="91">SUM(B60:AB60)</f>
        <v>307989.75</v>
      </c>
      <c r="AD60" s="5">
        <f t="shared" ref="AD60" si="92">ROUND(AC60*0.35,2)</f>
        <v>107796.41</v>
      </c>
    </row>
    <row r="61" spans="1:30" ht="15" customHeight="1" x14ac:dyDescent="0.25">
      <c r="A61" s="17">
        <f t="shared" si="11"/>
        <v>44373</v>
      </c>
      <c r="B61" s="5">
        <v>0</v>
      </c>
      <c r="C61" s="5">
        <v>107315.5</v>
      </c>
      <c r="D61" s="5"/>
      <c r="E61" s="5"/>
      <c r="F61" s="5"/>
      <c r="G61" s="5">
        <v>54665</v>
      </c>
      <c r="H61" s="5"/>
      <c r="I61" s="5"/>
      <c r="J61" s="5">
        <v>0</v>
      </c>
      <c r="K61" s="5"/>
      <c r="L61" s="5">
        <v>1063</v>
      </c>
      <c r="M61" s="5"/>
      <c r="N61" s="5"/>
      <c r="O61" s="5">
        <v>25444</v>
      </c>
      <c r="P61" s="5"/>
      <c r="Q61" s="5"/>
      <c r="R61" s="5">
        <v>0</v>
      </c>
      <c r="S61" s="5">
        <v>0</v>
      </c>
      <c r="T61" s="5"/>
      <c r="U61" s="5">
        <v>69874.75</v>
      </c>
      <c r="V61" s="5"/>
      <c r="W61" s="5">
        <v>2618</v>
      </c>
      <c r="X61" s="5">
        <v>0</v>
      </c>
      <c r="Y61" s="5">
        <v>4720</v>
      </c>
      <c r="Z61" s="5"/>
      <c r="AA61" s="5">
        <v>0</v>
      </c>
      <c r="AB61" s="5">
        <v>0</v>
      </c>
      <c r="AC61" s="5">
        <f t="shared" ref="AC61" si="93">SUM(B61:AB61)</f>
        <v>265700.25</v>
      </c>
      <c r="AD61" s="5">
        <f t="shared" ref="AD61" si="94">ROUND(AC61*0.35,2)</f>
        <v>92995.09</v>
      </c>
    </row>
    <row r="62" spans="1:30" ht="15" customHeight="1" x14ac:dyDescent="0.25">
      <c r="A62" s="20" t="s">
        <v>41</v>
      </c>
      <c r="B62" s="5">
        <v>0</v>
      </c>
      <c r="C62" s="5">
        <v>101500.5</v>
      </c>
      <c r="D62" s="5"/>
      <c r="E62" s="5"/>
      <c r="F62" s="5"/>
      <c r="G62" s="5">
        <v>24297</v>
      </c>
      <c r="H62" s="5"/>
      <c r="I62" s="5"/>
      <c r="J62" s="5">
        <v>0</v>
      </c>
      <c r="K62" s="5"/>
      <c r="L62" s="5">
        <v>4295</v>
      </c>
      <c r="M62" s="5"/>
      <c r="N62" s="5"/>
      <c r="O62" s="5">
        <v>18716</v>
      </c>
      <c r="P62" s="5"/>
      <c r="Q62" s="5"/>
      <c r="R62" s="5">
        <v>0</v>
      </c>
      <c r="S62" s="5">
        <v>0</v>
      </c>
      <c r="T62" s="5"/>
      <c r="U62" s="5">
        <v>-4631</v>
      </c>
      <c r="V62" s="5"/>
      <c r="W62" s="5">
        <v>7321</v>
      </c>
      <c r="X62" s="5">
        <v>0</v>
      </c>
      <c r="Y62" s="5">
        <v>4218</v>
      </c>
      <c r="Z62" s="5"/>
      <c r="AA62" s="5">
        <v>0</v>
      </c>
      <c r="AB62" s="5">
        <v>0</v>
      </c>
      <c r="AC62" s="5">
        <f t="shared" ref="AC62" si="95">SUM(B62:AB62)</f>
        <v>155716.5</v>
      </c>
      <c r="AD62" s="5">
        <f t="shared" ref="AD62" si="96">ROUND(AC62*0.35,2)</f>
        <v>54500.78</v>
      </c>
    </row>
    <row r="63" spans="1:30" ht="15" customHeight="1" x14ac:dyDescent="0.25">
      <c r="G63" s="6"/>
    </row>
    <row r="64" spans="1:30" ht="15" customHeight="1" thickBot="1" x14ac:dyDescent="0.3">
      <c r="B64" s="7">
        <f t="shared" ref="B64:AD64" si="97">SUM(B10:B63)</f>
        <v>0</v>
      </c>
      <c r="C64" s="7">
        <f t="shared" si="97"/>
        <v>5118399.75</v>
      </c>
      <c r="D64" s="7">
        <f t="shared" si="97"/>
        <v>0</v>
      </c>
      <c r="E64" s="7">
        <f t="shared" si="97"/>
        <v>0</v>
      </c>
      <c r="F64" s="7">
        <f t="shared" si="97"/>
        <v>0</v>
      </c>
      <c r="G64" s="7">
        <f t="shared" si="97"/>
        <v>3066183</v>
      </c>
      <c r="H64" s="7">
        <f t="shared" si="97"/>
        <v>0</v>
      </c>
      <c r="I64" s="7">
        <f t="shared" si="97"/>
        <v>0</v>
      </c>
      <c r="J64" s="7">
        <f t="shared" si="97"/>
        <v>0</v>
      </c>
      <c r="K64" s="7">
        <f t="shared" si="97"/>
        <v>0</v>
      </c>
      <c r="L64" s="7">
        <f t="shared" si="97"/>
        <v>304188</v>
      </c>
      <c r="M64" s="7">
        <f t="shared" si="97"/>
        <v>0</v>
      </c>
      <c r="N64" s="7">
        <f t="shared" si="97"/>
        <v>0</v>
      </c>
      <c r="O64" s="7">
        <f t="shared" si="97"/>
        <v>943135</v>
      </c>
      <c r="P64" s="7">
        <f t="shared" si="97"/>
        <v>0</v>
      </c>
      <c r="Q64" s="7">
        <f t="shared" si="97"/>
        <v>0</v>
      </c>
      <c r="R64" s="7">
        <f t="shared" si="97"/>
        <v>0</v>
      </c>
      <c r="S64" s="7">
        <f t="shared" si="97"/>
        <v>0</v>
      </c>
      <c r="T64" s="7">
        <f t="shared" si="97"/>
        <v>0</v>
      </c>
      <c r="U64" s="7">
        <f t="shared" si="97"/>
        <v>2339793.75</v>
      </c>
      <c r="V64" s="7">
        <f t="shared" si="97"/>
        <v>0</v>
      </c>
      <c r="W64" s="7">
        <f t="shared" si="97"/>
        <v>317880.25</v>
      </c>
      <c r="X64" s="7">
        <f t="shared" si="97"/>
        <v>0</v>
      </c>
      <c r="Y64" s="7">
        <f t="shared" si="97"/>
        <v>55229</v>
      </c>
      <c r="Z64" s="7"/>
      <c r="AA64" s="7">
        <f t="shared" si="97"/>
        <v>0</v>
      </c>
      <c r="AB64" s="7">
        <f t="shared" si="97"/>
        <v>0</v>
      </c>
      <c r="AC64" s="7">
        <f t="shared" si="97"/>
        <v>12144808.75</v>
      </c>
      <c r="AD64" s="7">
        <f t="shared" si="97"/>
        <v>4250683.1100000003</v>
      </c>
    </row>
    <row r="65" spans="1:1" ht="15" customHeight="1" thickTop="1" x14ac:dyDescent="0.25"/>
    <row r="66" spans="1:1" ht="15" customHeight="1" x14ac:dyDescent="0.25">
      <c r="A66" s="14" t="s">
        <v>35</v>
      </c>
    </row>
    <row r="67" spans="1:1" ht="15" customHeight="1" x14ac:dyDescent="0.25">
      <c r="A67" s="14" t="s">
        <v>42</v>
      </c>
    </row>
  </sheetData>
  <mergeCells count="2">
    <mergeCell ref="A1:AD1"/>
    <mergeCell ref="A8:AD8"/>
  </mergeCells>
  <pageMargins left="0.25" right="0.25" top="0.25" bottom="0.25" header="0" footer="0"/>
  <pageSetup paperSize="5" scale="57" orientation="landscape" r:id="rId1"/>
  <ignoredErrors>
    <ignoredError sqref="AC1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zoomScaleNormal="100" workbookViewId="0">
      <pane ySplit="7" topLeftCell="A39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1.7109375" style="3" customWidth="1"/>
    <col min="2" max="2" width="13.7109375" style="2" hidden="1" customWidth="1"/>
    <col min="3" max="3" width="14.28515625" style="2" bestFit="1" customWidth="1"/>
    <col min="4" max="5" width="13.7109375" style="2" hidden="1" customWidth="1"/>
    <col min="6" max="7" width="13.7109375" style="2" customWidth="1"/>
    <col min="8" max="8" width="14.28515625" style="2" bestFit="1" customWidth="1"/>
    <col min="9" max="14" width="13.7109375" style="2" hidden="1" customWidth="1"/>
    <col min="15" max="15" width="13.7109375" style="2" customWidth="1"/>
    <col min="16" max="16" width="14.28515625" style="2" hidden="1" customWidth="1"/>
    <col min="17" max="17" width="13.7109375" style="2" hidden="1" customWidth="1"/>
    <col min="18" max="19" width="13.7109375" style="2" customWidth="1"/>
    <col min="20" max="20" width="13.7109375" style="2" hidden="1" customWidth="1"/>
    <col min="21" max="22" width="13.7109375" style="2" customWidth="1"/>
    <col min="23" max="24" width="14.28515625" style="2" hidden="1" customWidth="1"/>
    <col min="25" max="25" width="13.7109375" style="2" customWidth="1"/>
    <col min="26" max="26" width="13.7109375" style="2" hidden="1" customWidth="1"/>
    <col min="27" max="28" width="13.7109375" style="2" customWidth="1"/>
    <col min="29" max="30" width="14.28515625" style="2" bestFit="1" customWidth="1"/>
    <col min="31" max="16384" width="10.7109375" style="2"/>
  </cols>
  <sheetData>
    <row r="1" spans="1:30" ht="15" customHeight="1" x14ac:dyDescent="0.25">
      <c r="A1" s="25" t="s">
        <v>27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ht="15" customHeight="1" x14ac:dyDescent="0.25">
      <c r="B2" s="13"/>
      <c r="C2" s="13"/>
      <c r="D2" s="13"/>
      <c r="E2" s="13"/>
      <c r="F2" s="16"/>
      <c r="G2" s="13"/>
      <c r="H2" s="13"/>
      <c r="I2" s="13"/>
      <c r="J2" s="13"/>
      <c r="K2" s="13"/>
      <c r="L2" s="13"/>
      <c r="M2" s="15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9"/>
      <c r="AA2" s="13"/>
      <c r="AB2" s="13"/>
      <c r="AC2" s="13"/>
      <c r="AD2" s="13"/>
    </row>
    <row r="3" spans="1:30" s="11" customFormat="1" ht="38.25" x14ac:dyDescent="0.2">
      <c r="A3" s="8"/>
      <c r="B3" s="9" t="s">
        <v>0</v>
      </c>
      <c r="C3" s="9" t="s">
        <v>1</v>
      </c>
      <c r="D3" s="10" t="s">
        <v>2</v>
      </c>
      <c r="E3" s="10" t="s">
        <v>30</v>
      </c>
      <c r="F3" s="10" t="s">
        <v>32</v>
      </c>
      <c r="G3" s="9" t="s">
        <v>3</v>
      </c>
      <c r="H3" s="10" t="s">
        <v>4</v>
      </c>
      <c r="I3" s="10" t="s">
        <v>5</v>
      </c>
      <c r="J3" s="10" t="s">
        <v>6</v>
      </c>
      <c r="K3" s="10" t="s">
        <v>7</v>
      </c>
      <c r="L3" s="9" t="s">
        <v>8</v>
      </c>
      <c r="M3" s="10" t="s">
        <v>31</v>
      </c>
      <c r="N3" s="10" t="s">
        <v>9</v>
      </c>
      <c r="O3" s="10" t="s">
        <v>10</v>
      </c>
      <c r="P3" s="9" t="s">
        <v>11</v>
      </c>
      <c r="Q3" s="9" t="s">
        <v>12</v>
      </c>
      <c r="R3" s="9" t="s">
        <v>13</v>
      </c>
      <c r="S3" s="10" t="s">
        <v>14</v>
      </c>
      <c r="T3" s="10" t="s">
        <v>15</v>
      </c>
      <c r="U3" s="9" t="s">
        <v>16</v>
      </c>
      <c r="V3" s="10" t="s">
        <v>17</v>
      </c>
      <c r="W3" s="9" t="s">
        <v>18</v>
      </c>
      <c r="X3" s="10" t="s">
        <v>19</v>
      </c>
      <c r="Y3" s="10" t="s">
        <v>20</v>
      </c>
      <c r="Z3" s="10" t="s">
        <v>39</v>
      </c>
      <c r="AA3" s="10" t="s">
        <v>22</v>
      </c>
      <c r="AB3" s="10" t="s">
        <v>21</v>
      </c>
      <c r="AC3" s="9" t="s">
        <v>23</v>
      </c>
      <c r="AD3" s="9" t="s">
        <v>25</v>
      </c>
    </row>
    <row r="4" spans="1:30" s="13" customFormat="1" ht="15" customHeight="1" x14ac:dyDescent="0.25">
      <c r="A4" s="3"/>
      <c r="C4" s="13">
        <v>14</v>
      </c>
      <c r="F4" s="16">
        <v>0</v>
      </c>
      <c r="G4" s="13">
        <v>1</v>
      </c>
      <c r="H4" s="13">
        <v>1</v>
      </c>
      <c r="M4" s="15"/>
      <c r="O4" s="13">
        <v>1</v>
      </c>
      <c r="R4" s="13">
        <v>9</v>
      </c>
      <c r="S4" s="13">
        <v>0</v>
      </c>
      <c r="U4" s="13">
        <v>2</v>
      </c>
      <c r="V4" s="13">
        <v>1</v>
      </c>
      <c r="Y4" s="13">
        <v>1</v>
      </c>
      <c r="Z4" s="19"/>
      <c r="AA4" s="13">
        <v>1</v>
      </c>
      <c r="AC4" s="13">
        <f>SUM(B4:AB4)</f>
        <v>31</v>
      </c>
    </row>
    <row r="6" spans="1:30" ht="15" customHeight="1" x14ac:dyDescent="0.25">
      <c r="A6" s="18" t="s">
        <v>36</v>
      </c>
      <c r="B6" s="5"/>
      <c r="C6" s="5">
        <v>2247147.54</v>
      </c>
      <c r="D6" s="5"/>
      <c r="E6" s="5"/>
      <c r="F6" s="5">
        <v>2468</v>
      </c>
      <c r="G6" s="5">
        <v>778029</v>
      </c>
      <c r="H6" s="5">
        <v>398312.52</v>
      </c>
      <c r="I6" s="5"/>
      <c r="J6" s="5"/>
      <c r="K6" s="5"/>
      <c r="L6" s="5"/>
      <c r="M6" s="5"/>
      <c r="N6" s="5"/>
      <c r="O6" s="5">
        <v>546838.26</v>
      </c>
      <c r="P6" s="5"/>
      <c r="Q6" s="5"/>
      <c r="R6" s="5">
        <v>312315</v>
      </c>
      <c r="S6" s="5">
        <v>2670</v>
      </c>
      <c r="T6" s="5"/>
      <c r="U6" s="5">
        <v>395691</v>
      </c>
      <c r="V6" s="5">
        <v>435359.7</v>
      </c>
      <c r="W6" s="5"/>
      <c r="X6" s="5"/>
      <c r="Y6" s="5">
        <v>339998.44</v>
      </c>
      <c r="Z6" s="5"/>
      <c r="AA6" s="5">
        <v>226902.64</v>
      </c>
      <c r="AB6" s="5"/>
      <c r="AC6" s="5">
        <v>5685732.0999999996</v>
      </c>
      <c r="AD6" s="5">
        <v>1190006.25</v>
      </c>
    </row>
    <row r="8" spans="1:30" ht="15" customHeight="1" x14ac:dyDescent="0.25">
      <c r="A8" s="24" t="s">
        <v>37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</row>
    <row r="10" spans="1:30" ht="15" customHeight="1" x14ac:dyDescent="0.25">
      <c r="A10" s="17" t="s">
        <v>34</v>
      </c>
      <c r="B10" s="5">
        <v>0</v>
      </c>
      <c r="C10" s="5">
        <v>8638</v>
      </c>
      <c r="D10" s="5">
        <v>0</v>
      </c>
      <c r="E10" s="5">
        <v>0</v>
      </c>
      <c r="F10" s="6">
        <v>0</v>
      </c>
      <c r="G10" s="5">
        <v>1380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6862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3277</v>
      </c>
      <c r="V10" s="5">
        <v>1858</v>
      </c>
      <c r="W10" s="5">
        <v>0</v>
      </c>
      <c r="X10" s="5">
        <v>0</v>
      </c>
      <c r="Y10" s="5">
        <v>-1205</v>
      </c>
      <c r="Z10" s="5"/>
      <c r="AA10" s="5">
        <v>1548.5</v>
      </c>
      <c r="AB10" s="5">
        <v>0</v>
      </c>
      <c r="AC10" s="5">
        <f t="shared" ref="AC10:AC15" si="0">SUM(B10:AB10)</f>
        <v>22358.5</v>
      </c>
      <c r="AD10" s="5">
        <f t="shared" ref="AD10" si="1">ROUND(AC10*0.35,2)</f>
        <v>7825.48</v>
      </c>
    </row>
    <row r="11" spans="1:30" ht="15" customHeight="1" x14ac:dyDescent="0.25">
      <c r="A11" s="17">
        <v>44023</v>
      </c>
      <c r="B11" s="5">
        <v>0</v>
      </c>
      <c r="C11" s="5">
        <v>31814.5</v>
      </c>
      <c r="D11" s="5">
        <v>0</v>
      </c>
      <c r="E11" s="5">
        <v>0</v>
      </c>
      <c r="F11" s="6">
        <v>0</v>
      </c>
      <c r="G11" s="5">
        <v>15229</v>
      </c>
      <c r="H11" s="5">
        <v>9775.36</v>
      </c>
      <c r="I11" s="5"/>
      <c r="J11" s="5"/>
      <c r="K11" s="5"/>
      <c r="L11" s="5"/>
      <c r="M11" s="5"/>
      <c r="N11" s="5"/>
      <c r="O11" s="5">
        <v>8254</v>
      </c>
      <c r="P11" s="5"/>
      <c r="Q11" s="5"/>
      <c r="R11" s="5">
        <v>0</v>
      </c>
      <c r="S11" s="5">
        <v>0</v>
      </c>
      <c r="T11" s="5"/>
      <c r="U11" s="5">
        <v>13171</v>
      </c>
      <c r="V11" s="5">
        <v>7357.75</v>
      </c>
      <c r="W11" s="5"/>
      <c r="X11" s="5"/>
      <c r="Y11" s="5">
        <v>4285</v>
      </c>
      <c r="Z11" s="5"/>
      <c r="AA11" s="5">
        <v>1820</v>
      </c>
      <c r="AB11" s="5">
        <v>0</v>
      </c>
      <c r="AC11" s="5">
        <f t="shared" si="0"/>
        <v>91706.61</v>
      </c>
      <c r="AD11" s="5">
        <f t="shared" ref="AD11" si="2">ROUND(AC11*0.35,2)</f>
        <v>32097.31</v>
      </c>
    </row>
    <row r="12" spans="1:30" ht="15" customHeight="1" x14ac:dyDescent="0.25">
      <c r="A12" s="17">
        <f t="shared" ref="A12:A17" si="3">A11+7</f>
        <v>44030</v>
      </c>
      <c r="B12" s="5">
        <v>0</v>
      </c>
      <c r="C12" s="5">
        <v>29592</v>
      </c>
      <c r="D12" s="5"/>
      <c r="E12" s="5"/>
      <c r="F12" s="6">
        <v>0</v>
      </c>
      <c r="G12" s="5">
        <v>18850</v>
      </c>
      <c r="H12" s="5">
        <v>11511.73</v>
      </c>
      <c r="I12" s="5"/>
      <c r="J12" s="5"/>
      <c r="K12" s="5"/>
      <c r="L12" s="5"/>
      <c r="M12" s="5"/>
      <c r="N12" s="5"/>
      <c r="O12" s="5">
        <v>6633</v>
      </c>
      <c r="P12" s="5"/>
      <c r="Q12" s="5"/>
      <c r="R12" s="5">
        <v>0</v>
      </c>
      <c r="S12" s="5">
        <v>0</v>
      </c>
      <c r="T12" s="5"/>
      <c r="U12" s="5">
        <v>9641</v>
      </c>
      <c r="V12" s="5">
        <v>12728.75</v>
      </c>
      <c r="W12" s="5"/>
      <c r="X12" s="5"/>
      <c r="Y12" s="5">
        <v>5036</v>
      </c>
      <c r="Z12" s="5"/>
      <c r="AA12" s="5">
        <v>428.5</v>
      </c>
      <c r="AB12" s="5">
        <v>0</v>
      </c>
      <c r="AC12" s="5">
        <f t="shared" si="0"/>
        <v>94420.98</v>
      </c>
      <c r="AD12" s="5">
        <f t="shared" ref="AD12" si="4">ROUND(AC12*0.35,2)</f>
        <v>33047.339999999997</v>
      </c>
    </row>
    <row r="13" spans="1:30" ht="15" customHeight="1" x14ac:dyDescent="0.25">
      <c r="A13" s="17">
        <f t="shared" si="3"/>
        <v>44037</v>
      </c>
      <c r="B13" s="5">
        <v>0</v>
      </c>
      <c r="C13" s="5">
        <v>42421.5</v>
      </c>
      <c r="D13" s="5"/>
      <c r="E13" s="5"/>
      <c r="F13" s="6">
        <v>0</v>
      </c>
      <c r="G13" s="5">
        <v>-5301</v>
      </c>
      <c r="H13" s="5">
        <v>998.85</v>
      </c>
      <c r="I13" s="5"/>
      <c r="J13" s="5"/>
      <c r="K13" s="5"/>
      <c r="L13" s="5"/>
      <c r="M13" s="5"/>
      <c r="N13" s="5"/>
      <c r="O13" s="5">
        <v>14185</v>
      </c>
      <c r="P13" s="5"/>
      <c r="Q13" s="5"/>
      <c r="R13" s="5">
        <v>0</v>
      </c>
      <c r="S13" s="5">
        <v>0</v>
      </c>
      <c r="T13" s="5"/>
      <c r="U13" s="5">
        <v>15276</v>
      </c>
      <c r="V13" s="5">
        <v>9237.1299999999992</v>
      </c>
      <c r="W13" s="5"/>
      <c r="X13" s="5"/>
      <c r="Y13" s="5">
        <v>5862</v>
      </c>
      <c r="Z13" s="5"/>
      <c r="AA13" s="5">
        <v>2682.5</v>
      </c>
      <c r="AB13" s="5">
        <v>0</v>
      </c>
      <c r="AC13" s="5">
        <f t="shared" si="0"/>
        <v>85361.98000000001</v>
      </c>
      <c r="AD13" s="5">
        <f t="shared" ref="AD13" si="5">ROUND(AC13*0.35,2)</f>
        <v>29876.69</v>
      </c>
    </row>
    <row r="14" spans="1:30" ht="15" customHeight="1" x14ac:dyDescent="0.25">
      <c r="A14" s="17">
        <f t="shared" si="3"/>
        <v>44044</v>
      </c>
      <c r="B14" s="5"/>
      <c r="C14" s="5">
        <v>27755.5</v>
      </c>
      <c r="D14" s="5"/>
      <c r="E14" s="5"/>
      <c r="F14" s="6">
        <v>0</v>
      </c>
      <c r="G14" s="5">
        <v>33174</v>
      </c>
      <c r="H14" s="5">
        <v>7578.67</v>
      </c>
      <c r="I14" s="5"/>
      <c r="J14" s="5"/>
      <c r="K14" s="5"/>
      <c r="L14" s="5"/>
      <c r="M14" s="5"/>
      <c r="N14" s="5"/>
      <c r="O14" s="5">
        <v>-787</v>
      </c>
      <c r="P14" s="5"/>
      <c r="Q14" s="5"/>
      <c r="R14" s="5">
        <v>0</v>
      </c>
      <c r="S14" s="5">
        <v>0</v>
      </c>
      <c r="T14" s="5"/>
      <c r="U14" s="5">
        <v>11392</v>
      </c>
      <c r="V14" s="5">
        <v>10453.5</v>
      </c>
      <c r="W14" s="5"/>
      <c r="X14" s="5"/>
      <c r="Y14" s="5">
        <v>7857</v>
      </c>
      <c r="Z14" s="5"/>
      <c r="AA14" s="5">
        <v>-660</v>
      </c>
      <c r="AB14" s="5">
        <v>0</v>
      </c>
      <c r="AC14" s="5">
        <f t="shared" si="0"/>
        <v>96763.67</v>
      </c>
      <c r="AD14" s="5">
        <f t="shared" ref="AD14" si="6">ROUND(AC14*0.35,2)</f>
        <v>33867.279999999999</v>
      </c>
    </row>
    <row r="15" spans="1:30" ht="15" customHeight="1" x14ac:dyDescent="0.25">
      <c r="A15" s="17">
        <f t="shared" si="3"/>
        <v>44051</v>
      </c>
      <c r="B15" s="5"/>
      <c r="C15" s="5">
        <v>12433</v>
      </c>
      <c r="D15" s="5"/>
      <c r="E15" s="5"/>
      <c r="F15" s="6">
        <v>0</v>
      </c>
      <c r="G15" s="5">
        <v>32052</v>
      </c>
      <c r="H15" s="5">
        <v>10765.29</v>
      </c>
      <c r="I15" s="5"/>
      <c r="J15" s="5"/>
      <c r="K15" s="5"/>
      <c r="L15" s="5"/>
      <c r="M15" s="5"/>
      <c r="N15" s="5"/>
      <c r="O15" s="5">
        <v>8556</v>
      </c>
      <c r="P15" s="5"/>
      <c r="Q15" s="5"/>
      <c r="R15" s="5">
        <v>0</v>
      </c>
      <c r="S15" s="5">
        <v>0</v>
      </c>
      <c r="T15" s="5"/>
      <c r="U15" s="5">
        <v>8382</v>
      </c>
      <c r="V15" s="5">
        <v>7815</v>
      </c>
      <c r="W15" s="5"/>
      <c r="X15" s="5"/>
      <c r="Y15" s="5">
        <v>6335</v>
      </c>
      <c r="Z15" s="5"/>
      <c r="AA15" s="5">
        <v>3179.5</v>
      </c>
      <c r="AB15" s="5">
        <v>0</v>
      </c>
      <c r="AC15" s="5">
        <f t="shared" si="0"/>
        <v>89517.790000000008</v>
      </c>
      <c r="AD15" s="5">
        <f t="shared" ref="AD15" si="7">ROUND(AC15*0.35,2)</f>
        <v>31331.23</v>
      </c>
    </row>
    <row r="16" spans="1:30" ht="15" customHeight="1" x14ac:dyDescent="0.25">
      <c r="A16" s="17">
        <f t="shared" si="3"/>
        <v>44058</v>
      </c>
      <c r="B16" s="5"/>
      <c r="C16" s="5">
        <v>31854</v>
      </c>
      <c r="D16" s="5"/>
      <c r="E16" s="5"/>
      <c r="F16" s="6">
        <v>0</v>
      </c>
      <c r="G16" s="5">
        <v>7168</v>
      </c>
      <c r="H16" s="5">
        <v>10477.92</v>
      </c>
      <c r="I16" s="5"/>
      <c r="J16" s="5"/>
      <c r="K16" s="5"/>
      <c r="L16" s="5"/>
      <c r="M16" s="5"/>
      <c r="N16" s="5"/>
      <c r="O16" s="5">
        <v>13160</v>
      </c>
      <c r="P16" s="5"/>
      <c r="Q16" s="5"/>
      <c r="R16" s="5">
        <v>0</v>
      </c>
      <c r="S16" s="5">
        <v>0</v>
      </c>
      <c r="T16" s="5"/>
      <c r="U16" s="5">
        <v>4042</v>
      </c>
      <c r="V16" s="5">
        <v>20517.09</v>
      </c>
      <c r="W16" s="5"/>
      <c r="X16" s="5"/>
      <c r="Y16" s="5">
        <v>4836</v>
      </c>
      <c r="Z16" s="5"/>
      <c r="AA16" s="5">
        <v>3955</v>
      </c>
      <c r="AB16" s="5">
        <v>0</v>
      </c>
      <c r="AC16" s="5">
        <f t="shared" ref="AC16" si="8">SUM(B16:AB16)</f>
        <v>96010.01</v>
      </c>
      <c r="AD16" s="5">
        <f t="shared" ref="AD16" si="9">ROUND(AC16*0.35,2)</f>
        <v>33603.5</v>
      </c>
    </row>
    <row r="17" spans="1:30" ht="15" customHeight="1" x14ac:dyDescent="0.25">
      <c r="A17" s="17">
        <f t="shared" si="3"/>
        <v>44065</v>
      </c>
      <c r="B17" s="5"/>
      <c r="C17" s="5">
        <v>35147.5</v>
      </c>
      <c r="D17" s="5"/>
      <c r="E17" s="5"/>
      <c r="F17" s="6">
        <v>0</v>
      </c>
      <c r="G17" s="5">
        <v>21535</v>
      </c>
      <c r="H17" s="5">
        <v>5336.44</v>
      </c>
      <c r="I17" s="5"/>
      <c r="J17" s="5"/>
      <c r="K17" s="5"/>
      <c r="L17" s="5"/>
      <c r="M17" s="5"/>
      <c r="N17" s="5"/>
      <c r="O17" s="5">
        <v>-5961</v>
      </c>
      <c r="P17" s="5"/>
      <c r="Q17" s="5"/>
      <c r="R17" s="5">
        <v>0</v>
      </c>
      <c r="S17" s="5">
        <v>0</v>
      </c>
      <c r="T17" s="5"/>
      <c r="U17" s="5">
        <v>6808</v>
      </c>
      <c r="V17" s="5">
        <v>15710.16</v>
      </c>
      <c r="W17" s="5"/>
      <c r="X17" s="5"/>
      <c r="Y17" s="5">
        <v>4867</v>
      </c>
      <c r="Z17" s="5"/>
      <c r="AA17" s="5">
        <v>4454.5</v>
      </c>
      <c r="AB17" s="5">
        <v>0</v>
      </c>
      <c r="AC17" s="5">
        <f t="shared" ref="AC17" si="10">SUM(B17:AB17)</f>
        <v>87897.600000000006</v>
      </c>
      <c r="AD17" s="5">
        <f t="shared" ref="AD17" si="11">ROUND(AC17*0.35,2)</f>
        <v>30764.16</v>
      </c>
    </row>
    <row r="18" spans="1:30" ht="15" customHeight="1" x14ac:dyDescent="0.25">
      <c r="A18" s="17">
        <f t="shared" ref="A18:A61" si="12">A17+7</f>
        <v>44072</v>
      </c>
      <c r="B18" s="5"/>
      <c r="C18" s="5">
        <v>43906.5</v>
      </c>
      <c r="D18" s="5"/>
      <c r="E18" s="5"/>
      <c r="F18" s="6">
        <v>0</v>
      </c>
      <c r="G18" s="5">
        <v>2049</v>
      </c>
      <c r="H18" s="5">
        <v>8846.68</v>
      </c>
      <c r="I18" s="5"/>
      <c r="J18" s="5"/>
      <c r="K18" s="5"/>
      <c r="L18" s="5"/>
      <c r="M18" s="5"/>
      <c r="N18" s="5"/>
      <c r="O18" s="5">
        <v>-6425</v>
      </c>
      <c r="P18" s="5"/>
      <c r="Q18" s="5"/>
      <c r="R18" s="5">
        <v>0</v>
      </c>
      <c r="S18" s="5">
        <v>0</v>
      </c>
      <c r="T18" s="5"/>
      <c r="U18" s="5">
        <v>14269</v>
      </c>
      <c r="V18" s="5">
        <v>16531.75</v>
      </c>
      <c r="W18" s="5"/>
      <c r="X18" s="5"/>
      <c r="Y18" s="5">
        <v>4597</v>
      </c>
      <c r="Z18" s="5"/>
      <c r="AA18" s="5">
        <v>4648</v>
      </c>
      <c r="AB18" s="5">
        <v>0</v>
      </c>
      <c r="AC18" s="5">
        <f t="shared" ref="AC18" si="13">SUM(B18:AB18)</f>
        <v>88422.93</v>
      </c>
      <c r="AD18" s="5">
        <f t="shared" ref="AD18" si="14">ROUND(AC18*0.35,2)</f>
        <v>30948.03</v>
      </c>
    </row>
    <row r="19" spans="1:30" ht="15" customHeight="1" x14ac:dyDescent="0.25">
      <c r="A19" s="17">
        <f t="shared" si="12"/>
        <v>44079</v>
      </c>
      <c r="B19" s="5"/>
      <c r="C19" s="5">
        <v>69617.5</v>
      </c>
      <c r="D19" s="5"/>
      <c r="E19" s="5"/>
      <c r="F19" s="6">
        <v>0</v>
      </c>
      <c r="G19" s="5">
        <v>34274</v>
      </c>
      <c r="H19" s="5">
        <v>20139.55</v>
      </c>
      <c r="I19" s="5"/>
      <c r="J19" s="5"/>
      <c r="K19" s="5"/>
      <c r="L19" s="5"/>
      <c r="M19" s="5"/>
      <c r="N19" s="5"/>
      <c r="O19" s="5">
        <v>37589</v>
      </c>
      <c r="P19" s="5"/>
      <c r="Q19" s="5"/>
      <c r="R19" s="5">
        <v>0</v>
      </c>
      <c r="S19" s="5">
        <v>0</v>
      </c>
      <c r="T19" s="5"/>
      <c r="U19" s="5">
        <v>14822</v>
      </c>
      <c r="V19" s="5">
        <v>19827.75</v>
      </c>
      <c r="W19" s="5"/>
      <c r="X19" s="5"/>
      <c r="Y19" s="5">
        <v>5655</v>
      </c>
      <c r="Z19" s="5"/>
      <c r="AA19" s="5">
        <v>-11</v>
      </c>
      <c r="AB19" s="5">
        <v>0</v>
      </c>
      <c r="AC19" s="5">
        <f t="shared" ref="AC19" si="15">SUM(B19:AB19)</f>
        <v>201913.8</v>
      </c>
      <c r="AD19" s="5">
        <f t="shared" ref="AD19" si="16">ROUND(AC19*0.35,2)</f>
        <v>70669.83</v>
      </c>
    </row>
    <row r="20" spans="1:30" ht="15" customHeight="1" x14ac:dyDescent="0.25">
      <c r="A20" s="17">
        <f t="shared" si="12"/>
        <v>44086</v>
      </c>
      <c r="B20" s="5"/>
      <c r="C20" s="5">
        <v>41698</v>
      </c>
      <c r="D20" s="5"/>
      <c r="E20" s="5"/>
      <c r="F20" s="6">
        <v>0</v>
      </c>
      <c r="G20" s="5">
        <v>4074</v>
      </c>
      <c r="H20" s="5">
        <v>13163.97</v>
      </c>
      <c r="I20" s="5"/>
      <c r="J20" s="5"/>
      <c r="K20" s="5"/>
      <c r="L20" s="5"/>
      <c r="M20" s="5"/>
      <c r="N20" s="5"/>
      <c r="O20" s="5">
        <v>9392</v>
      </c>
      <c r="P20" s="5"/>
      <c r="Q20" s="5"/>
      <c r="R20" s="5">
        <v>0</v>
      </c>
      <c r="S20" s="5">
        <v>0</v>
      </c>
      <c r="T20" s="5"/>
      <c r="U20" s="5">
        <v>6228</v>
      </c>
      <c r="V20" s="5">
        <v>10694.5</v>
      </c>
      <c r="W20" s="5"/>
      <c r="X20" s="5"/>
      <c r="Y20" s="5">
        <v>6741</v>
      </c>
      <c r="Z20" s="5"/>
      <c r="AA20" s="5">
        <v>6963.5</v>
      </c>
      <c r="AB20" s="5">
        <v>0</v>
      </c>
      <c r="AC20" s="5">
        <f t="shared" ref="AC20" si="17">SUM(B20:AB20)</f>
        <v>98954.97</v>
      </c>
      <c r="AD20" s="5">
        <f t="shared" ref="AD20" si="18">ROUND(AC20*0.35,2)</f>
        <v>34634.239999999998</v>
      </c>
    </row>
    <row r="21" spans="1:30" ht="15" customHeight="1" x14ac:dyDescent="0.25">
      <c r="A21" s="17">
        <f t="shared" si="12"/>
        <v>44093</v>
      </c>
      <c r="B21" s="5"/>
      <c r="C21" s="5">
        <v>36614</v>
      </c>
      <c r="D21" s="5"/>
      <c r="E21" s="5"/>
      <c r="F21" s="6">
        <v>0</v>
      </c>
      <c r="G21" s="5">
        <v>23896</v>
      </c>
      <c r="H21" s="5">
        <v>7415.86</v>
      </c>
      <c r="I21" s="5"/>
      <c r="J21" s="5"/>
      <c r="K21" s="5"/>
      <c r="L21" s="5"/>
      <c r="M21" s="5"/>
      <c r="N21" s="5"/>
      <c r="O21" s="5">
        <v>15965</v>
      </c>
      <c r="P21" s="5"/>
      <c r="Q21" s="5"/>
      <c r="R21" s="5">
        <v>0</v>
      </c>
      <c r="S21" s="5">
        <v>0</v>
      </c>
      <c r="T21" s="5"/>
      <c r="U21" s="5">
        <v>10930</v>
      </c>
      <c r="V21" s="5">
        <v>2248.75</v>
      </c>
      <c r="W21" s="5"/>
      <c r="X21" s="5"/>
      <c r="Y21" s="5">
        <v>306</v>
      </c>
      <c r="Z21" s="5"/>
      <c r="AA21" s="5">
        <v>2705</v>
      </c>
      <c r="AB21" s="5">
        <v>0</v>
      </c>
      <c r="AC21" s="5">
        <f t="shared" ref="AC21" si="19">SUM(B21:AB21)</f>
        <v>100080.61</v>
      </c>
      <c r="AD21" s="5">
        <f t="shared" ref="AD21" si="20">ROUND(AC21*0.35,2)</f>
        <v>35028.21</v>
      </c>
    </row>
    <row r="22" spans="1:30" ht="15" customHeight="1" x14ac:dyDescent="0.25">
      <c r="A22" s="17">
        <f t="shared" si="12"/>
        <v>44100</v>
      </c>
      <c r="B22" s="5"/>
      <c r="C22" s="5">
        <v>37496.5</v>
      </c>
      <c r="D22" s="5"/>
      <c r="E22" s="5"/>
      <c r="F22" s="6">
        <v>0</v>
      </c>
      <c r="G22" s="5">
        <v>-22627</v>
      </c>
      <c r="H22" s="5">
        <v>750.22</v>
      </c>
      <c r="I22" s="5"/>
      <c r="J22" s="5"/>
      <c r="K22" s="5"/>
      <c r="L22" s="5"/>
      <c r="M22" s="5"/>
      <c r="N22" s="5"/>
      <c r="O22" s="5">
        <v>21495</v>
      </c>
      <c r="P22" s="5"/>
      <c r="Q22" s="5"/>
      <c r="R22" s="5">
        <v>0</v>
      </c>
      <c r="S22" s="5">
        <v>0</v>
      </c>
      <c r="T22" s="5"/>
      <c r="U22" s="5">
        <v>11878</v>
      </c>
      <c r="V22" s="5">
        <v>7644.75</v>
      </c>
      <c r="W22" s="5"/>
      <c r="X22" s="5"/>
      <c r="Y22" s="5">
        <v>882</v>
      </c>
      <c r="Z22" s="5"/>
      <c r="AA22" s="5">
        <v>181</v>
      </c>
      <c r="AB22" s="5">
        <v>0</v>
      </c>
      <c r="AC22" s="5">
        <f t="shared" ref="AC22" si="21">SUM(B22:AB22)</f>
        <v>57700.47</v>
      </c>
      <c r="AD22" s="5">
        <f t="shared" ref="AD22" si="22">ROUND(AC22*0.35,2)</f>
        <v>20195.16</v>
      </c>
    </row>
    <row r="23" spans="1:30" ht="15" customHeight="1" x14ac:dyDescent="0.25">
      <c r="A23" s="17">
        <f t="shared" si="12"/>
        <v>44107</v>
      </c>
      <c r="B23" s="5"/>
      <c r="C23" s="5">
        <v>37122</v>
      </c>
      <c r="D23" s="5"/>
      <c r="E23" s="5"/>
      <c r="F23" s="6">
        <v>0</v>
      </c>
      <c r="G23" s="5">
        <v>26298</v>
      </c>
      <c r="H23" s="5">
        <v>18913.72</v>
      </c>
      <c r="I23" s="5"/>
      <c r="J23" s="5"/>
      <c r="K23" s="5"/>
      <c r="L23" s="5"/>
      <c r="M23" s="5"/>
      <c r="N23" s="5"/>
      <c r="O23" s="5">
        <v>11851</v>
      </c>
      <c r="P23" s="5"/>
      <c r="Q23" s="5"/>
      <c r="R23" s="5">
        <v>0</v>
      </c>
      <c r="S23" s="5">
        <v>0</v>
      </c>
      <c r="T23" s="5"/>
      <c r="U23" s="5">
        <v>9439</v>
      </c>
      <c r="V23" s="5">
        <v>10984.25</v>
      </c>
      <c r="W23" s="5"/>
      <c r="X23" s="5"/>
      <c r="Y23" s="5">
        <v>2431</v>
      </c>
      <c r="Z23" s="5"/>
      <c r="AA23" s="5">
        <v>5257.5</v>
      </c>
      <c r="AB23" s="5">
        <v>0</v>
      </c>
      <c r="AC23" s="5">
        <f t="shared" ref="AC23" si="23">SUM(B23:AB23)</f>
        <v>122296.47</v>
      </c>
      <c r="AD23" s="5">
        <f t="shared" ref="AD23" si="24">ROUND(AC23*0.35,2)</f>
        <v>42803.76</v>
      </c>
    </row>
    <row r="24" spans="1:30" ht="15" customHeight="1" x14ac:dyDescent="0.25">
      <c r="A24" s="17">
        <f t="shared" si="12"/>
        <v>44114</v>
      </c>
      <c r="B24" s="5"/>
      <c r="C24" s="5">
        <v>9169.23</v>
      </c>
      <c r="D24" s="5"/>
      <c r="E24" s="5"/>
      <c r="F24" s="6">
        <v>0</v>
      </c>
      <c r="G24" s="5">
        <v>6403</v>
      </c>
      <c r="H24" s="5">
        <v>-9412.6200000000008</v>
      </c>
      <c r="I24" s="5"/>
      <c r="J24" s="5"/>
      <c r="K24" s="5"/>
      <c r="L24" s="5"/>
      <c r="M24" s="5"/>
      <c r="N24" s="5"/>
      <c r="O24" s="5">
        <v>-5624</v>
      </c>
      <c r="P24" s="5"/>
      <c r="Q24" s="5"/>
      <c r="R24" s="5">
        <v>0</v>
      </c>
      <c r="S24" s="5">
        <v>0</v>
      </c>
      <c r="T24" s="5"/>
      <c r="U24" s="5">
        <v>4624</v>
      </c>
      <c r="V24" s="5">
        <v>11691.5</v>
      </c>
      <c r="W24" s="5"/>
      <c r="X24" s="5"/>
      <c r="Y24" s="5">
        <v>4265</v>
      </c>
      <c r="Z24" s="5"/>
      <c r="AA24" s="5">
        <v>-110.5</v>
      </c>
      <c r="AB24" s="5">
        <v>0</v>
      </c>
      <c r="AC24" s="5">
        <f t="shared" ref="AC24" si="25">SUM(B24:AB24)</f>
        <v>21005.61</v>
      </c>
      <c r="AD24" s="5">
        <f t="shared" ref="AD24" si="26">ROUND(AC24*0.35,2)</f>
        <v>7351.96</v>
      </c>
    </row>
    <row r="25" spans="1:30" ht="15" customHeight="1" x14ac:dyDescent="0.25">
      <c r="A25" s="17">
        <f t="shared" si="12"/>
        <v>44121</v>
      </c>
      <c r="B25" s="5"/>
      <c r="C25" s="5">
        <v>16499</v>
      </c>
      <c r="D25" s="5"/>
      <c r="E25" s="5"/>
      <c r="F25" s="6">
        <v>0</v>
      </c>
      <c r="G25" s="5">
        <v>33991</v>
      </c>
      <c r="H25" s="5">
        <v>22048.49</v>
      </c>
      <c r="I25" s="5"/>
      <c r="J25" s="5"/>
      <c r="K25" s="5"/>
      <c r="L25" s="5"/>
      <c r="M25" s="5"/>
      <c r="N25" s="5"/>
      <c r="O25" s="5">
        <v>14877</v>
      </c>
      <c r="P25" s="5"/>
      <c r="Q25" s="5"/>
      <c r="R25" s="5">
        <v>0</v>
      </c>
      <c r="S25" s="5">
        <v>0</v>
      </c>
      <c r="T25" s="5"/>
      <c r="U25" s="5">
        <v>-11043</v>
      </c>
      <c r="V25" s="5">
        <v>249.25</v>
      </c>
      <c r="W25" s="5"/>
      <c r="X25" s="5"/>
      <c r="Y25" s="5">
        <v>11652</v>
      </c>
      <c r="Z25" s="5"/>
      <c r="AA25" s="5">
        <v>7315</v>
      </c>
      <c r="AB25" s="5">
        <v>0</v>
      </c>
      <c r="AC25" s="5">
        <f t="shared" ref="AC25" si="27">SUM(B25:AB25)</f>
        <v>95588.74</v>
      </c>
      <c r="AD25" s="5">
        <f t="shared" ref="AD25" si="28">ROUND(AC25*0.35,2)</f>
        <v>33456.06</v>
      </c>
    </row>
    <row r="26" spans="1:30" ht="15" customHeight="1" x14ac:dyDescent="0.25">
      <c r="A26" s="17">
        <f t="shared" si="12"/>
        <v>44128</v>
      </c>
      <c r="B26" s="5"/>
      <c r="C26" s="5">
        <v>4434.5</v>
      </c>
      <c r="D26" s="5"/>
      <c r="E26" s="5"/>
      <c r="F26" s="6">
        <v>0</v>
      </c>
      <c r="G26" s="5">
        <v>15173</v>
      </c>
      <c r="H26" s="5">
        <v>4568.1000000000004</v>
      </c>
      <c r="I26" s="5"/>
      <c r="J26" s="5"/>
      <c r="K26" s="5"/>
      <c r="L26" s="5"/>
      <c r="M26" s="5"/>
      <c r="N26" s="5"/>
      <c r="O26" s="5">
        <v>11956</v>
      </c>
      <c r="P26" s="5"/>
      <c r="Q26" s="5"/>
      <c r="R26" s="5">
        <v>0</v>
      </c>
      <c r="S26" s="5">
        <v>0</v>
      </c>
      <c r="T26" s="5"/>
      <c r="U26" s="5">
        <v>12102</v>
      </c>
      <c r="V26" s="5">
        <v>9586</v>
      </c>
      <c r="W26" s="5"/>
      <c r="X26" s="5"/>
      <c r="Y26" s="5">
        <v>2011</v>
      </c>
      <c r="Z26" s="5"/>
      <c r="AA26" s="5">
        <v>0</v>
      </c>
      <c r="AB26" s="5">
        <v>0</v>
      </c>
      <c r="AC26" s="5">
        <f t="shared" ref="AC26" si="29">SUM(B26:AB26)</f>
        <v>59830.6</v>
      </c>
      <c r="AD26" s="5">
        <f t="shared" ref="AD26" si="30">ROUND(AC26*0.35,2)</f>
        <v>20940.71</v>
      </c>
    </row>
    <row r="27" spans="1:30" ht="15" customHeight="1" x14ac:dyDescent="0.25">
      <c r="A27" s="17">
        <f t="shared" si="12"/>
        <v>44135</v>
      </c>
      <c r="B27" s="5"/>
      <c r="C27" s="5">
        <v>69041</v>
      </c>
      <c r="D27" s="5"/>
      <c r="E27" s="5"/>
      <c r="F27" s="6">
        <v>0</v>
      </c>
      <c r="G27" s="5">
        <v>7297</v>
      </c>
      <c r="H27" s="5">
        <v>10364.209999999999</v>
      </c>
      <c r="I27" s="5"/>
      <c r="J27" s="5"/>
      <c r="K27" s="5"/>
      <c r="L27" s="5"/>
      <c r="M27" s="5"/>
      <c r="N27" s="5"/>
      <c r="O27" s="5">
        <v>14078</v>
      </c>
      <c r="P27" s="5"/>
      <c r="Q27" s="5"/>
      <c r="R27" s="5">
        <v>0</v>
      </c>
      <c r="S27" s="5">
        <v>0</v>
      </c>
      <c r="T27" s="5"/>
      <c r="U27" s="5">
        <v>27752</v>
      </c>
      <c r="V27" s="5">
        <v>8042</v>
      </c>
      <c r="W27" s="5"/>
      <c r="X27" s="5"/>
      <c r="Y27" s="5">
        <v>2838</v>
      </c>
      <c r="Z27" s="5"/>
      <c r="AA27" s="5">
        <v>0</v>
      </c>
      <c r="AB27" s="5">
        <v>0</v>
      </c>
      <c r="AC27" s="5">
        <f t="shared" ref="AC27" si="31">SUM(B27:AB27)</f>
        <v>139412.21</v>
      </c>
      <c r="AD27" s="5">
        <f t="shared" ref="AD27" si="32">ROUND(AC27*0.35,2)</f>
        <v>48794.27</v>
      </c>
    </row>
    <row r="28" spans="1:30" ht="15" customHeight="1" x14ac:dyDescent="0.25">
      <c r="A28" s="17">
        <f t="shared" si="12"/>
        <v>44142</v>
      </c>
      <c r="B28" s="5"/>
      <c r="C28" s="5">
        <v>30365.5</v>
      </c>
      <c r="D28" s="5"/>
      <c r="E28" s="5"/>
      <c r="F28" s="6">
        <v>0</v>
      </c>
      <c r="G28" s="5">
        <v>42559</v>
      </c>
      <c r="H28" s="5">
        <v>6397.14</v>
      </c>
      <c r="I28" s="5"/>
      <c r="J28" s="5"/>
      <c r="K28" s="5"/>
      <c r="L28" s="5"/>
      <c r="M28" s="5"/>
      <c r="N28" s="5"/>
      <c r="O28" s="5">
        <v>14695</v>
      </c>
      <c r="P28" s="5"/>
      <c r="Q28" s="5"/>
      <c r="R28" s="5">
        <v>0</v>
      </c>
      <c r="S28" s="5">
        <v>0</v>
      </c>
      <c r="T28" s="5"/>
      <c r="U28" s="5">
        <v>3247</v>
      </c>
      <c r="V28" s="5">
        <v>5679</v>
      </c>
      <c r="W28" s="5"/>
      <c r="X28" s="5"/>
      <c r="Y28" s="5">
        <v>4649</v>
      </c>
      <c r="Z28" s="5"/>
      <c r="AA28" s="5">
        <v>0</v>
      </c>
      <c r="AB28" s="5">
        <v>0</v>
      </c>
      <c r="AC28" s="5">
        <f t="shared" ref="AC28" si="33">SUM(B28:AB28)</f>
        <v>107591.64</v>
      </c>
      <c r="AD28" s="5">
        <f t="shared" ref="AD28" si="34">ROUND(AC28*0.35,2)</f>
        <v>37657.07</v>
      </c>
    </row>
    <row r="29" spans="1:30" ht="15" customHeight="1" x14ac:dyDescent="0.25">
      <c r="A29" s="17">
        <f t="shared" si="12"/>
        <v>44149</v>
      </c>
      <c r="B29" s="5"/>
      <c r="C29" s="5">
        <v>56866</v>
      </c>
      <c r="D29" s="5"/>
      <c r="E29" s="5"/>
      <c r="F29" s="6">
        <v>0</v>
      </c>
      <c r="G29" s="5">
        <v>19295</v>
      </c>
      <c r="H29" s="5">
        <v>3143.85</v>
      </c>
      <c r="I29" s="5"/>
      <c r="J29" s="5"/>
      <c r="K29" s="5"/>
      <c r="L29" s="5"/>
      <c r="M29" s="5"/>
      <c r="N29" s="5"/>
      <c r="O29" s="5">
        <v>11091</v>
      </c>
      <c r="P29" s="5"/>
      <c r="Q29" s="5"/>
      <c r="R29" s="5">
        <v>0</v>
      </c>
      <c r="S29" s="5">
        <v>0</v>
      </c>
      <c r="T29" s="5"/>
      <c r="U29" s="5">
        <v>10002</v>
      </c>
      <c r="V29" s="5">
        <v>11275</v>
      </c>
      <c r="W29" s="5"/>
      <c r="X29" s="5"/>
      <c r="Y29" s="5">
        <v>5893</v>
      </c>
      <c r="Z29" s="5"/>
      <c r="AA29" s="5">
        <v>0</v>
      </c>
      <c r="AB29" s="5">
        <v>0</v>
      </c>
      <c r="AC29" s="5">
        <f t="shared" ref="AC29" si="35">SUM(B29:AB29)</f>
        <v>117565.85</v>
      </c>
      <c r="AD29" s="5">
        <f t="shared" ref="AD29" si="36">ROUND(AC29*0.35,2)</f>
        <v>41148.050000000003</v>
      </c>
    </row>
    <row r="30" spans="1:30" ht="15" customHeight="1" x14ac:dyDescent="0.25">
      <c r="A30" s="17">
        <f t="shared" si="12"/>
        <v>44156</v>
      </c>
      <c r="B30" s="5"/>
      <c r="C30" s="5">
        <v>44296</v>
      </c>
      <c r="D30" s="5"/>
      <c r="E30" s="5"/>
      <c r="F30" s="6">
        <v>0</v>
      </c>
      <c r="G30" s="5">
        <v>13787</v>
      </c>
      <c r="H30" s="5">
        <v>5491.56</v>
      </c>
      <c r="I30" s="5"/>
      <c r="J30" s="5"/>
      <c r="K30" s="5"/>
      <c r="L30" s="5"/>
      <c r="M30" s="5"/>
      <c r="N30" s="5"/>
      <c r="O30" s="5">
        <v>19888</v>
      </c>
      <c r="P30" s="5"/>
      <c r="Q30" s="5"/>
      <c r="R30" s="5">
        <v>0</v>
      </c>
      <c r="S30" s="5">
        <v>0</v>
      </c>
      <c r="T30" s="5"/>
      <c r="U30" s="5">
        <v>12801</v>
      </c>
      <c r="V30" s="5">
        <v>9300</v>
      </c>
      <c r="W30" s="5"/>
      <c r="X30" s="5"/>
      <c r="Y30" s="5">
        <v>971</v>
      </c>
      <c r="Z30" s="5"/>
      <c r="AA30" s="5">
        <v>0</v>
      </c>
      <c r="AB30" s="5">
        <v>0</v>
      </c>
      <c r="AC30" s="5">
        <f t="shared" ref="AC30" si="37">SUM(B30:AB30)</f>
        <v>106534.56</v>
      </c>
      <c r="AD30" s="5">
        <f t="shared" ref="AD30" si="38">ROUND(AC30*0.35,2)</f>
        <v>37287.1</v>
      </c>
    </row>
    <row r="31" spans="1:30" ht="15" customHeight="1" x14ac:dyDescent="0.25">
      <c r="A31" s="17">
        <f t="shared" si="12"/>
        <v>44163</v>
      </c>
      <c r="B31" s="5"/>
      <c r="C31" s="5">
        <v>42702</v>
      </c>
      <c r="D31" s="5"/>
      <c r="E31" s="5"/>
      <c r="F31" s="6">
        <v>0</v>
      </c>
      <c r="G31" s="5">
        <v>-6371</v>
      </c>
      <c r="H31" s="5">
        <v>3888.18</v>
      </c>
      <c r="I31" s="5"/>
      <c r="J31" s="5"/>
      <c r="K31" s="5"/>
      <c r="L31" s="5"/>
      <c r="M31" s="5"/>
      <c r="N31" s="5"/>
      <c r="O31" s="5">
        <v>8927</v>
      </c>
      <c r="P31" s="5"/>
      <c r="Q31" s="5"/>
      <c r="R31" s="5">
        <v>0</v>
      </c>
      <c r="S31" s="5">
        <v>0</v>
      </c>
      <c r="T31" s="5"/>
      <c r="U31" s="5">
        <v>1969</v>
      </c>
      <c r="V31" s="5">
        <v>7478</v>
      </c>
      <c r="W31" s="5"/>
      <c r="X31" s="5"/>
      <c r="Y31" s="5">
        <v>6573</v>
      </c>
      <c r="Z31" s="5"/>
      <c r="AA31" s="5">
        <v>0</v>
      </c>
      <c r="AB31" s="5">
        <v>0</v>
      </c>
      <c r="AC31" s="5">
        <f t="shared" ref="AC31" si="39">SUM(B31:AB31)</f>
        <v>65166.18</v>
      </c>
      <c r="AD31" s="5">
        <f t="shared" ref="AD31" si="40">ROUND(AC31*0.35,2)</f>
        <v>22808.16</v>
      </c>
    </row>
    <row r="32" spans="1:30" ht="15" customHeight="1" x14ac:dyDescent="0.25">
      <c r="A32" s="17">
        <f t="shared" si="12"/>
        <v>44170</v>
      </c>
      <c r="B32" s="5"/>
      <c r="C32" s="5">
        <v>40260.5</v>
      </c>
      <c r="D32" s="5"/>
      <c r="E32" s="5"/>
      <c r="F32" s="6">
        <v>0</v>
      </c>
      <c r="G32" s="5">
        <v>20734</v>
      </c>
      <c r="H32" s="5">
        <v>5291.09</v>
      </c>
      <c r="I32" s="5"/>
      <c r="J32" s="5"/>
      <c r="K32" s="5"/>
      <c r="L32" s="5"/>
      <c r="M32" s="5"/>
      <c r="N32" s="5"/>
      <c r="O32" s="5">
        <v>18994</v>
      </c>
      <c r="P32" s="5"/>
      <c r="Q32" s="5"/>
      <c r="R32" s="5">
        <v>0</v>
      </c>
      <c r="S32" s="5">
        <v>0</v>
      </c>
      <c r="T32" s="5"/>
      <c r="U32" s="5">
        <v>20136</v>
      </c>
      <c r="V32" s="5">
        <v>2055.5</v>
      </c>
      <c r="W32" s="5"/>
      <c r="X32" s="5"/>
      <c r="Y32" s="5">
        <v>2767</v>
      </c>
      <c r="Z32" s="5"/>
      <c r="AA32" s="5">
        <v>0</v>
      </c>
      <c r="AB32" s="5">
        <v>0</v>
      </c>
      <c r="AC32" s="5">
        <f t="shared" ref="AC32" si="41">SUM(B32:AB32)</f>
        <v>110238.09</v>
      </c>
      <c r="AD32" s="5">
        <f t="shared" ref="AD32" si="42">ROUND(AC32*0.35,2)</f>
        <v>38583.33</v>
      </c>
    </row>
    <row r="33" spans="1:30" ht="15" customHeight="1" x14ac:dyDescent="0.25">
      <c r="A33" s="17">
        <f t="shared" si="12"/>
        <v>44177</v>
      </c>
      <c r="B33" s="5"/>
      <c r="C33" s="5">
        <v>18185.5</v>
      </c>
      <c r="D33" s="5"/>
      <c r="E33" s="5"/>
      <c r="F33" s="6">
        <v>0</v>
      </c>
      <c r="G33" s="5">
        <v>21693</v>
      </c>
      <c r="H33" s="5">
        <v>8052.63</v>
      </c>
      <c r="I33" s="5"/>
      <c r="J33" s="5"/>
      <c r="K33" s="5"/>
      <c r="L33" s="5"/>
      <c r="M33" s="5"/>
      <c r="N33" s="5"/>
      <c r="O33" s="5">
        <v>15132</v>
      </c>
      <c r="P33" s="5"/>
      <c r="Q33" s="5"/>
      <c r="R33" s="5">
        <v>0</v>
      </c>
      <c r="S33" s="5">
        <v>0</v>
      </c>
      <c r="T33" s="5"/>
      <c r="U33" s="5">
        <v>-5355</v>
      </c>
      <c r="V33" s="5">
        <v>14335.5</v>
      </c>
      <c r="W33" s="5"/>
      <c r="X33" s="5"/>
      <c r="Y33" s="5">
        <v>4898</v>
      </c>
      <c r="Z33" s="5"/>
      <c r="AA33" s="5">
        <v>0</v>
      </c>
      <c r="AB33" s="5">
        <v>0</v>
      </c>
      <c r="AC33" s="5">
        <f t="shared" ref="AC33" si="43">SUM(B33:AB33)</f>
        <v>76941.63</v>
      </c>
      <c r="AD33" s="5">
        <f t="shared" ref="AD33" si="44">ROUND(AC33*0.35,2)</f>
        <v>26929.57</v>
      </c>
    </row>
    <row r="34" spans="1:30" ht="15" customHeight="1" x14ac:dyDescent="0.25">
      <c r="A34" s="17">
        <f t="shared" si="12"/>
        <v>44184</v>
      </c>
      <c r="B34" s="5"/>
      <c r="C34" s="5">
        <v>79261.5</v>
      </c>
      <c r="D34" s="5"/>
      <c r="E34" s="5"/>
      <c r="F34" s="6">
        <v>0</v>
      </c>
      <c r="G34" s="5">
        <v>33081</v>
      </c>
      <c r="H34" s="5">
        <v>3917.3</v>
      </c>
      <c r="I34" s="5"/>
      <c r="J34" s="5"/>
      <c r="K34" s="5"/>
      <c r="L34" s="5"/>
      <c r="M34" s="5"/>
      <c r="N34" s="5"/>
      <c r="O34" s="5">
        <v>3284</v>
      </c>
      <c r="P34" s="5"/>
      <c r="Q34" s="5"/>
      <c r="R34" s="5">
        <v>0</v>
      </c>
      <c r="S34" s="5">
        <v>0</v>
      </c>
      <c r="T34" s="5"/>
      <c r="U34" s="5">
        <v>23464</v>
      </c>
      <c r="V34" s="5">
        <v>16716.5</v>
      </c>
      <c r="W34" s="5"/>
      <c r="X34" s="5"/>
      <c r="Y34" s="5">
        <v>7502</v>
      </c>
      <c r="Z34" s="5"/>
      <c r="AA34" s="5">
        <v>0</v>
      </c>
      <c r="AB34" s="5">
        <v>0</v>
      </c>
      <c r="AC34" s="5">
        <f t="shared" ref="AC34" si="45">SUM(B34:AB34)</f>
        <v>167226.29999999999</v>
      </c>
      <c r="AD34" s="5">
        <f t="shared" ref="AD34" si="46">ROUND(AC34*0.35,2)</f>
        <v>58529.21</v>
      </c>
    </row>
    <row r="35" spans="1:30" ht="15" customHeight="1" x14ac:dyDescent="0.25">
      <c r="A35" s="17">
        <f t="shared" si="12"/>
        <v>44191</v>
      </c>
      <c r="B35" s="5"/>
      <c r="C35" s="5">
        <v>-6086.510000000002</v>
      </c>
      <c r="D35" s="5"/>
      <c r="E35" s="5"/>
      <c r="F35" s="6">
        <v>0</v>
      </c>
      <c r="G35" s="5">
        <v>932</v>
      </c>
      <c r="H35" s="5">
        <v>3132.95</v>
      </c>
      <c r="I35" s="5"/>
      <c r="J35" s="5"/>
      <c r="K35" s="5"/>
      <c r="L35" s="5"/>
      <c r="M35" s="5"/>
      <c r="N35" s="5"/>
      <c r="O35" s="5">
        <v>22101</v>
      </c>
      <c r="P35" s="5"/>
      <c r="Q35" s="5"/>
      <c r="R35" s="5">
        <v>0</v>
      </c>
      <c r="S35" s="5">
        <v>0</v>
      </c>
      <c r="T35" s="5"/>
      <c r="U35" s="5">
        <v>23036</v>
      </c>
      <c r="V35" s="5">
        <v>14686.75</v>
      </c>
      <c r="W35" s="5"/>
      <c r="X35" s="5"/>
      <c r="Y35" s="5">
        <v>-7068.3799999999992</v>
      </c>
      <c r="Z35" s="5"/>
      <c r="AA35" s="5">
        <v>0</v>
      </c>
      <c r="AB35" s="5">
        <v>0</v>
      </c>
      <c r="AC35" s="5">
        <f t="shared" ref="AC35" si="47">SUM(B35:AB35)</f>
        <v>50733.810000000005</v>
      </c>
      <c r="AD35" s="5">
        <f t="shared" ref="AD35" si="48">ROUND(AC35*0.35,2)</f>
        <v>17756.830000000002</v>
      </c>
    </row>
    <row r="36" spans="1:30" ht="15" customHeight="1" x14ac:dyDescent="0.25">
      <c r="A36" s="17">
        <f t="shared" si="12"/>
        <v>44198</v>
      </c>
      <c r="B36" s="5"/>
      <c r="C36" s="5">
        <v>28209</v>
      </c>
      <c r="D36" s="5"/>
      <c r="E36" s="5"/>
      <c r="F36" s="6">
        <v>0</v>
      </c>
      <c r="G36" s="5">
        <v>44836</v>
      </c>
      <c r="H36" s="5">
        <v>22114.34</v>
      </c>
      <c r="I36" s="5"/>
      <c r="J36" s="5"/>
      <c r="K36" s="5"/>
      <c r="L36" s="5"/>
      <c r="M36" s="5"/>
      <c r="N36" s="5"/>
      <c r="O36" s="5">
        <v>22813</v>
      </c>
      <c r="P36" s="5"/>
      <c r="Q36" s="5"/>
      <c r="R36" s="5">
        <v>0</v>
      </c>
      <c r="S36" s="5">
        <v>0</v>
      </c>
      <c r="T36" s="5"/>
      <c r="U36" s="5">
        <v>17577</v>
      </c>
      <c r="V36" s="5">
        <v>19622.75</v>
      </c>
      <c r="W36" s="5"/>
      <c r="X36" s="5"/>
      <c r="Y36" s="5">
        <v>1006</v>
      </c>
      <c r="Z36" s="5"/>
      <c r="AA36" s="5">
        <v>0</v>
      </c>
      <c r="AB36" s="5">
        <v>0</v>
      </c>
      <c r="AC36" s="5">
        <f t="shared" ref="AC36" si="49">SUM(B36:AB36)</f>
        <v>156178.09</v>
      </c>
      <c r="AD36" s="5">
        <f t="shared" ref="AD36" si="50">ROUND(AC36*0.35,2)</f>
        <v>54662.33</v>
      </c>
    </row>
    <row r="37" spans="1:30" ht="15" customHeight="1" x14ac:dyDescent="0.25">
      <c r="A37" s="17">
        <f t="shared" si="12"/>
        <v>44205</v>
      </c>
      <c r="B37" s="5"/>
      <c r="C37" s="5">
        <v>53756.5</v>
      </c>
      <c r="D37" s="5"/>
      <c r="E37" s="5"/>
      <c r="F37" s="6">
        <v>0</v>
      </c>
      <c r="G37" s="5">
        <v>4305</v>
      </c>
      <c r="H37" s="5">
        <v>10605.36</v>
      </c>
      <c r="I37" s="5"/>
      <c r="J37" s="5"/>
      <c r="K37" s="5"/>
      <c r="L37" s="5"/>
      <c r="M37" s="5"/>
      <c r="N37" s="5"/>
      <c r="O37" s="5">
        <v>6284</v>
      </c>
      <c r="P37" s="5"/>
      <c r="Q37" s="5"/>
      <c r="R37" s="5">
        <v>0</v>
      </c>
      <c r="S37" s="5">
        <v>0</v>
      </c>
      <c r="T37" s="5"/>
      <c r="U37" s="5">
        <v>15371</v>
      </c>
      <c r="V37" s="5">
        <v>128.5</v>
      </c>
      <c r="W37" s="5"/>
      <c r="X37" s="5"/>
      <c r="Y37" s="5">
        <v>5340</v>
      </c>
      <c r="Z37" s="5"/>
      <c r="AA37" s="5">
        <v>0</v>
      </c>
      <c r="AB37" s="5">
        <v>0</v>
      </c>
      <c r="AC37" s="5">
        <f t="shared" ref="AC37" si="51">SUM(B37:AB37)</f>
        <v>95790.36</v>
      </c>
      <c r="AD37" s="5">
        <f t="shared" ref="AD37" si="52">ROUND(AC37*0.35,2)</f>
        <v>33526.629999999997</v>
      </c>
    </row>
    <row r="38" spans="1:30" ht="15" customHeight="1" x14ac:dyDescent="0.25">
      <c r="A38" s="17">
        <f t="shared" si="12"/>
        <v>44212</v>
      </c>
      <c r="B38" s="5"/>
      <c r="C38" s="5">
        <v>27153.5</v>
      </c>
      <c r="D38" s="5"/>
      <c r="E38" s="5"/>
      <c r="F38" s="6">
        <v>0</v>
      </c>
      <c r="G38" s="5">
        <v>35610</v>
      </c>
      <c r="H38" s="5">
        <v>18245.41</v>
      </c>
      <c r="I38" s="5"/>
      <c r="J38" s="5"/>
      <c r="K38" s="5"/>
      <c r="L38" s="5"/>
      <c r="M38" s="5"/>
      <c r="N38" s="5"/>
      <c r="O38" s="5">
        <v>-3566</v>
      </c>
      <c r="P38" s="5"/>
      <c r="Q38" s="5"/>
      <c r="R38" s="5">
        <v>0</v>
      </c>
      <c r="S38" s="5">
        <v>0</v>
      </c>
      <c r="T38" s="5"/>
      <c r="U38" s="5">
        <v>13687</v>
      </c>
      <c r="V38" s="5">
        <v>8939.75</v>
      </c>
      <c r="W38" s="5"/>
      <c r="X38" s="5"/>
      <c r="Y38" s="5">
        <v>5554</v>
      </c>
      <c r="Z38" s="5"/>
      <c r="AA38" s="5">
        <v>0</v>
      </c>
      <c r="AB38" s="5">
        <v>0</v>
      </c>
      <c r="AC38" s="5">
        <f t="shared" ref="AC38" si="53">SUM(B38:AB38)</f>
        <v>105623.66</v>
      </c>
      <c r="AD38" s="5">
        <f t="shared" ref="AD38" si="54">ROUND(AC38*0.35,2)</f>
        <v>36968.28</v>
      </c>
    </row>
    <row r="39" spans="1:30" ht="15" customHeight="1" x14ac:dyDescent="0.25">
      <c r="A39" s="17">
        <f t="shared" si="12"/>
        <v>44219</v>
      </c>
      <c r="B39" s="5"/>
      <c r="C39" s="5">
        <v>20966</v>
      </c>
      <c r="D39" s="5"/>
      <c r="E39" s="5"/>
      <c r="F39" s="6">
        <v>0</v>
      </c>
      <c r="G39" s="5">
        <v>8901</v>
      </c>
      <c r="H39" s="5">
        <v>6064.56</v>
      </c>
      <c r="I39" s="5"/>
      <c r="J39" s="5"/>
      <c r="K39" s="5"/>
      <c r="L39" s="5"/>
      <c r="M39" s="5"/>
      <c r="N39" s="5"/>
      <c r="O39" s="5">
        <v>8331</v>
      </c>
      <c r="P39" s="5"/>
      <c r="Q39" s="5"/>
      <c r="R39" s="5">
        <v>0</v>
      </c>
      <c r="S39" s="5">
        <v>0</v>
      </c>
      <c r="T39" s="5"/>
      <c r="U39" s="5">
        <v>21431</v>
      </c>
      <c r="V39" s="5">
        <v>14210.5</v>
      </c>
      <c r="W39" s="5"/>
      <c r="X39" s="5"/>
      <c r="Y39" s="5">
        <v>8710</v>
      </c>
      <c r="Z39" s="5"/>
      <c r="AA39" s="5">
        <v>0</v>
      </c>
      <c r="AB39" s="5">
        <v>0</v>
      </c>
      <c r="AC39" s="5">
        <f t="shared" ref="AC39" si="55">SUM(B39:AB39)</f>
        <v>88614.06</v>
      </c>
      <c r="AD39" s="5">
        <f t="shared" ref="AD39" si="56">ROUND(AC39*0.35,2)</f>
        <v>31014.92</v>
      </c>
    </row>
    <row r="40" spans="1:30" ht="15" customHeight="1" x14ac:dyDescent="0.25">
      <c r="A40" s="17">
        <f t="shared" si="12"/>
        <v>44226</v>
      </c>
      <c r="B40" s="5"/>
      <c r="C40" s="5">
        <v>47270.5</v>
      </c>
      <c r="D40" s="5"/>
      <c r="E40" s="5"/>
      <c r="F40" s="6">
        <v>0</v>
      </c>
      <c r="G40" s="5">
        <v>18236</v>
      </c>
      <c r="H40" s="5">
        <v>-8204.5499999999993</v>
      </c>
      <c r="I40" s="5"/>
      <c r="J40" s="5"/>
      <c r="K40" s="5"/>
      <c r="L40" s="5"/>
      <c r="M40" s="5"/>
      <c r="N40" s="5"/>
      <c r="O40" s="5">
        <v>24095</v>
      </c>
      <c r="P40" s="5"/>
      <c r="Q40" s="5"/>
      <c r="R40" s="5">
        <v>0</v>
      </c>
      <c r="S40" s="5">
        <v>0</v>
      </c>
      <c r="T40" s="5"/>
      <c r="U40" s="5">
        <v>-911</v>
      </c>
      <c r="V40" s="5">
        <v>13954</v>
      </c>
      <c r="W40" s="5"/>
      <c r="X40" s="5"/>
      <c r="Y40" s="5">
        <v>3483</v>
      </c>
      <c r="Z40" s="5"/>
      <c r="AA40" s="5">
        <v>0</v>
      </c>
      <c r="AB40" s="5">
        <v>0</v>
      </c>
      <c r="AC40" s="5">
        <f t="shared" ref="AC40" si="57">SUM(B40:AB40)</f>
        <v>97922.95</v>
      </c>
      <c r="AD40" s="5">
        <f t="shared" ref="AD40" si="58">ROUND(AC40*0.35,2)</f>
        <v>34273.03</v>
      </c>
    </row>
    <row r="41" spans="1:30" ht="15" customHeight="1" x14ac:dyDescent="0.25">
      <c r="A41" s="17">
        <f t="shared" si="12"/>
        <v>44233</v>
      </c>
      <c r="B41" s="5"/>
      <c r="C41" s="5">
        <v>28831.48</v>
      </c>
      <c r="D41" s="5"/>
      <c r="E41" s="5"/>
      <c r="F41" s="6">
        <v>0</v>
      </c>
      <c r="G41" s="5">
        <v>31071</v>
      </c>
      <c r="H41" s="5">
        <v>13730.91</v>
      </c>
      <c r="I41" s="5"/>
      <c r="J41" s="5"/>
      <c r="K41" s="5"/>
      <c r="L41" s="5"/>
      <c r="M41" s="5"/>
      <c r="N41" s="5"/>
      <c r="O41" s="5">
        <v>26623</v>
      </c>
      <c r="P41" s="5"/>
      <c r="Q41" s="5"/>
      <c r="R41" s="5">
        <v>0</v>
      </c>
      <c r="S41" s="5">
        <v>0</v>
      </c>
      <c r="T41" s="5"/>
      <c r="U41" s="5">
        <v>6303</v>
      </c>
      <c r="V41" s="5">
        <v>5317</v>
      </c>
      <c r="W41" s="5"/>
      <c r="X41" s="5"/>
      <c r="Y41" s="5">
        <v>8403</v>
      </c>
      <c r="Z41" s="5"/>
      <c r="AA41" s="5">
        <v>0</v>
      </c>
      <c r="AB41" s="5">
        <v>0</v>
      </c>
      <c r="AC41" s="5">
        <f t="shared" ref="AC41" si="59">SUM(B41:AB41)</f>
        <v>120279.39</v>
      </c>
      <c r="AD41" s="5">
        <f t="shared" ref="AD41" si="60">ROUND(AC41*0.35,2)</f>
        <v>42097.79</v>
      </c>
    </row>
    <row r="42" spans="1:30" ht="15" customHeight="1" x14ac:dyDescent="0.25">
      <c r="A42" s="17">
        <f t="shared" si="12"/>
        <v>44240</v>
      </c>
      <c r="B42" s="5"/>
      <c r="C42" s="5">
        <v>52472</v>
      </c>
      <c r="D42" s="5"/>
      <c r="E42" s="5"/>
      <c r="F42" s="6">
        <v>0</v>
      </c>
      <c r="G42" s="5">
        <v>18433</v>
      </c>
      <c r="H42" s="5">
        <v>7379.42</v>
      </c>
      <c r="I42" s="5"/>
      <c r="J42" s="5"/>
      <c r="K42" s="5"/>
      <c r="L42" s="5"/>
      <c r="M42" s="5"/>
      <c r="N42" s="5"/>
      <c r="O42" s="5">
        <v>8099</v>
      </c>
      <c r="P42" s="5"/>
      <c r="Q42" s="5"/>
      <c r="R42" s="5">
        <v>0</v>
      </c>
      <c r="S42" s="5">
        <v>0</v>
      </c>
      <c r="T42" s="5"/>
      <c r="U42" s="5">
        <v>14750</v>
      </c>
      <c r="V42" s="5">
        <v>7540.25</v>
      </c>
      <c r="W42" s="5"/>
      <c r="X42" s="5"/>
      <c r="Y42" s="5">
        <v>9487</v>
      </c>
      <c r="Z42" s="5"/>
      <c r="AA42" s="5">
        <v>0</v>
      </c>
      <c r="AB42" s="5">
        <v>0</v>
      </c>
      <c r="AC42" s="5">
        <f t="shared" ref="AC42" si="61">SUM(B42:AB42)</f>
        <v>118160.67</v>
      </c>
      <c r="AD42" s="5">
        <f t="shared" ref="AD42" si="62">ROUND(AC42*0.35,2)</f>
        <v>41356.230000000003</v>
      </c>
    </row>
    <row r="43" spans="1:30" ht="15" customHeight="1" x14ac:dyDescent="0.25">
      <c r="A43" s="17">
        <f t="shared" si="12"/>
        <v>44247</v>
      </c>
      <c r="B43" s="5"/>
      <c r="C43" s="5">
        <v>12250.5</v>
      </c>
      <c r="D43" s="5"/>
      <c r="E43" s="5"/>
      <c r="F43" s="6">
        <v>0</v>
      </c>
      <c r="G43" s="5">
        <v>-3562</v>
      </c>
      <c r="H43" s="5">
        <v>9517.52</v>
      </c>
      <c r="I43" s="5"/>
      <c r="J43" s="5"/>
      <c r="K43" s="5"/>
      <c r="L43" s="5"/>
      <c r="M43" s="5"/>
      <c r="N43" s="5"/>
      <c r="O43" s="5">
        <v>14250</v>
      </c>
      <c r="P43" s="5"/>
      <c r="Q43" s="5"/>
      <c r="R43" s="5">
        <v>0</v>
      </c>
      <c r="S43" s="5">
        <v>0</v>
      </c>
      <c r="T43" s="5"/>
      <c r="U43" s="5">
        <v>13975</v>
      </c>
      <c r="V43" s="5">
        <v>3896</v>
      </c>
      <c r="W43" s="5"/>
      <c r="X43" s="5"/>
      <c r="Y43" s="5">
        <v>3512</v>
      </c>
      <c r="Z43" s="5"/>
      <c r="AA43" s="5">
        <v>0</v>
      </c>
      <c r="AB43" s="5">
        <v>0</v>
      </c>
      <c r="AC43" s="5">
        <f t="shared" ref="AC43" si="63">SUM(B43:AB43)</f>
        <v>53839.020000000004</v>
      </c>
      <c r="AD43" s="5">
        <f t="shared" ref="AD43" si="64">ROUND(AC43*0.35,2)</f>
        <v>18843.66</v>
      </c>
    </row>
    <row r="44" spans="1:30" ht="15" customHeight="1" x14ac:dyDescent="0.25">
      <c r="A44" s="17">
        <f t="shared" si="12"/>
        <v>44254</v>
      </c>
      <c r="B44" s="5"/>
      <c r="C44" s="5">
        <v>30581.5</v>
      </c>
      <c r="D44" s="5"/>
      <c r="E44" s="5"/>
      <c r="F44" s="6">
        <v>0</v>
      </c>
      <c r="G44" s="5">
        <v>-2683</v>
      </c>
      <c r="H44" s="5">
        <v>13165.28</v>
      </c>
      <c r="I44" s="5"/>
      <c r="J44" s="5"/>
      <c r="K44" s="5"/>
      <c r="L44" s="5"/>
      <c r="M44" s="5"/>
      <c r="N44" s="5"/>
      <c r="O44" s="5">
        <v>17952</v>
      </c>
      <c r="P44" s="5"/>
      <c r="Q44" s="5"/>
      <c r="R44" s="5">
        <v>0</v>
      </c>
      <c r="S44" s="5">
        <v>0</v>
      </c>
      <c r="T44" s="5"/>
      <c r="U44" s="5">
        <v>8289</v>
      </c>
      <c r="V44" s="5">
        <v>9595</v>
      </c>
      <c r="W44" s="5"/>
      <c r="X44" s="5"/>
      <c r="Y44" s="5">
        <v>3035</v>
      </c>
      <c r="Z44" s="5"/>
      <c r="AA44" s="5">
        <v>0</v>
      </c>
      <c r="AB44" s="5">
        <v>0</v>
      </c>
      <c r="AC44" s="5">
        <f t="shared" ref="AC44" si="65">SUM(B44:AB44)</f>
        <v>79934.78</v>
      </c>
      <c r="AD44" s="5">
        <f t="shared" ref="AD44" si="66">ROUND(AC44*0.35,2)</f>
        <v>27977.17</v>
      </c>
    </row>
    <row r="45" spans="1:30" ht="15" customHeight="1" x14ac:dyDescent="0.25">
      <c r="A45" s="17">
        <f t="shared" si="12"/>
        <v>44261</v>
      </c>
      <c r="B45" s="5"/>
      <c r="C45" s="5">
        <v>43034.5</v>
      </c>
      <c r="D45" s="5"/>
      <c r="E45" s="5"/>
      <c r="F45" s="6">
        <v>0</v>
      </c>
      <c r="G45" s="5">
        <v>19690</v>
      </c>
      <c r="H45" s="5">
        <v>10130.879999999999</v>
      </c>
      <c r="I45" s="5"/>
      <c r="J45" s="5"/>
      <c r="K45" s="5"/>
      <c r="L45" s="5"/>
      <c r="M45" s="5"/>
      <c r="N45" s="5"/>
      <c r="O45" s="5">
        <v>7843</v>
      </c>
      <c r="P45" s="5"/>
      <c r="Q45" s="5"/>
      <c r="R45" s="5">
        <v>0</v>
      </c>
      <c r="S45" s="5">
        <v>0</v>
      </c>
      <c r="T45" s="5"/>
      <c r="U45" s="5">
        <v>-1663</v>
      </c>
      <c r="V45" s="5">
        <v>4231.09</v>
      </c>
      <c r="W45" s="5"/>
      <c r="X45" s="5"/>
      <c r="Y45" s="5">
        <v>1229</v>
      </c>
      <c r="Z45" s="5"/>
      <c r="AA45" s="5">
        <v>0</v>
      </c>
      <c r="AB45" s="5">
        <v>0</v>
      </c>
      <c r="AC45" s="5">
        <f t="shared" ref="AC45" si="67">SUM(B45:AB45)</f>
        <v>84495.47</v>
      </c>
      <c r="AD45" s="5">
        <f t="shared" ref="AD45" si="68">ROUND(AC45*0.35,2)</f>
        <v>29573.41</v>
      </c>
    </row>
    <row r="46" spans="1:30" ht="15" customHeight="1" x14ac:dyDescent="0.25">
      <c r="A46" s="17">
        <f t="shared" si="12"/>
        <v>44268</v>
      </c>
      <c r="B46" s="5"/>
      <c r="C46" s="5">
        <v>41775</v>
      </c>
      <c r="D46" s="5"/>
      <c r="E46" s="5"/>
      <c r="F46" s="6">
        <v>0</v>
      </c>
      <c r="G46" s="5">
        <v>5996</v>
      </c>
      <c r="H46" s="5">
        <v>1105.33</v>
      </c>
      <c r="I46" s="5"/>
      <c r="J46" s="5"/>
      <c r="K46" s="5"/>
      <c r="L46" s="5"/>
      <c r="M46" s="5"/>
      <c r="N46" s="5"/>
      <c r="O46" s="5">
        <v>13489</v>
      </c>
      <c r="P46" s="5"/>
      <c r="Q46" s="5"/>
      <c r="R46" s="5">
        <v>0</v>
      </c>
      <c r="S46" s="5">
        <v>0</v>
      </c>
      <c r="T46" s="5"/>
      <c r="U46" s="5">
        <v>-2941</v>
      </c>
      <c r="V46" s="5">
        <v>2100.16</v>
      </c>
      <c r="W46" s="5"/>
      <c r="X46" s="5"/>
      <c r="Y46" s="5">
        <v>6257</v>
      </c>
      <c r="Z46" s="5"/>
      <c r="AA46" s="5">
        <v>0</v>
      </c>
      <c r="AB46" s="5">
        <v>0</v>
      </c>
      <c r="AC46" s="5">
        <f t="shared" ref="AC46" si="69">SUM(B46:AB46)</f>
        <v>67781.490000000005</v>
      </c>
      <c r="AD46" s="5">
        <f t="shared" ref="AD46" si="70">ROUND(AC46*0.35,2)</f>
        <v>23723.52</v>
      </c>
    </row>
    <row r="47" spans="1:30" ht="15" customHeight="1" x14ac:dyDescent="0.25">
      <c r="A47" s="17">
        <f t="shared" si="12"/>
        <v>44275</v>
      </c>
      <c r="B47" s="5"/>
      <c r="C47" s="5">
        <v>20074.5</v>
      </c>
      <c r="D47" s="5"/>
      <c r="E47" s="5"/>
      <c r="F47" s="6">
        <v>0</v>
      </c>
      <c r="G47" s="5">
        <v>38541</v>
      </c>
      <c r="H47" s="5">
        <v>-1861.96</v>
      </c>
      <c r="I47" s="5"/>
      <c r="J47" s="5"/>
      <c r="K47" s="5"/>
      <c r="L47" s="5"/>
      <c r="M47" s="5"/>
      <c r="N47" s="5"/>
      <c r="O47" s="5">
        <v>9531</v>
      </c>
      <c r="P47" s="5"/>
      <c r="Q47" s="5"/>
      <c r="R47" s="5">
        <v>0</v>
      </c>
      <c r="S47" s="5">
        <v>0</v>
      </c>
      <c r="T47" s="5"/>
      <c r="U47" s="5">
        <v>3055</v>
      </c>
      <c r="V47" s="5">
        <v>12903</v>
      </c>
      <c r="W47" s="5"/>
      <c r="X47" s="5"/>
      <c r="Y47" s="5">
        <v>8235</v>
      </c>
      <c r="Z47" s="5"/>
      <c r="AA47" s="5">
        <v>0</v>
      </c>
      <c r="AB47" s="5">
        <v>0</v>
      </c>
      <c r="AC47" s="5">
        <f t="shared" ref="AC47" si="71">SUM(B47:AB47)</f>
        <v>90477.540000000008</v>
      </c>
      <c r="AD47" s="5">
        <f t="shared" ref="AD47" si="72">ROUND(AC47*0.35,2)</f>
        <v>31667.14</v>
      </c>
    </row>
    <row r="48" spans="1:30" ht="15" customHeight="1" x14ac:dyDescent="0.25">
      <c r="A48" s="17">
        <f t="shared" si="12"/>
        <v>44282</v>
      </c>
      <c r="B48" s="5"/>
      <c r="C48" s="5">
        <v>40157.5</v>
      </c>
      <c r="D48" s="5"/>
      <c r="E48" s="5"/>
      <c r="F48" s="6">
        <v>0</v>
      </c>
      <c r="G48" s="5">
        <v>42439</v>
      </c>
      <c r="H48" s="5">
        <v>8579.7099999999991</v>
      </c>
      <c r="I48" s="5"/>
      <c r="J48" s="5"/>
      <c r="K48" s="5"/>
      <c r="L48" s="5"/>
      <c r="M48" s="5"/>
      <c r="N48" s="5"/>
      <c r="O48" s="5">
        <v>6673</v>
      </c>
      <c r="P48" s="5"/>
      <c r="Q48" s="5"/>
      <c r="R48" s="5">
        <v>0</v>
      </c>
      <c r="S48" s="5">
        <v>0</v>
      </c>
      <c r="T48" s="5"/>
      <c r="U48" s="5">
        <v>307</v>
      </c>
      <c r="V48" s="5">
        <v>19782.5</v>
      </c>
      <c r="W48" s="5"/>
      <c r="X48" s="5"/>
      <c r="Y48" s="5">
        <v>14051</v>
      </c>
      <c r="Z48" s="5"/>
      <c r="AA48" s="5">
        <v>0</v>
      </c>
      <c r="AB48" s="5">
        <v>0</v>
      </c>
      <c r="AC48" s="5">
        <f t="shared" ref="AC48" si="73">SUM(B48:AB48)</f>
        <v>131989.71</v>
      </c>
      <c r="AD48" s="5">
        <f t="shared" ref="AD48" si="74">ROUND(AC48*0.35,2)</f>
        <v>46196.4</v>
      </c>
    </row>
    <row r="49" spans="1:30" ht="15" customHeight="1" x14ac:dyDescent="0.25">
      <c r="A49" s="17">
        <f t="shared" si="12"/>
        <v>44289</v>
      </c>
      <c r="B49" s="5"/>
      <c r="C49" s="5">
        <v>42919.5</v>
      </c>
      <c r="D49" s="5"/>
      <c r="E49" s="5"/>
      <c r="F49" s="6">
        <v>0</v>
      </c>
      <c r="G49" s="5">
        <v>15776</v>
      </c>
      <c r="H49" s="5">
        <v>10049.34</v>
      </c>
      <c r="I49" s="5"/>
      <c r="J49" s="5"/>
      <c r="K49" s="5"/>
      <c r="L49" s="5"/>
      <c r="M49" s="5"/>
      <c r="N49" s="5"/>
      <c r="O49" s="5">
        <v>10066</v>
      </c>
      <c r="P49" s="5"/>
      <c r="Q49" s="5"/>
      <c r="R49" s="5">
        <v>0</v>
      </c>
      <c r="S49" s="5">
        <v>0</v>
      </c>
      <c r="T49" s="5"/>
      <c r="U49" s="5">
        <v>3286</v>
      </c>
      <c r="V49" s="5">
        <v>16446</v>
      </c>
      <c r="W49" s="5"/>
      <c r="X49" s="5"/>
      <c r="Y49" s="5">
        <v>11349</v>
      </c>
      <c r="Z49" s="5"/>
      <c r="AA49" s="5">
        <v>0</v>
      </c>
      <c r="AB49" s="5">
        <v>0</v>
      </c>
      <c r="AC49" s="5">
        <f t="shared" ref="AC49" si="75">SUM(B49:AB49)</f>
        <v>109891.84</v>
      </c>
      <c r="AD49" s="5">
        <f t="shared" ref="AD49" si="76">ROUND(AC49*0.35,2)</f>
        <v>38462.14</v>
      </c>
    </row>
    <row r="50" spans="1:30" ht="15" customHeight="1" x14ac:dyDescent="0.25">
      <c r="A50" s="17">
        <f t="shared" si="12"/>
        <v>44296</v>
      </c>
      <c r="B50" s="5"/>
      <c r="C50" s="5">
        <v>66350</v>
      </c>
      <c r="D50" s="5"/>
      <c r="E50" s="5"/>
      <c r="F50" s="6">
        <v>0</v>
      </c>
      <c r="G50" s="5">
        <v>13191</v>
      </c>
      <c r="H50" s="5">
        <v>5216.55</v>
      </c>
      <c r="I50" s="5"/>
      <c r="J50" s="5"/>
      <c r="K50" s="5"/>
      <c r="L50" s="5"/>
      <c r="M50" s="5"/>
      <c r="N50" s="5"/>
      <c r="O50" s="5">
        <v>9088</v>
      </c>
      <c r="P50" s="5"/>
      <c r="Q50" s="5"/>
      <c r="R50" s="5">
        <v>0</v>
      </c>
      <c r="S50" s="5">
        <v>0</v>
      </c>
      <c r="T50" s="5"/>
      <c r="U50" s="5">
        <v>9768</v>
      </c>
      <c r="V50" s="5">
        <v>11577.5</v>
      </c>
      <c r="W50" s="5"/>
      <c r="X50" s="5"/>
      <c r="Y50" s="5">
        <v>9122</v>
      </c>
      <c r="Z50" s="5"/>
      <c r="AA50" s="5">
        <v>0</v>
      </c>
      <c r="AB50" s="5">
        <v>0</v>
      </c>
      <c r="AC50" s="5">
        <f t="shared" ref="AC50" si="77">SUM(B50:AB50)</f>
        <v>124313.05</v>
      </c>
      <c r="AD50" s="5">
        <f t="shared" ref="AD50" si="78">ROUND(AC50*0.35,2)</f>
        <v>43509.57</v>
      </c>
    </row>
    <row r="51" spans="1:30" ht="15" customHeight="1" x14ac:dyDescent="0.25">
      <c r="A51" s="17">
        <f t="shared" si="12"/>
        <v>44303</v>
      </c>
      <c r="B51" s="5"/>
      <c r="C51" s="5">
        <v>42112</v>
      </c>
      <c r="D51" s="5"/>
      <c r="E51" s="5"/>
      <c r="F51" s="6">
        <v>0</v>
      </c>
      <c r="G51" s="5">
        <v>57892</v>
      </c>
      <c r="H51" s="5">
        <v>11075.09</v>
      </c>
      <c r="I51" s="5"/>
      <c r="J51" s="5"/>
      <c r="K51" s="5"/>
      <c r="L51" s="5"/>
      <c r="M51" s="5"/>
      <c r="N51" s="5"/>
      <c r="O51" s="5">
        <v>23137</v>
      </c>
      <c r="P51" s="5"/>
      <c r="Q51" s="5"/>
      <c r="R51" s="5">
        <v>0</v>
      </c>
      <c r="S51" s="5">
        <v>0</v>
      </c>
      <c r="T51" s="5"/>
      <c r="U51" s="5">
        <v>14710</v>
      </c>
      <c r="V51" s="5">
        <v>16420</v>
      </c>
      <c r="W51" s="5"/>
      <c r="X51" s="5"/>
      <c r="Y51" s="5">
        <v>8802</v>
      </c>
      <c r="Z51" s="5"/>
      <c r="AA51" s="5">
        <v>0</v>
      </c>
      <c r="AB51" s="5">
        <v>0</v>
      </c>
      <c r="AC51" s="5">
        <f t="shared" ref="AC51" si="79">SUM(B51:AB51)</f>
        <v>174148.09</v>
      </c>
      <c r="AD51" s="5">
        <f t="shared" ref="AD51" si="80">ROUND(AC51*0.35,2)</f>
        <v>60951.83</v>
      </c>
    </row>
    <row r="52" spans="1:30" ht="15" customHeight="1" x14ac:dyDescent="0.25">
      <c r="A52" s="17">
        <f t="shared" si="12"/>
        <v>44310</v>
      </c>
      <c r="B52" s="5"/>
      <c r="C52" s="5">
        <v>54450</v>
      </c>
      <c r="D52" s="5"/>
      <c r="E52" s="5"/>
      <c r="F52" s="6">
        <v>0</v>
      </c>
      <c r="G52" s="5">
        <v>16941</v>
      </c>
      <c r="H52" s="5">
        <v>7942.65</v>
      </c>
      <c r="I52" s="5"/>
      <c r="J52" s="5"/>
      <c r="K52" s="5"/>
      <c r="L52" s="5"/>
      <c r="M52" s="5"/>
      <c r="N52" s="5"/>
      <c r="O52" s="5">
        <v>15019</v>
      </c>
      <c r="P52" s="5"/>
      <c r="Q52" s="5"/>
      <c r="R52" s="5">
        <v>0</v>
      </c>
      <c r="S52" s="5">
        <v>0</v>
      </c>
      <c r="T52" s="5"/>
      <c r="U52" s="5">
        <v>8937</v>
      </c>
      <c r="V52" s="5">
        <v>8669</v>
      </c>
      <c r="W52" s="5"/>
      <c r="X52" s="5"/>
      <c r="Y52" s="5">
        <v>8606</v>
      </c>
      <c r="Z52" s="5"/>
      <c r="AA52" s="5">
        <v>0</v>
      </c>
      <c r="AB52" s="5">
        <v>0</v>
      </c>
      <c r="AC52" s="5">
        <f t="shared" ref="AC52" si="81">SUM(B52:AB52)</f>
        <v>120564.65</v>
      </c>
      <c r="AD52" s="5">
        <f t="shared" ref="AD52" si="82">ROUND(AC52*0.35,2)</f>
        <v>42197.63</v>
      </c>
    </row>
    <row r="53" spans="1:30" ht="15" customHeight="1" x14ac:dyDescent="0.25">
      <c r="A53" s="17">
        <f t="shared" si="12"/>
        <v>44317</v>
      </c>
      <c r="B53" s="5"/>
      <c r="C53" s="5">
        <v>20187.5</v>
      </c>
      <c r="D53" s="5"/>
      <c r="E53" s="5"/>
      <c r="F53" s="6">
        <v>0</v>
      </c>
      <c r="G53" s="5">
        <v>28127</v>
      </c>
      <c r="H53" s="5">
        <v>-5899.13</v>
      </c>
      <c r="I53" s="5"/>
      <c r="J53" s="5"/>
      <c r="K53" s="5"/>
      <c r="L53" s="5"/>
      <c r="M53" s="5"/>
      <c r="N53" s="5"/>
      <c r="O53" s="5">
        <v>18719</v>
      </c>
      <c r="P53" s="5"/>
      <c r="Q53" s="5"/>
      <c r="R53" s="5">
        <v>0</v>
      </c>
      <c r="S53" s="5">
        <v>0</v>
      </c>
      <c r="T53" s="5"/>
      <c r="U53" s="5">
        <v>6264</v>
      </c>
      <c r="V53" s="5">
        <v>12047.75</v>
      </c>
      <c r="W53" s="5"/>
      <c r="X53" s="5"/>
      <c r="Y53" s="5">
        <v>16065</v>
      </c>
      <c r="Z53" s="5"/>
      <c r="AA53" s="5">
        <v>0</v>
      </c>
      <c r="AB53" s="5">
        <v>0</v>
      </c>
      <c r="AC53" s="5">
        <f t="shared" ref="AC53" si="83">SUM(B53:AB53)</f>
        <v>95511.12</v>
      </c>
      <c r="AD53" s="5">
        <f t="shared" ref="AD53" si="84">ROUND(AC53*0.35,2)</f>
        <v>33428.89</v>
      </c>
    </row>
    <row r="54" spans="1:30" ht="15" customHeight="1" x14ac:dyDescent="0.25">
      <c r="A54" s="17">
        <f t="shared" si="12"/>
        <v>44324</v>
      </c>
      <c r="B54" s="5"/>
      <c r="C54" s="5">
        <v>23371.5</v>
      </c>
      <c r="D54" s="5"/>
      <c r="E54" s="5"/>
      <c r="F54" s="6">
        <v>0</v>
      </c>
      <c r="G54" s="5">
        <v>28163</v>
      </c>
      <c r="H54" s="5">
        <v>7268.4</v>
      </c>
      <c r="I54" s="5"/>
      <c r="J54" s="5"/>
      <c r="K54" s="5"/>
      <c r="L54" s="5"/>
      <c r="M54" s="5"/>
      <c r="N54" s="5"/>
      <c r="O54" s="5">
        <v>7418</v>
      </c>
      <c r="P54" s="5"/>
      <c r="Q54" s="5"/>
      <c r="R54" s="5">
        <v>0</v>
      </c>
      <c r="S54" s="5">
        <v>0</v>
      </c>
      <c r="T54" s="5"/>
      <c r="U54" s="5">
        <v>12569.5</v>
      </c>
      <c r="V54" s="5">
        <v>14080</v>
      </c>
      <c r="W54" s="5"/>
      <c r="X54" s="5"/>
      <c r="Y54" s="5">
        <v>3752</v>
      </c>
      <c r="Z54" s="5"/>
      <c r="AA54" s="5">
        <v>0</v>
      </c>
      <c r="AB54" s="5">
        <v>0</v>
      </c>
      <c r="AC54" s="5">
        <f t="shared" ref="AC54" si="85">SUM(B54:AB54)</f>
        <v>96622.399999999994</v>
      </c>
      <c r="AD54" s="5">
        <f t="shared" ref="AD54" si="86">ROUND(AC54*0.35,2)</f>
        <v>33817.839999999997</v>
      </c>
    </row>
    <row r="55" spans="1:30" ht="15" customHeight="1" x14ac:dyDescent="0.25">
      <c r="A55" s="17">
        <f t="shared" si="12"/>
        <v>44331</v>
      </c>
      <c r="B55" s="5"/>
      <c r="C55" s="5">
        <v>12944.5</v>
      </c>
      <c r="D55" s="5"/>
      <c r="E55" s="5"/>
      <c r="F55" s="6">
        <v>0</v>
      </c>
      <c r="G55" s="5">
        <v>33012</v>
      </c>
      <c r="H55" s="5">
        <v>12794.92</v>
      </c>
      <c r="I55" s="5"/>
      <c r="J55" s="5"/>
      <c r="K55" s="5"/>
      <c r="L55" s="5"/>
      <c r="M55" s="5"/>
      <c r="N55" s="5"/>
      <c r="O55" s="5">
        <v>20394</v>
      </c>
      <c r="P55" s="5"/>
      <c r="Q55" s="5"/>
      <c r="R55" s="5">
        <v>0</v>
      </c>
      <c r="S55" s="5">
        <v>0</v>
      </c>
      <c r="T55" s="5"/>
      <c r="U55" s="5">
        <v>20505</v>
      </c>
      <c r="V55" s="5">
        <v>19185.25</v>
      </c>
      <c r="W55" s="5"/>
      <c r="X55" s="5"/>
      <c r="Y55" s="5">
        <v>6615</v>
      </c>
      <c r="Z55" s="5"/>
      <c r="AA55" s="5">
        <v>0</v>
      </c>
      <c r="AB55" s="5">
        <v>0</v>
      </c>
      <c r="AC55" s="5">
        <f t="shared" ref="AC55" si="87">SUM(B55:AB55)</f>
        <v>125450.67</v>
      </c>
      <c r="AD55" s="5">
        <f t="shared" ref="AD55" si="88">ROUND(AC55*0.35,2)</f>
        <v>43907.73</v>
      </c>
    </row>
    <row r="56" spans="1:30" ht="15" customHeight="1" x14ac:dyDescent="0.25">
      <c r="A56" s="17">
        <f t="shared" si="12"/>
        <v>44338</v>
      </c>
      <c r="B56" s="5"/>
      <c r="C56" s="5">
        <v>50590.5</v>
      </c>
      <c r="D56" s="5"/>
      <c r="E56" s="5"/>
      <c r="F56" s="6">
        <v>0</v>
      </c>
      <c r="G56" s="5">
        <v>5720</v>
      </c>
      <c r="H56" s="5">
        <v>8285.58</v>
      </c>
      <c r="I56" s="5"/>
      <c r="J56" s="5"/>
      <c r="K56" s="5"/>
      <c r="L56" s="5"/>
      <c r="M56" s="5"/>
      <c r="N56" s="5"/>
      <c r="O56" s="5">
        <v>15410</v>
      </c>
      <c r="P56" s="5"/>
      <c r="Q56" s="5"/>
      <c r="R56" s="5">
        <v>0</v>
      </c>
      <c r="S56" s="5">
        <v>0</v>
      </c>
      <c r="T56" s="5"/>
      <c r="U56" s="5">
        <v>18351</v>
      </c>
      <c r="V56" s="5">
        <v>2887.25</v>
      </c>
      <c r="W56" s="5"/>
      <c r="X56" s="5"/>
      <c r="Y56" s="5">
        <v>11521</v>
      </c>
      <c r="Z56" s="5"/>
      <c r="AA56" s="5">
        <v>0</v>
      </c>
      <c r="AB56" s="5">
        <v>0</v>
      </c>
      <c r="AC56" s="5">
        <f t="shared" ref="AC56" si="89">SUM(B56:AB56)</f>
        <v>112765.33</v>
      </c>
      <c r="AD56" s="5">
        <f t="shared" ref="AD56" si="90">ROUND(AC56*0.35,2)</f>
        <v>39467.870000000003</v>
      </c>
    </row>
    <row r="57" spans="1:30" ht="15" customHeight="1" x14ac:dyDescent="0.25">
      <c r="A57" s="17">
        <f t="shared" si="12"/>
        <v>44345</v>
      </c>
      <c r="B57" s="5"/>
      <c r="C57" s="5">
        <v>25450</v>
      </c>
      <c r="D57" s="5"/>
      <c r="E57" s="5"/>
      <c r="F57" s="6">
        <v>0</v>
      </c>
      <c r="G57" s="5">
        <v>24586</v>
      </c>
      <c r="H57" s="5">
        <v>17615.189999999999</v>
      </c>
      <c r="I57" s="5"/>
      <c r="J57" s="5"/>
      <c r="K57" s="5"/>
      <c r="L57" s="5"/>
      <c r="M57" s="5"/>
      <c r="N57" s="5"/>
      <c r="O57" s="5">
        <v>14909</v>
      </c>
      <c r="P57" s="5"/>
      <c r="Q57" s="5"/>
      <c r="R57" s="5">
        <v>0</v>
      </c>
      <c r="S57" s="5">
        <v>0</v>
      </c>
      <c r="T57" s="5"/>
      <c r="U57" s="5">
        <v>3889</v>
      </c>
      <c r="V57" s="5">
        <v>17794</v>
      </c>
      <c r="W57" s="5"/>
      <c r="X57" s="5"/>
      <c r="Y57" s="5">
        <v>12966</v>
      </c>
      <c r="Z57" s="5"/>
      <c r="AA57" s="5">
        <v>0</v>
      </c>
      <c r="AB57" s="5">
        <v>0</v>
      </c>
      <c r="AC57" s="5">
        <f t="shared" ref="AC57" si="91">SUM(B57:AB57)</f>
        <v>117209.19</v>
      </c>
      <c r="AD57" s="5">
        <f t="shared" ref="AD57" si="92">ROUND(AC57*0.35,2)</f>
        <v>41023.22</v>
      </c>
    </row>
    <row r="58" spans="1:30" ht="15" customHeight="1" x14ac:dyDescent="0.25">
      <c r="A58" s="17">
        <f t="shared" si="12"/>
        <v>44352</v>
      </c>
      <c r="B58" s="5"/>
      <c r="C58" s="5">
        <v>60966</v>
      </c>
      <c r="D58" s="5"/>
      <c r="E58" s="5"/>
      <c r="F58" s="6">
        <v>0</v>
      </c>
      <c r="G58" s="5">
        <v>18437</v>
      </c>
      <c r="H58" s="5">
        <v>15022.3</v>
      </c>
      <c r="I58" s="5"/>
      <c r="J58" s="5"/>
      <c r="K58" s="5"/>
      <c r="L58" s="5"/>
      <c r="M58" s="5"/>
      <c r="N58" s="5"/>
      <c r="O58" s="5">
        <v>33429</v>
      </c>
      <c r="P58" s="5"/>
      <c r="Q58" s="5"/>
      <c r="R58" s="5">
        <v>0</v>
      </c>
      <c r="S58" s="5">
        <v>0</v>
      </c>
      <c r="T58" s="5"/>
      <c r="U58" s="5">
        <v>-4841</v>
      </c>
      <c r="V58" s="5">
        <v>8197</v>
      </c>
      <c r="W58" s="5"/>
      <c r="X58" s="5"/>
      <c r="Y58" s="5">
        <v>9456</v>
      </c>
      <c r="Z58" s="5"/>
      <c r="AA58" s="5">
        <v>0</v>
      </c>
      <c r="AB58" s="5">
        <v>0</v>
      </c>
      <c r="AC58" s="5">
        <f t="shared" ref="AC58" si="93">SUM(B58:AB58)</f>
        <v>140666.29999999999</v>
      </c>
      <c r="AD58" s="5">
        <f t="shared" ref="AD58" si="94">ROUND(AC58*0.35,2)</f>
        <v>49233.21</v>
      </c>
    </row>
    <row r="59" spans="1:30" ht="15" customHeight="1" x14ac:dyDescent="0.25">
      <c r="A59" s="17">
        <f t="shared" si="12"/>
        <v>44359</v>
      </c>
      <c r="B59" s="5"/>
      <c r="C59" s="5">
        <v>44165</v>
      </c>
      <c r="D59" s="5"/>
      <c r="E59" s="5"/>
      <c r="F59" s="6">
        <v>0</v>
      </c>
      <c r="G59" s="5">
        <v>2018</v>
      </c>
      <c r="H59" s="5">
        <v>5348.87</v>
      </c>
      <c r="I59" s="5"/>
      <c r="J59" s="5"/>
      <c r="K59" s="5"/>
      <c r="L59" s="5"/>
      <c r="M59" s="5"/>
      <c r="N59" s="5"/>
      <c r="O59" s="5">
        <v>21946</v>
      </c>
      <c r="P59" s="5"/>
      <c r="Q59" s="5"/>
      <c r="R59" s="5">
        <v>0</v>
      </c>
      <c r="S59" s="5">
        <v>0</v>
      </c>
      <c r="T59" s="5"/>
      <c r="U59" s="5">
        <v>10946</v>
      </c>
      <c r="V59" s="5">
        <v>18677</v>
      </c>
      <c r="W59" s="5"/>
      <c r="X59" s="5"/>
      <c r="Y59" s="5">
        <v>10764</v>
      </c>
      <c r="Z59" s="5"/>
      <c r="AA59" s="5">
        <v>0</v>
      </c>
      <c r="AB59" s="5">
        <v>0</v>
      </c>
      <c r="AC59" s="5">
        <f t="shared" ref="AC59" si="95">SUM(B59:AB59)</f>
        <v>113864.87</v>
      </c>
      <c r="AD59" s="5">
        <f t="shared" ref="AD59" si="96">ROUND(AC59*0.35,2)</f>
        <v>39852.699999999997</v>
      </c>
    </row>
    <row r="60" spans="1:30" ht="15" customHeight="1" x14ac:dyDescent="0.25">
      <c r="A60" s="17">
        <f t="shared" si="12"/>
        <v>44366</v>
      </c>
      <c r="B60" s="5"/>
      <c r="C60" s="5">
        <v>37003.5</v>
      </c>
      <c r="D60" s="5"/>
      <c r="E60" s="5"/>
      <c r="F60" s="6">
        <v>0</v>
      </c>
      <c r="G60" s="5">
        <v>31890</v>
      </c>
      <c r="H60" s="5">
        <v>5526.1399999999994</v>
      </c>
      <c r="I60" s="5"/>
      <c r="J60" s="5"/>
      <c r="K60" s="5"/>
      <c r="L60" s="5"/>
      <c r="M60" s="5"/>
      <c r="N60" s="5"/>
      <c r="O60" s="5">
        <v>18515</v>
      </c>
      <c r="P60" s="5"/>
      <c r="Q60" s="5"/>
      <c r="R60" s="5">
        <v>0</v>
      </c>
      <c r="S60" s="5">
        <v>0</v>
      </c>
      <c r="T60" s="5"/>
      <c r="U60" s="5">
        <v>14995</v>
      </c>
      <c r="V60" s="5">
        <v>16207.25</v>
      </c>
      <c r="W60" s="5"/>
      <c r="X60" s="5"/>
      <c r="Y60" s="5">
        <v>10999</v>
      </c>
      <c r="Z60" s="5"/>
      <c r="AA60" s="5">
        <v>0</v>
      </c>
      <c r="AB60" s="5">
        <v>0</v>
      </c>
      <c r="AC60" s="5">
        <f t="shared" ref="AC60" si="97">SUM(B60:AB60)</f>
        <v>135135.89000000001</v>
      </c>
      <c r="AD60" s="5">
        <f t="shared" ref="AD60" si="98">ROUND(AC60*0.35,2)</f>
        <v>47297.56</v>
      </c>
    </row>
    <row r="61" spans="1:30" ht="15" customHeight="1" x14ac:dyDescent="0.25">
      <c r="A61" s="17">
        <f t="shared" si="12"/>
        <v>44373</v>
      </c>
      <c r="B61" s="5"/>
      <c r="C61" s="5">
        <v>26683.68</v>
      </c>
      <c r="D61" s="5"/>
      <c r="E61" s="5"/>
      <c r="F61" s="6">
        <v>0</v>
      </c>
      <c r="G61" s="5">
        <v>37331</v>
      </c>
      <c r="H61" s="5">
        <v>8634.5499999999993</v>
      </c>
      <c r="I61" s="5"/>
      <c r="J61" s="5"/>
      <c r="K61" s="5"/>
      <c r="L61" s="5"/>
      <c r="M61" s="5"/>
      <c r="N61" s="5"/>
      <c r="O61" s="5">
        <v>22242</v>
      </c>
      <c r="P61" s="5"/>
      <c r="Q61" s="5"/>
      <c r="R61" s="5">
        <v>0</v>
      </c>
      <c r="S61" s="5">
        <v>0</v>
      </c>
      <c r="T61" s="5"/>
      <c r="U61" s="5">
        <v>16311</v>
      </c>
      <c r="V61" s="5">
        <v>10541</v>
      </c>
      <c r="W61" s="5"/>
      <c r="X61" s="5"/>
      <c r="Y61" s="5">
        <v>7461</v>
      </c>
      <c r="Z61" s="5"/>
      <c r="AA61" s="5">
        <v>0</v>
      </c>
      <c r="AB61" s="5">
        <v>0</v>
      </c>
      <c r="AC61" s="5">
        <f t="shared" ref="AC61" si="99">SUM(B61:AB61)</f>
        <v>129204.23</v>
      </c>
      <c r="AD61" s="5">
        <f t="shared" ref="AD61" si="100">ROUND(AC61*0.35,2)</f>
        <v>45221.48</v>
      </c>
    </row>
    <row r="62" spans="1:30" ht="15" customHeight="1" x14ac:dyDescent="0.25">
      <c r="A62" s="20" t="s">
        <v>41</v>
      </c>
      <c r="B62" s="5"/>
      <c r="C62" s="5">
        <v>43260.5</v>
      </c>
      <c r="D62" s="5"/>
      <c r="E62" s="5"/>
      <c r="F62" s="6">
        <v>0</v>
      </c>
      <c r="G62" s="5">
        <v>-3271</v>
      </c>
      <c r="H62" s="5">
        <v>755</v>
      </c>
      <c r="I62" s="5"/>
      <c r="J62" s="5"/>
      <c r="K62" s="5"/>
      <c r="L62" s="5"/>
      <c r="M62" s="5"/>
      <c r="N62" s="5"/>
      <c r="O62" s="5">
        <v>-1215</v>
      </c>
      <c r="P62" s="5"/>
      <c r="Q62" s="5"/>
      <c r="R62" s="5">
        <v>0</v>
      </c>
      <c r="S62" s="5">
        <v>0</v>
      </c>
      <c r="T62" s="5"/>
      <c r="U62" s="5">
        <v>-4623</v>
      </c>
      <c r="V62" s="5">
        <v>4320</v>
      </c>
      <c r="W62" s="5"/>
      <c r="X62" s="5"/>
      <c r="Y62" s="5">
        <v>4189</v>
      </c>
      <c r="Z62" s="5"/>
      <c r="AA62" s="5">
        <v>0</v>
      </c>
      <c r="AB62" s="5">
        <v>0</v>
      </c>
      <c r="AC62" s="5">
        <f t="shared" ref="AC62" si="101">SUM(B62:AB62)</f>
        <v>43415.5</v>
      </c>
      <c r="AD62" s="5">
        <f>ROUND(AC62*0.35,2)-0.01</f>
        <v>15195.42</v>
      </c>
    </row>
    <row r="63" spans="1:30" ht="15" customHeight="1" x14ac:dyDescent="0.25">
      <c r="H63" s="6"/>
    </row>
    <row r="64" spans="1:30" ht="15" customHeight="1" thickBot="1" x14ac:dyDescent="0.3">
      <c r="B64" s="7">
        <f t="shared" ref="B64:AD64" si="102">SUM(B10:B63)</f>
        <v>0</v>
      </c>
      <c r="C64" s="7">
        <f t="shared" si="102"/>
        <v>1888091.38</v>
      </c>
      <c r="D64" s="7">
        <f t="shared" si="102"/>
        <v>0</v>
      </c>
      <c r="E64" s="7">
        <f t="shared" si="102"/>
        <v>0</v>
      </c>
      <c r="F64" s="7">
        <f t="shared" si="102"/>
        <v>0</v>
      </c>
      <c r="G64" s="7">
        <f t="shared" si="102"/>
        <v>972251</v>
      </c>
      <c r="H64" s="7">
        <f t="shared" si="102"/>
        <v>412764.80000000016</v>
      </c>
      <c r="I64" s="7">
        <f t="shared" si="102"/>
        <v>0</v>
      </c>
      <c r="J64" s="7">
        <f t="shared" si="102"/>
        <v>0</v>
      </c>
      <c r="K64" s="7">
        <f t="shared" si="102"/>
        <v>0</v>
      </c>
      <c r="L64" s="7">
        <f t="shared" si="102"/>
        <v>0</v>
      </c>
      <c r="M64" s="7">
        <f t="shared" si="102"/>
        <v>0</v>
      </c>
      <c r="N64" s="7">
        <f t="shared" si="102"/>
        <v>0</v>
      </c>
      <c r="O64" s="7">
        <f t="shared" si="102"/>
        <v>681662</v>
      </c>
      <c r="P64" s="7">
        <f t="shared" si="102"/>
        <v>0</v>
      </c>
      <c r="Q64" s="7">
        <f t="shared" si="102"/>
        <v>0</v>
      </c>
      <c r="R64" s="7">
        <f t="shared" si="102"/>
        <v>0</v>
      </c>
      <c r="S64" s="7">
        <f t="shared" si="102"/>
        <v>0</v>
      </c>
      <c r="T64" s="7">
        <f t="shared" si="102"/>
        <v>0</v>
      </c>
      <c r="U64" s="7">
        <f t="shared" si="102"/>
        <v>502587.5</v>
      </c>
      <c r="V64" s="7">
        <f t="shared" si="102"/>
        <v>563973.63</v>
      </c>
      <c r="W64" s="7">
        <f t="shared" si="102"/>
        <v>0</v>
      </c>
      <c r="X64" s="7">
        <f t="shared" si="102"/>
        <v>0</v>
      </c>
      <c r="Y64" s="7">
        <f t="shared" si="102"/>
        <v>315404.62</v>
      </c>
      <c r="Z64" s="7"/>
      <c r="AA64" s="7">
        <f t="shared" si="102"/>
        <v>44357</v>
      </c>
      <c r="AB64" s="7">
        <f t="shared" si="102"/>
        <v>0</v>
      </c>
      <c r="AC64" s="7">
        <f t="shared" si="102"/>
        <v>5381091.9300000006</v>
      </c>
      <c r="AD64" s="7">
        <f t="shared" si="102"/>
        <v>1883382.1399999994</v>
      </c>
    </row>
    <row r="65" spans="1:1" ht="15" customHeight="1" thickTop="1" x14ac:dyDescent="0.25"/>
    <row r="66" spans="1:1" ht="15" customHeight="1" x14ac:dyDescent="0.25">
      <c r="A66" s="14" t="s">
        <v>35</v>
      </c>
    </row>
    <row r="67" spans="1:1" ht="15" customHeight="1" x14ac:dyDescent="0.25">
      <c r="A67" s="14" t="s">
        <v>42</v>
      </c>
    </row>
  </sheetData>
  <mergeCells count="2">
    <mergeCell ref="A8:AD8"/>
    <mergeCell ref="A1:AD1"/>
  </mergeCells>
  <pageMargins left="0.25" right="0.25" top="0.25" bottom="0.25" header="0" footer="0"/>
  <pageSetup paperSize="5" scale="5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zoomScaleNormal="100" workbookViewId="0">
      <pane ySplit="7" topLeftCell="A39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1.7109375" style="3" customWidth="1"/>
    <col min="2" max="2" width="13.7109375" style="2" customWidth="1"/>
    <col min="3" max="3" width="14.28515625" style="2" bestFit="1" customWidth="1"/>
    <col min="4" max="6" width="13.7109375" style="2" hidden="1" customWidth="1"/>
    <col min="7" max="7" width="14.28515625" style="2" bestFit="1" customWidth="1"/>
    <col min="8" max="8" width="14.28515625" style="2" hidden="1" customWidth="1"/>
    <col min="9" max="9" width="13.7109375" style="2" customWidth="1"/>
    <col min="10" max="14" width="13.7109375" style="2" hidden="1" customWidth="1"/>
    <col min="15" max="15" width="14.28515625" style="2" bestFit="1" customWidth="1"/>
    <col min="16" max="16" width="14.28515625" style="2" hidden="1" customWidth="1"/>
    <col min="17" max="17" width="13.7109375" style="2" hidden="1" customWidth="1"/>
    <col min="18" max="18" width="14.28515625" style="2" bestFit="1" customWidth="1"/>
    <col min="19" max="19" width="13.7109375" style="2" customWidth="1"/>
    <col min="20" max="20" width="13.7109375" style="2" hidden="1" customWidth="1"/>
    <col min="21" max="21" width="14.28515625" style="2" bestFit="1" customWidth="1"/>
    <col min="22" max="22" width="13.7109375" style="2" hidden="1" customWidth="1"/>
    <col min="23" max="24" width="14.28515625" style="2" hidden="1" customWidth="1"/>
    <col min="25" max="28" width="13.7109375" style="2" customWidth="1"/>
    <col min="29" max="29" width="15.28515625" style="2" bestFit="1" customWidth="1"/>
    <col min="30" max="30" width="14.28515625" style="2" bestFit="1" customWidth="1"/>
    <col min="31" max="16384" width="10.7109375" style="2"/>
  </cols>
  <sheetData>
    <row r="1" spans="1:30" ht="15" customHeight="1" x14ac:dyDescent="0.25">
      <c r="A1" s="25" t="s">
        <v>26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ht="15" customHeight="1" x14ac:dyDescent="0.25">
      <c r="B2" s="13"/>
      <c r="C2" s="13"/>
      <c r="D2" s="13"/>
      <c r="E2" s="13"/>
      <c r="F2" s="16"/>
      <c r="G2" s="13"/>
      <c r="H2" s="13"/>
      <c r="I2" s="13"/>
      <c r="J2" s="13"/>
      <c r="K2" s="13"/>
      <c r="L2" s="13"/>
      <c r="M2" s="15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9"/>
      <c r="AA2" s="13"/>
      <c r="AB2" s="13"/>
      <c r="AC2" s="13"/>
      <c r="AD2" s="13"/>
    </row>
    <row r="3" spans="1:30" s="11" customFormat="1" ht="38.25" x14ac:dyDescent="0.2">
      <c r="A3" s="8"/>
      <c r="B3" s="9" t="s">
        <v>0</v>
      </c>
      <c r="C3" s="9" t="s">
        <v>1</v>
      </c>
      <c r="D3" s="10" t="s">
        <v>2</v>
      </c>
      <c r="E3" s="10" t="s">
        <v>30</v>
      </c>
      <c r="F3" s="10" t="s">
        <v>32</v>
      </c>
      <c r="G3" s="9" t="s">
        <v>3</v>
      </c>
      <c r="H3" s="10" t="s">
        <v>4</v>
      </c>
      <c r="I3" s="10" t="s">
        <v>5</v>
      </c>
      <c r="J3" s="10" t="s">
        <v>6</v>
      </c>
      <c r="K3" s="10" t="s">
        <v>7</v>
      </c>
      <c r="L3" s="9" t="s">
        <v>8</v>
      </c>
      <c r="M3" s="10" t="s">
        <v>31</v>
      </c>
      <c r="N3" s="10" t="s">
        <v>9</v>
      </c>
      <c r="O3" s="10" t="s">
        <v>10</v>
      </c>
      <c r="P3" s="9" t="s">
        <v>11</v>
      </c>
      <c r="Q3" s="9" t="s">
        <v>12</v>
      </c>
      <c r="R3" s="9" t="s">
        <v>13</v>
      </c>
      <c r="S3" s="10" t="s">
        <v>14</v>
      </c>
      <c r="T3" s="10" t="s">
        <v>15</v>
      </c>
      <c r="U3" s="9" t="s">
        <v>16</v>
      </c>
      <c r="V3" s="10" t="s">
        <v>17</v>
      </c>
      <c r="W3" s="9" t="s">
        <v>18</v>
      </c>
      <c r="X3" s="10" t="s">
        <v>19</v>
      </c>
      <c r="Y3" s="10" t="s">
        <v>20</v>
      </c>
      <c r="Z3" s="10" t="s">
        <v>39</v>
      </c>
      <c r="AA3" s="10" t="s">
        <v>22</v>
      </c>
      <c r="AB3" s="10" t="s">
        <v>21</v>
      </c>
      <c r="AC3" s="9" t="s">
        <v>23</v>
      </c>
      <c r="AD3" s="9" t="s">
        <v>25</v>
      </c>
    </row>
    <row r="4" spans="1:30" s="13" customFormat="1" ht="15" customHeight="1" x14ac:dyDescent="0.25">
      <c r="A4" s="3"/>
      <c r="B4" s="13">
        <v>0</v>
      </c>
      <c r="C4" s="13">
        <v>22</v>
      </c>
      <c r="F4" s="16"/>
      <c r="G4" s="13">
        <v>1</v>
      </c>
      <c r="I4" s="13">
        <v>2</v>
      </c>
      <c r="M4" s="15"/>
      <c r="O4" s="13">
        <v>2</v>
      </c>
      <c r="R4" s="13">
        <v>0</v>
      </c>
      <c r="S4" s="13">
        <v>0</v>
      </c>
      <c r="U4" s="13">
        <v>3</v>
      </c>
      <c r="Y4" s="13">
        <v>2</v>
      </c>
      <c r="Z4" s="19">
        <v>1</v>
      </c>
      <c r="AA4" s="13">
        <v>0</v>
      </c>
      <c r="AC4" s="13">
        <f>SUM(B4:AB4)</f>
        <v>33</v>
      </c>
    </row>
    <row r="6" spans="1:30" ht="15" customHeight="1" x14ac:dyDescent="0.25">
      <c r="A6" s="18" t="s">
        <v>36</v>
      </c>
      <c r="B6" s="5">
        <v>141</v>
      </c>
      <c r="C6" s="5">
        <v>4036017.5</v>
      </c>
      <c r="D6" s="5"/>
      <c r="E6" s="5"/>
      <c r="F6" s="5"/>
      <c r="G6" s="5">
        <v>784954</v>
      </c>
      <c r="H6" s="5"/>
      <c r="I6" s="5">
        <v>727571</v>
      </c>
      <c r="J6" s="5"/>
      <c r="K6" s="5"/>
      <c r="L6" s="5"/>
      <c r="M6" s="5"/>
      <c r="N6" s="5"/>
      <c r="O6" s="5">
        <v>756319.19</v>
      </c>
      <c r="P6" s="5"/>
      <c r="Q6" s="5"/>
      <c r="R6" s="5">
        <v>1097821</v>
      </c>
      <c r="S6" s="5">
        <v>63946</v>
      </c>
      <c r="T6" s="5"/>
      <c r="U6" s="5">
        <v>1973153</v>
      </c>
      <c r="V6" s="5"/>
      <c r="W6" s="5"/>
      <c r="X6" s="5"/>
      <c r="Y6" s="5">
        <v>761046.33</v>
      </c>
      <c r="Z6" s="5">
        <v>0</v>
      </c>
      <c r="AA6" s="5">
        <v>296582.57</v>
      </c>
      <c r="AB6" s="5"/>
      <c r="AC6" s="5">
        <v>10497551.59</v>
      </c>
      <c r="AD6" s="5">
        <v>3674143.08</v>
      </c>
    </row>
    <row r="8" spans="1:30" ht="15" customHeight="1" x14ac:dyDescent="0.25">
      <c r="A8" s="24" t="s">
        <v>37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</row>
    <row r="10" spans="1:30" ht="15" customHeight="1" x14ac:dyDescent="0.25">
      <c r="A10" s="17" t="s">
        <v>34</v>
      </c>
      <c r="B10" s="5">
        <v>0</v>
      </c>
      <c r="C10" s="5">
        <v>53890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9085.2999999999993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v>13722</v>
      </c>
      <c r="V10" s="5">
        <v>0</v>
      </c>
      <c r="W10" s="5">
        <v>0</v>
      </c>
      <c r="X10" s="5">
        <v>0</v>
      </c>
      <c r="Y10" s="5">
        <v>18028.12</v>
      </c>
      <c r="Z10" s="5">
        <v>0</v>
      </c>
      <c r="AA10" s="5">
        <v>-2087.9899999999998</v>
      </c>
      <c r="AB10" s="5">
        <v>0</v>
      </c>
      <c r="AC10" s="5">
        <f t="shared" ref="AC10:AC15" si="0">SUM(B10:AB10)</f>
        <v>92637.43</v>
      </c>
      <c r="AD10" s="5">
        <f t="shared" ref="AD10" si="1">ROUND(AC10*0.35,2)</f>
        <v>32423.1</v>
      </c>
    </row>
    <row r="11" spans="1:30" ht="15" customHeight="1" x14ac:dyDescent="0.25">
      <c r="A11" s="17">
        <v>44023</v>
      </c>
      <c r="B11" s="5">
        <v>0</v>
      </c>
      <c r="C11" s="5">
        <v>108160.5</v>
      </c>
      <c r="D11" s="5"/>
      <c r="E11" s="5"/>
      <c r="F11" s="5"/>
      <c r="G11" s="5">
        <v>0</v>
      </c>
      <c r="H11" s="5"/>
      <c r="I11" s="5">
        <v>0</v>
      </c>
      <c r="J11" s="5"/>
      <c r="K11" s="5"/>
      <c r="L11" s="5"/>
      <c r="M11" s="5"/>
      <c r="N11" s="5"/>
      <c r="O11" s="5">
        <v>22490.75</v>
      </c>
      <c r="P11" s="5"/>
      <c r="Q11" s="5"/>
      <c r="R11" s="5">
        <v>0</v>
      </c>
      <c r="S11" s="5">
        <v>0</v>
      </c>
      <c r="T11" s="5"/>
      <c r="U11" s="5">
        <v>88302</v>
      </c>
      <c r="V11" s="5"/>
      <c r="W11" s="5"/>
      <c r="X11" s="5"/>
      <c r="Y11" s="5">
        <v>14399.5</v>
      </c>
      <c r="Z11" s="5">
        <v>0</v>
      </c>
      <c r="AA11" s="5">
        <v>3473.07</v>
      </c>
      <c r="AB11" s="5">
        <v>0</v>
      </c>
      <c r="AC11" s="5">
        <f t="shared" si="0"/>
        <v>236825.82</v>
      </c>
      <c r="AD11" s="5">
        <f t="shared" ref="AD11" si="2">ROUND(AC11*0.35,2)</f>
        <v>82889.039999999994</v>
      </c>
    </row>
    <row r="12" spans="1:30" ht="15" customHeight="1" x14ac:dyDescent="0.25">
      <c r="A12" s="17">
        <f t="shared" ref="A12:A17" si="3">A11+7</f>
        <v>44030</v>
      </c>
      <c r="B12" s="5">
        <v>0</v>
      </c>
      <c r="C12" s="5">
        <v>119357.5</v>
      </c>
      <c r="D12" s="5"/>
      <c r="E12" s="5"/>
      <c r="F12" s="5"/>
      <c r="G12" s="5">
        <v>0</v>
      </c>
      <c r="H12" s="5"/>
      <c r="I12" s="5">
        <v>0</v>
      </c>
      <c r="J12" s="5"/>
      <c r="K12" s="5"/>
      <c r="L12" s="5"/>
      <c r="M12" s="5"/>
      <c r="N12" s="5"/>
      <c r="O12" s="5">
        <v>14752.14</v>
      </c>
      <c r="P12" s="5"/>
      <c r="Q12" s="5"/>
      <c r="R12" s="5">
        <v>0</v>
      </c>
      <c r="S12" s="5">
        <v>0</v>
      </c>
      <c r="T12" s="5"/>
      <c r="U12" s="5">
        <v>30093</v>
      </c>
      <c r="V12" s="5"/>
      <c r="W12" s="5"/>
      <c r="X12" s="5"/>
      <c r="Y12" s="5">
        <v>13647.48</v>
      </c>
      <c r="Z12" s="5">
        <v>0</v>
      </c>
      <c r="AA12" s="5">
        <v>-964.91</v>
      </c>
      <c r="AB12" s="5">
        <v>0</v>
      </c>
      <c r="AC12" s="5">
        <f t="shared" si="0"/>
        <v>176885.21000000002</v>
      </c>
      <c r="AD12" s="5">
        <f t="shared" ref="AD12" si="4">ROUND(AC12*0.35,2)</f>
        <v>61909.82</v>
      </c>
    </row>
    <row r="13" spans="1:30" ht="15" customHeight="1" x14ac:dyDescent="0.25">
      <c r="A13" s="17">
        <f t="shared" si="3"/>
        <v>44037</v>
      </c>
      <c r="B13" s="5">
        <v>0</v>
      </c>
      <c r="C13" s="5">
        <v>140684</v>
      </c>
      <c r="D13" s="5"/>
      <c r="E13" s="5"/>
      <c r="F13" s="5"/>
      <c r="G13" s="5">
        <v>0</v>
      </c>
      <c r="H13" s="5"/>
      <c r="I13" s="5">
        <v>0</v>
      </c>
      <c r="J13" s="5"/>
      <c r="K13" s="5"/>
      <c r="L13" s="5"/>
      <c r="M13" s="5"/>
      <c r="N13" s="5"/>
      <c r="O13" s="5">
        <v>34829.21</v>
      </c>
      <c r="P13" s="5"/>
      <c r="Q13" s="5"/>
      <c r="R13" s="5">
        <v>0</v>
      </c>
      <c r="S13" s="5">
        <v>0</v>
      </c>
      <c r="T13" s="5"/>
      <c r="U13" s="5">
        <v>57195</v>
      </c>
      <c r="V13" s="5"/>
      <c r="W13" s="5"/>
      <c r="X13" s="5"/>
      <c r="Y13" s="5">
        <v>24363.34</v>
      </c>
      <c r="Z13" s="5">
        <v>0</v>
      </c>
      <c r="AA13" s="5">
        <v>3457.96</v>
      </c>
      <c r="AB13" s="5">
        <v>0</v>
      </c>
      <c r="AC13" s="5">
        <f t="shared" si="0"/>
        <v>260529.50999999998</v>
      </c>
      <c r="AD13" s="5">
        <f t="shared" ref="AD13" si="5">ROUND(AC13*0.35,2)</f>
        <v>91185.33</v>
      </c>
    </row>
    <row r="14" spans="1:30" ht="15" customHeight="1" x14ac:dyDescent="0.25">
      <c r="A14" s="17">
        <f t="shared" si="3"/>
        <v>44044</v>
      </c>
      <c r="B14" s="5">
        <v>0</v>
      </c>
      <c r="C14" s="5">
        <v>60735.5</v>
      </c>
      <c r="D14" s="5"/>
      <c r="E14" s="5"/>
      <c r="F14" s="5"/>
      <c r="G14" s="5">
        <v>0</v>
      </c>
      <c r="H14" s="5"/>
      <c r="I14" s="5">
        <v>0</v>
      </c>
      <c r="J14" s="5"/>
      <c r="K14" s="5"/>
      <c r="L14" s="5"/>
      <c r="M14" s="5"/>
      <c r="N14" s="5"/>
      <c r="O14" s="5">
        <v>31332</v>
      </c>
      <c r="P14" s="5"/>
      <c r="Q14" s="5"/>
      <c r="R14" s="5">
        <v>0</v>
      </c>
      <c r="S14" s="5">
        <v>0</v>
      </c>
      <c r="T14" s="5"/>
      <c r="U14" s="5">
        <v>86959</v>
      </c>
      <c r="V14" s="5"/>
      <c r="W14" s="5"/>
      <c r="X14" s="5"/>
      <c r="Y14" s="5">
        <v>17902.62</v>
      </c>
      <c r="Z14" s="5">
        <v>0</v>
      </c>
      <c r="AA14" s="5">
        <v>584.95000000000005</v>
      </c>
      <c r="AB14" s="5">
        <v>0</v>
      </c>
      <c r="AC14" s="5">
        <f t="shared" si="0"/>
        <v>197514.07</v>
      </c>
      <c r="AD14" s="5">
        <f t="shared" ref="AD14" si="6">ROUND(AC14*0.35,2)</f>
        <v>69129.919999999998</v>
      </c>
    </row>
    <row r="15" spans="1:30" ht="15" customHeight="1" x14ac:dyDescent="0.25">
      <c r="A15" s="17">
        <f t="shared" si="3"/>
        <v>44051</v>
      </c>
      <c r="B15" s="5">
        <v>0</v>
      </c>
      <c r="C15" s="5">
        <v>127375</v>
      </c>
      <c r="D15" s="5"/>
      <c r="E15" s="5"/>
      <c r="F15" s="5"/>
      <c r="G15" s="5">
        <v>0</v>
      </c>
      <c r="H15" s="5"/>
      <c r="I15" s="5">
        <v>0</v>
      </c>
      <c r="J15" s="5"/>
      <c r="K15" s="5"/>
      <c r="L15" s="5"/>
      <c r="M15" s="5"/>
      <c r="N15" s="5"/>
      <c r="O15" s="5">
        <v>23189.38</v>
      </c>
      <c r="P15" s="5"/>
      <c r="Q15" s="5"/>
      <c r="R15" s="5">
        <v>0</v>
      </c>
      <c r="S15" s="5">
        <v>0</v>
      </c>
      <c r="T15" s="5"/>
      <c r="U15" s="5">
        <v>83934</v>
      </c>
      <c r="V15" s="5"/>
      <c r="W15" s="5"/>
      <c r="X15" s="5"/>
      <c r="Y15" s="5">
        <v>14335.56</v>
      </c>
      <c r="Z15" s="5">
        <v>0</v>
      </c>
      <c r="AA15" s="5">
        <v>1898.91</v>
      </c>
      <c r="AB15" s="5">
        <v>0</v>
      </c>
      <c r="AC15" s="5">
        <f t="shared" si="0"/>
        <v>250732.85</v>
      </c>
      <c r="AD15" s="5">
        <f t="shared" ref="AD15" si="7">ROUND(AC15*0.35,2)</f>
        <v>87756.5</v>
      </c>
    </row>
    <row r="16" spans="1:30" ht="15" customHeight="1" x14ac:dyDescent="0.25">
      <c r="A16" s="17">
        <f t="shared" si="3"/>
        <v>44058</v>
      </c>
      <c r="B16" s="5">
        <v>0</v>
      </c>
      <c r="C16" s="5">
        <v>157999</v>
      </c>
      <c r="D16" s="5"/>
      <c r="E16" s="5"/>
      <c r="F16" s="5"/>
      <c r="G16" s="5">
        <v>0</v>
      </c>
      <c r="H16" s="5"/>
      <c r="I16" s="5">
        <v>0</v>
      </c>
      <c r="J16" s="5"/>
      <c r="K16" s="5"/>
      <c r="L16" s="5"/>
      <c r="M16" s="5"/>
      <c r="N16" s="5"/>
      <c r="O16" s="5">
        <v>17651.78</v>
      </c>
      <c r="P16" s="5"/>
      <c r="Q16" s="5"/>
      <c r="R16" s="5">
        <v>0</v>
      </c>
      <c r="S16" s="5">
        <v>0</v>
      </c>
      <c r="T16" s="5"/>
      <c r="U16" s="5">
        <v>29168</v>
      </c>
      <c r="V16" s="5"/>
      <c r="W16" s="5"/>
      <c r="X16" s="5"/>
      <c r="Y16" s="5">
        <v>26324.22</v>
      </c>
      <c r="Z16" s="5">
        <v>0</v>
      </c>
      <c r="AA16" s="5">
        <v>3806.61</v>
      </c>
      <c r="AB16" s="5">
        <v>0</v>
      </c>
      <c r="AC16" s="5">
        <f t="shared" ref="AC16" si="8">SUM(B16:AB16)</f>
        <v>234949.61</v>
      </c>
      <c r="AD16" s="5">
        <f t="shared" ref="AD16" si="9">ROUND(AC16*0.35,2)</f>
        <v>82232.36</v>
      </c>
    </row>
    <row r="17" spans="1:30" ht="15" customHeight="1" x14ac:dyDescent="0.25">
      <c r="A17" s="17">
        <f t="shared" si="3"/>
        <v>44065</v>
      </c>
      <c r="B17" s="5">
        <v>0</v>
      </c>
      <c r="C17" s="5">
        <v>81283.850000000006</v>
      </c>
      <c r="D17" s="5"/>
      <c r="E17" s="5"/>
      <c r="F17" s="5"/>
      <c r="G17" s="5">
        <v>2880</v>
      </c>
      <c r="H17" s="5"/>
      <c r="I17" s="5">
        <v>0</v>
      </c>
      <c r="J17" s="5"/>
      <c r="K17" s="5"/>
      <c r="L17" s="5"/>
      <c r="M17" s="5"/>
      <c r="N17" s="5"/>
      <c r="O17" s="5">
        <v>20733.150000000001</v>
      </c>
      <c r="P17" s="5"/>
      <c r="Q17" s="5"/>
      <c r="R17" s="5">
        <v>0</v>
      </c>
      <c r="S17" s="5">
        <v>0</v>
      </c>
      <c r="T17" s="5"/>
      <c r="U17" s="5">
        <v>57225</v>
      </c>
      <c r="V17" s="5"/>
      <c r="W17" s="5"/>
      <c r="X17" s="5"/>
      <c r="Y17" s="5">
        <v>16662.79</v>
      </c>
      <c r="Z17" s="5">
        <v>0</v>
      </c>
      <c r="AA17" s="5">
        <v>-2912.53</v>
      </c>
      <c r="AB17" s="5">
        <v>0</v>
      </c>
      <c r="AC17" s="5">
        <f t="shared" ref="AC17" si="10">SUM(B17:AB17)</f>
        <v>175872.26</v>
      </c>
      <c r="AD17" s="5">
        <f t="shared" ref="AD17" si="11">ROUND(AC17*0.35,2)</f>
        <v>61555.29</v>
      </c>
    </row>
    <row r="18" spans="1:30" ht="15" customHeight="1" x14ac:dyDescent="0.25">
      <c r="A18" s="17">
        <f t="shared" ref="A18:A61" si="12">A17+7</f>
        <v>44072</v>
      </c>
      <c r="B18" s="5">
        <v>0</v>
      </c>
      <c r="C18" s="5">
        <v>116352.55</v>
      </c>
      <c r="D18" s="5"/>
      <c r="E18" s="5"/>
      <c r="F18" s="5"/>
      <c r="G18" s="5">
        <v>0</v>
      </c>
      <c r="H18" s="5"/>
      <c r="I18" s="5">
        <v>0</v>
      </c>
      <c r="J18" s="5"/>
      <c r="K18" s="5"/>
      <c r="L18" s="5"/>
      <c r="M18" s="5"/>
      <c r="N18" s="5"/>
      <c r="O18" s="5">
        <v>24035.43</v>
      </c>
      <c r="P18" s="5"/>
      <c r="Q18" s="5"/>
      <c r="R18" s="5">
        <v>0</v>
      </c>
      <c r="S18" s="5">
        <v>0</v>
      </c>
      <c r="T18" s="5"/>
      <c r="U18" s="5">
        <v>77595</v>
      </c>
      <c r="V18" s="5"/>
      <c r="W18" s="5"/>
      <c r="X18" s="5"/>
      <c r="Y18" s="5">
        <v>21607.62</v>
      </c>
      <c r="Z18" s="5">
        <v>0</v>
      </c>
      <c r="AA18" s="5">
        <v>1892.42</v>
      </c>
      <c r="AB18" s="5">
        <v>0</v>
      </c>
      <c r="AC18" s="5">
        <f t="shared" ref="AC18" si="13">SUM(B18:AB18)</f>
        <v>241483.02000000002</v>
      </c>
      <c r="AD18" s="5">
        <f t="shared" ref="AD18" si="14">ROUND(AC18*0.35,2)</f>
        <v>84519.06</v>
      </c>
    </row>
    <row r="19" spans="1:30" ht="15" customHeight="1" x14ac:dyDescent="0.25">
      <c r="A19" s="17">
        <f t="shared" si="12"/>
        <v>44079</v>
      </c>
      <c r="B19" s="5">
        <v>0</v>
      </c>
      <c r="C19" s="5">
        <v>85764.5</v>
      </c>
      <c r="D19" s="5"/>
      <c r="E19" s="5"/>
      <c r="F19" s="5"/>
      <c r="G19" s="5">
        <v>0</v>
      </c>
      <c r="H19" s="5"/>
      <c r="I19" s="5">
        <v>0</v>
      </c>
      <c r="J19" s="5"/>
      <c r="K19" s="5"/>
      <c r="L19" s="5"/>
      <c r="M19" s="5"/>
      <c r="N19" s="5"/>
      <c r="O19" s="5">
        <v>40649.39</v>
      </c>
      <c r="P19" s="5"/>
      <c r="Q19" s="5"/>
      <c r="R19" s="5">
        <v>0</v>
      </c>
      <c r="S19" s="5">
        <v>0</v>
      </c>
      <c r="T19" s="5"/>
      <c r="U19" s="5">
        <v>75729</v>
      </c>
      <c r="V19" s="5"/>
      <c r="W19" s="5"/>
      <c r="X19" s="5"/>
      <c r="Y19" s="5">
        <v>14441.52</v>
      </c>
      <c r="Z19" s="5">
        <v>0</v>
      </c>
      <c r="AA19" s="5">
        <v>-696.8</v>
      </c>
      <c r="AB19" s="5">
        <v>0</v>
      </c>
      <c r="AC19" s="5">
        <f t="shared" ref="AC19" si="15">SUM(B19:AB19)</f>
        <v>215887.61000000002</v>
      </c>
      <c r="AD19" s="5">
        <f t="shared" ref="AD19" si="16">ROUND(AC19*0.35,2)</f>
        <v>75560.66</v>
      </c>
    </row>
    <row r="20" spans="1:30" ht="15" customHeight="1" x14ac:dyDescent="0.25">
      <c r="A20" s="17">
        <f t="shared" si="12"/>
        <v>44086</v>
      </c>
      <c r="B20" s="5">
        <v>0</v>
      </c>
      <c r="C20" s="5">
        <v>67747.5</v>
      </c>
      <c r="D20" s="5"/>
      <c r="E20" s="5"/>
      <c r="F20" s="5"/>
      <c r="G20" s="5">
        <v>0</v>
      </c>
      <c r="H20" s="5"/>
      <c r="I20" s="5">
        <v>0</v>
      </c>
      <c r="J20" s="5"/>
      <c r="K20" s="5"/>
      <c r="L20" s="5"/>
      <c r="M20" s="5"/>
      <c r="N20" s="5"/>
      <c r="O20" s="5">
        <v>19949.14</v>
      </c>
      <c r="P20" s="5"/>
      <c r="Q20" s="5"/>
      <c r="R20" s="5">
        <v>0</v>
      </c>
      <c r="S20" s="5">
        <v>0</v>
      </c>
      <c r="T20" s="5"/>
      <c r="U20" s="5">
        <v>39908</v>
      </c>
      <c r="V20" s="5"/>
      <c r="W20" s="5"/>
      <c r="X20" s="5"/>
      <c r="Y20" s="5">
        <v>18740.2</v>
      </c>
      <c r="Z20" s="5">
        <v>0</v>
      </c>
      <c r="AA20" s="5">
        <v>4283.6499999999996</v>
      </c>
      <c r="AB20" s="5">
        <v>0</v>
      </c>
      <c r="AC20" s="5">
        <f t="shared" ref="AC20" si="17">SUM(B20:AB20)</f>
        <v>150628.49</v>
      </c>
      <c r="AD20" s="5">
        <f t="shared" ref="AD20" si="18">ROUND(AC20*0.35,2)</f>
        <v>52719.97</v>
      </c>
    </row>
    <row r="21" spans="1:30" ht="15" customHeight="1" x14ac:dyDescent="0.25">
      <c r="A21" s="17">
        <f t="shared" si="12"/>
        <v>44093</v>
      </c>
      <c r="B21" s="5">
        <v>0</v>
      </c>
      <c r="C21" s="5">
        <v>215717.5</v>
      </c>
      <c r="D21" s="5"/>
      <c r="E21" s="5"/>
      <c r="F21" s="5"/>
      <c r="G21" s="5">
        <v>0</v>
      </c>
      <c r="H21" s="5"/>
      <c r="I21" s="5">
        <v>0</v>
      </c>
      <c r="J21" s="5"/>
      <c r="K21" s="5"/>
      <c r="L21" s="5"/>
      <c r="M21" s="5"/>
      <c r="N21" s="5"/>
      <c r="O21" s="5">
        <v>3305.09</v>
      </c>
      <c r="P21" s="5"/>
      <c r="Q21" s="5"/>
      <c r="R21" s="5">
        <v>0</v>
      </c>
      <c r="S21" s="5">
        <v>0</v>
      </c>
      <c r="T21" s="5"/>
      <c r="U21" s="5">
        <v>66717.5</v>
      </c>
      <c r="V21" s="5"/>
      <c r="W21" s="5"/>
      <c r="X21" s="5"/>
      <c r="Y21" s="5">
        <v>16359.22</v>
      </c>
      <c r="Z21" s="5">
        <v>0</v>
      </c>
      <c r="AA21" s="5">
        <v>3005.94</v>
      </c>
      <c r="AB21" s="5">
        <v>0</v>
      </c>
      <c r="AC21" s="5">
        <f t="shared" ref="AC21" si="19">SUM(B21:AB21)</f>
        <v>305105.24999999994</v>
      </c>
      <c r="AD21" s="5">
        <f t="shared" ref="AD21" si="20">ROUND(AC21*0.35,2)</f>
        <v>106786.84</v>
      </c>
    </row>
    <row r="22" spans="1:30" ht="15" customHeight="1" x14ac:dyDescent="0.25">
      <c r="A22" s="17">
        <f t="shared" si="12"/>
        <v>44100</v>
      </c>
      <c r="B22" s="5">
        <v>0</v>
      </c>
      <c r="C22" s="5">
        <v>190607.25</v>
      </c>
      <c r="D22" s="5"/>
      <c r="E22" s="5"/>
      <c r="F22" s="5"/>
      <c r="G22" s="5">
        <v>0</v>
      </c>
      <c r="H22" s="5"/>
      <c r="I22" s="5">
        <v>0</v>
      </c>
      <c r="J22" s="5"/>
      <c r="K22" s="5"/>
      <c r="L22" s="5"/>
      <c r="M22" s="5"/>
      <c r="N22" s="5"/>
      <c r="O22" s="5">
        <v>-10056.82</v>
      </c>
      <c r="P22" s="5"/>
      <c r="Q22" s="5"/>
      <c r="R22" s="5">
        <v>0</v>
      </c>
      <c r="S22" s="5">
        <v>0</v>
      </c>
      <c r="T22" s="5"/>
      <c r="U22" s="5">
        <v>101923.25</v>
      </c>
      <c r="V22" s="5"/>
      <c r="W22" s="5"/>
      <c r="X22" s="5"/>
      <c r="Y22" s="5">
        <v>9034.32</v>
      </c>
      <c r="Z22" s="5">
        <v>0</v>
      </c>
      <c r="AA22" s="5">
        <v>784.75</v>
      </c>
      <c r="AB22" s="5">
        <v>0</v>
      </c>
      <c r="AC22" s="5">
        <f t="shared" ref="AC22" si="21">SUM(B22:AB22)</f>
        <v>292292.75</v>
      </c>
      <c r="AD22" s="5">
        <f t="shared" ref="AD22" si="22">ROUND(AC22*0.35,2)</f>
        <v>102302.46</v>
      </c>
    </row>
    <row r="23" spans="1:30" ht="15" customHeight="1" x14ac:dyDescent="0.25">
      <c r="A23" s="17">
        <f t="shared" si="12"/>
        <v>44107</v>
      </c>
      <c r="B23" s="5">
        <v>0</v>
      </c>
      <c r="C23" s="5">
        <v>84542.5</v>
      </c>
      <c r="D23" s="5"/>
      <c r="E23" s="5"/>
      <c r="F23" s="5"/>
      <c r="G23" s="5">
        <v>0</v>
      </c>
      <c r="H23" s="5"/>
      <c r="I23" s="5">
        <v>0</v>
      </c>
      <c r="J23" s="5"/>
      <c r="K23" s="5"/>
      <c r="L23" s="5"/>
      <c r="M23" s="5"/>
      <c r="N23" s="5"/>
      <c r="O23" s="5">
        <v>29058.54</v>
      </c>
      <c r="P23" s="5"/>
      <c r="Q23" s="5"/>
      <c r="R23" s="5">
        <v>0</v>
      </c>
      <c r="S23" s="5">
        <v>0</v>
      </c>
      <c r="T23" s="5"/>
      <c r="U23" s="5">
        <v>53055</v>
      </c>
      <c r="V23" s="5"/>
      <c r="W23" s="5"/>
      <c r="X23" s="5"/>
      <c r="Y23" s="5">
        <v>14906.74</v>
      </c>
      <c r="Z23" s="5">
        <v>0</v>
      </c>
      <c r="AA23" s="5">
        <v>5577.03</v>
      </c>
      <c r="AB23" s="5">
        <v>0</v>
      </c>
      <c r="AC23" s="5">
        <f t="shared" ref="AC23" si="23">SUM(B23:AB23)</f>
        <v>187139.81</v>
      </c>
      <c r="AD23" s="5">
        <f t="shared" ref="AD23" si="24">ROUND(AC23*0.35,2)</f>
        <v>65498.93</v>
      </c>
    </row>
    <row r="24" spans="1:30" ht="15" customHeight="1" x14ac:dyDescent="0.25">
      <c r="A24" s="17">
        <f t="shared" si="12"/>
        <v>44114</v>
      </c>
      <c r="B24" s="5">
        <v>0</v>
      </c>
      <c r="C24" s="5">
        <v>46983.5</v>
      </c>
      <c r="D24" s="5"/>
      <c r="E24" s="5"/>
      <c r="F24" s="5"/>
      <c r="G24" s="5">
        <v>0</v>
      </c>
      <c r="H24" s="5"/>
      <c r="I24" s="5">
        <v>0</v>
      </c>
      <c r="J24" s="5"/>
      <c r="K24" s="5"/>
      <c r="L24" s="5"/>
      <c r="M24" s="5"/>
      <c r="N24" s="5"/>
      <c r="O24" s="5">
        <v>34367.03</v>
      </c>
      <c r="P24" s="5"/>
      <c r="Q24" s="5"/>
      <c r="R24" s="5">
        <v>0</v>
      </c>
      <c r="S24" s="5">
        <v>0</v>
      </c>
      <c r="T24" s="5"/>
      <c r="U24" s="5">
        <v>96982</v>
      </c>
      <c r="V24" s="5"/>
      <c r="W24" s="5"/>
      <c r="X24" s="5"/>
      <c r="Y24" s="5">
        <v>18146.060000000001</v>
      </c>
      <c r="Z24" s="5">
        <v>0</v>
      </c>
      <c r="AA24" s="5">
        <v>3392.47</v>
      </c>
      <c r="AB24" s="5">
        <v>0</v>
      </c>
      <c r="AC24" s="5">
        <f t="shared" ref="AC24" si="25">SUM(B24:AB24)</f>
        <v>199871.06</v>
      </c>
      <c r="AD24" s="5">
        <f t="shared" ref="AD24" si="26">ROUND(AC24*0.35,2)</f>
        <v>69954.87</v>
      </c>
    </row>
    <row r="25" spans="1:30" ht="15" customHeight="1" x14ac:dyDescent="0.25">
      <c r="A25" s="17">
        <f t="shared" si="12"/>
        <v>44121</v>
      </c>
      <c r="B25" s="5">
        <v>0</v>
      </c>
      <c r="C25" s="5">
        <v>85543.5</v>
      </c>
      <c r="D25" s="5"/>
      <c r="E25" s="5"/>
      <c r="F25" s="5"/>
      <c r="G25" s="5">
        <v>0</v>
      </c>
      <c r="H25" s="5"/>
      <c r="I25" s="5">
        <v>0</v>
      </c>
      <c r="J25" s="5"/>
      <c r="K25" s="5"/>
      <c r="L25" s="5"/>
      <c r="M25" s="5"/>
      <c r="N25" s="5"/>
      <c r="O25" s="5">
        <v>25249.78</v>
      </c>
      <c r="P25" s="5"/>
      <c r="Q25" s="5"/>
      <c r="R25" s="5">
        <v>0</v>
      </c>
      <c r="S25" s="5">
        <v>0</v>
      </c>
      <c r="T25" s="5"/>
      <c r="U25" s="5">
        <v>75913</v>
      </c>
      <c r="V25" s="5"/>
      <c r="W25" s="5"/>
      <c r="X25" s="5"/>
      <c r="Y25" s="5">
        <v>16452.599999999999</v>
      </c>
      <c r="Z25" s="5">
        <v>0</v>
      </c>
      <c r="AA25" s="5">
        <v>80.73</v>
      </c>
      <c r="AB25" s="5">
        <v>0</v>
      </c>
      <c r="AC25" s="5">
        <f t="shared" ref="AC25" si="27">SUM(B25:AB25)</f>
        <v>203239.61000000002</v>
      </c>
      <c r="AD25" s="5">
        <f t="shared" ref="AD25" si="28">ROUND(AC25*0.35,2)</f>
        <v>71133.86</v>
      </c>
    </row>
    <row r="26" spans="1:30" ht="15" customHeight="1" x14ac:dyDescent="0.25">
      <c r="A26" s="17">
        <f t="shared" si="12"/>
        <v>44128</v>
      </c>
      <c r="B26" s="5">
        <v>0</v>
      </c>
      <c r="C26" s="5">
        <v>125232.5</v>
      </c>
      <c r="D26" s="5"/>
      <c r="E26" s="5"/>
      <c r="F26" s="5"/>
      <c r="G26" s="5">
        <v>0</v>
      </c>
      <c r="H26" s="5"/>
      <c r="I26" s="5">
        <v>0</v>
      </c>
      <c r="J26" s="5"/>
      <c r="K26" s="5"/>
      <c r="L26" s="5"/>
      <c r="M26" s="5"/>
      <c r="N26" s="5"/>
      <c r="O26" s="5">
        <v>43707.73</v>
      </c>
      <c r="P26" s="5"/>
      <c r="Q26" s="5"/>
      <c r="R26" s="5">
        <v>0</v>
      </c>
      <c r="S26" s="5">
        <v>0</v>
      </c>
      <c r="T26" s="5"/>
      <c r="U26" s="5">
        <v>63599</v>
      </c>
      <c r="V26" s="5"/>
      <c r="W26" s="5"/>
      <c r="X26" s="5"/>
      <c r="Y26" s="5">
        <v>-2118.54</v>
      </c>
      <c r="Z26" s="5">
        <v>0</v>
      </c>
      <c r="AA26" s="5">
        <v>1790.23</v>
      </c>
      <c r="AB26" s="5">
        <v>0</v>
      </c>
      <c r="AC26" s="5">
        <f t="shared" ref="AC26" si="29">SUM(B26:AB26)</f>
        <v>232210.92</v>
      </c>
      <c r="AD26" s="5">
        <f t="shared" ref="AD26" si="30">ROUND(AC26*0.35,2)</f>
        <v>81273.820000000007</v>
      </c>
    </row>
    <row r="27" spans="1:30" ht="15" customHeight="1" x14ac:dyDescent="0.25">
      <c r="A27" s="17">
        <f t="shared" si="12"/>
        <v>44135</v>
      </c>
      <c r="B27" s="5">
        <v>0</v>
      </c>
      <c r="C27" s="5">
        <v>136862.25</v>
      </c>
      <c r="D27" s="5"/>
      <c r="E27" s="5"/>
      <c r="F27" s="5"/>
      <c r="G27" s="5">
        <v>0</v>
      </c>
      <c r="H27" s="5"/>
      <c r="I27" s="5">
        <v>0</v>
      </c>
      <c r="J27" s="5"/>
      <c r="K27" s="5"/>
      <c r="L27" s="5"/>
      <c r="M27" s="5"/>
      <c r="N27" s="5"/>
      <c r="O27" s="5">
        <v>47427.24</v>
      </c>
      <c r="P27" s="5"/>
      <c r="Q27" s="5"/>
      <c r="R27" s="5">
        <v>0</v>
      </c>
      <c r="S27" s="5">
        <v>0</v>
      </c>
      <c r="T27" s="5"/>
      <c r="U27" s="5">
        <v>49842</v>
      </c>
      <c r="V27" s="5"/>
      <c r="W27" s="5"/>
      <c r="X27" s="5"/>
      <c r="Y27" s="5">
        <v>5813.3</v>
      </c>
      <c r="Z27" s="5">
        <v>0</v>
      </c>
      <c r="AA27" s="5">
        <v>8128.9</v>
      </c>
      <c r="AB27" s="5">
        <v>0</v>
      </c>
      <c r="AC27" s="5">
        <f t="shared" ref="AC27" si="31">SUM(B27:AB27)</f>
        <v>248073.68999999997</v>
      </c>
      <c r="AD27" s="5">
        <f t="shared" ref="AD27" si="32">ROUND(AC27*0.35,2)</f>
        <v>86825.79</v>
      </c>
    </row>
    <row r="28" spans="1:30" ht="15" customHeight="1" x14ac:dyDescent="0.25">
      <c r="A28" s="17">
        <f t="shared" si="12"/>
        <v>44142</v>
      </c>
      <c r="B28" s="5">
        <v>0</v>
      </c>
      <c r="C28" s="5">
        <v>203714</v>
      </c>
      <c r="D28" s="5"/>
      <c r="E28" s="5"/>
      <c r="F28" s="5"/>
      <c r="G28" s="5">
        <v>0</v>
      </c>
      <c r="H28" s="5"/>
      <c r="I28" s="5">
        <v>0</v>
      </c>
      <c r="J28" s="5"/>
      <c r="K28" s="5"/>
      <c r="L28" s="5"/>
      <c r="M28" s="5"/>
      <c r="N28" s="5"/>
      <c r="O28" s="5">
        <v>48496.47</v>
      </c>
      <c r="P28" s="5"/>
      <c r="Q28" s="5"/>
      <c r="R28" s="5">
        <v>0</v>
      </c>
      <c r="S28" s="5">
        <v>0</v>
      </c>
      <c r="T28" s="5"/>
      <c r="U28" s="5">
        <v>88874</v>
      </c>
      <c r="V28" s="5"/>
      <c r="W28" s="5"/>
      <c r="X28" s="5"/>
      <c r="Y28" s="5">
        <v>26618.36</v>
      </c>
      <c r="Z28" s="5">
        <v>0</v>
      </c>
      <c r="AA28" s="5">
        <v>1525.97</v>
      </c>
      <c r="AB28" s="5">
        <v>0</v>
      </c>
      <c r="AC28" s="5">
        <f t="shared" ref="AC28" si="33">SUM(B28:AB28)</f>
        <v>369228.79999999993</v>
      </c>
      <c r="AD28" s="5">
        <f t="shared" ref="AD28" si="34">ROUND(AC28*0.35,2)</f>
        <v>129230.08</v>
      </c>
    </row>
    <row r="29" spans="1:30" ht="15" customHeight="1" x14ac:dyDescent="0.25">
      <c r="A29" s="17">
        <f t="shared" si="12"/>
        <v>44149</v>
      </c>
      <c r="B29" s="5">
        <v>0</v>
      </c>
      <c r="C29" s="5">
        <v>119461.5</v>
      </c>
      <c r="D29" s="5"/>
      <c r="E29" s="5"/>
      <c r="F29" s="5"/>
      <c r="G29" s="5">
        <v>0</v>
      </c>
      <c r="H29" s="5"/>
      <c r="I29" s="5">
        <v>0</v>
      </c>
      <c r="J29" s="5"/>
      <c r="K29" s="5"/>
      <c r="L29" s="5"/>
      <c r="M29" s="5"/>
      <c r="N29" s="5"/>
      <c r="O29" s="5">
        <v>28766.77</v>
      </c>
      <c r="P29" s="5"/>
      <c r="Q29" s="5"/>
      <c r="R29" s="5">
        <v>0</v>
      </c>
      <c r="S29" s="5">
        <v>0</v>
      </c>
      <c r="T29" s="5"/>
      <c r="U29" s="5">
        <v>42507</v>
      </c>
      <c r="V29" s="5"/>
      <c r="W29" s="5"/>
      <c r="X29" s="5"/>
      <c r="Y29" s="5">
        <v>7581.86</v>
      </c>
      <c r="Z29" s="5">
        <v>0</v>
      </c>
      <c r="AA29" s="5">
        <v>4665</v>
      </c>
      <c r="AB29" s="5">
        <v>0</v>
      </c>
      <c r="AC29" s="5">
        <f t="shared" ref="AC29" si="35">SUM(B29:AB29)</f>
        <v>202982.12999999998</v>
      </c>
      <c r="AD29" s="5">
        <f t="shared" ref="AD29" si="36">ROUND(AC29*0.35,2)</f>
        <v>71043.75</v>
      </c>
    </row>
    <row r="30" spans="1:30" ht="15" customHeight="1" x14ac:dyDescent="0.25">
      <c r="A30" s="17">
        <f t="shared" si="12"/>
        <v>44156</v>
      </c>
      <c r="B30" s="5">
        <v>0</v>
      </c>
      <c r="C30" s="5">
        <v>108011.5</v>
      </c>
      <c r="D30" s="5"/>
      <c r="E30" s="5"/>
      <c r="F30" s="5"/>
      <c r="G30" s="5">
        <v>0</v>
      </c>
      <c r="H30" s="5"/>
      <c r="I30" s="5">
        <v>0</v>
      </c>
      <c r="J30" s="5"/>
      <c r="K30" s="5"/>
      <c r="L30" s="5"/>
      <c r="M30" s="5"/>
      <c r="N30" s="5"/>
      <c r="O30" s="5">
        <v>12133.49</v>
      </c>
      <c r="P30" s="5"/>
      <c r="Q30" s="5"/>
      <c r="R30" s="5">
        <v>0</v>
      </c>
      <c r="S30" s="5">
        <v>0</v>
      </c>
      <c r="T30" s="5"/>
      <c r="U30" s="5">
        <v>54111</v>
      </c>
      <c r="V30" s="5"/>
      <c r="W30" s="5"/>
      <c r="X30" s="5"/>
      <c r="Y30" s="5">
        <v>4947.0200000000004</v>
      </c>
      <c r="Z30" s="5">
        <v>0</v>
      </c>
      <c r="AA30" s="5">
        <v>-2285.12</v>
      </c>
      <c r="AB30" s="5">
        <v>0</v>
      </c>
      <c r="AC30" s="5">
        <f t="shared" ref="AC30" si="37">SUM(B30:AB30)</f>
        <v>176917.88999999998</v>
      </c>
      <c r="AD30" s="5">
        <f t="shared" ref="AD30" si="38">ROUND(AC30*0.35,2)</f>
        <v>61921.26</v>
      </c>
    </row>
    <row r="31" spans="1:30" ht="15" customHeight="1" x14ac:dyDescent="0.25">
      <c r="A31" s="17">
        <f t="shared" si="12"/>
        <v>44163</v>
      </c>
      <c r="B31" s="5">
        <v>0</v>
      </c>
      <c r="C31" s="5">
        <v>102725</v>
      </c>
      <c r="D31" s="5"/>
      <c r="E31" s="5"/>
      <c r="F31" s="5"/>
      <c r="G31" s="5">
        <v>0</v>
      </c>
      <c r="H31" s="5"/>
      <c r="I31" s="5">
        <v>0</v>
      </c>
      <c r="J31" s="5"/>
      <c r="K31" s="5"/>
      <c r="L31" s="5"/>
      <c r="M31" s="5"/>
      <c r="N31" s="5"/>
      <c r="O31" s="5">
        <v>954.74</v>
      </c>
      <c r="P31" s="5"/>
      <c r="Q31" s="5"/>
      <c r="R31" s="5">
        <v>0</v>
      </c>
      <c r="S31" s="5">
        <v>0</v>
      </c>
      <c r="T31" s="5"/>
      <c r="U31" s="5">
        <v>53090</v>
      </c>
      <c r="V31" s="5"/>
      <c r="W31" s="5"/>
      <c r="X31" s="5"/>
      <c r="Y31" s="5">
        <v>6698.12</v>
      </c>
      <c r="Z31" s="5">
        <v>0</v>
      </c>
      <c r="AA31" s="5">
        <v>1951.76</v>
      </c>
      <c r="AB31" s="5">
        <v>0</v>
      </c>
      <c r="AC31" s="5">
        <f t="shared" ref="AC31" si="39">SUM(B31:AB31)</f>
        <v>165419.62</v>
      </c>
      <c r="AD31" s="5">
        <f t="shared" ref="AD31" si="40">ROUND(AC31*0.35,2)</f>
        <v>57896.87</v>
      </c>
    </row>
    <row r="32" spans="1:30" ht="15" customHeight="1" x14ac:dyDescent="0.25">
      <c r="A32" s="17">
        <f t="shared" si="12"/>
        <v>44170</v>
      </c>
      <c r="B32" s="5">
        <v>0</v>
      </c>
      <c r="C32" s="5">
        <v>141687.01</v>
      </c>
      <c r="D32" s="5"/>
      <c r="E32" s="5"/>
      <c r="F32" s="5"/>
      <c r="G32" s="5">
        <v>0</v>
      </c>
      <c r="H32" s="5"/>
      <c r="I32" s="5">
        <v>0</v>
      </c>
      <c r="J32" s="5"/>
      <c r="K32" s="5"/>
      <c r="L32" s="5"/>
      <c r="M32" s="5"/>
      <c r="N32" s="5"/>
      <c r="O32" s="5">
        <v>-5481.21</v>
      </c>
      <c r="P32" s="5"/>
      <c r="Q32" s="5"/>
      <c r="R32" s="5">
        <v>0</v>
      </c>
      <c r="S32" s="5">
        <v>0</v>
      </c>
      <c r="T32" s="5"/>
      <c r="U32" s="5">
        <v>30773</v>
      </c>
      <c r="V32" s="5"/>
      <c r="W32" s="5"/>
      <c r="X32" s="5"/>
      <c r="Y32" s="5">
        <v>4601.3</v>
      </c>
      <c r="Z32" s="5">
        <v>0</v>
      </c>
      <c r="AA32" s="5">
        <v>3266.34</v>
      </c>
      <c r="AB32" s="5">
        <v>0</v>
      </c>
      <c r="AC32" s="5">
        <f t="shared" ref="AC32" si="41">SUM(B32:AB32)</f>
        <v>174846.44</v>
      </c>
      <c r="AD32" s="5">
        <f t="shared" ref="AD32" si="42">ROUND(AC32*0.35,2)</f>
        <v>61196.25</v>
      </c>
    </row>
    <row r="33" spans="1:30" ht="15" customHeight="1" x14ac:dyDescent="0.25">
      <c r="A33" s="17">
        <f t="shared" si="12"/>
        <v>44177</v>
      </c>
      <c r="B33" s="5">
        <v>0</v>
      </c>
      <c r="C33" s="5">
        <v>12933</v>
      </c>
      <c r="D33" s="5"/>
      <c r="E33" s="5"/>
      <c r="F33" s="5"/>
      <c r="G33" s="5">
        <v>0</v>
      </c>
      <c r="H33" s="5"/>
      <c r="I33" s="5">
        <v>0</v>
      </c>
      <c r="J33" s="5"/>
      <c r="K33" s="5"/>
      <c r="L33" s="5"/>
      <c r="M33" s="5"/>
      <c r="N33" s="5"/>
      <c r="O33" s="5">
        <v>36723.35</v>
      </c>
      <c r="P33" s="5"/>
      <c r="Q33" s="5"/>
      <c r="R33" s="5">
        <v>0</v>
      </c>
      <c r="S33" s="5">
        <v>0</v>
      </c>
      <c r="T33" s="5"/>
      <c r="U33" s="5">
        <v>56518</v>
      </c>
      <c r="V33" s="5"/>
      <c r="W33" s="5"/>
      <c r="X33" s="5"/>
      <c r="Y33" s="5">
        <v>-14134.96</v>
      </c>
      <c r="Z33" s="5">
        <v>0</v>
      </c>
      <c r="AA33" s="5">
        <v>5071.49</v>
      </c>
      <c r="AB33" s="5">
        <v>0</v>
      </c>
      <c r="AC33" s="5">
        <f t="shared" ref="AC33" si="43">SUM(B33:AB33)</f>
        <v>97110.880000000019</v>
      </c>
      <c r="AD33" s="5">
        <f t="shared" ref="AD33" si="44">ROUND(AC33*0.35,2)</f>
        <v>33988.81</v>
      </c>
    </row>
    <row r="34" spans="1:30" ht="15" customHeight="1" x14ac:dyDescent="0.25">
      <c r="A34" s="17">
        <f t="shared" si="12"/>
        <v>44184</v>
      </c>
      <c r="B34" s="5">
        <v>0</v>
      </c>
      <c r="C34" s="5">
        <v>177493</v>
      </c>
      <c r="D34" s="5"/>
      <c r="E34" s="5"/>
      <c r="F34" s="5"/>
      <c r="G34" s="5">
        <v>0</v>
      </c>
      <c r="H34" s="5"/>
      <c r="I34" s="5">
        <v>0</v>
      </c>
      <c r="J34" s="5"/>
      <c r="K34" s="5"/>
      <c r="L34" s="5"/>
      <c r="M34" s="5"/>
      <c r="N34" s="5"/>
      <c r="O34" s="5">
        <v>29032.04</v>
      </c>
      <c r="P34" s="5"/>
      <c r="Q34" s="5"/>
      <c r="R34" s="5">
        <v>0</v>
      </c>
      <c r="S34" s="5">
        <v>0</v>
      </c>
      <c r="T34" s="5"/>
      <c r="U34" s="5">
        <v>43967</v>
      </c>
      <c r="V34" s="5"/>
      <c r="W34" s="5"/>
      <c r="X34" s="5"/>
      <c r="Y34" s="5">
        <v>18335.04</v>
      </c>
      <c r="Z34" s="5">
        <v>0</v>
      </c>
      <c r="AA34" s="5">
        <v>-618.74</v>
      </c>
      <c r="AB34" s="5">
        <v>0</v>
      </c>
      <c r="AC34" s="5">
        <f t="shared" ref="AC34" si="45">SUM(B34:AB34)</f>
        <v>268208.34000000003</v>
      </c>
      <c r="AD34" s="5">
        <f t="shared" ref="AD34" si="46">ROUND(AC34*0.35,2)</f>
        <v>93872.92</v>
      </c>
    </row>
    <row r="35" spans="1:30" ht="15" customHeight="1" x14ac:dyDescent="0.25">
      <c r="A35" s="17">
        <f t="shared" si="12"/>
        <v>44191</v>
      </c>
      <c r="B35" s="5">
        <v>0</v>
      </c>
      <c r="C35" s="5">
        <v>107350</v>
      </c>
      <c r="D35" s="5"/>
      <c r="E35" s="5"/>
      <c r="F35" s="5"/>
      <c r="G35" s="5">
        <v>0</v>
      </c>
      <c r="H35" s="5"/>
      <c r="I35" s="5">
        <v>0</v>
      </c>
      <c r="J35" s="5"/>
      <c r="K35" s="5"/>
      <c r="L35" s="5"/>
      <c r="M35" s="5"/>
      <c r="N35" s="5"/>
      <c r="O35" s="5">
        <v>20441.02</v>
      </c>
      <c r="P35" s="5"/>
      <c r="Q35" s="5"/>
      <c r="R35" s="5">
        <v>0</v>
      </c>
      <c r="S35" s="5">
        <v>0</v>
      </c>
      <c r="T35" s="5"/>
      <c r="U35" s="5">
        <v>44885</v>
      </c>
      <c r="V35" s="5"/>
      <c r="W35" s="5"/>
      <c r="X35" s="5"/>
      <c r="Y35" s="5">
        <v>12284.74</v>
      </c>
      <c r="Z35" s="5">
        <v>505.4</v>
      </c>
      <c r="AA35" s="5">
        <v>0</v>
      </c>
      <c r="AB35" s="5">
        <v>0</v>
      </c>
      <c r="AC35" s="5">
        <f t="shared" ref="AC35" si="47">SUM(B35:AB35)</f>
        <v>185466.16</v>
      </c>
      <c r="AD35" s="5">
        <f t="shared" ref="AD35" si="48">ROUND(AC35*0.35,2)</f>
        <v>64913.16</v>
      </c>
    </row>
    <row r="36" spans="1:30" ht="15" customHeight="1" x14ac:dyDescent="0.25">
      <c r="A36" s="17">
        <f t="shared" si="12"/>
        <v>44198</v>
      </c>
      <c r="B36" s="5">
        <v>0</v>
      </c>
      <c r="C36" s="5">
        <v>159270</v>
      </c>
      <c r="D36" s="5"/>
      <c r="E36" s="5"/>
      <c r="F36" s="5"/>
      <c r="G36" s="5">
        <v>2356</v>
      </c>
      <c r="H36" s="5"/>
      <c r="I36" s="5">
        <v>0</v>
      </c>
      <c r="J36" s="5"/>
      <c r="K36" s="5"/>
      <c r="L36" s="5"/>
      <c r="M36" s="5"/>
      <c r="N36" s="5"/>
      <c r="O36" s="5">
        <v>34778.44</v>
      </c>
      <c r="P36" s="5"/>
      <c r="Q36" s="5"/>
      <c r="R36" s="5">
        <v>0</v>
      </c>
      <c r="S36" s="5">
        <v>0</v>
      </c>
      <c r="T36" s="5"/>
      <c r="U36" s="5">
        <v>84087</v>
      </c>
      <c r="V36" s="5"/>
      <c r="W36" s="5"/>
      <c r="X36" s="5"/>
      <c r="Y36" s="5">
        <v>9953.94</v>
      </c>
      <c r="Z36" s="5">
        <v>7415.39</v>
      </c>
      <c r="AA36" s="5">
        <v>0</v>
      </c>
      <c r="AB36" s="5">
        <v>0</v>
      </c>
      <c r="AC36" s="5">
        <f t="shared" ref="AC36" si="49">SUM(B36:AB36)</f>
        <v>297860.77</v>
      </c>
      <c r="AD36" s="5">
        <f t="shared" ref="AD36" si="50">ROUND(AC36*0.35,2)</f>
        <v>104251.27</v>
      </c>
    </row>
    <row r="37" spans="1:30" ht="15" customHeight="1" x14ac:dyDescent="0.25">
      <c r="A37" s="17">
        <f t="shared" si="12"/>
        <v>44205</v>
      </c>
      <c r="B37" s="5">
        <v>0</v>
      </c>
      <c r="C37" s="5">
        <v>200962.75</v>
      </c>
      <c r="D37" s="5"/>
      <c r="E37" s="5"/>
      <c r="F37" s="5"/>
      <c r="G37" s="5">
        <v>0</v>
      </c>
      <c r="H37" s="5"/>
      <c r="I37" s="5">
        <v>0</v>
      </c>
      <c r="J37" s="5"/>
      <c r="K37" s="5"/>
      <c r="L37" s="5"/>
      <c r="M37" s="5"/>
      <c r="N37" s="5"/>
      <c r="O37" s="5">
        <v>35005.910000000003</v>
      </c>
      <c r="P37" s="5"/>
      <c r="Q37" s="5"/>
      <c r="R37" s="5">
        <v>0</v>
      </c>
      <c r="S37" s="5">
        <v>0</v>
      </c>
      <c r="T37" s="5"/>
      <c r="U37" s="5">
        <v>51464</v>
      </c>
      <c r="V37" s="5"/>
      <c r="W37" s="5"/>
      <c r="X37" s="5"/>
      <c r="Y37" s="5">
        <v>13437.5</v>
      </c>
      <c r="Z37" s="5">
        <v>6536.75</v>
      </c>
      <c r="AA37" s="5">
        <v>0</v>
      </c>
      <c r="AB37" s="5">
        <v>0</v>
      </c>
      <c r="AC37" s="5">
        <f t="shared" ref="AC37" si="51">SUM(B37:AB37)</f>
        <v>307406.91000000003</v>
      </c>
      <c r="AD37" s="5">
        <f t="shared" ref="AD37" si="52">ROUND(AC37*0.35,2)</f>
        <v>107592.42</v>
      </c>
    </row>
    <row r="38" spans="1:30" ht="15" customHeight="1" x14ac:dyDescent="0.25">
      <c r="A38" s="17">
        <f t="shared" si="12"/>
        <v>44212</v>
      </c>
      <c r="B38" s="5">
        <v>0</v>
      </c>
      <c r="C38" s="5">
        <v>201318</v>
      </c>
      <c r="D38" s="5"/>
      <c r="E38" s="5"/>
      <c r="F38" s="5"/>
      <c r="G38" s="5">
        <v>0</v>
      </c>
      <c r="H38" s="5"/>
      <c r="I38" s="5">
        <v>0</v>
      </c>
      <c r="J38" s="5"/>
      <c r="K38" s="5"/>
      <c r="L38" s="5"/>
      <c r="M38" s="5"/>
      <c r="N38" s="5"/>
      <c r="O38" s="5">
        <v>41491.629999999997</v>
      </c>
      <c r="P38" s="5"/>
      <c r="Q38" s="5"/>
      <c r="R38" s="5">
        <v>0</v>
      </c>
      <c r="S38" s="5">
        <v>0</v>
      </c>
      <c r="T38" s="5"/>
      <c r="U38" s="5">
        <v>73010</v>
      </c>
      <c r="V38" s="5"/>
      <c r="W38" s="5"/>
      <c r="X38" s="5"/>
      <c r="Y38" s="5">
        <v>18893.560000000001</v>
      </c>
      <c r="Z38" s="5">
        <v>-232.35</v>
      </c>
      <c r="AA38" s="5">
        <v>0</v>
      </c>
      <c r="AB38" s="5">
        <v>0</v>
      </c>
      <c r="AC38" s="5">
        <f t="shared" ref="AC38" si="53">SUM(B38:AB38)</f>
        <v>334480.84000000003</v>
      </c>
      <c r="AD38" s="5">
        <f t="shared" ref="AD38" si="54">ROUND(AC38*0.35,2)</f>
        <v>117068.29</v>
      </c>
    </row>
    <row r="39" spans="1:30" ht="15" customHeight="1" x14ac:dyDescent="0.25">
      <c r="A39" s="17">
        <f t="shared" si="12"/>
        <v>44219</v>
      </c>
      <c r="B39" s="5">
        <v>0</v>
      </c>
      <c r="C39" s="5">
        <v>135237.5</v>
      </c>
      <c r="D39" s="5"/>
      <c r="E39" s="5"/>
      <c r="F39" s="5"/>
      <c r="G39" s="5">
        <v>0</v>
      </c>
      <c r="H39" s="5"/>
      <c r="I39" s="5">
        <v>0</v>
      </c>
      <c r="J39" s="5"/>
      <c r="K39" s="5"/>
      <c r="L39" s="5"/>
      <c r="M39" s="5"/>
      <c r="N39" s="5"/>
      <c r="O39" s="5">
        <v>21971.29</v>
      </c>
      <c r="P39" s="5"/>
      <c r="Q39" s="5"/>
      <c r="R39" s="5">
        <v>0</v>
      </c>
      <c r="S39" s="5">
        <v>0</v>
      </c>
      <c r="T39" s="5"/>
      <c r="U39" s="5">
        <v>59906</v>
      </c>
      <c r="V39" s="5"/>
      <c r="W39" s="5"/>
      <c r="X39" s="5"/>
      <c r="Y39" s="5">
        <v>8865.84</v>
      </c>
      <c r="Z39" s="5">
        <v>12135.85</v>
      </c>
      <c r="AA39" s="5">
        <v>0</v>
      </c>
      <c r="AB39" s="5">
        <v>0</v>
      </c>
      <c r="AC39" s="5">
        <f t="shared" ref="AC39" si="55">SUM(B39:AB39)</f>
        <v>238116.48000000001</v>
      </c>
      <c r="AD39" s="5">
        <f t="shared" ref="AD39" si="56">ROUND(AC39*0.35,2)</f>
        <v>83340.77</v>
      </c>
    </row>
    <row r="40" spans="1:30" ht="15" customHeight="1" x14ac:dyDescent="0.25">
      <c r="A40" s="17">
        <f t="shared" si="12"/>
        <v>44226</v>
      </c>
      <c r="B40" s="5">
        <v>0</v>
      </c>
      <c r="C40" s="5">
        <v>195087</v>
      </c>
      <c r="D40" s="5"/>
      <c r="E40" s="5"/>
      <c r="F40" s="5"/>
      <c r="G40" s="5">
        <v>0</v>
      </c>
      <c r="H40" s="5"/>
      <c r="I40" s="5">
        <v>23262</v>
      </c>
      <c r="J40" s="5"/>
      <c r="K40" s="5"/>
      <c r="L40" s="5"/>
      <c r="M40" s="5"/>
      <c r="N40" s="5"/>
      <c r="O40" s="5">
        <v>17590.560000000001</v>
      </c>
      <c r="P40" s="5"/>
      <c r="Q40" s="5"/>
      <c r="R40" s="5">
        <v>0</v>
      </c>
      <c r="S40" s="5">
        <v>0</v>
      </c>
      <c r="T40" s="5"/>
      <c r="U40" s="5">
        <v>69184</v>
      </c>
      <c r="V40" s="5"/>
      <c r="W40" s="5"/>
      <c r="X40" s="5"/>
      <c r="Y40" s="5">
        <v>9519.4</v>
      </c>
      <c r="Z40" s="5">
        <v>7643.24</v>
      </c>
      <c r="AA40" s="5">
        <v>0</v>
      </c>
      <c r="AB40" s="5">
        <v>0</v>
      </c>
      <c r="AC40" s="5">
        <f t="shared" ref="AC40" si="57">SUM(B40:AB40)</f>
        <v>322286.2</v>
      </c>
      <c r="AD40" s="5">
        <f t="shared" ref="AD40" si="58">ROUND(AC40*0.35,2)</f>
        <v>112800.17</v>
      </c>
    </row>
    <row r="41" spans="1:30" ht="15" customHeight="1" x14ac:dyDescent="0.25">
      <c r="A41" s="17">
        <f t="shared" si="12"/>
        <v>44233</v>
      </c>
      <c r="B41" s="5">
        <v>0</v>
      </c>
      <c r="C41" s="5">
        <v>214852.75</v>
      </c>
      <c r="D41" s="5"/>
      <c r="E41" s="5"/>
      <c r="F41" s="5"/>
      <c r="G41" s="5">
        <v>0</v>
      </c>
      <c r="H41" s="5"/>
      <c r="I41" s="5">
        <v>8393</v>
      </c>
      <c r="J41" s="5"/>
      <c r="K41" s="5"/>
      <c r="L41" s="5"/>
      <c r="M41" s="5"/>
      <c r="N41" s="5"/>
      <c r="O41" s="5">
        <v>1636.25</v>
      </c>
      <c r="P41" s="5"/>
      <c r="Q41" s="5"/>
      <c r="R41" s="5">
        <v>0</v>
      </c>
      <c r="S41" s="5">
        <v>0</v>
      </c>
      <c r="T41" s="5"/>
      <c r="U41" s="5">
        <v>86905</v>
      </c>
      <c r="V41" s="5"/>
      <c r="W41" s="5"/>
      <c r="X41" s="5"/>
      <c r="Y41" s="5">
        <v>11012.12</v>
      </c>
      <c r="Z41" s="5">
        <v>-213.97</v>
      </c>
      <c r="AA41" s="5">
        <v>0</v>
      </c>
      <c r="AB41" s="5">
        <v>0</v>
      </c>
      <c r="AC41" s="5">
        <f t="shared" ref="AC41" si="59">SUM(B41:AB41)</f>
        <v>322585.15000000002</v>
      </c>
      <c r="AD41" s="5">
        <f t="shared" ref="AD41" si="60">ROUND(AC41*0.35,2)</f>
        <v>112904.8</v>
      </c>
    </row>
    <row r="42" spans="1:30" ht="15" customHeight="1" x14ac:dyDescent="0.25">
      <c r="A42" s="17">
        <f t="shared" si="12"/>
        <v>44240</v>
      </c>
      <c r="B42" s="5">
        <v>0</v>
      </c>
      <c r="C42" s="5">
        <v>183289.5</v>
      </c>
      <c r="D42" s="5"/>
      <c r="E42" s="5"/>
      <c r="F42" s="5"/>
      <c r="G42" s="5">
        <v>0</v>
      </c>
      <c r="H42" s="5"/>
      <c r="I42" s="5">
        <v>25490</v>
      </c>
      <c r="J42" s="5"/>
      <c r="K42" s="5"/>
      <c r="L42" s="5"/>
      <c r="M42" s="5"/>
      <c r="N42" s="5"/>
      <c r="O42" s="5">
        <v>32373.82</v>
      </c>
      <c r="P42" s="5"/>
      <c r="Q42" s="5"/>
      <c r="R42" s="5">
        <v>0</v>
      </c>
      <c r="S42" s="5">
        <v>0</v>
      </c>
      <c r="T42" s="5"/>
      <c r="U42" s="5">
        <v>70776</v>
      </c>
      <c r="V42" s="5"/>
      <c r="W42" s="5"/>
      <c r="X42" s="5"/>
      <c r="Y42" s="5">
        <v>13693.2</v>
      </c>
      <c r="Z42" s="5">
        <v>6427.7</v>
      </c>
      <c r="AA42" s="5">
        <v>0</v>
      </c>
      <c r="AB42" s="5">
        <v>0</v>
      </c>
      <c r="AC42" s="5">
        <f t="shared" ref="AC42" si="61">SUM(B42:AB42)</f>
        <v>332050.22000000003</v>
      </c>
      <c r="AD42" s="5">
        <f t="shared" ref="AD42" si="62">ROUND(AC42*0.35,2)</f>
        <v>116217.58</v>
      </c>
    </row>
    <row r="43" spans="1:30" ht="15" customHeight="1" x14ac:dyDescent="0.25">
      <c r="A43" s="17">
        <f t="shared" si="12"/>
        <v>44247</v>
      </c>
      <c r="B43" s="5">
        <v>0</v>
      </c>
      <c r="C43" s="5">
        <v>124858.5</v>
      </c>
      <c r="D43" s="5"/>
      <c r="E43" s="5"/>
      <c r="F43" s="5"/>
      <c r="G43" s="5">
        <v>0</v>
      </c>
      <c r="H43" s="5"/>
      <c r="I43" s="5">
        <v>13488</v>
      </c>
      <c r="J43" s="5"/>
      <c r="K43" s="5"/>
      <c r="L43" s="5"/>
      <c r="M43" s="5"/>
      <c r="N43" s="5"/>
      <c r="O43" s="5">
        <v>18206</v>
      </c>
      <c r="P43" s="5"/>
      <c r="Q43" s="5"/>
      <c r="R43" s="5">
        <v>0</v>
      </c>
      <c r="S43" s="5">
        <v>0</v>
      </c>
      <c r="T43" s="5"/>
      <c r="U43" s="5">
        <v>67985</v>
      </c>
      <c r="V43" s="5"/>
      <c r="W43" s="5"/>
      <c r="X43" s="5"/>
      <c r="Y43" s="5">
        <v>11835</v>
      </c>
      <c r="Z43" s="5">
        <v>11783</v>
      </c>
      <c r="AA43" s="5">
        <v>0</v>
      </c>
      <c r="AB43" s="5">
        <v>0</v>
      </c>
      <c r="AC43" s="5">
        <f t="shared" ref="AC43" si="63">SUM(B43:AB43)</f>
        <v>248155.5</v>
      </c>
      <c r="AD43" s="5">
        <f t="shared" ref="AD43" si="64">ROUND(AC43*0.35,2)</f>
        <v>86854.43</v>
      </c>
    </row>
    <row r="44" spans="1:30" ht="15" customHeight="1" x14ac:dyDescent="0.25">
      <c r="A44" s="17">
        <f t="shared" si="12"/>
        <v>44254</v>
      </c>
      <c r="B44" s="5">
        <v>0</v>
      </c>
      <c r="C44" s="5">
        <v>162933.5</v>
      </c>
      <c r="D44" s="5"/>
      <c r="E44" s="5"/>
      <c r="F44" s="5"/>
      <c r="G44" s="5">
        <v>0</v>
      </c>
      <c r="H44" s="5"/>
      <c r="I44" s="5">
        <v>20923</v>
      </c>
      <c r="J44" s="5"/>
      <c r="K44" s="5"/>
      <c r="L44" s="5"/>
      <c r="M44" s="5"/>
      <c r="N44" s="5"/>
      <c r="O44" s="5">
        <v>10418</v>
      </c>
      <c r="P44" s="5"/>
      <c r="Q44" s="5"/>
      <c r="R44" s="5">
        <v>0</v>
      </c>
      <c r="S44" s="5">
        <v>0</v>
      </c>
      <c r="T44" s="5"/>
      <c r="U44" s="5">
        <v>84327</v>
      </c>
      <c r="V44" s="5"/>
      <c r="W44" s="5"/>
      <c r="X44" s="5"/>
      <c r="Y44" s="5">
        <v>12708</v>
      </c>
      <c r="Z44" s="5">
        <v>3957.5</v>
      </c>
      <c r="AA44" s="5">
        <v>0</v>
      </c>
      <c r="AB44" s="5">
        <v>0</v>
      </c>
      <c r="AC44" s="5">
        <f t="shared" ref="AC44" si="65">SUM(B44:AB44)</f>
        <v>295267</v>
      </c>
      <c r="AD44" s="5">
        <f t="shared" ref="AD44" si="66">ROUND(AC44*0.35,2)</f>
        <v>103343.45</v>
      </c>
    </row>
    <row r="45" spans="1:30" ht="15" customHeight="1" x14ac:dyDescent="0.25">
      <c r="A45" s="17">
        <f t="shared" si="12"/>
        <v>44261</v>
      </c>
      <c r="B45" s="5">
        <v>0</v>
      </c>
      <c r="C45" s="5">
        <v>166725</v>
      </c>
      <c r="D45" s="5"/>
      <c r="E45" s="5"/>
      <c r="F45" s="5"/>
      <c r="G45" s="5">
        <v>-6370</v>
      </c>
      <c r="H45" s="5"/>
      <c r="I45" s="5">
        <v>25326</v>
      </c>
      <c r="J45" s="5"/>
      <c r="K45" s="5"/>
      <c r="L45" s="5"/>
      <c r="M45" s="5"/>
      <c r="N45" s="5"/>
      <c r="O45" s="5">
        <v>17624</v>
      </c>
      <c r="P45" s="5"/>
      <c r="Q45" s="5"/>
      <c r="R45" s="5">
        <v>0</v>
      </c>
      <c r="S45" s="5">
        <v>0</v>
      </c>
      <c r="T45" s="5"/>
      <c r="U45" s="5">
        <v>42050</v>
      </c>
      <c r="V45" s="5"/>
      <c r="W45" s="5"/>
      <c r="X45" s="5"/>
      <c r="Y45" s="5">
        <v>18669</v>
      </c>
      <c r="Z45" s="5">
        <v>7180</v>
      </c>
      <c r="AA45" s="5">
        <v>0</v>
      </c>
      <c r="AB45" s="5">
        <v>0</v>
      </c>
      <c r="AC45" s="5">
        <f t="shared" ref="AC45" si="67">SUM(B45:AB45)</f>
        <v>271204</v>
      </c>
      <c r="AD45" s="5">
        <f t="shared" ref="AD45" si="68">ROUND(AC45*0.35,2)</f>
        <v>94921.4</v>
      </c>
    </row>
    <row r="46" spans="1:30" ht="15" customHeight="1" x14ac:dyDescent="0.25">
      <c r="A46" s="17">
        <f t="shared" si="12"/>
        <v>44268</v>
      </c>
      <c r="B46" s="5">
        <v>0</v>
      </c>
      <c r="C46" s="5">
        <v>216087</v>
      </c>
      <c r="D46" s="5"/>
      <c r="E46" s="5"/>
      <c r="F46" s="5"/>
      <c r="G46" s="5">
        <v>6533</v>
      </c>
      <c r="H46" s="5"/>
      <c r="I46" s="5">
        <v>37446</v>
      </c>
      <c r="J46" s="5"/>
      <c r="K46" s="5"/>
      <c r="L46" s="5"/>
      <c r="M46" s="5"/>
      <c r="N46" s="5"/>
      <c r="O46" s="5">
        <v>32016</v>
      </c>
      <c r="P46" s="5"/>
      <c r="Q46" s="5"/>
      <c r="R46" s="5">
        <v>0</v>
      </c>
      <c r="S46" s="5">
        <v>0</v>
      </c>
      <c r="T46" s="5"/>
      <c r="U46" s="5">
        <v>51396</v>
      </c>
      <c r="V46" s="5"/>
      <c r="W46" s="5"/>
      <c r="X46" s="5"/>
      <c r="Y46" s="5">
        <v>22649.5</v>
      </c>
      <c r="Z46" s="5">
        <v>5434.5</v>
      </c>
      <c r="AA46" s="5">
        <v>0</v>
      </c>
      <c r="AB46" s="5">
        <v>0</v>
      </c>
      <c r="AC46" s="5">
        <f t="shared" ref="AC46" si="69">SUM(B46:AB46)</f>
        <v>371562</v>
      </c>
      <c r="AD46" s="5">
        <f t="shared" ref="AD46" si="70">ROUND(AC46*0.35,2)</f>
        <v>130046.7</v>
      </c>
    </row>
    <row r="47" spans="1:30" ht="15" customHeight="1" x14ac:dyDescent="0.25">
      <c r="A47" s="17">
        <f t="shared" si="12"/>
        <v>44275</v>
      </c>
      <c r="B47" s="5">
        <v>0</v>
      </c>
      <c r="C47" s="5">
        <v>254087</v>
      </c>
      <c r="D47" s="5"/>
      <c r="E47" s="5"/>
      <c r="F47" s="5"/>
      <c r="G47" s="5">
        <v>2199</v>
      </c>
      <c r="H47" s="5"/>
      <c r="I47" s="5">
        <v>34182</v>
      </c>
      <c r="J47" s="5"/>
      <c r="K47" s="5"/>
      <c r="L47" s="5"/>
      <c r="M47" s="5"/>
      <c r="N47" s="5"/>
      <c r="O47" s="5">
        <v>31575</v>
      </c>
      <c r="P47" s="5"/>
      <c r="Q47" s="5"/>
      <c r="R47" s="5">
        <v>0</v>
      </c>
      <c r="S47" s="5">
        <v>0</v>
      </c>
      <c r="T47" s="5"/>
      <c r="U47" s="5">
        <v>71057.5</v>
      </c>
      <c r="V47" s="5"/>
      <c r="W47" s="5"/>
      <c r="X47" s="5"/>
      <c r="Y47" s="5">
        <v>23451</v>
      </c>
      <c r="Z47" s="5">
        <v>11191.5</v>
      </c>
      <c r="AA47" s="5">
        <v>0</v>
      </c>
      <c r="AB47" s="5">
        <v>0</v>
      </c>
      <c r="AC47" s="5">
        <f t="shared" ref="AC47" si="71">SUM(B47:AB47)</f>
        <v>427743</v>
      </c>
      <c r="AD47" s="5">
        <f t="shared" ref="AD47" si="72">ROUND(AC47*0.35,2)</f>
        <v>149710.04999999999</v>
      </c>
    </row>
    <row r="48" spans="1:30" ht="15" customHeight="1" x14ac:dyDescent="0.25">
      <c r="A48" s="17">
        <f t="shared" si="12"/>
        <v>44282</v>
      </c>
      <c r="B48" s="5">
        <v>0</v>
      </c>
      <c r="C48" s="5">
        <v>220233</v>
      </c>
      <c r="D48" s="5"/>
      <c r="E48" s="5"/>
      <c r="F48" s="5"/>
      <c r="G48" s="5">
        <v>0</v>
      </c>
      <c r="H48" s="5"/>
      <c r="I48" s="5">
        <v>24200</v>
      </c>
      <c r="J48" s="5"/>
      <c r="K48" s="5"/>
      <c r="L48" s="5"/>
      <c r="M48" s="5"/>
      <c r="N48" s="5"/>
      <c r="O48" s="5">
        <v>19011</v>
      </c>
      <c r="P48" s="5"/>
      <c r="Q48" s="5"/>
      <c r="R48" s="5">
        <v>0</v>
      </c>
      <c r="S48" s="5">
        <v>0</v>
      </c>
      <c r="T48" s="5"/>
      <c r="U48" s="5">
        <v>70522</v>
      </c>
      <c r="V48" s="5"/>
      <c r="W48" s="5"/>
      <c r="X48" s="5"/>
      <c r="Y48" s="5">
        <v>22803</v>
      </c>
      <c r="Z48" s="5">
        <v>9889</v>
      </c>
      <c r="AA48" s="5">
        <v>0</v>
      </c>
      <c r="AB48" s="5">
        <v>0</v>
      </c>
      <c r="AC48" s="5">
        <f t="shared" ref="AC48" si="73">SUM(B48:AB48)</f>
        <v>366658</v>
      </c>
      <c r="AD48" s="5">
        <f t="shared" ref="AD48" si="74">ROUND(AC48*0.35,2)</f>
        <v>128330.3</v>
      </c>
    </row>
    <row r="49" spans="1:30" ht="15" customHeight="1" x14ac:dyDescent="0.25">
      <c r="A49" s="17">
        <f t="shared" si="12"/>
        <v>44289</v>
      </c>
      <c r="B49" s="5">
        <v>0</v>
      </c>
      <c r="C49" s="5">
        <v>142946</v>
      </c>
      <c r="D49" s="5"/>
      <c r="E49" s="5"/>
      <c r="F49" s="5"/>
      <c r="G49" s="5">
        <v>0</v>
      </c>
      <c r="H49" s="5"/>
      <c r="I49" s="5">
        <v>16608</v>
      </c>
      <c r="J49" s="5"/>
      <c r="K49" s="5"/>
      <c r="L49" s="5"/>
      <c r="M49" s="5"/>
      <c r="N49" s="5"/>
      <c r="O49" s="5">
        <v>18057</v>
      </c>
      <c r="P49" s="5"/>
      <c r="Q49" s="5"/>
      <c r="R49" s="5">
        <v>0</v>
      </c>
      <c r="S49" s="5">
        <v>0</v>
      </c>
      <c r="T49" s="5"/>
      <c r="U49" s="5">
        <v>81287</v>
      </c>
      <c r="V49" s="5"/>
      <c r="W49" s="5"/>
      <c r="X49" s="5"/>
      <c r="Y49" s="5">
        <v>18308</v>
      </c>
      <c r="Z49" s="5">
        <v>9975</v>
      </c>
      <c r="AA49" s="5">
        <v>0</v>
      </c>
      <c r="AB49" s="5">
        <v>0</v>
      </c>
      <c r="AC49" s="5">
        <f t="shared" ref="AC49" si="75">SUM(B49:AB49)</f>
        <v>287181</v>
      </c>
      <c r="AD49" s="5">
        <f t="shared" ref="AD49" si="76">ROUND(AC49*0.35,2)</f>
        <v>100513.35</v>
      </c>
    </row>
    <row r="50" spans="1:30" ht="15" customHeight="1" x14ac:dyDescent="0.25">
      <c r="A50" s="17">
        <f t="shared" si="12"/>
        <v>44296</v>
      </c>
      <c r="B50" s="5">
        <v>0</v>
      </c>
      <c r="C50" s="5">
        <v>185521.5</v>
      </c>
      <c r="D50" s="5"/>
      <c r="E50" s="5"/>
      <c r="F50" s="5"/>
      <c r="G50" s="5">
        <v>-1989</v>
      </c>
      <c r="H50" s="5"/>
      <c r="I50" s="5">
        <v>6246</v>
      </c>
      <c r="J50" s="5"/>
      <c r="K50" s="5"/>
      <c r="L50" s="5"/>
      <c r="M50" s="5"/>
      <c r="N50" s="5"/>
      <c r="O50" s="5">
        <v>23177</v>
      </c>
      <c r="P50" s="5"/>
      <c r="Q50" s="5"/>
      <c r="R50" s="5">
        <v>0</v>
      </c>
      <c r="S50" s="5">
        <v>0</v>
      </c>
      <c r="T50" s="5"/>
      <c r="U50" s="5">
        <v>46607</v>
      </c>
      <c r="V50" s="5"/>
      <c r="W50" s="5"/>
      <c r="X50" s="5"/>
      <c r="Y50" s="5">
        <v>1586</v>
      </c>
      <c r="Z50" s="5">
        <v>12119.5</v>
      </c>
      <c r="AA50" s="5">
        <v>0</v>
      </c>
      <c r="AB50" s="5">
        <v>0</v>
      </c>
      <c r="AC50" s="5">
        <f t="shared" ref="AC50" si="77">SUM(B50:AB50)</f>
        <v>273268</v>
      </c>
      <c r="AD50" s="5">
        <f t="shared" ref="AD50" si="78">ROUND(AC50*0.35,2)</f>
        <v>95643.8</v>
      </c>
    </row>
    <row r="51" spans="1:30" ht="15" customHeight="1" x14ac:dyDescent="0.25">
      <c r="A51" s="17">
        <f t="shared" si="12"/>
        <v>44303</v>
      </c>
      <c r="B51" s="5">
        <v>0</v>
      </c>
      <c r="C51" s="5">
        <v>115733</v>
      </c>
      <c r="D51" s="5"/>
      <c r="E51" s="5"/>
      <c r="F51" s="5"/>
      <c r="G51" s="5">
        <v>8028</v>
      </c>
      <c r="H51" s="5"/>
      <c r="I51" s="5">
        <v>20750</v>
      </c>
      <c r="J51" s="5"/>
      <c r="K51" s="5"/>
      <c r="L51" s="5"/>
      <c r="M51" s="5"/>
      <c r="N51" s="5"/>
      <c r="O51" s="5">
        <v>48187</v>
      </c>
      <c r="P51" s="5"/>
      <c r="Q51" s="5"/>
      <c r="R51" s="5">
        <v>0</v>
      </c>
      <c r="S51" s="5">
        <v>0</v>
      </c>
      <c r="T51" s="5"/>
      <c r="U51" s="5">
        <v>58663</v>
      </c>
      <c r="V51" s="5"/>
      <c r="W51" s="5"/>
      <c r="X51" s="5"/>
      <c r="Y51" s="5">
        <v>21499</v>
      </c>
      <c r="Z51" s="5">
        <v>12096</v>
      </c>
      <c r="AA51" s="5">
        <v>0</v>
      </c>
      <c r="AB51" s="5">
        <v>0</v>
      </c>
      <c r="AC51" s="5">
        <f t="shared" ref="AC51" si="79">SUM(B51:AB51)</f>
        <v>284956</v>
      </c>
      <c r="AD51" s="5">
        <f t="shared" ref="AD51" si="80">ROUND(AC51*0.35,2)</f>
        <v>99734.6</v>
      </c>
    </row>
    <row r="52" spans="1:30" ht="15" customHeight="1" x14ac:dyDescent="0.25">
      <c r="A52" s="17">
        <f t="shared" si="12"/>
        <v>44310</v>
      </c>
      <c r="B52" s="5">
        <v>0</v>
      </c>
      <c r="C52" s="5">
        <v>154511</v>
      </c>
      <c r="D52" s="5"/>
      <c r="E52" s="5"/>
      <c r="F52" s="5"/>
      <c r="G52" s="5">
        <v>508</v>
      </c>
      <c r="H52" s="5"/>
      <c r="I52" s="5">
        <v>9830</v>
      </c>
      <c r="J52" s="5"/>
      <c r="K52" s="5"/>
      <c r="L52" s="5"/>
      <c r="M52" s="5"/>
      <c r="N52" s="5"/>
      <c r="O52" s="5">
        <v>22805</v>
      </c>
      <c r="P52" s="5"/>
      <c r="Q52" s="5"/>
      <c r="R52" s="5">
        <v>0</v>
      </c>
      <c r="S52" s="5">
        <v>0</v>
      </c>
      <c r="T52" s="5"/>
      <c r="U52" s="5">
        <v>77143</v>
      </c>
      <c r="V52" s="5"/>
      <c r="W52" s="5"/>
      <c r="X52" s="5"/>
      <c r="Y52" s="5">
        <v>17791.5</v>
      </c>
      <c r="Z52" s="5">
        <v>-829</v>
      </c>
      <c r="AA52" s="5">
        <v>0</v>
      </c>
      <c r="AB52" s="5">
        <v>0</v>
      </c>
      <c r="AC52" s="5">
        <f t="shared" ref="AC52" si="81">SUM(B52:AB52)</f>
        <v>281759.5</v>
      </c>
      <c r="AD52" s="5">
        <f t="shared" ref="AD52" si="82">ROUND(AC52*0.35,2)</f>
        <v>98615.83</v>
      </c>
    </row>
    <row r="53" spans="1:30" ht="15" customHeight="1" x14ac:dyDescent="0.25">
      <c r="A53" s="17">
        <f t="shared" si="12"/>
        <v>44317</v>
      </c>
      <c r="B53" s="5">
        <v>0</v>
      </c>
      <c r="C53" s="5">
        <v>123233</v>
      </c>
      <c r="D53" s="5"/>
      <c r="E53" s="5"/>
      <c r="F53" s="5"/>
      <c r="G53" s="5">
        <v>8011</v>
      </c>
      <c r="H53" s="5"/>
      <c r="I53" s="5">
        <v>15189</v>
      </c>
      <c r="J53" s="5"/>
      <c r="K53" s="5"/>
      <c r="L53" s="5"/>
      <c r="M53" s="5"/>
      <c r="N53" s="5"/>
      <c r="O53" s="5">
        <v>42588</v>
      </c>
      <c r="P53" s="5"/>
      <c r="Q53" s="5"/>
      <c r="R53" s="5">
        <v>0</v>
      </c>
      <c r="S53" s="5">
        <v>0</v>
      </c>
      <c r="T53" s="5"/>
      <c r="U53" s="5">
        <v>105707</v>
      </c>
      <c r="V53" s="5"/>
      <c r="W53" s="5"/>
      <c r="X53" s="5"/>
      <c r="Y53" s="5">
        <v>18580</v>
      </c>
      <c r="Z53" s="5">
        <v>11383.5</v>
      </c>
      <c r="AA53" s="5">
        <v>0</v>
      </c>
      <c r="AB53" s="5">
        <v>0</v>
      </c>
      <c r="AC53" s="5">
        <f t="shared" ref="AC53" si="83">SUM(B53:AB53)</f>
        <v>324691.5</v>
      </c>
      <c r="AD53" s="5">
        <f t="shared" ref="AD53" si="84">ROUND(AC53*0.35,2)</f>
        <v>113642.03</v>
      </c>
    </row>
    <row r="54" spans="1:30" ht="15" customHeight="1" x14ac:dyDescent="0.25">
      <c r="A54" s="17">
        <f t="shared" si="12"/>
        <v>44324</v>
      </c>
      <c r="B54" s="5">
        <v>0</v>
      </c>
      <c r="C54" s="5">
        <v>199477</v>
      </c>
      <c r="D54" s="5"/>
      <c r="E54" s="5"/>
      <c r="F54" s="5"/>
      <c r="G54" s="5">
        <v>6127</v>
      </c>
      <c r="H54" s="5"/>
      <c r="I54" s="5">
        <v>17477</v>
      </c>
      <c r="J54" s="5"/>
      <c r="K54" s="5"/>
      <c r="L54" s="5"/>
      <c r="M54" s="5"/>
      <c r="N54" s="5"/>
      <c r="O54" s="5">
        <v>8006</v>
      </c>
      <c r="P54" s="5"/>
      <c r="Q54" s="5"/>
      <c r="R54" s="5">
        <v>0</v>
      </c>
      <c r="S54" s="5">
        <v>0</v>
      </c>
      <c r="T54" s="5"/>
      <c r="U54" s="5">
        <v>48766</v>
      </c>
      <c r="V54" s="5"/>
      <c r="W54" s="5"/>
      <c r="X54" s="5"/>
      <c r="Y54" s="5">
        <v>11262</v>
      </c>
      <c r="Z54" s="5">
        <v>12985.5</v>
      </c>
      <c r="AA54" s="5">
        <v>0</v>
      </c>
      <c r="AB54" s="5">
        <v>0</v>
      </c>
      <c r="AC54" s="5">
        <f t="shared" ref="AC54" si="85">SUM(B54:AB54)</f>
        <v>304100.5</v>
      </c>
      <c r="AD54" s="5">
        <f t="shared" ref="AD54" si="86">ROUND(AC54*0.35,2)</f>
        <v>106435.18</v>
      </c>
    </row>
    <row r="55" spans="1:30" ht="15" customHeight="1" x14ac:dyDescent="0.25">
      <c r="A55" s="17">
        <f t="shared" si="12"/>
        <v>44331</v>
      </c>
      <c r="B55" s="5">
        <v>0</v>
      </c>
      <c r="C55" s="5">
        <v>264461.5</v>
      </c>
      <c r="D55" s="5"/>
      <c r="E55" s="5"/>
      <c r="F55" s="5"/>
      <c r="G55" s="5">
        <v>10819</v>
      </c>
      <c r="H55" s="5"/>
      <c r="I55" s="5">
        <v>14374</v>
      </c>
      <c r="J55" s="5"/>
      <c r="K55" s="5"/>
      <c r="L55" s="5"/>
      <c r="M55" s="5"/>
      <c r="N55" s="5"/>
      <c r="O55" s="5">
        <v>51916</v>
      </c>
      <c r="P55" s="5"/>
      <c r="Q55" s="5"/>
      <c r="R55" s="5">
        <v>0</v>
      </c>
      <c r="S55" s="5">
        <v>0</v>
      </c>
      <c r="T55" s="5"/>
      <c r="U55" s="5">
        <v>-1925</v>
      </c>
      <c r="V55" s="5"/>
      <c r="W55" s="5"/>
      <c r="X55" s="5"/>
      <c r="Y55" s="5">
        <v>23349</v>
      </c>
      <c r="Z55" s="5">
        <v>-12355.5</v>
      </c>
      <c r="AA55" s="5">
        <v>0</v>
      </c>
      <c r="AB55" s="5">
        <v>0</v>
      </c>
      <c r="AC55" s="5">
        <f t="shared" ref="AC55" si="87">SUM(B55:AB55)</f>
        <v>350639</v>
      </c>
      <c r="AD55" s="5">
        <f t="shared" ref="AD55" si="88">ROUND(AC55*0.35,2)</f>
        <v>122723.65</v>
      </c>
    </row>
    <row r="56" spans="1:30" ht="15" customHeight="1" x14ac:dyDescent="0.25">
      <c r="A56" s="17">
        <f t="shared" si="12"/>
        <v>44338</v>
      </c>
      <c r="B56" s="5">
        <v>0</v>
      </c>
      <c r="C56" s="5">
        <v>210933</v>
      </c>
      <c r="D56" s="5"/>
      <c r="E56" s="5"/>
      <c r="F56" s="5"/>
      <c r="G56" s="5">
        <v>12974</v>
      </c>
      <c r="H56" s="5"/>
      <c r="I56" s="5">
        <v>17957</v>
      </c>
      <c r="J56" s="5"/>
      <c r="K56" s="5"/>
      <c r="L56" s="5"/>
      <c r="M56" s="5"/>
      <c r="N56" s="5"/>
      <c r="O56" s="5">
        <v>-13713</v>
      </c>
      <c r="P56" s="5"/>
      <c r="Q56" s="5"/>
      <c r="R56" s="5">
        <v>0</v>
      </c>
      <c r="S56" s="5">
        <v>0</v>
      </c>
      <c r="T56" s="5"/>
      <c r="U56" s="5">
        <v>79883</v>
      </c>
      <c r="V56" s="5"/>
      <c r="W56" s="5"/>
      <c r="X56" s="5"/>
      <c r="Y56" s="5">
        <v>25492</v>
      </c>
      <c r="Z56" s="5">
        <v>16743</v>
      </c>
      <c r="AA56" s="5">
        <v>0</v>
      </c>
      <c r="AB56" s="5">
        <v>0</v>
      </c>
      <c r="AC56" s="5">
        <f t="shared" ref="AC56" si="89">SUM(B56:AB56)</f>
        <v>350269</v>
      </c>
      <c r="AD56" s="5">
        <f t="shared" ref="AD56" si="90">ROUND(AC56*0.35,2)</f>
        <v>122594.15</v>
      </c>
    </row>
    <row r="57" spans="1:30" ht="15" customHeight="1" x14ac:dyDescent="0.25">
      <c r="A57" s="17">
        <f t="shared" si="12"/>
        <v>44345</v>
      </c>
      <c r="B57" s="5">
        <v>0</v>
      </c>
      <c r="C57" s="5">
        <v>138230.5</v>
      </c>
      <c r="D57" s="5"/>
      <c r="E57" s="5"/>
      <c r="F57" s="5"/>
      <c r="G57" s="5">
        <v>15961</v>
      </c>
      <c r="H57" s="5"/>
      <c r="I57" s="5">
        <v>22960</v>
      </c>
      <c r="J57" s="5"/>
      <c r="K57" s="5"/>
      <c r="L57" s="5"/>
      <c r="M57" s="5"/>
      <c r="N57" s="5"/>
      <c r="O57" s="5">
        <v>36409</v>
      </c>
      <c r="P57" s="5"/>
      <c r="Q57" s="5"/>
      <c r="R57" s="5">
        <v>0</v>
      </c>
      <c r="S57" s="5">
        <v>0</v>
      </c>
      <c r="T57" s="5"/>
      <c r="U57" s="5">
        <v>8479</v>
      </c>
      <c r="V57" s="5"/>
      <c r="W57" s="5"/>
      <c r="X57" s="5"/>
      <c r="Y57" s="5">
        <v>25063</v>
      </c>
      <c r="Z57" s="5">
        <v>11464.5</v>
      </c>
      <c r="AA57" s="5">
        <v>0</v>
      </c>
      <c r="AB57" s="5">
        <v>0</v>
      </c>
      <c r="AC57" s="5">
        <f t="shared" ref="AC57" si="91">SUM(B57:AB57)</f>
        <v>258567</v>
      </c>
      <c r="AD57" s="5">
        <f t="shared" ref="AD57" si="92">ROUND(AC57*0.35,2)</f>
        <v>90498.45</v>
      </c>
    </row>
    <row r="58" spans="1:30" ht="15" customHeight="1" x14ac:dyDescent="0.25">
      <c r="A58" s="17">
        <f t="shared" si="12"/>
        <v>44352</v>
      </c>
      <c r="B58" s="5">
        <v>0</v>
      </c>
      <c r="C58" s="5">
        <v>158632</v>
      </c>
      <c r="D58" s="5"/>
      <c r="E58" s="5"/>
      <c r="F58" s="5"/>
      <c r="G58" s="5">
        <v>10071</v>
      </c>
      <c r="H58" s="5"/>
      <c r="I58" s="5">
        <v>29411</v>
      </c>
      <c r="J58" s="5"/>
      <c r="K58" s="5"/>
      <c r="L58" s="5"/>
      <c r="M58" s="5"/>
      <c r="N58" s="5"/>
      <c r="O58" s="5">
        <v>21808</v>
      </c>
      <c r="P58" s="5"/>
      <c r="Q58" s="5"/>
      <c r="R58" s="5">
        <v>0</v>
      </c>
      <c r="S58" s="5">
        <v>0</v>
      </c>
      <c r="T58" s="5"/>
      <c r="U58" s="5">
        <v>56922</v>
      </c>
      <c r="V58" s="5"/>
      <c r="W58" s="5"/>
      <c r="X58" s="5"/>
      <c r="Y58" s="5">
        <v>28252</v>
      </c>
      <c r="Z58" s="5">
        <v>14477.5</v>
      </c>
      <c r="AA58" s="5">
        <v>0</v>
      </c>
      <c r="AB58" s="5">
        <v>0</v>
      </c>
      <c r="AC58" s="5">
        <f t="shared" ref="AC58" si="93">SUM(B58:AB58)</f>
        <v>319573.5</v>
      </c>
      <c r="AD58" s="5">
        <f t="shared" ref="AD58" si="94">ROUND(AC58*0.35,2)</f>
        <v>111850.73</v>
      </c>
    </row>
    <row r="59" spans="1:30" ht="15" customHeight="1" x14ac:dyDescent="0.25">
      <c r="A59" s="17">
        <f t="shared" si="12"/>
        <v>44359</v>
      </c>
      <c r="B59" s="5">
        <v>0</v>
      </c>
      <c r="C59" s="5">
        <v>164116.5</v>
      </c>
      <c r="D59" s="5"/>
      <c r="E59" s="5"/>
      <c r="F59" s="5"/>
      <c r="G59" s="5">
        <v>3420</v>
      </c>
      <c r="H59" s="5"/>
      <c r="I59" s="5">
        <v>31612</v>
      </c>
      <c r="J59" s="5"/>
      <c r="K59" s="5"/>
      <c r="L59" s="5"/>
      <c r="M59" s="5"/>
      <c r="N59" s="5"/>
      <c r="O59" s="5">
        <v>36528</v>
      </c>
      <c r="P59" s="5"/>
      <c r="Q59" s="5"/>
      <c r="R59" s="5">
        <v>0</v>
      </c>
      <c r="S59" s="5">
        <v>0</v>
      </c>
      <c r="T59" s="5"/>
      <c r="U59" s="5">
        <v>126802</v>
      </c>
      <c r="V59" s="5"/>
      <c r="W59" s="5"/>
      <c r="X59" s="5"/>
      <c r="Y59" s="5">
        <v>24579</v>
      </c>
      <c r="Z59" s="5">
        <v>10807</v>
      </c>
      <c r="AA59" s="5">
        <v>0</v>
      </c>
      <c r="AB59" s="5">
        <v>0</v>
      </c>
      <c r="AC59" s="5">
        <f t="shared" ref="AC59" si="95">SUM(B59:AB59)</f>
        <v>397864.5</v>
      </c>
      <c r="AD59" s="5">
        <f t="shared" ref="AD59" si="96">ROUND(AC59*0.35,2)</f>
        <v>139252.57999999999</v>
      </c>
    </row>
    <row r="60" spans="1:30" ht="15" customHeight="1" x14ac:dyDescent="0.25">
      <c r="A60" s="17">
        <f t="shared" si="12"/>
        <v>44366</v>
      </c>
      <c r="B60" s="5">
        <v>0</v>
      </c>
      <c r="C60" s="5">
        <v>180466</v>
      </c>
      <c r="D60" s="5"/>
      <c r="E60" s="5"/>
      <c r="F60" s="5"/>
      <c r="G60" s="5">
        <v>18897</v>
      </c>
      <c r="H60" s="5"/>
      <c r="I60" s="5">
        <v>9936</v>
      </c>
      <c r="J60" s="5"/>
      <c r="K60" s="5"/>
      <c r="L60" s="5"/>
      <c r="M60" s="5"/>
      <c r="N60" s="5"/>
      <c r="O60" s="5">
        <v>14357</v>
      </c>
      <c r="P60" s="5"/>
      <c r="Q60" s="5"/>
      <c r="R60" s="5">
        <v>0</v>
      </c>
      <c r="S60" s="5">
        <v>0</v>
      </c>
      <c r="T60" s="5"/>
      <c r="U60" s="5">
        <v>39311</v>
      </c>
      <c r="V60" s="5"/>
      <c r="W60" s="5"/>
      <c r="X60" s="5"/>
      <c r="Y60" s="5">
        <v>19277</v>
      </c>
      <c r="Z60" s="5">
        <v>18593</v>
      </c>
      <c r="AA60" s="5">
        <v>0</v>
      </c>
      <c r="AB60" s="5">
        <v>0</v>
      </c>
      <c r="AC60" s="5">
        <f t="shared" ref="AC60" si="97">SUM(B60:AB60)</f>
        <v>300837</v>
      </c>
      <c r="AD60" s="5">
        <f t="shared" ref="AD60" si="98">ROUND(AC60*0.35,2)</f>
        <v>105292.95</v>
      </c>
    </row>
    <row r="61" spans="1:30" ht="15" customHeight="1" x14ac:dyDescent="0.25">
      <c r="A61" s="17">
        <f t="shared" si="12"/>
        <v>44373</v>
      </c>
      <c r="B61" s="5">
        <v>0</v>
      </c>
      <c r="C61" s="5">
        <v>132335</v>
      </c>
      <c r="D61" s="5"/>
      <c r="E61" s="5"/>
      <c r="F61" s="5"/>
      <c r="G61" s="5">
        <v>-3010</v>
      </c>
      <c r="H61" s="5"/>
      <c r="I61" s="5">
        <v>62118</v>
      </c>
      <c r="J61" s="5"/>
      <c r="K61" s="5"/>
      <c r="L61" s="5"/>
      <c r="M61" s="5"/>
      <c r="N61" s="5"/>
      <c r="O61" s="5">
        <v>46199</v>
      </c>
      <c r="P61" s="5"/>
      <c r="Q61" s="5"/>
      <c r="R61" s="5">
        <v>0</v>
      </c>
      <c r="S61" s="5">
        <v>0</v>
      </c>
      <c r="T61" s="5"/>
      <c r="U61" s="5">
        <v>130640</v>
      </c>
      <c r="V61" s="5"/>
      <c r="W61" s="5"/>
      <c r="X61" s="5"/>
      <c r="Y61" s="5">
        <v>25787</v>
      </c>
      <c r="Z61" s="5">
        <v>13242.5</v>
      </c>
      <c r="AA61" s="5">
        <v>0</v>
      </c>
      <c r="AB61" s="5">
        <v>0</v>
      </c>
      <c r="AC61" s="5">
        <f t="shared" ref="AC61" si="99">SUM(B61:AB61)</f>
        <v>407311.5</v>
      </c>
      <c r="AD61" s="5">
        <f t="shared" ref="AD61" si="100">ROUND(AC61*0.35,2)</f>
        <v>142559.03</v>
      </c>
    </row>
    <row r="62" spans="1:30" ht="15" customHeight="1" x14ac:dyDescent="0.25">
      <c r="A62" s="20" t="s">
        <v>41</v>
      </c>
      <c r="B62" s="5">
        <v>0</v>
      </c>
      <c r="C62" s="5">
        <v>100254</v>
      </c>
      <c r="D62" s="5"/>
      <c r="E62" s="5"/>
      <c r="F62" s="5"/>
      <c r="G62" s="5">
        <v>0</v>
      </c>
      <c r="H62" s="5"/>
      <c r="I62" s="5">
        <v>-1469</v>
      </c>
      <c r="J62" s="5"/>
      <c r="K62" s="5"/>
      <c r="L62" s="5"/>
      <c r="M62" s="5"/>
      <c r="N62" s="5"/>
      <c r="O62" s="5">
        <v>8409</v>
      </c>
      <c r="P62" s="5"/>
      <c r="Q62" s="5"/>
      <c r="R62" s="5">
        <v>0</v>
      </c>
      <c r="S62" s="5">
        <v>0</v>
      </c>
      <c r="T62" s="5"/>
      <c r="U62" s="5">
        <v>39578</v>
      </c>
      <c r="V62" s="5"/>
      <c r="W62" s="5"/>
      <c r="X62" s="5"/>
      <c r="Y62" s="5">
        <v>7078</v>
      </c>
      <c r="Z62" s="5">
        <v>7243</v>
      </c>
      <c r="AA62" s="5">
        <v>0</v>
      </c>
      <c r="AB62" s="5">
        <v>0</v>
      </c>
      <c r="AC62" s="5">
        <f t="shared" ref="AC62" si="101">SUM(B62:AB62)</f>
        <v>161093</v>
      </c>
      <c r="AD62" s="5">
        <f>ROUND(AC62*0.35,2)+0.01</f>
        <v>56382.560000000005</v>
      </c>
    </row>
    <row r="63" spans="1:30" ht="15" customHeight="1" x14ac:dyDescent="0.25">
      <c r="H63" s="6"/>
    </row>
    <row r="64" spans="1:30" ht="15" customHeight="1" thickBot="1" x14ac:dyDescent="0.3">
      <c r="B64" s="7">
        <f t="shared" ref="B64:AD64" si="102">SUM(B10:B63)</f>
        <v>0</v>
      </c>
      <c r="C64" s="7">
        <f t="shared" si="102"/>
        <v>7684005.4100000001</v>
      </c>
      <c r="D64" s="7">
        <f t="shared" si="102"/>
        <v>0</v>
      </c>
      <c r="E64" s="7">
        <f t="shared" si="102"/>
        <v>0</v>
      </c>
      <c r="F64" s="7">
        <f t="shared" si="102"/>
        <v>0</v>
      </c>
      <c r="G64" s="7">
        <f t="shared" si="102"/>
        <v>97415</v>
      </c>
      <c r="H64" s="7">
        <f t="shared" si="102"/>
        <v>0</v>
      </c>
      <c r="I64" s="7">
        <f t="shared" si="102"/>
        <v>485709</v>
      </c>
      <c r="J64" s="7">
        <f t="shared" si="102"/>
        <v>0</v>
      </c>
      <c r="K64" s="7">
        <f t="shared" si="102"/>
        <v>0</v>
      </c>
      <c r="L64" s="7">
        <f t="shared" si="102"/>
        <v>0</v>
      </c>
      <c r="M64" s="7">
        <f t="shared" si="102"/>
        <v>0</v>
      </c>
      <c r="N64" s="7">
        <f t="shared" si="102"/>
        <v>0</v>
      </c>
      <c r="O64" s="7">
        <f t="shared" si="102"/>
        <v>1281253.83</v>
      </c>
      <c r="P64" s="7">
        <f t="shared" si="102"/>
        <v>0</v>
      </c>
      <c r="Q64" s="7">
        <f t="shared" si="102"/>
        <v>0</v>
      </c>
      <c r="R64" s="7">
        <f t="shared" si="102"/>
        <v>0</v>
      </c>
      <c r="S64" s="7">
        <f t="shared" si="102"/>
        <v>0</v>
      </c>
      <c r="T64" s="7">
        <f t="shared" si="102"/>
        <v>0</v>
      </c>
      <c r="U64" s="7">
        <f t="shared" si="102"/>
        <v>3343119.25</v>
      </c>
      <c r="V64" s="7">
        <f t="shared" si="102"/>
        <v>0</v>
      </c>
      <c r="W64" s="7">
        <f t="shared" si="102"/>
        <v>0</v>
      </c>
      <c r="X64" s="7">
        <f t="shared" si="102"/>
        <v>0</v>
      </c>
      <c r="Y64" s="7">
        <f t="shared" si="102"/>
        <v>811372.71</v>
      </c>
      <c r="Z64" s="7">
        <f t="shared" si="102"/>
        <v>227599.01</v>
      </c>
      <c r="AA64" s="7">
        <f t="shared" si="102"/>
        <v>49072.09</v>
      </c>
      <c r="AB64" s="7">
        <f t="shared" si="102"/>
        <v>0</v>
      </c>
      <c r="AC64" s="7">
        <f t="shared" si="102"/>
        <v>13979546.300000001</v>
      </c>
      <c r="AD64" s="7">
        <f t="shared" si="102"/>
        <v>4892841.2400000012</v>
      </c>
    </row>
    <row r="65" spans="1:1" ht="15" customHeight="1" thickTop="1" x14ac:dyDescent="0.25"/>
    <row r="66" spans="1:1" ht="15" customHeight="1" x14ac:dyDescent="0.25">
      <c r="A66" s="14" t="s">
        <v>35</v>
      </c>
    </row>
    <row r="67" spans="1:1" ht="15" customHeight="1" x14ac:dyDescent="0.25">
      <c r="A67" s="14" t="s">
        <v>42</v>
      </c>
    </row>
  </sheetData>
  <mergeCells count="2">
    <mergeCell ref="A8:AD8"/>
    <mergeCell ref="A1:AD1"/>
  </mergeCells>
  <pageMargins left="0.25" right="0.25" top="0.25" bottom="0.25" header="0" footer="0"/>
  <pageSetup paperSize="5" scale="5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zoomScaleNormal="100" workbookViewId="0">
      <pane ySplit="7" topLeftCell="A39" activePane="bottomLeft" state="frozen"/>
      <selection activeCell="P43" sqref="P43"/>
      <selection pane="bottomLeft" activeCell="A64" sqref="A64"/>
    </sheetView>
  </sheetViews>
  <sheetFormatPr defaultColWidth="10.7109375" defaultRowHeight="15" customHeight="1" x14ac:dyDescent="0.25"/>
  <cols>
    <col min="1" max="1" width="11.7109375" style="3" customWidth="1"/>
    <col min="2" max="2" width="13.7109375" style="2" customWidth="1"/>
    <col min="3" max="3" width="15.28515625" style="2" bestFit="1" customWidth="1"/>
    <col min="4" max="4" width="14.28515625" style="2" bestFit="1" customWidth="1"/>
    <col min="5" max="5" width="13.7109375" style="2" customWidth="1"/>
    <col min="6" max="6" width="13.7109375" style="2" hidden="1" customWidth="1"/>
    <col min="7" max="7" width="14.28515625" style="2" bestFit="1" customWidth="1"/>
    <col min="8" max="8" width="14.28515625" style="2" hidden="1" customWidth="1"/>
    <col min="9" max="9" width="13.7109375" style="2" hidden="1" customWidth="1"/>
    <col min="10" max="11" width="14.28515625" style="2" bestFit="1" customWidth="1"/>
    <col min="12" max="12" width="13.7109375" style="2" customWidth="1"/>
    <col min="13" max="18" width="14.28515625" style="2" bestFit="1" customWidth="1"/>
    <col min="19" max="19" width="13.7109375" style="2" customWidth="1"/>
    <col min="20" max="21" width="14.28515625" style="2" bestFit="1" customWidth="1"/>
    <col min="22" max="22" width="13.7109375" style="2" hidden="1" customWidth="1"/>
    <col min="23" max="23" width="14.28515625" style="2" bestFit="1" customWidth="1"/>
    <col min="24" max="24" width="14.28515625" style="2" customWidth="1"/>
    <col min="25" max="25" width="14.28515625" style="2" bestFit="1" customWidth="1"/>
    <col min="26" max="26" width="14.28515625" style="2" hidden="1" customWidth="1"/>
    <col min="27" max="27" width="13.7109375" style="2" hidden="1" customWidth="1"/>
    <col min="28" max="28" width="14.28515625" style="2" bestFit="1" customWidth="1"/>
    <col min="29" max="30" width="15.28515625" style="2" bestFit="1" customWidth="1"/>
    <col min="31" max="16384" width="10.7109375" style="2"/>
  </cols>
  <sheetData>
    <row r="1" spans="1:30" ht="15" customHeight="1" x14ac:dyDescent="0.25">
      <c r="A1" s="25" t="s">
        <v>24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</row>
    <row r="2" spans="1:30" ht="15" customHeight="1" x14ac:dyDescent="0.25">
      <c r="B2" s="13"/>
      <c r="C2" s="13"/>
      <c r="D2" s="13"/>
      <c r="E2" s="13"/>
      <c r="F2" s="16"/>
      <c r="G2" s="13"/>
      <c r="H2" s="13"/>
      <c r="I2" s="13"/>
      <c r="J2" s="13"/>
      <c r="K2" s="13"/>
      <c r="L2" s="13"/>
      <c r="M2" s="15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9"/>
      <c r="AA2" s="13"/>
      <c r="AB2" s="13"/>
      <c r="AC2" s="13"/>
      <c r="AD2" s="13"/>
    </row>
    <row r="3" spans="1:30" s="11" customFormat="1" ht="38.25" x14ac:dyDescent="0.2">
      <c r="A3" s="8"/>
      <c r="B3" s="9" t="s">
        <v>0</v>
      </c>
      <c r="C3" s="9" t="s">
        <v>1</v>
      </c>
      <c r="D3" s="10" t="s">
        <v>2</v>
      </c>
      <c r="E3" s="10" t="s">
        <v>30</v>
      </c>
      <c r="F3" s="10" t="s">
        <v>32</v>
      </c>
      <c r="G3" s="9" t="s">
        <v>3</v>
      </c>
      <c r="H3" s="10" t="s">
        <v>4</v>
      </c>
      <c r="I3" s="10" t="s">
        <v>5</v>
      </c>
      <c r="J3" s="10" t="s">
        <v>6</v>
      </c>
      <c r="K3" s="10" t="s">
        <v>7</v>
      </c>
      <c r="L3" s="9" t="s">
        <v>8</v>
      </c>
      <c r="M3" s="10" t="s">
        <v>31</v>
      </c>
      <c r="N3" s="10" t="s">
        <v>9</v>
      </c>
      <c r="O3" s="10" t="s">
        <v>10</v>
      </c>
      <c r="P3" s="9" t="s">
        <v>11</v>
      </c>
      <c r="Q3" s="9" t="s">
        <v>12</v>
      </c>
      <c r="R3" s="9" t="s">
        <v>13</v>
      </c>
      <c r="S3" s="10" t="s">
        <v>14</v>
      </c>
      <c r="T3" s="10" t="s">
        <v>15</v>
      </c>
      <c r="U3" s="9" t="s">
        <v>16</v>
      </c>
      <c r="V3" s="10" t="s">
        <v>17</v>
      </c>
      <c r="W3" s="9" t="s">
        <v>18</v>
      </c>
      <c r="X3" s="10" t="s">
        <v>19</v>
      </c>
      <c r="Y3" s="10" t="s">
        <v>20</v>
      </c>
      <c r="Z3" s="10" t="s">
        <v>39</v>
      </c>
      <c r="AA3" s="10" t="s">
        <v>22</v>
      </c>
      <c r="AB3" s="10" t="s">
        <v>21</v>
      </c>
      <c r="AC3" s="9" t="s">
        <v>23</v>
      </c>
      <c r="AD3" s="9" t="s">
        <v>25</v>
      </c>
    </row>
    <row r="4" spans="1:30" s="13" customFormat="1" ht="15" customHeight="1" x14ac:dyDescent="0.25">
      <c r="A4" s="3"/>
      <c r="B4" s="13">
        <v>0</v>
      </c>
      <c r="C4" s="13">
        <v>23</v>
      </c>
      <c r="D4" s="13">
        <v>5</v>
      </c>
      <c r="E4" s="13">
        <v>2</v>
      </c>
      <c r="F4" s="16"/>
      <c r="G4" s="13">
        <v>3</v>
      </c>
      <c r="J4" s="13">
        <v>2</v>
      </c>
      <c r="K4" s="13">
        <v>3</v>
      </c>
      <c r="L4" s="13">
        <v>1</v>
      </c>
      <c r="M4" s="15">
        <v>2</v>
      </c>
      <c r="N4" s="13">
        <v>7</v>
      </c>
      <c r="O4" s="13">
        <v>0</v>
      </c>
      <c r="P4" s="13">
        <v>1</v>
      </c>
      <c r="Q4" s="13">
        <v>2</v>
      </c>
      <c r="R4" s="13">
        <v>12</v>
      </c>
      <c r="S4" s="13">
        <v>0</v>
      </c>
      <c r="T4" s="13">
        <v>1</v>
      </c>
      <c r="U4" s="13">
        <v>5</v>
      </c>
      <c r="W4" s="13">
        <v>2</v>
      </c>
      <c r="Y4" s="13">
        <v>6</v>
      </c>
      <c r="Z4" s="19"/>
      <c r="AB4" s="13">
        <v>3</v>
      </c>
      <c r="AC4" s="13">
        <f>SUM(B4:AB4)</f>
        <v>80</v>
      </c>
    </row>
    <row r="6" spans="1:30" ht="15" customHeight="1" x14ac:dyDescent="0.25">
      <c r="A6" s="18" t="s">
        <v>36</v>
      </c>
      <c r="B6" s="5">
        <v>129417.25</v>
      </c>
      <c r="C6" s="5">
        <v>12833791.25</v>
      </c>
      <c r="D6" s="5">
        <v>6798873</v>
      </c>
      <c r="E6" s="5">
        <v>963222</v>
      </c>
      <c r="F6" s="5"/>
      <c r="G6" s="5">
        <v>3403726</v>
      </c>
      <c r="H6" s="5"/>
      <c r="I6" s="5"/>
      <c r="J6" s="5">
        <v>1345948.5</v>
      </c>
      <c r="K6" s="5">
        <v>1626202</v>
      </c>
      <c r="L6" s="5">
        <v>548027</v>
      </c>
      <c r="M6" s="5">
        <v>66953.75</v>
      </c>
      <c r="N6" s="5">
        <v>4910569.75</v>
      </c>
      <c r="O6" s="5">
        <v>195938</v>
      </c>
      <c r="P6" s="5">
        <v>1222116</v>
      </c>
      <c r="Q6" s="5">
        <v>847579.5</v>
      </c>
      <c r="R6" s="5">
        <v>2894340</v>
      </c>
      <c r="S6" s="5">
        <v>107865</v>
      </c>
      <c r="T6" s="5">
        <v>2662489.25</v>
      </c>
      <c r="U6" s="5">
        <v>3993077</v>
      </c>
      <c r="V6" s="5"/>
      <c r="W6" s="5">
        <v>1299039.25</v>
      </c>
      <c r="X6" s="5"/>
      <c r="Y6" s="5">
        <v>3041727</v>
      </c>
      <c r="Z6" s="5"/>
      <c r="AA6" s="5"/>
      <c r="AB6" s="5">
        <v>1247278.5</v>
      </c>
      <c r="AC6" s="5">
        <v>50138180</v>
      </c>
      <c r="AD6" s="5">
        <v>17548363.039999999</v>
      </c>
    </row>
    <row r="8" spans="1:30" ht="15" customHeight="1" x14ac:dyDescent="0.25">
      <c r="A8" s="24" t="s">
        <v>37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</row>
    <row r="10" spans="1:30" ht="15" customHeight="1" x14ac:dyDescent="0.25">
      <c r="A10" s="17" t="s">
        <v>34</v>
      </c>
      <c r="B10" s="5">
        <v>0</v>
      </c>
      <c r="C10" s="5">
        <v>224368</v>
      </c>
      <c r="D10" s="5">
        <v>-52116.5</v>
      </c>
      <c r="E10" s="5">
        <v>0</v>
      </c>
      <c r="F10" s="5"/>
      <c r="G10" s="5">
        <v>55132</v>
      </c>
      <c r="H10" s="5">
        <v>0</v>
      </c>
      <c r="I10" s="5">
        <v>0</v>
      </c>
      <c r="J10" s="5">
        <v>30606</v>
      </c>
      <c r="K10" s="5">
        <v>0</v>
      </c>
      <c r="L10" s="5">
        <v>1534</v>
      </c>
      <c r="M10" s="5">
        <v>0</v>
      </c>
      <c r="N10" s="5">
        <v>53932.5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23205</v>
      </c>
      <c r="U10" s="5">
        <v>0</v>
      </c>
      <c r="V10" s="5">
        <v>0</v>
      </c>
      <c r="W10" s="5">
        <v>5773</v>
      </c>
      <c r="X10" s="5">
        <v>0</v>
      </c>
      <c r="Y10" s="5">
        <v>39123</v>
      </c>
      <c r="Z10" s="5"/>
      <c r="AA10" s="5">
        <v>0</v>
      </c>
      <c r="AB10" s="5">
        <v>0</v>
      </c>
      <c r="AC10" s="5">
        <f t="shared" ref="AC10:AC15" si="0">SUM(B10:AB10)</f>
        <v>381557</v>
      </c>
      <c r="AD10" s="5">
        <f t="shared" ref="AD10:AD15" si="1">ROUND(AC10*0.35,2)</f>
        <v>133544.95000000001</v>
      </c>
    </row>
    <row r="11" spans="1:30" ht="15" customHeight="1" x14ac:dyDescent="0.25">
      <c r="A11" s="17">
        <v>44023</v>
      </c>
      <c r="B11" s="5">
        <v>0</v>
      </c>
      <c r="C11" s="5">
        <v>364699.5</v>
      </c>
      <c r="D11" s="5">
        <v>-101648.5</v>
      </c>
      <c r="E11" s="5">
        <v>0</v>
      </c>
      <c r="F11" s="5"/>
      <c r="G11" s="5">
        <v>37143</v>
      </c>
      <c r="H11" s="5"/>
      <c r="I11" s="5"/>
      <c r="J11" s="5">
        <v>1689</v>
      </c>
      <c r="K11" s="5">
        <v>0</v>
      </c>
      <c r="L11" s="5">
        <v>16716</v>
      </c>
      <c r="M11" s="5">
        <v>0</v>
      </c>
      <c r="N11" s="5">
        <v>86763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76067</v>
      </c>
      <c r="U11" s="5">
        <v>0</v>
      </c>
      <c r="V11" s="5"/>
      <c r="W11" s="5">
        <v>33676</v>
      </c>
      <c r="X11" s="5"/>
      <c r="Y11" s="5">
        <v>69155</v>
      </c>
      <c r="Z11" s="5"/>
      <c r="AA11" s="5"/>
      <c r="AB11" s="5">
        <v>0</v>
      </c>
      <c r="AC11" s="5">
        <f t="shared" si="0"/>
        <v>584260</v>
      </c>
      <c r="AD11" s="5">
        <f t="shared" si="1"/>
        <v>204491</v>
      </c>
    </row>
    <row r="12" spans="1:30" ht="15" customHeight="1" x14ac:dyDescent="0.25">
      <c r="A12" s="17">
        <f t="shared" ref="A12:A17" si="2">A11+7</f>
        <v>44030</v>
      </c>
      <c r="B12" s="5">
        <v>0</v>
      </c>
      <c r="C12" s="5">
        <v>280396</v>
      </c>
      <c r="D12" s="5">
        <v>55865</v>
      </c>
      <c r="E12" s="5">
        <v>0</v>
      </c>
      <c r="F12" s="5"/>
      <c r="G12" s="5">
        <v>74805</v>
      </c>
      <c r="H12" s="5"/>
      <c r="I12" s="5"/>
      <c r="J12" s="5">
        <v>17055</v>
      </c>
      <c r="K12" s="5">
        <v>0</v>
      </c>
      <c r="L12" s="5">
        <v>9376</v>
      </c>
      <c r="M12" s="5">
        <v>0</v>
      </c>
      <c r="N12" s="5">
        <v>16211.25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88200.5</v>
      </c>
      <c r="U12" s="5">
        <v>0</v>
      </c>
      <c r="V12" s="5"/>
      <c r="W12" s="5">
        <v>14826.25</v>
      </c>
      <c r="X12" s="5"/>
      <c r="Y12" s="5">
        <v>81352</v>
      </c>
      <c r="Z12" s="5"/>
      <c r="AA12" s="5"/>
      <c r="AB12" s="5">
        <v>0</v>
      </c>
      <c r="AC12" s="5">
        <f t="shared" si="0"/>
        <v>638087</v>
      </c>
      <c r="AD12" s="5">
        <f t="shared" si="1"/>
        <v>223330.45</v>
      </c>
    </row>
    <row r="13" spans="1:30" ht="15" customHeight="1" x14ac:dyDescent="0.25">
      <c r="A13" s="17">
        <f t="shared" si="2"/>
        <v>44037</v>
      </c>
      <c r="B13" s="5">
        <v>0</v>
      </c>
      <c r="C13" s="5">
        <v>216742</v>
      </c>
      <c r="D13" s="5">
        <v>117120</v>
      </c>
      <c r="E13" s="5">
        <v>0</v>
      </c>
      <c r="F13" s="5"/>
      <c r="G13" s="5">
        <v>30935</v>
      </c>
      <c r="H13" s="5"/>
      <c r="I13" s="5"/>
      <c r="J13" s="5">
        <v>23068</v>
      </c>
      <c r="K13" s="5">
        <v>0</v>
      </c>
      <c r="L13" s="5">
        <v>17773</v>
      </c>
      <c r="M13" s="5">
        <v>0</v>
      </c>
      <c r="N13" s="5">
        <v>96831.25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87734.25</v>
      </c>
      <c r="U13" s="5">
        <v>-8787.5</v>
      </c>
      <c r="V13" s="5"/>
      <c r="W13" s="5">
        <v>15164.75</v>
      </c>
      <c r="X13" s="5"/>
      <c r="Y13" s="5">
        <v>40915</v>
      </c>
      <c r="Z13" s="5"/>
      <c r="AA13" s="5"/>
      <c r="AB13" s="5">
        <v>0</v>
      </c>
      <c r="AC13" s="5">
        <f t="shared" si="0"/>
        <v>637495.75</v>
      </c>
      <c r="AD13" s="5">
        <f t="shared" si="1"/>
        <v>223123.51</v>
      </c>
    </row>
    <row r="14" spans="1:30" ht="15" customHeight="1" x14ac:dyDescent="0.25">
      <c r="A14" s="17">
        <f t="shared" si="2"/>
        <v>44044</v>
      </c>
      <c r="B14" s="5">
        <v>0</v>
      </c>
      <c r="C14" s="5">
        <v>219385</v>
      </c>
      <c r="D14" s="5">
        <v>-33657</v>
      </c>
      <c r="E14" s="5">
        <v>0</v>
      </c>
      <c r="F14" s="5"/>
      <c r="G14" s="5">
        <v>103698</v>
      </c>
      <c r="H14" s="5"/>
      <c r="I14" s="5"/>
      <c r="J14" s="5">
        <v>29990</v>
      </c>
      <c r="K14" s="5">
        <v>0</v>
      </c>
      <c r="L14" s="5">
        <v>19737</v>
      </c>
      <c r="M14" s="5">
        <v>0</v>
      </c>
      <c r="N14" s="5">
        <v>-3722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102497.75</v>
      </c>
      <c r="U14" s="5">
        <v>85771.5</v>
      </c>
      <c r="V14" s="5"/>
      <c r="W14" s="5">
        <v>26454.75</v>
      </c>
      <c r="X14" s="5"/>
      <c r="Y14" s="5">
        <v>56094</v>
      </c>
      <c r="Z14" s="5"/>
      <c r="AA14" s="5"/>
      <c r="AB14" s="5">
        <v>0</v>
      </c>
      <c r="AC14" s="5">
        <f t="shared" si="0"/>
        <v>606249</v>
      </c>
      <c r="AD14" s="5">
        <f t="shared" si="1"/>
        <v>212187.15</v>
      </c>
    </row>
    <row r="15" spans="1:30" ht="15" customHeight="1" x14ac:dyDescent="0.25">
      <c r="A15" s="17">
        <f t="shared" si="2"/>
        <v>44051</v>
      </c>
      <c r="B15" s="5">
        <v>0</v>
      </c>
      <c r="C15" s="5">
        <v>235396</v>
      </c>
      <c r="D15" s="5">
        <v>-570793</v>
      </c>
      <c r="E15" s="5">
        <v>0</v>
      </c>
      <c r="F15" s="5"/>
      <c r="G15" s="5">
        <v>66695</v>
      </c>
      <c r="H15" s="5"/>
      <c r="I15" s="5"/>
      <c r="J15" s="5">
        <v>17698</v>
      </c>
      <c r="K15" s="5">
        <v>17048</v>
      </c>
      <c r="L15" s="5">
        <v>2173</v>
      </c>
      <c r="M15" s="5">
        <v>0</v>
      </c>
      <c r="N15" s="5">
        <v>123080.25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102867.5</v>
      </c>
      <c r="U15" s="5">
        <v>86339</v>
      </c>
      <c r="V15" s="5"/>
      <c r="W15" s="5">
        <v>44234.75</v>
      </c>
      <c r="X15" s="5"/>
      <c r="Y15" s="5">
        <v>53706</v>
      </c>
      <c r="Z15" s="5"/>
      <c r="AA15" s="5"/>
      <c r="AB15" s="5">
        <v>20486</v>
      </c>
      <c r="AC15" s="5">
        <f t="shared" si="0"/>
        <v>198930.5</v>
      </c>
      <c r="AD15" s="5">
        <f t="shared" si="1"/>
        <v>69625.679999999993</v>
      </c>
    </row>
    <row r="16" spans="1:30" ht="15" customHeight="1" x14ac:dyDescent="0.25">
      <c r="A16" s="17">
        <f t="shared" si="2"/>
        <v>44058</v>
      </c>
      <c r="B16" s="5">
        <v>0</v>
      </c>
      <c r="C16" s="5">
        <v>226035.5</v>
      </c>
      <c r="D16" s="5">
        <v>547084</v>
      </c>
      <c r="E16" s="5">
        <v>0</v>
      </c>
      <c r="F16" s="5"/>
      <c r="G16" s="5">
        <v>11751</v>
      </c>
      <c r="H16" s="5"/>
      <c r="I16" s="5"/>
      <c r="J16" s="5">
        <v>24068</v>
      </c>
      <c r="K16" s="5">
        <v>16778</v>
      </c>
      <c r="L16" s="5">
        <v>8335</v>
      </c>
      <c r="M16" s="5">
        <v>0</v>
      </c>
      <c r="N16" s="5">
        <v>-7229.75</v>
      </c>
      <c r="O16" s="5">
        <v>0</v>
      </c>
      <c r="P16" s="5">
        <v>2229</v>
      </c>
      <c r="Q16" s="5">
        <v>0</v>
      </c>
      <c r="R16" s="5">
        <v>0</v>
      </c>
      <c r="S16" s="5">
        <v>0</v>
      </c>
      <c r="T16" s="5">
        <v>62576.5</v>
      </c>
      <c r="U16" s="5">
        <v>37735</v>
      </c>
      <c r="V16" s="5"/>
      <c r="W16" s="5">
        <v>12463.25</v>
      </c>
      <c r="X16" s="5"/>
      <c r="Y16" s="5">
        <v>35446</v>
      </c>
      <c r="Z16" s="5"/>
      <c r="AA16" s="5"/>
      <c r="AB16" s="5">
        <v>29751.5</v>
      </c>
      <c r="AC16" s="5">
        <f t="shared" ref="AC16" si="3">SUM(B16:AB16)</f>
        <v>1007023</v>
      </c>
      <c r="AD16" s="5">
        <f t="shared" ref="AD16" si="4">ROUND(AC16*0.35,2)</f>
        <v>352458.05</v>
      </c>
    </row>
    <row r="17" spans="1:30" ht="15" customHeight="1" x14ac:dyDescent="0.25">
      <c r="A17" s="17">
        <f t="shared" si="2"/>
        <v>44065</v>
      </c>
      <c r="B17" s="5">
        <v>0</v>
      </c>
      <c r="C17" s="5">
        <v>271891.5</v>
      </c>
      <c r="D17" s="5">
        <v>252032.5</v>
      </c>
      <c r="E17" s="5">
        <v>0</v>
      </c>
      <c r="F17" s="5"/>
      <c r="G17" s="5">
        <v>59808</v>
      </c>
      <c r="H17" s="5"/>
      <c r="I17" s="5"/>
      <c r="J17" s="5">
        <v>19074</v>
      </c>
      <c r="K17" s="5">
        <v>18558</v>
      </c>
      <c r="L17" s="5">
        <v>13329</v>
      </c>
      <c r="M17" s="5">
        <v>0</v>
      </c>
      <c r="N17" s="5">
        <v>89065</v>
      </c>
      <c r="O17" s="5">
        <v>0</v>
      </c>
      <c r="P17" s="5">
        <v>14501.5</v>
      </c>
      <c r="Q17" s="5">
        <v>0</v>
      </c>
      <c r="R17" s="5">
        <v>0</v>
      </c>
      <c r="S17" s="5">
        <v>0</v>
      </c>
      <c r="T17" s="5">
        <v>83926</v>
      </c>
      <c r="U17" s="5">
        <v>76423</v>
      </c>
      <c r="V17" s="5"/>
      <c r="W17" s="5">
        <v>35413.75</v>
      </c>
      <c r="X17" s="5"/>
      <c r="Y17" s="5">
        <v>52942</v>
      </c>
      <c r="Z17" s="5"/>
      <c r="AA17" s="5"/>
      <c r="AB17" s="5">
        <v>14299</v>
      </c>
      <c r="AC17" s="5">
        <f t="shared" ref="AC17" si="5">SUM(B17:AB17)</f>
        <v>1001263.25</v>
      </c>
      <c r="AD17" s="5">
        <f t="shared" ref="AD17" si="6">ROUND(AC17*0.35,2)</f>
        <v>350442.14</v>
      </c>
    </row>
    <row r="18" spans="1:30" ht="15" customHeight="1" x14ac:dyDescent="0.25">
      <c r="A18" s="17">
        <f t="shared" ref="A18:A61" si="7">A17+7</f>
        <v>44072</v>
      </c>
      <c r="B18" s="5">
        <v>0</v>
      </c>
      <c r="C18" s="5">
        <v>343990</v>
      </c>
      <c r="D18" s="5">
        <v>36514.5</v>
      </c>
      <c r="E18" s="5">
        <v>0</v>
      </c>
      <c r="F18" s="5"/>
      <c r="G18" s="5">
        <v>95051</v>
      </c>
      <c r="H18" s="5"/>
      <c r="I18" s="5"/>
      <c r="J18" s="5">
        <v>5586</v>
      </c>
      <c r="K18" s="5">
        <v>4655</v>
      </c>
      <c r="L18" s="5">
        <v>-4373</v>
      </c>
      <c r="M18" s="5">
        <v>0</v>
      </c>
      <c r="N18" s="5">
        <v>89494.5</v>
      </c>
      <c r="O18" s="5">
        <v>0</v>
      </c>
      <c r="P18" s="5">
        <v>13956</v>
      </c>
      <c r="Q18" s="5">
        <v>0</v>
      </c>
      <c r="R18" s="5">
        <v>0</v>
      </c>
      <c r="S18" s="5">
        <v>0</v>
      </c>
      <c r="T18" s="5">
        <v>28314.75</v>
      </c>
      <c r="U18" s="5">
        <v>83535.5</v>
      </c>
      <c r="V18" s="5"/>
      <c r="W18" s="5">
        <v>26312.25</v>
      </c>
      <c r="X18" s="5"/>
      <c r="Y18" s="5">
        <v>34121</v>
      </c>
      <c r="Z18" s="5"/>
      <c r="AA18" s="5"/>
      <c r="AB18" s="5">
        <v>19699.5</v>
      </c>
      <c r="AC18" s="5">
        <f t="shared" ref="AC18" si="8">SUM(B18:AB18)</f>
        <v>776857</v>
      </c>
      <c r="AD18" s="5">
        <f t="shared" ref="AD18" si="9">ROUND(AC18*0.35,2)</f>
        <v>271899.95</v>
      </c>
    </row>
    <row r="19" spans="1:30" ht="15" customHeight="1" x14ac:dyDescent="0.25">
      <c r="A19" s="17">
        <f t="shared" si="7"/>
        <v>44079</v>
      </c>
      <c r="B19" s="5">
        <v>0</v>
      </c>
      <c r="C19" s="5">
        <v>252575</v>
      </c>
      <c r="D19" s="5">
        <v>113936.5</v>
      </c>
      <c r="E19" s="5">
        <v>0</v>
      </c>
      <c r="F19" s="5"/>
      <c r="G19" s="5">
        <v>76321</v>
      </c>
      <c r="H19" s="5"/>
      <c r="I19" s="5"/>
      <c r="J19" s="5">
        <v>14157</v>
      </c>
      <c r="K19" s="5">
        <v>30474</v>
      </c>
      <c r="L19" s="5">
        <v>12329</v>
      </c>
      <c r="M19" s="5">
        <v>0</v>
      </c>
      <c r="N19" s="5">
        <v>121395.25</v>
      </c>
      <c r="O19" s="5">
        <v>0</v>
      </c>
      <c r="P19" s="5">
        <v>1303.5</v>
      </c>
      <c r="Q19" s="5">
        <v>0</v>
      </c>
      <c r="R19" s="5">
        <v>0</v>
      </c>
      <c r="S19" s="5">
        <v>0</v>
      </c>
      <c r="T19" s="5">
        <v>66772.5</v>
      </c>
      <c r="U19" s="5">
        <v>67862.5</v>
      </c>
      <c r="V19" s="5"/>
      <c r="W19" s="5">
        <v>34934.25</v>
      </c>
      <c r="X19" s="5"/>
      <c r="Y19" s="5">
        <v>30513</v>
      </c>
      <c r="Z19" s="5"/>
      <c r="AA19" s="5"/>
      <c r="AB19" s="5">
        <v>13404</v>
      </c>
      <c r="AC19" s="5">
        <f t="shared" ref="AC19" si="10">SUM(B19:AB19)</f>
        <v>835977.5</v>
      </c>
      <c r="AD19" s="5">
        <f t="shared" ref="AD19" si="11">ROUND(AC19*0.35,2)</f>
        <v>292592.13</v>
      </c>
    </row>
    <row r="20" spans="1:30" ht="15" customHeight="1" x14ac:dyDescent="0.25">
      <c r="A20" s="17">
        <f t="shared" si="7"/>
        <v>44086</v>
      </c>
      <c r="B20" s="5">
        <v>0</v>
      </c>
      <c r="C20" s="5">
        <v>268346</v>
      </c>
      <c r="D20" s="5">
        <v>-97184.5</v>
      </c>
      <c r="E20" s="5">
        <v>0</v>
      </c>
      <c r="F20" s="5"/>
      <c r="G20" s="5">
        <v>12510</v>
      </c>
      <c r="H20" s="5"/>
      <c r="I20" s="5"/>
      <c r="J20" s="5">
        <v>33641</v>
      </c>
      <c r="K20" s="5">
        <v>41117</v>
      </c>
      <c r="L20" s="5">
        <v>14506</v>
      </c>
      <c r="M20" s="5">
        <v>0</v>
      </c>
      <c r="N20" s="5">
        <v>162542.75</v>
      </c>
      <c r="O20" s="5">
        <v>0</v>
      </c>
      <c r="P20" s="5">
        <v>16609.5</v>
      </c>
      <c r="Q20" s="5">
        <v>0</v>
      </c>
      <c r="R20" s="5">
        <v>0</v>
      </c>
      <c r="S20" s="5">
        <v>0</v>
      </c>
      <c r="T20" s="5">
        <v>80315.75</v>
      </c>
      <c r="U20" s="5">
        <v>60778.5</v>
      </c>
      <c r="V20" s="5"/>
      <c r="W20" s="5">
        <v>37165.25</v>
      </c>
      <c r="X20" s="5"/>
      <c r="Y20" s="5">
        <v>47617</v>
      </c>
      <c r="Z20" s="5"/>
      <c r="AA20" s="5"/>
      <c r="AB20" s="5">
        <v>25331.5</v>
      </c>
      <c r="AC20" s="5">
        <f t="shared" ref="AC20" si="12">SUM(B20:AB20)</f>
        <v>703295.75</v>
      </c>
      <c r="AD20" s="5">
        <f t="shared" ref="AD20" si="13">ROUND(AC20*0.35,2)</f>
        <v>246153.51</v>
      </c>
    </row>
    <row r="21" spans="1:30" ht="15" customHeight="1" x14ac:dyDescent="0.25">
      <c r="A21" s="17">
        <f t="shared" si="7"/>
        <v>44093</v>
      </c>
      <c r="B21" s="5">
        <v>0</v>
      </c>
      <c r="C21" s="5">
        <v>236832</v>
      </c>
      <c r="D21" s="5">
        <v>48486</v>
      </c>
      <c r="E21" s="5">
        <v>0</v>
      </c>
      <c r="F21" s="5"/>
      <c r="G21" s="5">
        <v>46352</v>
      </c>
      <c r="H21" s="5"/>
      <c r="I21" s="5"/>
      <c r="J21" s="5">
        <v>6619</v>
      </c>
      <c r="K21" s="5">
        <v>14232</v>
      </c>
      <c r="L21" s="5">
        <v>-37947</v>
      </c>
      <c r="M21" s="5">
        <v>0</v>
      </c>
      <c r="N21" s="5">
        <v>97105.5</v>
      </c>
      <c r="O21" s="5">
        <v>0</v>
      </c>
      <c r="P21" s="5">
        <v>12917.5</v>
      </c>
      <c r="Q21" s="5">
        <v>-2169.5</v>
      </c>
      <c r="R21" s="5">
        <v>0</v>
      </c>
      <c r="S21" s="5">
        <v>0</v>
      </c>
      <c r="T21" s="5">
        <v>36762.25</v>
      </c>
      <c r="U21" s="5">
        <v>91069</v>
      </c>
      <c r="V21" s="5"/>
      <c r="W21" s="5">
        <v>37385.75</v>
      </c>
      <c r="X21" s="5"/>
      <c r="Y21" s="5">
        <v>38248</v>
      </c>
      <c r="Z21" s="5"/>
      <c r="AA21" s="5"/>
      <c r="AB21" s="5">
        <v>26642</v>
      </c>
      <c r="AC21" s="5">
        <f t="shared" ref="AC21" si="14">SUM(B21:AB21)</f>
        <v>652534.5</v>
      </c>
      <c r="AD21" s="5">
        <f t="shared" ref="AD21" si="15">ROUND(AC21*0.35,2)</f>
        <v>228387.08</v>
      </c>
    </row>
    <row r="22" spans="1:30" ht="15" customHeight="1" x14ac:dyDescent="0.25">
      <c r="A22" s="17">
        <f t="shared" si="7"/>
        <v>44100</v>
      </c>
      <c r="B22" s="5">
        <v>0</v>
      </c>
      <c r="C22" s="5">
        <v>238137</v>
      </c>
      <c r="D22" s="5">
        <v>115593.5</v>
      </c>
      <c r="E22" s="5">
        <v>0</v>
      </c>
      <c r="F22" s="5"/>
      <c r="G22" s="5">
        <v>98939</v>
      </c>
      <c r="H22" s="5"/>
      <c r="I22" s="5"/>
      <c r="J22" s="5">
        <v>15629</v>
      </c>
      <c r="K22" s="5">
        <v>42535</v>
      </c>
      <c r="L22" s="5">
        <v>8695</v>
      </c>
      <c r="M22" s="5">
        <v>0</v>
      </c>
      <c r="N22" s="5">
        <v>68468.25</v>
      </c>
      <c r="O22" s="5">
        <v>0</v>
      </c>
      <c r="P22" s="5">
        <v>24204.5</v>
      </c>
      <c r="Q22" s="5">
        <v>14504.75</v>
      </c>
      <c r="R22" s="5">
        <v>0</v>
      </c>
      <c r="S22" s="5">
        <v>0</v>
      </c>
      <c r="T22" s="5">
        <v>95596</v>
      </c>
      <c r="U22" s="5">
        <v>57905.5</v>
      </c>
      <c r="V22" s="5"/>
      <c r="W22" s="5">
        <v>23082</v>
      </c>
      <c r="X22" s="5"/>
      <c r="Y22" s="5">
        <v>46637</v>
      </c>
      <c r="Z22" s="5"/>
      <c r="AA22" s="5"/>
      <c r="AB22" s="5">
        <v>24508.5</v>
      </c>
      <c r="AC22" s="5">
        <f t="shared" ref="AC22" si="16">SUM(B22:AB22)</f>
        <v>874435</v>
      </c>
      <c r="AD22" s="5">
        <f t="shared" ref="AD22" si="17">ROUND(AC22*0.35,2)</f>
        <v>306052.25</v>
      </c>
    </row>
    <row r="23" spans="1:30" ht="15" customHeight="1" x14ac:dyDescent="0.25">
      <c r="A23" s="17">
        <f t="shared" si="7"/>
        <v>44107</v>
      </c>
      <c r="B23" s="5">
        <v>0</v>
      </c>
      <c r="C23" s="5">
        <v>332289</v>
      </c>
      <c r="D23" s="5">
        <v>-8237.5</v>
      </c>
      <c r="E23" s="5">
        <v>0</v>
      </c>
      <c r="F23" s="5"/>
      <c r="G23" s="5">
        <v>136052</v>
      </c>
      <c r="H23" s="5"/>
      <c r="I23" s="5"/>
      <c r="J23" s="5">
        <v>21137</v>
      </c>
      <c r="K23" s="5">
        <v>32699</v>
      </c>
      <c r="L23" s="5">
        <v>4460</v>
      </c>
      <c r="M23" s="5">
        <v>0</v>
      </c>
      <c r="N23" s="5">
        <v>120247.75</v>
      </c>
      <c r="O23" s="5">
        <v>0</v>
      </c>
      <c r="P23" s="5">
        <v>18634.5</v>
      </c>
      <c r="Q23" s="5">
        <v>9981.75</v>
      </c>
      <c r="R23" s="5">
        <v>0</v>
      </c>
      <c r="S23" s="5">
        <v>0</v>
      </c>
      <c r="T23" s="5">
        <v>27979</v>
      </c>
      <c r="U23" s="5">
        <v>90931.5</v>
      </c>
      <c r="V23" s="5"/>
      <c r="W23" s="5">
        <v>31627.25</v>
      </c>
      <c r="X23" s="5"/>
      <c r="Y23" s="5">
        <v>41147</v>
      </c>
      <c r="Z23" s="5"/>
      <c r="AA23" s="5"/>
      <c r="AB23" s="5">
        <v>29003.5</v>
      </c>
      <c r="AC23" s="5">
        <f t="shared" ref="AC23" si="18">SUM(B23:AB23)</f>
        <v>887951.75</v>
      </c>
      <c r="AD23" s="5">
        <f t="shared" ref="AD23" si="19">ROUND(AC23*0.35,2)</f>
        <v>310783.11</v>
      </c>
    </row>
    <row r="24" spans="1:30" ht="15" customHeight="1" x14ac:dyDescent="0.25">
      <c r="A24" s="17">
        <f t="shared" si="7"/>
        <v>44114</v>
      </c>
      <c r="B24" s="5">
        <v>0</v>
      </c>
      <c r="C24" s="5">
        <v>251798</v>
      </c>
      <c r="D24" s="5">
        <v>224959</v>
      </c>
      <c r="E24" s="5">
        <v>0</v>
      </c>
      <c r="F24" s="5"/>
      <c r="G24" s="5">
        <v>8187</v>
      </c>
      <c r="H24" s="5"/>
      <c r="I24" s="5"/>
      <c r="J24" s="5">
        <v>26730</v>
      </c>
      <c r="K24" s="5">
        <v>2238</v>
      </c>
      <c r="L24" s="5">
        <v>12633</v>
      </c>
      <c r="M24" s="5">
        <v>0</v>
      </c>
      <c r="N24" s="5">
        <v>40135</v>
      </c>
      <c r="O24" s="5">
        <v>0</v>
      </c>
      <c r="P24" s="5">
        <v>16301</v>
      </c>
      <c r="Q24" s="5">
        <v>556.75</v>
      </c>
      <c r="R24" s="5">
        <v>0</v>
      </c>
      <c r="S24" s="5">
        <v>0</v>
      </c>
      <c r="T24" s="5">
        <v>-83618.5</v>
      </c>
      <c r="U24" s="5">
        <v>56930</v>
      </c>
      <c r="V24" s="5"/>
      <c r="W24" s="5">
        <v>24618.25</v>
      </c>
      <c r="X24" s="5"/>
      <c r="Y24" s="5">
        <v>48458</v>
      </c>
      <c r="Z24" s="5"/>
      <c r="AA24" s="5"/>
      <c r="AB24" s="5">
        <v>43826.5</v>
      </c>
      <c r="AC24" s="5">
        <f t="shared" ref="AC24" si="20">SUM(B24:AB24)</f>
        <v>673752</v>
      </c>
      <c r="AD24" s="5">
        <f t="shared" ref="AD24" si="21">ROUND(AC24*0.35,2)</f>
        <v>235813.2</v>
      </c>
    </row>
    <row r="25" spans="1:30" ht="15" customHeight="1" x14ac:dyDescent="0.25">
      <c r="A25" s="17">
        <f t="shared" si="7"/>
        <v>44121</v>
      </c>
      <c r="B25" s="5">
        <v>0</v>
      </c>
      <c r="C25" s="5">
        <v>185079.5</v>
      </c>
      <c r="D25" s="5">
        <v>107073</v>
      </c>
      <c r="E25" s="5">
        <v>0</v>
      </c>
      <c r="F25" s="5"/>
      <c r="G25" s="5">
        <v>14791</v>
      </c>
      <c r="H25" s="5"/>
      <c r="I25" s="5"/>
      <c r="J25" s="5">
        <v>18300</v>
      </c>
      <c r="K25" s="5">
        <v>26972</v>
      </c>
      <c r="L25" s="5">
        <v>6151</v>
      </c>
      <c r="M25" s="5">
        <v>0</v>
      </c>
      <c r="N25" s="5">
        <v>140753.75</v>
      </c>
      <c r="O25" s="5">
        <v>0</v>
      </c>
      <c r="P25" s="5">
        <v>12323.5</v>
      </c>
      <c r="Q25" s="5">
        <v>-33234</v>
      </c>
      <c r="R25" s="5">
        <v>0</v>
      </c>
      <c r="S25" s="5">
        <v>0</v>
      </c>
      <c r="T25" s="5">
        <v>147540.5</v>
      </c>
      <c r="U25" s="5">
        <v>112376</v>
      </c>
      <c r="V25" s="5"/>
      <c r="W25" s="5">
        <v>37848.75</v>
      </c>
      <c r="X25" s="5"/>
      <c r="Y25" s="5">
        <v>41223</v>
      </c>
      <c r="Z25" s="5"/>
      <c r="AA25" s="5"/>
      <c r="AB25" s="5">
        <v>27489.5</v>
      </c>
      <c r="AC25" s="5">
        <f t="shared" ref="AC25" si="22">SUM(B25:AB25)</f>
        <v>844687.5</v>
      </c>
      <c r="AD25" s="5">
        <f t="shared" ref="AD25" si="23">ROUND(AC25*0.35,2)</f>
        <v>295640.63</v>
      </c>
    </row>
    <row r="26" spans="1:30" ht="15" customHeight="1" x14ac:dyDescent="0.25">
      <c r="A26" s="17">
        <f t="shared" si="7"/>
        <v>44128</v>
      </c>
      <c r="B26" s="5">
        <v>0</v>
      </c>
      <c r="C26" s="5">
        <v>272421</v>
      </c>
      <c r="D26" s="5">
        <v>36099.5</v>
      </c>
      <c r="E26" s="5">
        <v>0</v>
      </c>
      <c r="F26" s="5"/>
      <c r="G26" s="5">
        <v>106168</v>
      </c>
      <c r="H26" s="5"/>
      <c r="I26" s="5"/>
      <c r="J26" s="5">
        <v>-4109</v>
      </c>
      <c r="K26" s="5">
        <v>12653</v>
      </c>
      <c r="L26" s="5">
        <v>10858</v>
      </c>
      <c r="M26" s="5">
        <v>0</v>
      </c>
      <c r="N26" s="5">
        <v>140618</v>
      </c>
      <c r="O26" s="5">
        <v>0</v>
      </c>
      <c r="P26" s="5">
        <v>5158</v>
      </c>
      <c r="Q26" s="5">
        <v>20313.25</v>
      </c>
      <c r="R26" s="5">
        <v>0</v>
      </c>
      <c r="S26" s="5">
        <v>0</v>
      </c>
      <c r="T26" s="5">
        <v>91472.5</v>
      </c>
      <c r="U26" s="5">
        <v>59604</v>
      </c>
      <c r="V26" s="5"/>
      <c r="W26" s="5">
        <v>26938.25</v>
      </c>
      <c r="X26" s="5"/>
      <c r="Y26" s="5">
        <v>52313.5</v>
      </c>
      <c r="Z26" s="5"/>
      <c r="AA26" s="5"/>
      <c r="AB26" s="5">
        <v>40388</v>
      </c>
      <c r="AC26" s="5">
        <f t="shared" ref="AC26" si="24">SUM(B26:AB26)</f>
        <v>870896</v>
      </c>
      <c r="AD26" s="5">
        <f t="shared" ref="AD26" si="25">ROUND(AC26*0.35,2)</f>
        <v>304813.59999999998</v>
      </c>
    </row>
    <row r="27" spans="1:30" ht="15" customHeight="1" x14ac:dyDescent="0.25">
      <c r="A27" s="17">
        <f t="shared" si="7"/>
        <v>44135</v>
      </c>
      <c r="B27" s="5">
        <v>0</v>
      </c>
      <c r="C27" s="5">
        <v>244171.5</v>
      </c>
      <c r="D27" s="5">
        <v>23331</v>
      </c>
      <c r="E27" s="5">
        <v>0</v>
      </c>
      <c r="F27" s="5"/>
      <c r="G27" s="5">
        <v>84646</v>
      </c>
      <c r="H27" s="5"/>
      <c r="I27" s="5"/>
      <c r="J27" s="5">
        <v>5480</v>
      </c>
      <c r="K27" s="5">
        <v>16076</v>
      </c>
      <c r="L27" s="5">
        <v>9244</v>
      </c>
      <c r="M27" s="5">
        <v>0</v>
      </c>
      <c r="N27" s="5">
        <v>71532.25</v>
      </c>
      <c r="O27" s="5">
        <v>0</v>
      </c>
      <c r="P27" s="5">
        <v>15539.5</v>
      </c>
      <c r="Q27" s="5">
        <v>10671.75</v>
      </c>
      <c r="R27" s="5">
        <v>0</v>
      </c>
      <c r="S27" s="5">
        <v>0</v>
      </c>
      <c r="T27" s="5">
        <v>55373</v>
      </c>
      <c r="U27" s="5">
        <v>66151</v>
      </c>
      <c r="V27" s="5"/>
      <c r="W27" s="5">
        <v>18450.25</v>
      </c>
      <c r="X27" s="5"/>
      <c r="Y27" s="5">
        <v>28663.5</v>
      </c>
      <c r="Z27" s="5"/>
      <c r="AA27" s="5"/>
      <c r="AB27" s="5">
        <v>25831</v>
      </c>
      <c r="AC27" s="5">
        <f t="shared" ref="AC27" si="26">SUM(B27:AB27)</f>
        <v>675160.75</v>
      </c>
      <c r="AD27" s="5">
        <f t="shared" ref="AD27" si="27">ROUND(AC27*0.35,2)</f>
        <v>236306.26</v>
      </c>
    </row>
    <row r="28" spans="1:30" ht="15" customHeight="1" x14ac:dyDescent="0.25">
      <c r="A28" s="17">
        <f t="shared" si="7"/>
        <v>44142</v>
      </c>
      <c r="B28" s="5">
        <v>0</v>
      </c>
      <c r="C28" s="5">
        <v>324774.5</v>
      </c>
      <c r="D28" s="5">
        <v>102134</v>
      </c>
      <c r="E28" s="5">
        <v>0</v>
      </c>
      <c r="F28" s="5"/>
      <c r="G28" s="5">
        <v>89672</v>
      </c>
      <c r="H28" s="5"/>
      <c r="I28" s="5"/>
      <c r="J28" s="5">
        <v>24056</v>
      </c>
      <c r="K28" s="5">
        <v>33709</v>
      </c>
      <c r="L28" s="5">
        <v>11298</v>
      </c>
      <c r="M28" s="5">
        <v>0</v>
      </c>
      <c r="N28" s="5">
        <v>96528.75</v>
      </c>
      <c r="O28" s="5">
        <v>0</v>
      </c>
      <c r="P28" s="5">
        <v>11827.5</v>
      </c>
      <c r="Q28" s="5">
        <v>16778.25</v>
      </c>
      <c r="R28" s="5">
        <v>0</v>
      </c>
      <c r="S28" s="5">
        <v>0</v>
      </c>
      <c r="T28" s="5">
        <v>32448</v>
      </c>
      <c r="U28" s="5">
        <v>17754.5</v>
      </c>
      <c r="V28" s="5"/>
      <c r="W28" s="5">
        <v>31856.5</v>
      </c>
      <c r="X28" s="5"/>
      <c r="Y28" s="5">
        <v>48630</v>
      </c>
      <c r="Z28" s="5"/>
      <c r="AA28" s="5"/>
      <c r="AB28" s="5">
        <v>39043</v>
      </c>
      <c r="AC28" s="5">
        <f t="shared" ref="AC28" si="28">SUM(B28:AB28)</f>
        <v>880510</v>
      </c>
      <c r="AD28" s="5">
        <f t="shared" ref="AD28" si="29">ROUND(AC28*0.35,2)</f>
        <v>308178.5</v>
      </c>
    </row>
    <row r="29" spans="1:30" ht="15" customHeight="1" x14ac:dyDescent="0.25">
      <c r="A29" s="17">
        <f t="shared" si="7"/>
        <v>44149</v>
      </c>
      <c r="B29" s="5">
        <v>0</v>
      </c>
      <c r="C29" s="5">
        <v>242839.5</v>
      </c>
      <c r="D29" s="5">
        <v>64314</v>
      </c>
      <c r="E29" s="5">
        <v>0</v>
      </c>
      <c r="F29" s="5"/>
      <c r="G29" s="5">
        <v>83633</v>
      </c>
      <c r="H29" s="5"/>
      <c r="I29" s="5"/>
      <c r="J29" s="5">
        <v>40281</v>
      </c>
      <c r="K29" s="5">
        <v>1063</v>
      </c>
      <c r="L29" s="5">
        <v>14337</v>
      </c>
      <c r="M29" s="5">
        <v>0</v>
      </c>
      <c r="N29" s="5">
        <v>98793.75</v>
      </c>
      <c r="O29" s="5">
        <v>0</v>
      </c>
      <c r="P29" s="5">
        <v>-11</v>
      </c>
      <c r="Q29" s="5">
        <v>11464.25</v>
      </c>
      <c r="R29" s="5">
        <v>0</v>
      </c>
      <c r="S29" s="5">
        <v>0</v>
      </c>
      <c r="T29" s="5">
        <v>73108.75</v>
      </c>
      <c r="U29" s="5">
        <v>69023.5</v>
      </c>
      <c r="V29" s="5"/>
      <c r="W29" s="5">
        <v>19797</v>
      </c>
      <c r="X29" s="5"/>
      <c r="Y29" s="5">
        <v>39182</v>
      </c>
      <c r="Z29" s="5"/>
      <c r="AA29" s="5"/>
      <c r="AB29" s="5">
        <v>4273</v>
      </c>
      <c r="AC29" s="5">
        <f t="shared" ref="AC29" si="30">SUM(B29:AB29)</f>
        <v>762098.75</v>
      </c>
      <c r="AD29" s="5">
        <f t="shared" ref="AD29" si="31">ROUND(AC29*0.35,2)</f>
        <v>266734.56</v>
      </c>
    </row>
    <row r="30" spans="1:30" ht="15" customHeight="1" x14ac:dyDescent="0.25">
      <c r="A30" s="17">
        <f t="shared" si="7"/>
        <v>44156</v>
      </c>
      <c r="B30" s="5">
        <v>0</v>
      </c>
      <c r="C30" s="5">
        <v>166669.5</v>
      </c>
      <c r="D30" s="5">
        <v>58756.5</v>
      </c>
      <c r="E30" s="5">
        <v>0</v>
      </c>
      <c r="F30" s="5"/>
      <c r="G30" s="5">
        <v>90302</v>
      </c>
      <c r="H30" s="5"/>
      <c r="I30" s="5"/>
      <c r="J30" s="5">
        <v>12070</v>
      </c>
      <c r="K30" s="5">
        <v>21835</v>
      </c>
      <c r="L30" s="5">
        <v>6661</v>
      </c>
      <c r="M30" s="5">
        <v>0</v>
      </c>
      <c r="N30" s="5">
        <v>113105</v>
      </c>
      <c r="O30" s="5">
        <v>0</v>
      </c>
      <c r="P30" s="5">
        <v>3958</v>
      </c>
      <c r="Q30" s="5">
        <v>21829.25</v>
      </c>
      <c r="R30" s="5">
        <v>0</v>
      </c>
      <c r="S30" s="5">
        <v>0</v>
      </c>
      <c r="T30" s="5">
        <v>62012.75</v>
      </c>
      <c r="U30" s="5">
        <v>83365</v>
      </c>
      <c r="V30" s="5"/>
      <c r="W30" s="5">
        <v>26637.75</v>
      </c>
      <c r="X30" s="5"/>
      <c r="Y30" s="5">
        <v>42321</v>
      </c>
      <c r="Z30" s="5"/>
      <c r="AA30" s="5"/>
      <c r="AB30" s="5">
        <v>19063</v>
      </c>
      <c r="AC30" s="5">
        <f t="shared" ref="AC30" si="32">SUM(B30:AB30)</f>
        <v>728585.75</v>
      </c>
      <c r="AD30" s="5">
        <f t="shared" ref="AD30" si="33">ROUND(AC30*0.35,2)</f>
        <v>255005.01</v>
      </c>
    </row>
    <row r="31" spans="1:30" ht="15" customHeight="1" x14ac:dyDescent="0.25">
      <c r="A31" s="17">
        <f t="shared" si="7"/>
        <v>44163</v>
      </c>
      <c r="B31" s="5">
        <v>0</v>
      </c>
      <c r="C31" s="5">
        <v>275647</v>
      </c>
      <c r="D31" s="5">
        <v>52720</v>
      </c>
      <c r="E31" s="5">
        <v>0</v>
      </c>
      <c r="F31" s="5"/>
      <c r="G31" s="5">
        <v>80052</v>
      </c>
      <c r="H31" s="5"/>
      <c r="I31" s="5"/>
      <c r="J31" s="5">
        <v>22120</v>
      </c>
      <c r="K31" s="5">
        <v>26485</v>
      </c>
      <c r="L31" s="5">
        <v>8826</v>
      </c>
      <c r="M31" s="5">
        <v>0</v>
      </c>
      <c r="N31" s="5">
        <v>91014.25</v>
      </c>
      <c r="O31" s="5">
        <v>0</v>
      </c>
      <c r="P31" s="5">
        <v>17957</v>
      </c>
      <c r="Q31" s="5">
        <v>18012.25</v>
      </c>
      <c r="R31" s="5">
        <v>0</v>
      </c>
      <c r="S31" s="5">
        <v>0</v>
      </c>
      <c r="T31" s="5">
        <v>64222.25</v>
      </c>
      <c r="U31" s="5">
        <v>18196</v>
      </c>
      <c r="V31" s="5"/>
      <c r="W31" s="5">
        <v>13622</v>
      </c>
      <c r="X31" s="5"/>
      <c r="Y31" s="5">
        <v>36154</v>
      </c>
      <c r="Z31" s="5"/>
      <c r="AA31" s="5"/>
      <c r="AB31" s="5">
        <v>26887</v>
      </c>
      <c r="AC31" s="5">
        <f t="shared" ref="AC31" si="34">SUM(B31:AB31)</f>
        <v>751914.75</v>
      </c>
      <c r="AD31" s="5">
        <f t="shared" ref="AD31" si="35">ROUND(AC31*0.35,2)</f>
        <v>263170.15999999997</v>
      </c>
    </row>
    <row r="32" spans="1:30" ht="15" customHeight="1" x14ac:dyDescent="0.25">
      <c r="A32" s="17">
        <f t="shared" si="7"/>
        <v>44170</v>
      </c>
      <c r="B32" s="5">
        <v>0</v>
      </c>
      <c r="C32" s="5">
        <v>291578</v>
      </c>
      <c r="D32" s="5">
        <v>111861</v>
      </c>
      <c r="E32" s="5">
        <v>0</v>
      </c>
      <c r="F32" s="5"/>
      <c r="G32" s="5">
        <v>84082</v>
      </c>
      <c r="H32" s="5"/>
      <c r="I32" s="5"/>
      <c r="J32" s="5">
        <v>9984</v>
      </c>
      <c r="K32" s="5">
        <v>18070</v>
      </c>
      <c r="L32" s="5">
        <v>14153</v>
      </c>
      <c r="M32" s="5">
        <v>0</v>
      </c>
      <c r="N32" s="5">
        <v>150994.75</v>
      </c>
      <c r="O32" s="5">
        <v>0</v>
      </c>
      <c r="P32" s="5">
        <v>18303</v>
      </c>
      <c r="Q32" s="5">
        <v>21450.5</v>
      </c>
      <c r="R32" s="5">
        <v>0</v>
      </c>
      <c r="S32" s="5">
        <v>0</v>
      </c>
      <c r="T32" s="5">
        <v>67324.75</v>
      </c>
      <c r="U32" s="5">
        <v>65189</v>
      </c>
      <c r="V32" s="5"/>
      <c r="W32" s="5">
        <v>28794.25</v>
      </c>
      <c r="X32" s="5"/>
      <c r="Y32" s="5">
        <v>27610</v>
      </c>
      <c r="Z32" s="5"/>
      <c r="AA32" s="5"/>
      <c r="AB32" s="5">
        <v>26839.5</v>
      </c>
      <c r="AC32" s="5">
        <f t="shared" ref="AC32" si="36">SUM(B32:AB32)</f>
        <v>936233.75</v>
      </c>
      <c r="AD32" s="5">
        <f t="shared" ref="AD32" si="37">ROUND(AC32*0.35,2)</f>
        <v>327681.81</v>
      </c>
    </row>
    <row r="33" spans="1:30" ht="15" customHeight="1" x14ac:dyDescent="0.25">
      <c r="A33" s="17">
        <f t="shared" si="7"/>
        <v>44177</v>
      </c>
      <c r="B33" s="5">
        <v>0</v>
      </c>
      <c r="C33" s="5">
        <v>230960.5</v>
      </c>
      <c r="D33" s="5">
        <v>57558</v>
      </c>
      <c r="E33" s="5">
        <v>0</v>
      </c>
      <c r="F33" s="5"/>
      <c r="G33" s="5">
        <v>85967</v>
      </c>
      <c r="H33" s="5"/>
      <c r="I33" s="5"/>
      <c r="J33" s="5">
        <v>9654</v>
      </c>
      <c r="K33" s="5">
        <v>41781</v>
      </c>
      <c r="L33" s="5">
        <v>-3854</v>
      </c>
      <c r="M33" s="5">
        <v>0</v>
      </c>
      <c r="N33" s="5">
        <v>97295.25</v>
      </c>
      <c r="O33" s="5">
        <v>0</v>
      </c>
      <c r="P33" s="5">
        <v>1354.5</v>
      </c>
      <c r="Q33" s="5">
        <v>17328.25</v>
      </c>
      <c r="R33" s="5">
        <v>0</v>
      </c>
      <c r="S33" s="5">
        <v>0</v>
      </c>
      <c r="T33" s="5">
        <v>41258</v>
      </c>
      <c r="U33" s="5">
        <v>64146</v>
      </c>
      <c r="V33" s="5"/>
      <c r="W33" s="5">
        <v>24258</v>
      </c>
      <c r="X33" s="5"/>
      <c r="Y33" s="5">
        <v>32214</v>
      </c>
      <c r="Z33" s="5"/>
      <c r="AA33" s="5"/>
      <c r="AB33" s="5">
        <v>38795.5</v>
      </c>
      <c r="AC33" s="5">
        <f t="shared" ref="AC33" si="38">SUM(B33:AB33)</f>
        <v>738716</v>
      </c>
      <c r="AD33" s="5">
        <f t="shared" ref="AD33" si="39">ROUND(AC33*0.35,2)</f>
        <v>258550.6</v>
      </c>
    </row>
    <row r="34" spans="1:30" ht="15" customHeight="1" x14ac:dyDescent="0.25">
      <c r="A34" s="17">
        <f t="shared" si="7"/>
        <v>44184</v>
      </c>
      <c r="B34" s="5">
        <v>0</v>
      </c>
      <c r="C34" s="5">
        <v>244892</v>
      </c>
      <c r="D34" s="5">
        <v>18272.5</v>
      </c>
      <c r="E34" s="5">
        <v>0</v>
      </c>
      <c r="F34" s="5"/>
      <c r="G34" s="5">
        <v>105808</v>
      </c>
      <c r="H34" s="5"/>
      <c r="I34" s="5"/>
      <c r="J34" s="5">
        <v>16598</v>
      </c>
      <c r="K34" s="5">
        <v>25595</v>
      </c>
      <c r="L34" s="5">
        <v>1937</v>
      </c>
      <c r="M34" s="5">
        <v>0</v>
      </c>
      <c r="N34" s="5">
        <v>36361.5</v>
      </c>
      <c r="O34" s="5">
        <v>0</v>
      </c>
      <c r="P34" s="5">
        <v>12633</v>
      </c>
      <c r="Q34" s="5">
        <v>11197</v>
      </c>
      <c r="R34" s="5">
        <v>0</v>
      </c>
      <c r="S34" s="5">
        <v>0</v>
      </c>
      <c r="T34" s="5">
        <v>50510.75</v>
      </c>
      <c r="U34" s="5">
        <v>31403</v>
      </c>
      <c r="V34" s="5"/>
      <c r="W34" s="5">
        <v>14590.25</v>
      </c>
      <c r="X34" s="5"/>
      <c r="Y34" s="5">
        <v>32508</v>
      </c>
      <c r="Z34" s="5"/>
      <c r="AA34" s="5"/>
      <c r="AB34" s="5">
        <v>-426</v>
      </c>
      <c r="AC34" s="5">
        <f t="shared" ref="AC34" si="40">SUM(B34:AB34)</f>
        <v>601880</v>
      </c>
      <c r="AD34" s="5">
        <f t="shared" ref="AD34" si="41">ROUND(AC34*0.35,2)</f>
        <v>210658</v>
      </c>
    </row>
    <row r="35" spans="1:30" ht="15" customHeight="1" x14ac:dyDescent="0.25">
      <c r="A35" s="17">
        <f t="shared" si="7"/>
        <v>44191</v>
      </c>
      <c r="B35" s="5">
        <v>0</v>
      </c>
      <c r="C35" s="5">
        <v>347138</v>
      </c>
      <c r="D35" s="5">
        <v>172529</v>
      </c>
      <c r="E35" s="5">
        <v>0</v>
      </c>
      <c r="F35" s="5"/>
      <c r="G35" s="5">
        <v>5483</v>
      </c>
      <c r="H35" s="5"/>
      <c r="I35" s="5"/>
      <c r="J35" s="5">
        <v>20678</v>
      </c>
      <c r="K35" s="5">
        <v>32780</v>
      </c>
      <c r="L35" s="5">
        <v>4677</v>
      </c>
      <c r="M35" s="5">
        <v>347.5</v>
      </c>
      <c r="N35" s="5">
        <v>146334.75</v>
      </c>
      <c r="O35" s="5">
        <v>0</v>
      </c>
      <c r="P35" s="5">
        <v>20779</v>
      </c>
      <c r="Q35" s="5">
        <v>8067.25</v>
      </c>
      <c r="R35" s="5">
        <v>0</v>
      </c>
      <c r="S35" s="5">
        <v>0</v>
      </c>
      <c r="T35" s="5">
        <v>74862.75</v>
      </c>
      <c r="U35" s="5">
        <v>45595.5</v>
      </c>
      <c r="V35" s="5">
        <v>0</v>
      </c>
      <c r="W35" s="5">
        <v>18255.75</v>
      </c>
      <c r="X35" s="5">
        <v>0</v>
      </c>
      <c r="Y35" s="5">
        <v>41631</v>
      </c>
      <c r="Z35" s="5"/>
      <c r="AA35" s="5"/>
      <c r="AB35" s="5">
        <v>31463</v>
      </c>
      <c r="AC35" s="5">
        <f t="shared" ref="AC35" si="42">SUM(B35:AB35)</f>
        <v>970621.5</v>
      </c>
      <c r="AD35" s="5">
        <f t="shared" ref="AD35" si="43">ROUND(AC35*0.35,2)</f>
        <v>339717.53</v>
      </c>
    </row>
    <row r="36" spans="1:30" ht="15" customHeight="1" x14ac:dyDescent="0.25">
      <c r="A36" s="17">
        <f t="shared" si="7"/>
        <v>44198</v>
      </c>
      <c r="B36" s="5">
        <v>0</v>
      </c>
      <c r="C36" s="5">
        <v>298928</v>
      </c>
      <c r="D36" s="5">
        <v>166765.5</v>
      </c>
      <c r="E36" s="5">
        <v>0</v>
      </c>
      <c r="F36" s="5"/>
      <c r="G36" s="5">
        <v>23452</v>
      </c>
      <c r="H36" s="5"/>
      <c r="I36" s="5"/>
      <c r="J36" s="5">
        <v>41550</v>
      </c>
      <c r="K36" s="5">
        <v>33691</v>
      </c>
      <c r="L36" s="5">
        <v>17074</v>
      </c>
      <c r="M36" s="5">
        <v>32070.5</v>
      </c>
      <c r="N36" s="5">
        <v>189915</v>
      </c>
      <c r="O36" s="5">
        <v>0</v>
      </c>
      <c r="P36" s="5">
        <v>21017.5</v>
      </c>
      <c r="Q36" s="5">
        <v>21883.75</v>
      </c>
      <c r="R36" s="5">
        <v>0</v>
      </c>
      <c r="S36" s="5">
        <v>0</v>
      </c>
      <c r="T36" s="5">
        <v>47910.5</v>
      </c>
      <c r="U36" s="5">
        <v>83793.5</v>
      </c>
      <c r="V36" s="5"/>
      <c r="W36" s="5">
        <v>57976.75</v>
      </c>
      <c r="X36" s="5"/>
      <c r="Y36" s="5">
        <v>84224</v>
      </c>
      <c r="Z36" s="5"/>
      <c r="AA36" s="5"/>
      <c r="AB36" s="5">
        <v>42873.5</v>
      </c>
      <c r="AC36" s="5">
        <f t="shared" ref="AC36" si="44">SUM(B36:AB36)</f>
        <v>1163125.5</v>
      </c>
      <c r="AD36" s="5">
        <f t="shared" ref="AD36" si="45">ROUND(AC36*0.35,2)</f>
        <v>407093.93</v>
      </c>
    </row>
    <row r="37" spans="1:30" ht="15" customHeight="1" x14ac:dyDescent="0.25">
      <c r="A37" s="17">
        <f t="shared" si="7"/>
        <v>44205</v>
      </c>
      <c r="B37" s="5">
        <v>0</v>
      </c>
      <c r="C37" s="5">
        <v>322908</v>
      </c>
      <c r="D37" s="5">
        <v>146705.5</v>
      </c>
      <c r="E37" s="5">
        <v>0</v>
      </c>
      <c r="F37" s="5"/>
      <c r="G37" s="5">
        <v>82639</v>
      </c>
      <c r="H37" s="5"/>
      <c r="I37" s="5"/>
      <c r="J37" s="5">
        <v>-1070</v>
      </c>
      <c r="K37" s="5">
        <v>27718</v>
      </c>
      <c r="L37" s="5">
        <v>4667</v>
      </c>
      <c r="M37" s="5">
        <v>514.5</v>
      </c>
      <c r="N37" s="5">
        <v>82989.75</v>
      </c>
      <c r="O37" s="5">
        <v>0</v>
      </c>
      <c r="P37" s="5">
        <v>20414</v>
      </c>
      <c r="Q37" s="5">
        <v>7091.5</v>
      </c>
      <c r="R37" s="5">
        <v>0</v>
      </c>
      <c r="S37" s="5">
        <v>0</v>
      </c>
      <c r="T37" s="5">
        <v>47532.5</v>
      </c>
      <c r="U37" s="5">
        <v>95442.5</v>
      </c>
      <c r="V37" s="5"/>
      <c r="W37" s="5">
        <v>31258.75</v>
      </c>
      <c r="X37" s="5"/>
      <c r="Y37" s="5">
        <v>43277</v>
      </c>
      <c r="Z37" s="5"/>
      <c r="AA37" s="5"/>
      <c r="AB37" s="5">
        <v>15705</v>
      </c>
      <c r="AC37" s="5">
        <f t="shared" ref="AC37" si="46">SUM(B37:AB37)</f>
        <v>927793</v>
      </c>
      <c r="AD37" s="5">
        <f t="shared" ref="AD37" si="47">ROUND(AC37*0.35,2)</f>
        <v>324727.55</v>
      </c>
    </row>
    <row r="38" spans="1:30" ht="15" customHeight="1" x14ac:dyDescent="0.25">
      <c r="A38" s="17">
        <f t="shared" si="7"/>
        <v>44212</v>
      </c>
      <c r="B38" s="5">
        <v>0</v>
      </c>
      <c r="C38" s="5">
        <v>243079</v>
      </c>
      <c r="D38" s="5">
        <v>100366.5</v>
      </c>
      <c r="E38" s="5">
        <v>0</v>
      </c>
      <c r="F38" s="5"/>
      <c r="G38" s="5">
        <v>130592</v>
      </c>
      <c r="H38" s="5"/>
      <c r="I38" s="5"/>
      <c r="J38" s="5">
        <v>22683</v>
      </c>
      <c r="K38" s="5">
        <v>30687</v>
      </c>
      <c r="L38" s="5">
        <v>7985</v>
      </c>
      <c r="M38" s="5">
        <v>0</v>
      </c>
      <c r="N38" s="5">
        <v>134004.25</v>
      </c>
      <c r="O38" s="5">
        <v>0</v>
      </c>
      <c r="P38" s="5">
        <v>16511</v>
      </c>
      <c r="Q38" s="5">
        <v>5492.5</v>
      </c>
      <c r="R38" s="5">
        <v>0</v>
      </c>
      <c r="S38" s="5">
        <v>0</v>
      </c>
      <c r="T38" s="5">
        <v>52728</v>
      </c>
      <c r="U38" s="5">
        <v>37234</v>
      </c>
      <c r="V38" s="5"/>
      <c r="W38" s="5">
        <v>34329.5</v>
      </c>
      <c r="X38" s="5"/>
      <c r="Y38" s="5">
        <v>40180</v>
      </c>
      <c r="Z38" s="5"/>
      <c r="AA38" s="5"/>
      <c r="AB38" s="5">
        <v>17608.5</v>
      </c>
      <c r="AC38" s="5">
        <f t="shared" ref="AC38" si="48">SUM(B38:AB38)</f>
        <v>873480.25</v>
      </c>
      <c r="AD38" s="5">
        <f t="shared" ref="AD38" si="49">ROUND(AC38*0.35,2)</f>
        <v>305718.09000000003</v>
      </c>
    </row>
    <row r="39" spans="1:30" ht="15" customHeight="1" x14ac:dyDescent="0.25">
      <c r="A39" s="17">
        <f t="shared" si="7"/>
        <v>44219</v>
      </c>
      <c r="B39" s="5">
        <v>0</v>
      </c>
      <c r="C39" s="5">
        <v>315997.5</v>
      </c>
      <c r="D39" s="5">
        <v>132091</v>
      </c>
      <c r="E39" s="5">
        <v>0</v>
      </c>
      <c r="F39" s="5"/>
      <c r="G39" s="5">
        <v>87932</v>
      </c>
      <c r="H39" s="5"/>
      <c r="I39" s="5"/>
      <c r="J39" s="5">
        <v>13385</v>
      </c>
      <c r="K39" s="5">
        <v>39021</v>
      </c>
      <c r="L39" s="5">
        <v>12402</v>
      </c>
      <c r="M39" s="5">
        <v>2659.25</v>
      </c>
      <c r="N39" s="5">
        <v>85827.25</v>
      </c>
      <c r="O39" s="5">
        <v>0</v>
      </c>
      <c r="P39" s="5">
        <v>17234</v>
      </c>
      <c r="Q39" s="5">
        <v>13096.75</v>
      </c>
      <c r="R39" s="5">
        <v>0</v>
      </c>
      <c r="S39" s="5">
        <v>0</v>
      </c>
      <c r="T39" s="5">
        <v>46022</v>
      </c>
      <c r="U39" s="5">
        <v>75346.5</v>
      </c>
      <c r="V39" s="5"/>
      <c r="W39" s="5">
        <v>37190.75</v>
      </c>
      <c r="X39" s="5"/>
      <c r="Y39" s="5">
        <v>42794</v>
      </c>
      <c r="Z39" s="5"/>
      <c r="AA39" s="5"/>
      <c r="AB39" s="5">
        <v>28007</v>
      </c>
      <c r="AC39" s="5">
        <f t="shared" ref="AC39" si="50">SUM(B39:AB39)</f>
        <v>949006</v>
      </c>
      <c r="AD39" s="5">
        <f t="shared" ref="AD39" si="51">ROUND(AC39*0.35,2)</f>
        <v>332152.09999999998</v>
      </c>
    </row>
    <row r="40" spans="1:30" ht="15" customHeight="1" x14ac:dyDescent="0.25">
      <c r="A40" s="17">
        <f t="shared" si="7"/>
        <v>44226</v>
      </c>
      <c r="B40" s="5">
        <v>0</v>
      </c>
      <c r="C40" s="5">
        <v>272264.5</v>
      </c>
      <c r="D40" s="5">
        <v>102164.5</v>
      </c>
      <c r="E40" s="5">
        <v>0</v>
      </c>
      <c r="F40" s="5"/>
      <c r="G40" s="5">
        <v>92859</v>
      </c>
      <c r="H40" s="5"/>
      <c r="I40" s="5"/>
      <c r="J40" s="5">
        <v>29332</v>
      </c>
      <c r="K40" s="5">
        <v>22517</v>
      </c>
      <c r="L40" s="5">
        <v>11735</v>
      </c>
      <c r="M40" s="5">
        <v>11930</v>
      </c>
      <c r="N40" s="5">
        <v>158804.75</v>
      </c>
      <c r="O40" s="5">
        <v>0</v>
      </c>
      <c r="P40" s="5">
        <v>17525.5</v>
      </c>
      <c r="Q40" s="5">
        <v>16242.25</v>
      </c>
      <c r="R40" s="5">
        <v>0</v>
      </c>
      <c r="S40" s="5">
        <v>0</v>
      </c>
      <c r="T40" s="5">
        <v>61630.25</v>
      </c>
      <c r="U40" s="5">
        <v>43307</v>
      </c>
      <c r="V40" s="5"/>
      <c r="W40" s="5">
        <v>20751.75</v>
      </c>
      <c r="X40" s="5"/>
      <c r="Y40" s="5">
        <v>38957</v>
      </c>
      <c r="Z40" s="5"/>
      <c r="AA40" s="5"/>
      <c r="AB40" s="5">
        <v>15640.5</v>
      </c>
      <c r="AC40" s="5">
        <f t="shared" ref="AC40" si="52">SUM(B40:AB40)</f>
        <v>915661</v>
      </c>
      <c r="AD40" s="5">
        <f t="shared" ref="AD40" si="53">ROUND(AC40*0.35,2)</f>
        <v>320481.34999999998</v>
      </c>
    </row>
    <row r="41" spans="1:30" ht="15" customHeight="1" x14ac:dyDescent="0.25">
      <c r="A41" s="17">
        <f t="shared" si="7"/>
        <v>44233</v>
      </c>
      <c r="B41" s="5">
        <v>0</v>
      </c>
      <c r="C41" s="5">
        <v>196063</v>
      </c>
      <c r="D41" s="5">
        <v>69172</v>
      </c>
      <c r="E41" s="5">
        <v>0</v>
      </c>
      <c r="F41" s="5"/>
      <c r="G41" s="5">
        <v>89218</v>
      </c>
      <c r="H41" s="5"/>
      <c r="I41" s="5"/>
      <c r="J41" s="5">
        <v>4931</v>
      </c>
      <c r="K41" s="5">
        <v>10267</v>
      </c>
      <c r="L41" s="5">
        <v>1374</v>
      </c>
      <c r="M41" s="5">
        <v>29213.25</v>
      </c>
      <c r="N41" s="5">
        <v>25904.5</v>
      </c>
      <c r="O41" s="5">
        <v>0</v>
      </c>
      <c r="P41" s="5">
        <v>7368.5</v>
      </c>
      <c r="Q41" s="5">
        <v>9291.75</v>
      </c>
      <c r="R41" s="5">
        <v>0</v>
      </c>
      <c r="S41" s="5">
        <v>0</v>
      </c>
      <c r="T41" s="5">
        <v>52813.25</v>
      </c>
      <c r="U41" s="5">
        <v>35965</v>
      </c>
      <c r="V41" s="5"/>
      <c r="W41" s="5">
        <v>-342.5</v>
      </c>
      <c r="X41" s="5"/>
      <c r="Y41" s="5">
        <v>52068</v>
      </c>
      <c r="Z41" s="5"/>
      <c r="AA41" s="5"/>
      <c r="AB41" s="5">
        <v>32958.5</v>
      </c>
      <c r="AC41" s="5">
        <f t="shared" ref="AC41" si="54">SUM(B41:AB41)</f>
        <v>616265.25</v>
      </c>
      <c r="AD41" s="5">
        <f t="shared" ref="AD41" si="55">ROUND(AC41*0.35,2)</f>
        <v>215692.84</v>
      </c>
    </row>
    <row r="42" spans="1:30" ht="15" customHeight="1" x14ac:dyDescent="0.25">
      <c r="A42" s="17">
        <f t="shared" si="7"/>
        <v>44240</v>
      </c>
      <c r="B42" s="5">
        <v>0</v>
      </c>
      <c r="C42" s="5">
        <v>233655</v>
      </c>
      <c r="D42" s="5">
        <v>106578</v>
      </c>
      <c r="E42" s="5">
        <v>0</v>
      </c>
      <c r="F42" s="5"/>
      <c r="G42" s="5">
        <v>60473</v>
      </c>
      <c r="H42" s="5"/>
      <c r="I42" s="5"/>
      <c r="J42" s="5">
        <v>16211</v>
      </c>
      <c r="K42" s="5">
        <v>1211</v>
      </c>
      <c r="L42" s="5">
        <v>-2183</v>
      </c>
      <c r="M42" s="5">
        <v>23652.25</v>
      </c>
      <c r="N42" s="5">
        <v>63733.75</v>
      </c>
      <c r="O42" s="5">
        <v>0</v>
      </c>
      <c r="P42" s="5">
        <v>17162</v>
      </c>
      <c r="Q42" s="5">
        <v>9977.25</v>
      </c>
      <c r="R42" s="5">
        <v>0</v>
      </c>
      <c r="S42" s="5">
        <v>0</v>
      </c>
      <c r="T42" s="5">
        <v>51073.5</v>
      </c>
      <c r="U42" s="5">
        <v>49010</v>
      </c>
      <c r="V42" s="5"/>
      <c r="W42" s="5">
        <v>10378</v>
      </c>
      <c r="X42" s="5"/>
      <c r="Y42" s="5">
        <v>22078</v>
      </c>
      <c r="Z42" s="5"/>
      <c r="AA42" s="5"/>
      <c r="AB42" s="5">
        <v>21409</v>
      </c>
      <c r="AC42" s="5">
        <f t="shared" ref="AC42" si="56">SUM(B42:AB42)</f>
        <v>684418.75</v>
      </c>
      <c r="AD42" s="5">
        <f t="shared" ref="AD42" si="57">ROUND(AC42*0.35,2)</f>
        <v>239546.56</v>
      </c>
    </row>
    <row r="43" spans="1:30" ht="15" customHeight="1" x14ac:dyDescent="0.25">
      <c r="A43" s="17">
        <f t="shared" si="7"/>
        <v>44247</v>
      </c>
      <c r="B43" s="5">
        <v>0</v>
      </c>
      <c r="C43" s="5">
        <v>283072.5</v>
      </c>
      <c r="D43" s="5">
        <v>83626.5</v>
      </c>
      <c r="E43" s="5">
        <v>0</v>
      </c>
      <c r="F43" s="5"/>
      <c r="G43" s="5">
        <v>39554</v>
      </c>
      <c r="H43" s="5"/>
      <c r="I43" s="5"/>
      <c r="J43" s="5">
        <v>27885</v>
      </c>
      <c r="K43" s="5">
        <v>27233</v>
      </c>
      <c r="L43" s="5">
        <v>-959</v>
      </c>
      <c r="M43" s="5">
        <v>76574.25</v>
      </c>
      <c r="N43" s="5">
        <v>214001.25</v>
      </c>
      <c r="O43" s="5">
        <v>0</v>
      </c>
      <c r="P43" s="5">
        <v>24916</v>
      </c>
      <c r="Q43" s="5">
        <v>9903.75</v>
      </c>
      <c r="R43" s="5">
        <v>0</v>
      </c>
      <c r="S43" s="5">
        <v>0</v>
      </c>
      <c r="T43" s="5">
        <v>77084</v>
      </c>
      <c r="U43" s="5">
        <v>71216.5</v>
      </c>
      <c r="V43" s="5"/>
      <c r="W43" s="5">
        <v>19778.75</v>
      </c>
      <c r="X43" s="5"/>
      <c r="Y43" s="5">
        <v>40650</v>
      </c>
      <c r="Z43" s="5"/>
      <c r="AA43" s="5"/>
      <c r="AB43" s="5">
        <v>24342</v>
      </c>
      <c r="AC43" s="5">
        <f t="shared" ref="AC43" si="58">SUM(B43:AB43)</f>
        <v>1018878.5</v>
      </c>
      <c r="AD43" s="5">
        <f t="shared" ref="AD43" si="59">ROUND(AC43*0.35,2)</f>
        <v>356607.48</v>
      </c>
    </row>
    <row r="44" spans="1:30" ht="15" customHeight="1" x14ac:dyDescent="0.25">
      <c r="A44" s="17">
        <f t="shared" si="7"/>
        <v>44254</v>
      </c>
      <c r="B44" s="5">
        <v>0</v>
      </c>
      <c r="C44" s="5">
        <v>275667.5</v>
      </c>
      <c r="D44" s="5">
        <v>39350</v>
      </c>
      <c r="E44" s="5">
        <v>0</v>
      </c>
      <c r="F44" s="5"/>
      <c r="G44" s="5">
        <v>73223</v>
      </c>
      <c r="H44" s="5"/>
      <c r="I44" s="5"/>
      <c r="J44" s="5">
        <v>29721</v>
      </c>
      <c r="K44" s="5">
        <v>27992</v>
      </c>
      <c r="L44" s="5">
        <v>8282</v>
      </c>
      <c r="M44" s="5">
        <v>42938.5</v>
      </c>
      <c r="N44" s="5">
        <v>165986.5</v>
      </c>
      <c r="O44" s="5">
        <v>0</v>
      </c>
      <c r="P44" s="5">
        <v>14758.5</v>
      </c>
      <c r="Q44" s="5">
        <v>642.5</v>
      </c>
      <c r="R44" s="5">
        <v>0</v>
      </c>
      <c r="S44" s="5">
        <v>0</v>
      </c>
      <c r="T44" s="5">
        <v>33319</v>
      </c>
      <c r="U44" s="5">
        <v>52783</v>
      </c>
      <c r="V44" s="5"/>
      <c r="W44" s="5">
        <v>28195.25</v>
      </c>
      <c r="X44" s="5"/>
      <c r="Y44" s="5">
        <v>29333</v>
      </c>
      <c r="Z44" s="5"/>
      <c r="AA44" s="5"/>
      <c r="AB44" s="5">
        <v>39846</v>
      </c>
      <c r="AC44" s="5">
        <f t="shared" ref="AC44" si="60">SUM(B44:AB44)</f>
        <v>862037.75</v>
      </c>
      <c r="AD44" s="5">
        <f t="shared" ref="AD44" si="61">ROUND(AC44*0.35,2)</f>
        <v>301713.21000000002</v>
      </c>
    </row>
    <row r="45" spans="1:30" ht="15" customHeight="1" x14ac:dyDescent="0.25">
      <c r="A45" s="17">
        <f t="shared" si="7"/>
        <v>44261</v>
      </c>
      <c r="B45" s="5">
        <v>0</v>
      </c>
      <c r="C45" s="5">
        <v>258246.5</v>
      </c>
      <c r="D45" s="5">
        <v>84542.5</v>
      </c>
      <c r="E45" s="5">
        <v>0</v>
      </c>
      <c r="F45" s="5"/>
      <c r="G45" s="5">
        <v>57585</v>
      </c>
      <c r="H45" s="5"/>
      <c r="I45" s="5"/>
      <c r="J45" s="5">
        <v>28930</v>
      </c>
      <c r="K45" s="5">
        <v>18453</v>
      </c>
      <c r="L45" s="5">
        <v>16983</v>
      </c>
      <c r="M45" s="5">
        <v>-1949</v>
      </c>
      <c r="N45" s="5">
        <v>133034</v>
      </c>
      <c r="O45" s="5">
        <v>0</v>
      </c>
      <c r="P45" s="5">
        <v>19433.5</v>
      </c>
      <c r="Q45" s="5">
        <v>16762</v>
      </c>
      <c r="R45" s="5">
        <v>0</v>
      </c>
      <c r="S45" s="5">
        <v>0</v>
      </c>
      <c r="T45" s="5">
        <v>39595.25</v>
      </c>
      <c r="U45" s="5">
        <v>58771.5</v>
      </c>
      <c r="V45" s="5"/>
      <c r="W45" s="5">
        <v>40342.75</v>
      </c>
      <c r="X45" s="5"/>
      <c r="Y45" s="5">
        <v>42891</v>
      </c>
      <c r="Z45" s="5"/>
      <c r="AA45" s="5"/>
      <c r="AB45" s="5">
        <v>31269.5</v>
      </c>
      <c r="AC45" s="5">
        <f t="shared" ref="AC45" si="62">SUM(B45:AB45)</f>
        <v>844890.5</v>
      </c>
      <c r="AD45" s="5">
        <f t="shared" ref="AD45" si="63">ROUND(AC45*0.35,2)</f>
        <v>295711.68</v>
      </c>
    </row>
    <row r="46" spans="1:30" ht="15" customHeight="1" x14ac:dyDescent="0.25">
      <c r="A46" s="17">
        <f t="shared" si="7"/>
        <v>44268</v>
      </c>
      <c r="B46" s="5">
        <v>0</v>
      </c>
      <c r="C46" s="5">
        <v>204905.5</v>
      </c>
      <c r="D46" s="5">
        <v>-59702.5</v>
      </c>
      <c r="E46" s="5">
        <v>0</v>
      </c>
      <c r="F46" s="5"/>
      <c r="G46" s="5">
        <v>76740</v>
      </c>
      <c r="H46" s="5"/>
      <c r="I46" s="5"/>
      <c r="J46" s="5">
        <v>20263</v>
      </c>
      <c r="K46" s="5">
        <v>25887</v>
      </c>
      <c r="L46" s="5">
        <v>13555</v>
      </c>
      <c r="M46" s="5">
        <v>28600</v>
      </c>
      <c r="N46" s="5">
        <v>133770.5</v>
      </c>
      <c r="O46" s="5">
        <v>0</v>
      </c>
      <c r="P46" s="5">
        <v>21860.5</v>
      </c>
      <c r="Q46" s="5">
        <v>17417.25</v>
      </c>
      <c r="R46" s="5">
        <v>0</v>
      </c>
      <c r="S46" s="5">
        <v>0</v>
      </c>
      <c r="T46" s="5">
        <v>81110.25</v>
      </c>
      <c r="U46" s="5">
        <v>67307.5</v>
      </c>
      <c r="V46" s="5"/>
      <c r="W46" s="5">
        <v>42771.25</v>
      </c>
      <c r="X46" s="5"/>
      <c r="Y46" s="5">
        <v>32931</v>
      </c>
      <c r="Z46" s="5"/>
      <c r="AA46" s="5"/>
      <c r="AB46" s="5">
        <v>27758.5</v>
      </c>
      <c r="AC46" s="5">
        <f t="shared" ref="AC46" si="64">SUM(B46:AB46)</f>
        <v>735174.75</v>
      </c>
      <c r="AD46" s="5">
        <f t="shared" ref="AD46" si="65">ROUND(AC46*0.35,2)</f>
        <v>257311.16</v>
      </c>
    </row>
    <row r="47" spans="1:30" ht="15" customHeight="1" x14ac:dyDescent="0.25">
      <c r="A47" s="17">
        <f t="shared" si="7"/>
        <v>44275</v>
      </c>
      <c r="B47" s="5">
        <v>0</v>
      </c>
      <c r="C47" s="5">
        <v>442003.5</v>
      </c>
      <c r="D47" s="5">
        <v>129460.5</v>
      </c>
      <c r="E47" s="5">
        <v>3612</v>
      </c>
      <c r="F47" s="5"/>
      <c r="G47" s="5">
        <v>63704</v>
      </c>
      <c r="H47" s="5"/>
      <c r="I47" s="5"/>
      <c r="J47" s="5">
        <v>43798</v>
      </c>
      <c r="K47" s="5">
        <v>17281</v>
      </c>
      <c r="L47" s="5">
        <v>25261</v>
      </c>
      <c r="M47" s="5">
        <v>9340</v>
      </c>
      <c r="N47" s="5">
        <v>207478.5</v>
      </c>
      <c r="O47" s="5">
        <v>0</v>
      </c>
      <c r="P47" s="5">
        <v>15768</v>
      </c>
      <c r="Q47" s="5">
        <v>24794</v>
      </c>
      <c r="R47" s="5">
        <v>0</v>
      </c>
      <c r="S47" s="5">
        <v>0</v>
      </c>
      <c r="T47" s="5">
        <v>77276.5</v>
      </c>
      <c r="U47" s="5">
        <v>22925</v>
      </c>
      <c r="V47" s="5"/>
      <c r="W47" s="5">
        <v>16102.5</v>
      </c>
      <c r="X47" s="5"/>
      <c r="Y47" s="5">
        <v>55218</v>
      </c>
      <c r="Z47" s="5"/>
      <c r="AA47" s="5"/>
      <c r="AB47" s="5">
        <v>45172.5</v>
      </c>
      <c r="AC47" s="5">
        <f t="shared" ref="AC47" si="66">SUM(B47:AB47)</f>
        <v>1199195</v>
      </c>
      <c r="AD47" s="5">
        <f t="shared" ref="AD47" si="67">ROUND(AC47*0.35,2)</f>
        <v>419718.25</v>
      </c>
    </row>
    <row r="48" spans="1:30" ht="15" customHeight="1" x14ac:dyDescent="0.25">
      <c r="A48" s="17">
        <f t="shared" si="7"/>
        <v>44282</v>
      </c>
      <c r="B48" s="5">
        <v>0</v>
      </c>
      <c r="C48" s="5">
        <v>282265.5</v>
      </c>
      <c r="D48" s="5">
        <v>-35022.5</v>
      </c>
      <c r="E48" s="5">
        <v>26223</v>
      </c>
      <c r="F48" s="5"/>
      <c r="G48" s="5">
        <v>63904</v>
      </c>
      <c r="H48" s="5"/>
      <c r="I48" s="5"/>
      <c r="J48" s="5">
        <v>25195</v>
      </c>
      <c r="K48" s="5">
        <v>25502</v>
      </c>
      <c r="L48" s="5">
        <v>9488</v>
      </c>
      <c r="M48" s="5">
        <v>-1430</v>
      </c>
      <c r="N48" s="5">
        <v>118954.75</v>
      </c>
      <c r="O48" s="5">
        <v>0</v>
      </c>
      <c r="P48" s="5">
        <v>24708.5</v>
      </c>
      <c r="Q48" s="5">
        <v>27250.5</v>
      </c>
      <c r="R48" s="5">
        <v>0</v>
      </c>
      <c r="S48" s="5">
        <v>0</v>
      </c>
      <c r="T48" s="5">
        <v>66944.25</v>
      </c>
      <c r="U48" s="5">
        <v>105589</v>
      </c>
      <c r="V48" s="5"/>
      <c r="W48" s="5">
        <v>-3830</v>
      </c>
      <c r="X48" s="5"/>
      <c r="Y48" s="5">
        <v>31414</v>
      </c>
      <c r="Z48" s="5"/>
      <c r="AA48" s="5"/>
      <c r="AB48" s="5">
        <v>33576.5</v>
      </c>
      <c r="AC48" s="5">
        <f t="shared" ref="AC48" si="68">SUM(B48:AB48)</f>
        <v>800732.5</v>
      </c>
      <c r="AD48" s="5">
        <f t="shared" ref="AD48" si="69">ROUND(AC48*0.35,2)</f>
        <v>280256.38</v>
      </c>
    </row>
    <row r="49" spans="1:30" ht="15" customHeight="1" x14ac:dyDescent="0.25">
      <c r="A49" s="17">
        <f t="shared" si="7"/>
        <v>44289</v>
      </c>
      <c r="B49" s="5">
        <v>0</v>
      </c>
      <c r="C49" s="5">
        <v>194612.5</v>
      </c>
      <c r="D49" s="5">
        <v>85629.5</v>
      </c>
      <c r="E49" s="5">
        <v>30209</v>
      </c>
      <c r="F49" s="5"/>
      <c r="G49" s="5">
        <v>55560</v>
      </c>
      <c r="H49" s="5"/>
      <c r="I49" s="5"/>
      <c r="J49" s="5">
        <v>25787</v>
      </c>
      <c r="K49" s="5">
        <v>61607</v>
      </c>
      <c r="L49" s="5">
        <v>11875</v>
      </c>
      <c r="M49" s="5">
        <v>11891</v>
      </c>
      <c r="N49" s="5">
        <v>68468.5</v>
      </c>
      <c r="O49" s="5">
        <v>0</v>
      </c>
      <c r="P49" s="5">
        <v>18762</v>
      </c>
      <c r="Q49" s="5">
        <v>15278.75</v>
      </c>
      <c r="R49" s="5">
        <v>0</v>
      </c>
      <c r="S49" s="5">
        <v>0</v>
      </c>
      <c r="T49" s="5">
        <v>96212.5</v>
      </c>
      <c r="U49" s="5">
        <v>69319.5</v>
      </c>
      <c r="V49" s="5"/>
      <c r="W49" s="5">
        <v>35807.25</v>
      </c>
      <c r="X49" s="5"/>
      <c r="Y49" s="5">
        <v>33108</v>
      </c>
      <c r="Z49" s="5"/>
      <c r="AA49" s="5"/>
      <c r="AB49" s="5">
        <v>49669.5</v>
      </c>
      <c r="AC49" s="5">
        <f t="shared" ref="AC49" si="70">SUM(B49:AB49)</f>
        <v>863797</v>
      </c>
      <c r="AD49" s="5">
        <f t="shared" ref="AD49" si="71">ROUND(AC49*0.35,2)</f>
        <v>302328.95</v>
      </c>
    </row>
    <row r="50" spans="1:30" ht="15" customHeight="1" x14ac:dyDescent="0.25">
      <c r="A50" s="17">
        <f t="shared" si="7"/>
        <v>44296</v>
      </c>
      <c r="B50" s="5">
        <v>0</v>
      </c>
      <c r="C50" s="5">
        <v>275839</v>
      </c>
      <c r="D50" s="5">
        <v>261967</v>
      </c>
      <c r="E50" s="5">
        <v>29702</v>
      </c>
      <c r="F50" s="5"/>
      <c r="G50" s="5">
        <v>79195</v>
      </c>
      <c r="H50" s="5"/>
      <c r="I50" s="5"/>
      <c r="J50" s="5">
        <v>25553</v>
      </c>
      <c r="K50" s="5">
        <v>37053</v>
      </c>
      <c r="L50" s="5">
        <v>6376</v>
      </c>
      <c r="M50" s="5">
        <v>-1529.5</v>
      </c>
      <c r="N50" s="5">
        <v>189325</v>
      </c>
      <c r="O50" s="5">
        <v>0</v>
      </c>
      <c r="P50" s="5">
        <v>24106.5</v>
      </c>
      <c r="Q50" s="5">
        <v>25517.25</v>
      </c>
      <c r="R50" s="5">
        <v>0</v>
      </c>
      <c r="S50" s="5">
        <v>0</v>
      </c>
      <c r="T50" s="5">
        <v>40119.75</v>
      </c>
      <c r="U50" s="5">
        <v>79709.5</v>
      </c>
      <c r="V50" s="5"/>
      <c r="W50" s="5">
        <v>44227.25</v>
      </c>
      <c r="X50" s="5"/>
      <c r="Y50" s="5">
        <v>47302</v>
      </c>
      <c r="Z50" s="5"/>
      <c r="AA50" s="5"/>
      <c r="AB50" s="5">
        <v>35420.5</v>
      </c>
      <c r="AC50" s="5">
        <f t="shared" ref="AC50" si="72">SUM(B50:AB50)</f>
        <v>1199883.25</v>
      </c>
      <c r="AD50" s="5">
        <f t="shared" ref="AD50" si="73">ROUND(AC50*0.35,2)</f>
        <v>419959.14</v>
      </c>
    </row>
    <row r="51" spans="1:30" ht="15" customHeight="1" x14ac:dyDescent="0.25">
      <c r="A51" s="17">
        <f t="shared" si="7"/>
        <v>44303</v>
      </c>
      <c r="B51" s="5">
        <v>0</v>
      </c>
      <c r="C51" s="5">
        <v>292280.5</v>
      </c>
      <c r="D51" s="5">
        <v>49842.5</v>
      </c>
      <c r="E51" s="5">
        <v>2798</v>
      </c>
      <c r="F51" s="5"/>
      <c r="G51" s="5">
        <v>59488</v>
      </c>
      <c r="H51" s="5"/>
      <c r="I51" s="5"/>
      <c r="J51" s="5">
        <v>36434</v>
      </c>
      <c r="K51" s="5">
        <v>-15526</v>
      </c>
      <c r="L51" s="5">
        <v>6347</v>
      </c>
      <c r="M51" s="5">
        <v>0</v>
      </c>
      <c r="N51" s="5">
        <v>78222.25</v>
      </c>
      <c r="O51" s="5">
        <v>0</v>
      </c>
      <c r="P51" s="5">
        <v>8090.5</v>
      </c>
      <c r="Q51" s="5">
        <v>37889.25</v>
      </c>
      <c r="R51" s="5">
        <v>0</v>
      </c>
      <c r="S51" s="5">
        <v>0</v>
      </c>
      <c r="T51" s="5">
        <v>68522</v>
      </c>
      <c r="U51" s="5">
        <v>45693</v>
      </c>
      <c r="V51" s="5"/>
      <c r="W51" s="5">
        <v>52409.5</v>
      </c>
      <c r="X51" s="5"/>
      <c r="Y51" s="5">
        <v>70330</v>
      </c>
      <c r="Z51" s="5"/>
      <c r="AA51" s="5"/>
      <c r="AB51" s="5">
        <v>17839</v>
      </c>
      <c r="AC51" s="5">
        <f t="shared" ref="AC51" si="74">SUM(B51:AB51)</f>
        <v>810659.5</v>
      </c>
      <c r="AD51" s="5">
        <f t="shared" ref="AD51" si="75">ROUND(AC51*0.35,2)</f>
        <v>283730.83</v>
      </c>
    </row>
    <row r="52" spans="1:30" ht="15" customHeight="1" x14ac:dyDescent="0.25">
      <c r="A52" s="17">
        <f t="shared" si="7"/>
        <v>44310</v>
      </c>
      <c r="B52" s="5">
        <v>0</v>
      </c>
      <c r="C52" s="5">
        <v>469481.5</v>
      </c>
      <c r="D52" s="5">
        <v>124582.5</v>
      </c>
      <c r="E52" s="5">
        <v>23936</v>
      </c>
      <c r="F52" s="5"/>
      <c r="G52" s="5">
        <v>77584</v>
      </c>
      <c r="H52" s="5"/>
      <c r="I52" s="5"/>
      <c r="J52" s="5">
        <v>40497</v>
      </c>
      <c r="K52" s="5">
        <v>56497</v>
      </c>
      <c r="L52" s="5">
        <v>10477</v>
      </c>
      <c r="M52" s="5">
        <v>-30896</v>
      </c>
      <c r="N52" s="5">
        <v>-35551.5</v>
      </c>
      <c r="O52" s="5">
        <v>0</v>
      </c>
      <c r="P52" s="5">
        <v>27689.5</v>
      </c>
      <c r="Q52" s="5">
        <v>30248.25</v>
      </c>
      <c r="R52" s="5">
        <v>11109</v>
      </c>
      <c r="S52" s="5">
        <v>0</v>
      </c>
      <c r="T52" s="5">
        <v>42150.5</v>
      </c>
      <c r="U52" s="5">
        <v>74763.5</v>
      </c>
      <c r="V52" s="5"/>
      <c r="W52" s="5">
        <v>-2225.5</v>
      </c>
      <c r="X52" s="5"/>
      <c r="Y52" s="5">
        <v>41032</v>
      </c>
      <c r="Z52" s="5"/>
      <c r="AA52" s="5"/>
      <c r="AB52" s="5">
        <v>35482</v>
      </c>
      <c r="AC52" s="5">
        <f t="shared" ref="AC52" si="76">SUM(B52:AB52)</f>
        <v>996856.75</v>
      </c>
      <c r="AD52" s="5">
        <f t="shared" ref="AD52" si="77">ROUND(AC52*0.35,2)</f>
        <v>348899.86</v>
      </c>
    </row>
    <row r="53" spans="1:30" ht="15" customHeight="1" x14ac:dyDescent="0.25">
      <c r="A53" s="17">
        <f t="shared" si="7"/>
        <v>44317</v>
      </c>
      <c r="B53" s="5">
        <v>0</v>
      </c>
      <c r="C53" s="5">
        <v>302677.5</v>
      </c>
      <c r="D53" s="5">
        <v>91383</v>
      </c>
      <c r="E53" s="5">
        <v>21478</v>
      </c>
      <c r="F53" s="5"/>
      <c r="G53" s="5">
        <v>91268</v>
      </c>
      <c r="H53" s="5"/>
      <c r="I53" s="5"/>
      <c r="J53" s="5">
        <v>7551</v>
      </c>
      <c r="K53" s="5">
        <v>15285</v>
      </c>
      <c r="L53" s="5">
        <v>12678</v>
      </c>
      <c r="M53" s="5">
        <v>19505.75</v>
      </c>
      <c r="N53" s="5">
        <v>158658</v>
      </c>
      <c r="O53" s="5">
        <v>0</v>
      </c>
      <c r="P53" s="5">
        <v>10162.5</v>
      </c>
      <c r="Q53" s="5">
        <v>13896</v>
      </c>
      <c r="R53" s="5">
        <v>35988</v>
      </c>
      <c r="S53" s="5">
        <v>0</v>
      </c>
      <c r="T53" s="5">
        <v>81829.5</v>
      </c>
      <c r="U53" s="5">
        <v>34109.5</v>
      </c>
      <c r="V53" s="5"/>
      <c r="W53" s="5">
        <v>37870.75</v>
      </c>
      <c r="X53" s="5"/>
      <c r="Y53" s="5">
        <v>71198</v>
      </c>
      <c r="Z53" s="5"/>
      <c r="AA53" s="5"/>
      <c r="AB53" s="5">
        <v>56521</v>
      </c>
      <c r="AC53" s="5">
        <f t="shared" ref="AC53" si="78">SUM(B53:AB53)</f>
        <v>1062059.5</v>
      </c>
      <c r="AD53" s="5">
        <f t="shared" ref="AD53" si="79">ROUND(AC53*0.35,2)</f>
        <v>371720.83</v>
      </c>
    </row>
    <row r="54" spans="1:30" ht="15" customHeight="1" x14ac:dyDescent="0.25">
      <c r="A54" s="17">
        <f t="shared" si="7"/>
        <v>44324</v>
      </c>
      <c r="B54" s="5">
        <v>0</v>
      </c>
      <c r="C54" s="5">
        <v>252861.5</v>
      </c>
      <c r="D54" s="5">
        <v>138370.5</v>
      </c>
      <c r="E54" s="5">
        <v>14152</v>
      </c>
      <c r="F54" s="5"/>
      <c r="G54" s="5">
        <v>32728</v>
      </c>
      <c r="H54" s="5"/>
      <c r="I54" s="5"/>
      <c r="J54" s="5">
        <v>27695</v>
      </c>
      <c r="K54" s="5">
        <v>38173</v>
      </c>
      <c r="L54" s="5">
        <v>18213</v>
      </c>
      <c r="M54" s="5">
        <v>14712.75</v>
      </c>
      <c r="N54" s="5">
        <v>120138.5</v>
      </c>
      <c r="O54" s="5">
        <v>0</v>
      </c>
      <c r="P54" s="5">
        <v>32623.5</v>
      </c>
      <c r="Q54" s="5">
        <v>12858</v>
      </c>
      <c r="R54" s="5">
        <v>44367</v>
      </c>
      <c r="S54" s="5">
        <v>0</v>
      </c>
      <c r="T54" s="5">
        <v>51440.75</v>
      </c>
      <c r="U54" s="5">
        <v>46256.5</v>
      </c>
      <c r="V54" s="5"/>
      <c r="W54" s="5">
        <v>22565.75</v>
      </c>
      <c r="X54" s="5"/>
      <c r="Y54" s="5">
        <v>90229</v>
      </c>
      <c r="Z54" s="5"/>
      <c r="AA54" s="5"/>
      <c r="AB54" s="5">
        <v>58262</v>
      </c>
      <c r="AC54" s="5">
        <f t="shared" ref="AC54" si="80">SUM(B54:AB54)</f>
        <v>1015646.75</v>
      </c>
      <c r="AD54" s="5">
        <f t="shared" ref="AD54" si="81">ROUND(AC54*0.35,2)</f>
        <v>355476.36</v>
      </c>
    </row>
    <row r="55" spans="1:30" ht="15" customHeight="1" x14ac:dyDescent="0.25">
      <c r="A55" s="17">
        <f t="shared" si="7"/>
        <v>44331</v>
      </c>
      <c r="B55" s="5">
        <v>0</v>
      </c>
      <c r="C55" s="5">
        <v>270380.5</v>
      </c>
      <c r="D55" s="5">
        <v>14242</v>
      </c>
      <c r="E55" s="5">
        <v>34405</v>
      </c>
      <c r="F55" s="5"/>
      <c r="G55" s="5">
        <v>71103</v>
      </c>
      <c r="H55" s="5"/>
      <c r="I55" s="5"/>
      <c r="J55" s="5">
        <v>39204</v>
      </c>
      <c r="K55" s="5">
        <v>59867</v>
      </c>
      <c r="L55" s="5">
        <v>12273</v>
      </c>
      <c r="M55" s="5">
        <v>1235.75</v>
      </c>
      <c r="N55" s="5">
        <v>191563.25</v>
      </c>
      <c r="O55" s="5">
        <v>0</v>
      </c>
      <c r="P55" s="5">
        <v>10084</v>
      </c>
      <c r="Q55" s="5">
        <v>17439.25</v>
      </c>
      <c r="R55" s="5">
        <v>48249</v>
      </c>
      <c r="S55" s="5">
        <v>0</v>
      </c>
      <c r="T55" s="5">
        <v>45416.75</v>
      </c>
      <c r="U55" s="5">
        <v>66035.5</v>
      </c>
      <c r="V55" s="5"/>
      <c r="W55" s="5">
        <v>-405</v>
      </c>
      <c r="X55" s="5"/>
      <c r="Y55" s="5">
        <v>61520</v>
      </c>
      <c r="Z55" s="5"/>
      <c r="AA55" s="5"/>
      <c r="AB55" s="5">
        <v>59511</v>
      </c>
      <c r="AC55" s="5">
        <f t="shared" ref="AC55" si="82">SUM(B55:AB55)</f>
        <v>1002124</v>
      </c>
      <c r="AD55" s="5">
        <f t="shared" ref="AD55" si="83">ROUND(AC55*0.35,2)</f>
        <v>350743.4</v>
      </c>
    </row>
    <row r="56" spans="1:30" ht="15" customHeight="1" x14ac:dyDescent="0.25">
      <c r="A56" s="17">
        <f t="shared" si="7"/>
        <v>44338</v>
      </c>
      <c r="B56" s="5">
        <v>0</v>
      </c>
      <c r="C56" s="5">
        <v>160513</v>
      </c>
      <c r="D56" s="5">
        <v>154470.5</v>
      </c>
      <c r="E56" s="5">
        <v>3950</v>
      </c>
      <c r="F56" s="5"/>
      <c r="G56" s="5">
        <v>35573</v>
      </c>
      <c r="H56" s="5"/>
      <c r="I56" s="5"/>
      <c r="J56" s="5">
        <v>35267</v>
      </c>
      <c r="K56" s="5">
        <v>35701</v>
      </c>
      <c r="L56" s="5">
        <v>9096</v>
      </c>
      <c r="M56" s="5">
        <v>7674.5</v>
      </c>
      <c r="N56" s="5">
        <v>180680.5</v>
      </c>
      <c r="O56" s="5">
        <v>0</v>
      </c>
      <c r="P56" s="5">
        <v>26508</v>
      </c>
      <c r="Q56" s="5">
        <v>17863</v>
      </c>
      <c r="R56" s="5">
        <v>51335</v>
      </c>
      <c r="S56" s="5">
        <v>0</v>
      </c>
      <c r="T56" s="5">
        <v>52433</v>
      </c>
      <c r="U56" s="5">
        <v>90819</v>
      </c>
      <c r="V56" s="5"/>
      <c r="W56" s="5">
        <v>69613.5</v>
      </c>
      <c r="X56" s="5"/>
      <c r="Y56" s="5">
        <v>62374</v>
      </c>
      <c r="Z56" s="5"/>
      <c r="AA56" s="5"/>
      <c r="AB56" s="5">
        <v>27322.5</v>
      </c>
      <c r="AC56" s="5">
        <f t="shared" ref="AC56" si="84">SUM(B56:AB56)</f>
        <v>1021193.5</v>
      </c>
      <c r="AD56" s="5">
        <f t="shared" ref="AD56" si="85">ROUND(AC56*0.35,2)</f>
        <v>357417.73</v>
      </c>
    </row>
    <row r="57" spans="1:30" ht="15" customHeight="1" x14ac:dyDescent="0.25">
      <c r="A57" s="17">
        <f t="shared" si="7"/>
        <v>44345</v>
      </c>
      <c r="B57" s="5">
        <v>0</v>
      </c>
      <c r="C57" s="5">
        <v>366849</v>
      </c>
      <c r="D57" s="5">
        <v>143036</v>
      </c>
      <c r="E57" s="5">
        <v>29252</v>
      </c>
      <c r="F57" s="5"/>
      <c r="G57" s="5">
        <v>56911</v>
      </c>
      <c r="H57" s="5"/>
      <c r="I57" s="5"/>
      <c r="J57" s="5">
        <v>20131</v>
      </c>
      <c r="K57" s="5">
        <v>36601</v>
      </c>
      <c r="L57" s="5">
        <v>5654</v>
      </c>
      <c r="M57" s="5">
        <v>-831.75</v>
      </c>
      <c r="N57" s="5">
        <v>166338</v>
      </c>
      <c r="O57" s="5">
        <v>0</v>
      </c>
      <c r="P57" s="5">
        <v>4274</v>
      </c>
      <c r="Q57" s="5">
        <v>15245.5</v>
      </c>
      <c r="R57" s="5">
        <v>52998</v>
      </c>
      <c r="S57" s="5">
        <v>0</v>
      </c>
      <c r="T57" s="5">
        <v>90204.5</v>
      </c>
      <c r="U57" s="5">
        <v>111929</v>
      </c>
      <c r="V57" s="5"/>
      <c r="W57" s="5">
        <v>42456.5</v>
      </c>
      <c r="X57" s="5"/>
      <c r="Y57" s="5">
        <v>101615</v>
      </c>
      <c r="Z57" s="5"/>
      <c r="AA57" s="5"/>
      <c r="AB57" s="5">
        <v>18536.5</v>
      </c>
      <c r="AC57" s="5">
        <f t="shared" ref="AC57" si="86">SUM(B57:AB57)</f>
        <v>1261199.25</v>
      </c>
      <c r="AD57" s="5">
        <f t="shared" ref="AD57" si="87">ROUND(AC57*0.35,2)</f>
        <v>441419.74</v>
      </c>
    </row>
    <row r="58" spans="1:30" ht="15" customHeight="1" x14ac:dyDescent="0.25">
      <c r="A58" s="17">
        <f t="shared" si="7"/>
        <v>44352</v>
      </c>
      <c r="B58" s="5">
        <v>0</v>
      </c>
      <c r="C58" s="5">
        <v>330873</v>
      </c>
      <c r="D58" s="5">
        <v>179111.5</v>
      </c>
      <c r="E58" s="5">
        <v>18761</v>
      </c>
      <c r="F58" s="5"/>
      <c r="G58" s="5">
        <v>103230</v>
      </c>
      <c r="H58" s="5"/>
      <c r="I58" s="5"/>
      <c r="J58" s="5">
        <v>22869</v>
      </c>
      <c r="K58" s="5">
        <v>18730</v>
      </c>
      <c r="L58" s="5">
        <v>18765</v>
      </c>
      <c r="M58" s="5">
        <v>-3578.5</v>
      </c>
      <c r="N58" s="5">
        <v>98006.75</v>
      </c>
      <c r="O58" s="5">
        <v>0</v>
      </c>
      <c r="P58" s="5">
        <v>32922</v>
      </c>
      <c r="Q58" s="5">
        <v>29508.5</v>
      </c>
      <c r="R58" s="5">
        <v>60461</v>
      </c>
      <c r="S58" s="5">
        <v>0</v>
      </c>
      <c r="T58" s="5">
        <v>62042.25</v>
      </c>
      <c r="U58" s="5">
        <v>68239</v>
      </c>
      <c r="V58" s="5"/>
      <c r="W58" s="5">
        <v>29547.25</v>
      </c>
      <c r="X58" s="5"/>
      <c r="Y58" s="5">
        <v>54724</v>
      </c>
      <c r="Z58" s="5"/>
      <c r="AA58" s="5"/>
      <c r="AB58" s="5">
        <v>44096</v>
      </c>
      <c r="AC58" s="5">
        <f t="shared" ref="AC58" si="88">SUM(B58:AB58)</f>
        <v>1168307.75</v>
      </c>
      <c r="AD58" s="5">
        <f t="shared" ref="AD58" si="89">ROUND(AC58*0.35,2)</f>
        <v>408907.71</v>
      </c>
    </row>
    <row r="59" spans="1:30" ht="15" customHeight="1" x14ac:dyDescent="0.25">
      <c r="A59" s="17">
        <f t="shared" si="7"/>
        <v>44359</v>
      </c>
      <c r="B59" s="5">
        <v>0</v>
      </c>
      <c r="C59" s="5">
        <v>284117</v>
      </c>
      <c r="D59" s="5">
        <v>127582</v>
      </c>
      <c r="E59" s="5">
        <v>25283</v>
      </c>
      <c r="F59" s="5"/>
      <c r="G59" s="5">
        <v>78664</v>
      </c>
      <c r="H59" s="5"/>
      <c r="I59" s="5"/>
      <c r="J59" s="5">
        <v>60108</v>
      </c>
      <c r="K59" s="5">
        <v>65464</v>
      </c>
      <c r="L59" s="5">
        <v>10718</v>
      </c>
      <c r="M59" s="5">
        <v>130515</v>
      </c>
      <c r="N59" s="5">
        <v>155348</v>
      </c>
      <c r="O59" s="5">
        <v>0</v>
      </c>
      <c r="P59" s="5">
        <v>13654.5</v>
      </c>
      <c r="Q59" s="5">
        <v>39651.25</v>
      </c>
      <c r="R59" s="5">
        <v>56489</v>
      </c>
      <c r="S59" s="5">
        <v>0</v>
      </c>
      <c r="T59" s="5">
        <v>67741.5</v>
      </c>
      <c r="U59" s="5">
        <v>71128.5</v>
      </c>
      <c r="V59" s="5"/>
      <c r="W59" s="5">
        <v>42574.75</v>
      </c>
      <c r="X59" s="5"/>
      <c r="Y59" s="5">
        <v>79011</v>
      </c>
      <c r="Z59" s="5"/>
      <c r="AA59" s="5"/>
      <c r="AB59" s="5">
        <v>47808.5</v>
      </c>
      <c r="AC59" s="5">
        <f t="shared" ref="AC59" si="90">SUM(B59:AB59)</f>
        <v>1355858</v>
      </c>
      <c r="AD59" s="5">
        <f t="shared" ref="AD59" si="91">ROUND(AC59*0.35,2)</f>
        <v>474550.3</v>
      </c>
    </row>
    <row r="60" spans="1:30" ht="15" customHeight="1" x14ac:dyDescent="0.25">
      <c r="A60" s="17">
        <f t="shared" si="7"/>
        <v>44366</v>
      </c>
      <c r="B60" s="5">
        <v>0</v>
      </c>
      <c r="C60" s="5">
        <v>228275.5</v>
      </c>
      <c r="D60" s="5">
        <v>14659.5</v>
      </c>
      <c r="E60" s="5">
        <v>2820</v>
      </c>
      <c r="F60" s="5"/>
      <c r="G60" s="5">
        <v>137328</v>
      </c>
      <c r="H60" s="5"/>
      <c r="I60" s="5"/>
      <c r="J60" s="5">
        <v>1856</v>
      </c>
      <c r="K60" s="5">
        <v>33828</v>
      </c>
      <c r="L60" s="5">
        <v>16199</v>
      </c>
      <c r="M60" s="5">
        <v>22392.75</v>
      </c>
      <c r="N60" s="5">
        <v>103289</v>
      </c>
      <c r="O60" s="5">
        <v>0</v>
      </c>
      <c r="P60" s="5">
        <v>14375.5</v>
      </c>
      <c r="Q60" s="5">
        <v>14372</v>
      </c>
      <c r="R60" s="5">
        <v>57364</v>
      </c>
      <c r="S60" s="5">
        <v>0</v>
      </c>
      <c r="T60" s="5">
        <v>51704.5</v>
      </c>
      <c r="U60" s="5">
        <v>46126</v>
      </c>
      <c r="V60" s="5"/>
      <c r="W60" s="5">
        <v>26637.25</v>
      </c>
      <c r="X60" s="5"/>
      <c r="Y60" s="5">
        <v>50120</v>
      </c>
      <c r="Z60" s="5"/>
      <c r="AA60" s="5"/>
      <c r="AB60" s="5">
        <v>36792</v>
      </c>
      <c r="AC60" s="5">
        <f t="shared" ref="AC60" si="92">SUM(B60:AB60)</f>
        <v>858139</v>
      </c>
      <c r="AD60" s="5">
        <f t="shared" ref="AD60" si="93">ROUND(AC60*0.35,2)</f>
        <v>300348.65000000002</v>
      </c>
    </row>
    <row r="61" spans="1:30" ht="15" customHeight="1" x14ac:dyDescent="0.25">
      <c r="A61" s="17">
        <f t="shared" si="7"/>
        <v>44373</v>
      </c>
      <c r="B61" s="5">
        <v>0</v>
      </c>
      <c r="C61" s="5">
        <v>349123</v>
      </c>
      <c r="D61" s="5">
        <v>-13624.5</v>
      </c>
      <c r="E61" s="5">
        <v>7119</v>
      </c>
      <c r="F61" s="5"/>
      <c r="G61" s="5">
        <v>94448</v>
      </c>
      <c r="H61" s="5"/>
      <c r="I61" s="5"/>
      <c r="J61" s="5">
        <v>2710</v>
      </c>
      <c r="K61" s="5">
        <v>29018</v>
      </c>
      <c r="L61" s="5">
        <v>14028</v>
      </c>
      <c r="M61" s="5">
        <v>2801.5</v>
      </c>
      <c r="N61" s="5">
        <v>150177</v>
      </c>
      <c r="O61" s="5">
        <v>0</v>
      </c>
      <c r="P61" s="5">
        <v>24860</v>
      </c>
      <c r="Q61" s="5">
        <v>34549.75</v>
      </c>
      <c r="R61" s="5">
        <v>52679</v>
      </c>
      <c r="S61" s="5">
        <v>0</v>
      </c>
      <c r="T61" s="5">
        <v>67087</v>
      </c>
      <c r="U61" s="5">
        <v>86108.5</v>
      </c>
      <c r="V61" s="5"/>
      <c r="W61" s="5">
        <v>57399</v>
      </c>
      <c r="X61" s="5"/>
      <c r="Y61" s="5">
        <v>109111</v>
      </c>
      <c r="Z61" s="5"/>
      <c r="AA61" s="5"/>
      <c r="AB61" s="5">
        <v>37126</v>
      </c>
      <c r="AC61" s="5">
        <f t="shared" ref="AC61" si="94">SUM(B61:AB61)</f>
        <v>1104720.25</v>
      </c>
      <c r="AD61" s="5">
        <f t="shared" ref="AD61" si="95">ROUND(AC61*0.35,2)</f>
        <v>386652.09</v>
      </c>
    </row>
    <row r="62" spans="1:30" ht="15" customHeight="1" x14ac:dyDescent="0.25">
      <c r="A62" s="20" t="s">
        <v>41</v>
      </c>
      <c r="B62" s="5">
        <v>0</v>
      </c>
      <c r="C62" s="5">
        <v>141062.5</v>
      </c>
      <c r="D62" s="5">
        <v>72648.5</v>
      </c>
      <c r="E62" s="5">
        <v>8359</v>
      </c>
      <c r="F62" s="5"/>
      <c r="G62" s="5">
        <v>44267</v>
      </c>
      <c r="H62" s="5"/>
      <c r="I62" s="5"/>
      <c r="J62" s="5">
        <v>10222</v>
      </c>
      <c r="K62" s="5">
        <v>5780</v>
      </c>
      <c r="L62" s="5">
        <v>7465</v>
      </c>
      <c r="M62" s="5">
        <v>0</v>
      </c>
      <c r="N62" s="5">
        <v>77954.5</v>
      </c>
      <c r="O62" s="5">
        <v>0</v>
      </c>
      <c r="P62" s="5">
        <v>-6207.5</v>
      </c>
      <c r="Q62" s="5">
        <v>8862.25</v>
      </c>
      <c r="R62" s="5">
        <v>17066</v>
      </c>
      <c r="S62" s="5">
        <v>0</v>
      </c>
      <c r="T62" s="5">
        <v>31622.5</v>
      </c>
      <c r="U62" s="5">
        <v>34862</v>
      </c>
      <c r="V62" s="5"/>
      <c r="W62" s="5">
        <v>28890.25</v>
      </c>
      <c r="X62" s="5"/>
      <c r="Y62" s="5">
        <v>49090</v>
      </c>
      <c r="Z62" s="5"/>
      <c r="AA62" s="5"/>
      <c r="AB62" s="5">
        <v>17909.5</v>
      </c>
      <c r="AC62" s="5">
        <f t="shared" ref="AC62" si="96">SUM(B62:AB62)</f>
        <v>549853.5</v>
      </c>
      <c r="AD62" s="5">
        <f>ROUND(AC62*0.35,2)+0.01</f>
        <v>192448.74000000002</v>
      </c>
    </row>
    <row r="63" spans="1:30" ht="14.25" customHeight="1" x14ac:dyDescent="0.25">
      <c r="H63" s="6"/>
    </row>
    <row r="64" spans="1:30" ht="15" customHeight="1" thickBot="1" x14ac:dyDescent="0.3">
      <c r="B64" s="7">
        <f>SUM(B10:B63)</f>
        <v>0</v>
      </c>
      <c r="C64" s="7">
        <f>SUM(C10:C63)</f>
        <v>14337053.5</v>
      </c>
      <c r="D64" s="7">
        <f>SUM(D10:D63)</f>
        <v>3962600.5</v>
      </c>
      <c r="E64" s="7">
        <f>SUM(E10:E63)</f>
        <v>282059</v>
      </c>
      <c r="F64" s="7"/>
      <c r="G64" s="7">
        <f t="shared" ref="G64:Y64" si="97">SUM(G10:G63)</f>
        <v>3703205</v>
      </c>
      <c r="H64" s="7">
        <f t="shared" si="97"/>
        <v>0</v>
      </c>
      <c r="I64" s="7">
        <f t="shared" si="97"/>
        <v>0</v>
      </c>
      <c r="J64" s="7">
        <f t="shared" si="97"/>
        <v>1120557</v>
      </c>
      <c r="K64" s="7">
        <f t="shared" si="97"/>
        <v>1262891</v>
      </c>
      <c r="L64" s="7">
        <f t="shared" si="97"/>
        <v>469392</v>
      </c>
      <c r="M64" s="7">
        <f t="shared" si="97"/>
        <v>428354.25</v>
      </c>
      <c r="N64" s="7">
        <f t="shared" si="97"/>
        <v>5754675</v>
      </c>
      <c r="O64" s="7">
        <f t="shared" si="97"/>
        <v>0</v>
      </c>
      <c r="P64" s="7">
        <f t="shared" si="97"/>
        <v>721061.5</v>
      </c>
      <c r="Q64" s="7">
        <f t="shared" si="97"/>
        <v>639776.5</v>
      </c>
      <c r="R64" s="7">
        <f t="shared" si="97"/>
        <v>488105</v>
      </c>
      <c r="S64" s="7">
        <f t="shared" si="97"/>
        <v>0</v>
      </c>
      <c r="T64" s="7">
        <f t="shared" si="97"/>
        <v>3222896.5</v>
      </c>
      <c r="U64" s="7">
        <f t="shared" si="97"/>
        <v>3143087</v>
      </c>
      <c r="V64" s="7">
        <f t="shared" si="97"/>
        <v>0</v>
      </c>
      <c r="W64" s="7">
        <f t="shared" si="97"/>
        <v>1486452.25</v>
      </c>
      <c r="X64" s="7">
        <f t="shared" si="97"/>
        <v>0</v>
      </c>
      <c r="Y64" s="7">
        <f t="shared" si="97"/>
        <v>2614703</v>
      </c>
      <c r="Z64" s="7"/>
      <c r="AA64" s="7">
        <f>SUM(AA10:AA63)</f>
        <v>0</v>
      </c>
      <c r="AB64" s="7">
        <f>SUM(AB10:AB63)</f>
        <v>1445061.5</v>
      </c>
      <c r="AC64" s="7">
        <f>SUM(AC10:AC63)</f>
        <v>45081930.5</v>
      </c>
      <c r="AD64" s="7">
        <f>SUM(AD10:AD63)</f>
        <v>15778675.730000002</v>
      </c>
    </row>
    <row r="65" spans="1:1" ht="15" customHeight="1" thickTop="1" x14ac:dyDescent="0.25"/>
    <row r="66" spans="1:1" ht="15" customHeight="1" x14ac:dyDescent="0.25">
      <c r="A66" s="14" t="s">
        <v>35</v>
      </c>
    </row>
    <row r="67" spans="1:1" ht="15" customHeight="1" x14ac:dyDescent="0.25">
      <c r="A67" s="14" t="s">
        <v>42</v>
      </c>
    </row>
  </sheetData>
  <mergeCells count="2">
    <mergeCell ref="A8:AD8"/>
    <mergeCell ref="A1:AD1"/>
  </mergeCells>
  <pageMargins left="0.25" right="0.2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Summary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Summary!Print_Area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ITSUPPORT</cp:lastModifiedBy>
  <cp:lastPrinted>2020-10-08T18:31:23Z</cp:lastPrinted>
  <dcterms:created xsi:type="dcterms:W3CDTF">2017-06-26T18:48:48Z</dcterms:created>
  <dcterms:modified xsi:type="dcterms:W3CDTF">2021-07-08T15:10:56Z</dcterms:modified>
</cp:coreProperties>
</file>