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4FY\"/>
    </mc:Choice>
  </mc:AlternateContent>
  <bookViews>
    <workbookView xWindow="-90" yWindow="-30" windowWidth="14040" windowHeight="13530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Town'!$A$1:$AF$98</definedName>
    <definedName name="_xlnm.Print_Area" localSheetId="3">'Mardi Gras'!$A$1:$AF$113</definedName>
    <definedName name="_xlnm.Print_Area" localSheetId="1">Mountaineer!$A$1:$AF$113</definedName>
    <definedName name="_xlnm.Print_Area" localSheetId="0">Summary!$A$1:$AF$67</definedName>
    <definedName name="_xlnm.Print_Area" localSheetId="2">Wheeling!$A$1:$AF$112</definedName>
  </definedNames>
  <calcPr calcId="162913" iterateDelta="1E-4"/>
</workbook>
</file>

<file path=xl/calcChain.xml><?xml version="1.0" encoding="utf-8"?>
<calcChain xmlns="http://schemas.openxmlformats.org/spreadsheetml/2006/main">
  <c r="AF62" i="5" l="1"/>
  <c r="AE62" i="5"/>
  <c r="AD62" i="5"/>
  <c r="AC62" i="5"/>
  <c r="AB62" i="5"/>
  <c r="AA62" i="5"/>
  <c r="Z62" i="5"/>
  <c r="Y62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I62" i="5"/>
  <c r="H62" i="5"/>
  <c r="G62" i="5"/>
  <c r="F62" i="5"/>
  <c r="E62" i="5"/>
  <c r="D62" i="5"/>
  <c r="C62" i="5"/>
  <c r="B62" i="5"/>
  <c r="AE63" i="4"/>
  <c r="AF63" i="4" s="1"/>
  <c r="AE63" i="3"/>
  <c r="AF63" i="3" s="1"/>
  <c r="AE63" i="2"/>
  <c r="AF63" i="2" s="1"/>
  <c r="AE63" i="1"/>
  <c r="AF63" i="1" s="1"/>
  <c r="AD61" i="5" l="1"/>
  <c r="AC61" i="5"/>
  <c r="AB61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AE62" i="4"/>
  <c r="AF62" i="4" s="1"/>
  <c r="AE62" i="3"/>
  <c r="AF62" i="3" s="1"/>
  <c r="AE62" i="2"/>
  <c r="AF62" i="2" s="1"/>
  <c r="AE62" i="1"/>
  <c r="AF62" i="1" s="1"/>
  <c r="AF61" i="5" l="1"/>
  <c r="AE61" i="5"/>
  <c r="AD60" i="5"/>
  <c r="AC60" i="5"/>
  <c r="AB60" i="5"/>
  <c r="AA60" i="5"/>
  <c r="Z60" i="5"/>
  <c r="Y60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AE61" i="4"/>
  <c r="AF61" i="4" s="1"/>
  <c r="AE61" i="3"/>
  <c r="AF61" i="3" s="1"/>
  <c r="AE61" i="2"/>
  <c r="AF61" i="2" s="1"/>
  <c r="AE61" i="1"/>
  <c r="AF61" i="1" s="1"/>
  <c r="AF60" i="5" l="1"/>
  <c r="AE60" i="5"/>
  <c r="AD59" i="5"/>
  <c r="AC59" i="5"/>
  <c r="AB59" i="5"/>
  <c r="AA59" i="5"/>
  <c r="Z59" i="5"/>
  <c r="Y59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AE60" i="4"/>
  <c r="AF60" i="4" s="1"/>
  <c r="AE60" i="3"/>
  <c r="AF60" i="3" s="1"/>
  <c r="AE60" i="2"/>
  <c r="AF60" i="2" s="1"/>
  <c r="AE60" i="1"/>
  <c r="AF60" i="1" s="1"/>
  <c r="AF59" i="5" l="1"/>
  <c r="AE59" i="5"/>
  <c r="AE58" i="5"/>
  <c r="AD58" i="5"/>
  <c r="AC58" i="5"/>
  <c r="AB58" i="5"/>
  <c r="AA58" i="5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AE59" i="1"/>
  <c r="AF59" i="1" s="1"/>
  <c r="AE59" i="2"/>
  <c r="AF59" i="2" s="1"/>
  <c r="AE59" i="3"/>
  <c r="AF59" i="3" s="1"/>
  <c r="AF58" i="5" s="1"/>
  <c r="AE59" i="4"/>
  <c r="AF59" i="4" s="1"/>
  <c r="AD57" i="5" l="1"/>
  <c r="AC57" i="5"/>
  <c r="AB57" i="5"/>
  <c r="AA57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AE58" i="4"/>
  <c r="AF58" i="4" s="1"/>
  <c r="AE58" i="3"/>
  <c r="AF58" i="3" s="1"/>
  <c r="AE58" i="2"/>
  <c r="AF58" i="2" s="1"/>
  <c r="AE58" i="1"/>
  <c r="AF58" i="1" s="1"/>
  <c r="AF57" i="5" l="1"/>
  <c r="AE57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E57" i="4"/>
  <c r="AF57" i="4" s="1"/>
  <c r="AE57" i="3"/>
  <c r="AF57" i="3" s="1"/>
  <c r="AE57" i="2"/>
  <c r="AF57" i="2" s="1"/>
  <c r="AE57" i="1"/>
  <c r="AF57" i="1" s="1"/>
  <c r="AF56" i="5" l="1"/>
  <c r="AE56" i="5"/>
  <c r="AF56" i="3"/>
  <c r="AD55" i="5" l="1"/>
  <c r="AC55" i="5"/>
  <c r="AB55" i="5"/>
  <c r="AA55" i="5"/>
  <c r="Z55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AE56" i="4"/>
  <c r="AF56" i="4" s="1"/>
  <c r="AE56" i="3"/>
  <c r="AE56" i="2"/>
  <c r="AF56" i="2" s="1"/>
  <c r="AE56" i="1"/>
  <c r="AF56" i="1" s="1"/>
  <c r="AF55" i="5" l="1"/>
  <c r="AE55" i="5"/>
  <c r="AF55" i="3"/>
  <c r="AD54" i="5" l="1"/>
  <c r="AC54" i="5"/>
  <c r="AB54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AE55" i="4"/>
  <c r="AF55" i="4" s="1"/>
  <c r="AE55" i="3"/>
  <c r="AE55" i="2"/>
  <c r="AF55" i="2" s="1"/>
  <c r="AE55" i="1"/>
  <c r="AF55" i="1" s="1"/>
  <c r="AF54" i="5" l="1"/>
  <c r="AE54" i="5"/>
  <c r="AD53" i="5"/>
  <c r="AC53" i="5"/>
  <c r="AB53" i="5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AE54" i="4"/>
  <c r="AF54" i="4" s="1"/>
  <c r="AE54" i="3"/>
  <c r="AF54" i="3" s="1"/>
  <c r="AE54" i="2"/>
  <c r="AF54" i="2" s="1"/>
  <c r="AE54" i="1"/>
  <c r="AF54" i="1" s="1"/>
  <c r="AF53" i="5" l="1"/>
  <c r="AE53" i="5"/>
  <c r="B52" i="5"/>
  <c r="AD52" i="5"/>
  <c r="AC52" i="5"/>
  <c r="AB52" i="5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AE53" i="4"/>
  <c r="AF53" i="4" s="1"/>
  <c r="AE53" i="3"/>
  <c r="AF53" i="3" s="1"/>
  <c r="AE53" i="2"/>
  <c r="AF53" i="2" s="1"/>
  <c r="AE53" i="1"/>
  <c r="AF53" i="1" s="1"/>
  <c r="AF52" i="5" l="1"/>
  <c r="AE52" i="5"/>
  <c r="B51" i="5"/>
  <c r="AD51" i="5"/>
  <c r="AC51" i="5"/>
  <c r="AB51" i="5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AE52" i="4"/>
  <c r="AF52" i="4" s="1"/>
  <c r="AE52" i="3"/>
  <c r="AF52" i="3" s="1"/>
  <c r="AE52" i="2"/>
  <c r="AF52" i="2" s="1"/>
  <c r="AE52" i="1"/>
  <c r="AF52" i="1" s="1"/>
  <c r="AF51" i="5" l="1"/>
  <c r="AE51" i="5"/>
  <c r="AD50" i="5"/>
  <c r="AC50" i="5"/>
  <c r="AB50" i="5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E51" i="4"/>
  <c r="AF51" i="4" s="1"/>
  <c r="AE51" i="3"/>
  <c r="AF51" i="3" s="1"/>
  <c r="AE51" i="2"/>
  <c r="AF51" i="2" s="1"/>
  <c r="AE51" i="1"/>
  <c r="AF51" i="1" s="1"/>
  <c r="AF50" i="5" l="1"/>
  <c r="AE50" i="5"/>
  <c r="AD49" i="5"/>
  <c r="AC49" i="5"/>
  <c r="AB49" i="5"/>
  <c r="AA49" i="5"/>
  <c r="Z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AE50" i="4"/>
  <c r="AF50" i="4" s="1"/>
  <c r="AE50" i="3"/>
  <c r="AF50" i="3" s="1"/>
  <c r="AE50" i="2"/>
  <c r="AF50" i="2" s="1"/>
  <c r="AE50" i="1"/>
  <c r="AF50" i="1" s="1"/>
  <c r="AF49" i="5" l="1"/>
  <c r="AE49" i="5"/>
  <c r="AC65" i="1"/>
  <c r="B48" i="5" l="1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AE49" i="4"/>
  <c r="AF49" i="4" s="1"/>
  <c r="AE49" i="3"/>
  <c r="AF49" i="3" s="1"/>
  <c r="AE49" i="2"/>
  <c r="AF49" i="2" s="1"/>
  <c r="AE49" i="1"/>
  <c r="AF49" i="1" s="1"/>
  <c r="AF48" i="5" l="1"/>
  <c r="AE48" i="5"/>
  <c r="AF47" i="5"/>
  <c r="AE47" i="5"/>
  <c r="AD47" i="5"/>
  <c r="AC47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D65" i="1"/>
  <c r="B65" i="1"/>
  <c r="AE48" i="4" l="1"/>
  <c r="AF48" i="4" s="1"/>
  <c r="AE48" i="3"/>
  <c r="AF48" i="3" s="1"/>
  <c r="AE48" i="2"/>
  <c r="AF48" i="2" s="1"/>
  <c r="AE48" i="1"/>
  <c r="AF48" i="1" s="1"/>
  <c r="AD46" i="5" l="1"/>
  <c r="AC46" i="5"/>
  <c r="AB46" i="5"/>
  <c r="AA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E47" i="4"/>
  <c r="AF47" i="4" s="1"/>
  <c r="AE47" i="3"/>
  <c r="AF47" i="3" s="1"/>
  <c r="AE47" i="2"/>
  <c r="AF47" i="2" s="1"/>
  <c r="AE47" i="1"/>
  <c r="AF47" i="1" s="1"/>
  <c r="AF46" i="5" l="1"/>
  <c r="AE46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E46" i="4"/>
  <c r="AF46" i="4" s="1"/>
  <c r="AE46" i="3"/>
  <c r="AF46" i="3" s="1"/>
  <c r="AE46" i="2"/>
  <c r="AF46" i="2" s="1"/>
  <c r="AE46" i="1"/>
  <c r="AF46" i="1" s="1"/>
  <c r="AF45" i="5" l="1"/>
  <c r="AE45" i="5"/>
  <c r="AD44" i="5"/>
  <c r="AC44" i="5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AE45" i="4"/>
  <c r="AF45" i="4" s="1"/>
  <c r="AE45" i="3"/>
  <c r="AF45" i="3" s="1"/>
  <c r="AE45" i="2"/>
  <c r="AF45" i="2" s="1"/>
  <c r="AE45" i="1"/>
  <c r="AF45" i="1" s="1"/>
  <c r="AF44" i="5" l="1"/>
  <c r="AE44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AE44" i="1"/>
  <c r="AF44" i="1" s="1"/>
  <c r="AE44" i="2"/>
  <c r="AF44" i="2" s="1"/>
  <c r="AE44" i="3"/>
  <c r="AF44" i="3" s="1"/>
  <c r="AF43" i="5" s="1"/>
  <c r="AE44" i="4"/>
  <c r="AF44" i="4" s="1"/>
  <c r="AE42" i="5" l="1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AE43" i="3"/>
  <c r="AF43" i="3" s="1"/>
  <c r="AF42" i="5" s="1"/>
  <c r="AE43" i="1"/>
  <c r="AF43" i="1" s="1"/>
  <c r="AE43" i="2"/>
  <c r="AF43" i="2" s="1"/>
  <c r="AE43" i="4"/>
  <c r="AF43" i="4" s="1"/>
  <c r="AD41" i="5" l="1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E42" i="4"/>
  <c r="AF42" i="4" s="1"/>
  <c r="AE42" i="3"/>
  <c r="AF42" i="3" s="1"/>
  <c r="AE42" i="2"/>
  <c r="AF42" i="2" s="1"/>
  <c r="AE42" i="1"/>
  <c r="AF42" i="1" s="1"/>
  <c r="AF41" i="5" l="1"/>
  <c r="AE41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AE41" i="4"/>
  <c r="AF41" i="4" s="1"/>
  <c r="AE41" i="3"/>
  <c r="AF41" i="3" s="1"/>
  <c r="AE41" i="2"/>
  <c r="AF41" i="2" s="1"/>
  <c r="AE41" i="1"/>
  <c r="AF41" i="1" s="1"/>
  <c r="AF40" i="5" l="1"/>
  <c r="AE40" i="5"/>
  <c r="U65" i="4"/>
  <c r="AF40" i="3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E40" i="4"/>
  <c r="AF40" i="4" s="1"/>
  <c r="AE40" i="3"/>
  <c r="AE40" i="2"/>
  <c r="AF40" i="2" s="1"/>
  <c r="AE40" i="1"/>
  <c r="AF40" i="1" s="1"/>
  <c r="AF39" i="5" l="1"/>
  <c r="AE39" i="5"/>
  <c r="AE39" i="4"/>
  <c r="AF39" i="4" s="1"/>
  <c r="AE39" i="3"/>
  <c r="AF39" i="3" s="1"/>
  <c r="AE39" i="2"/>
  <c r="AF39" i="2" s="1"/>
  <c r="AE39" i="1"/>
  <c r="AF39" i="1" s="1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F38" i="5" l="1"/>
  <c r="AE38" i="5"/>
  <c r="AE38" i="1"/>
  <c r="AF38" i="1" s="1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E38" i="2"/>
  <c r="AF38" i="2" s="1"/>
  <c r="AE38" i="3"/>
  <c r="AF38" i="3" s="1"/>
  <c r="AE38" i="4"/>
  <c r="AF38" i="4" s="1"/>
  <c r="AF37" i="5" l="1"/>
  <c r="AE37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E37" i="1"/>
  <c r="AF37" i="1" s="1"/>
  <c r="AE37" i="2"/>
  <c r="AF37" i="2" s="1"/>
  <c r="AE37" i="3"/>
  <c r="AF37" i="3" s="1"/>
  <c r="AE37" i="4"/>
  <c r="AF37" i="4" s="1"/>
  <c r="AF35" i="5" l="1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E36" i="1"/>
  <c r="AF36" i="1" s="1"/>
  <c r="AE36" i="4"/>
  <c r="AF36" i="4" s="1"/>
  <c r="AE36" i="3"/>
  <c r="AF36" i="3" s="1"/>
  <c r="AE36" i="2"/>
  <c r="AF36" i="2" s="1"/>
  <c r="AE34" i="5" l="1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E35" i="1"/>
  <c r="AF35" i="1" s="1"/>
  <c r="AF34" i="5" s="1"/>
  <c r="AE35" i="2"/>
  <c r="AF35" i="2" s="1"/>
  <c r="AE35" i="3"/>
  <c r="AF35" i="3" s="1"/>
  <c r="AE35" i="4"/>
  <c r="AF35" i="4" s="1"/>
  <c r="AD33" i="5" l="1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E34" i="1"/>
  <c r="AF34" i="1" s="1"/>
  <c r="AF33" i="5" s="1"/>
  <c r="AE34" i="2"/>
  <c r="AF34" i="2" s="1"/>
  <c r="AE34" i="3"/>
  <c r="AF34" i="3" s="1"/>
  <c r="AE34" i="4"/>
  <c r="AF34" i="4" s="1"/>
  <c r="AE33" i="5" l="1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E33" i="1"/>
  <c r="AF33" i="1" s="1"/>
  <c r="AF32" i="5" s="1"/>
  <c r="AE33" i="2"/>
  <c r="AF33" i="2" s="1"/>
  <c r="AE33" i="3"/>
  <c r="AF33" i="3" s="1"/>
  <c r="AE33" i="4"/>
  <c r="AF33" i="4" s="1"/>
  <c r="AE32" i="5" l="1"/>
  <c r="B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AE32" i="1"/>
  <c r="AF32" i="1" s="1"/>
  <c r="AE32" i="2"/>
  <c r="AF32" i="2" s="1"/>
  <c r="AE32" i="4"/>
  <c r="AF32" i="4" s="1"/>
  <c r="AE32" i="3" l="1"/>
  <c r="AF32" i="3" s="1"/>
  <c r="AF31" i="5" s="1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E31" i="1"/>
  <c r="AF31" i="1" s="1"/>
  <c r="AF30" i="5" s="1"/>
  <c r="AE31" i="2"/>
  <c r="AF31" i="2" s="1"/>
  <c r="AE31" i="3"/>
  <c r="AF31" i="3" s="1"/>
  <c r="AE31" i="4"/>
  <c r="AF31" i="4" s="1"/>
  <c r="AE30" i="5" l="1"/>
  <c r="AE31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E30" i="1"/>
  <c r="AF30" i="1" s="1"/>
  <c r="AE30" i="2"/>
  <c r="AF30" i="2" s="1"/>
  <c r="AE30" i="3"/>
  <c r="AF30" i="3" s="1"/>
  <c r="AE30" i="4"/>
  <c r="AF30" i="4" s="1"/>
  <c r="AF29" i="5" l="1"/>
  <c r="AE29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E29" i="1"/>
  <c r="AF29" i="1" s="1"/>
  <c r="AF28" i="5" s="1"/>
  <c r="AE29" i="2"/>
  <c r="AF29" i="2" s="1"/>
  <c r="AE29" i="3"/>
  <c r="AF29" i="3" s="1"/>
  <c r="AE29" i="4"/>
  <c r="AF29" i="4" s="1"/>
  <c r="AE28" i="5" l="1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E28" i="1"/>
  <c r="AF28" i="1" s="1"/>
  <c r="AF27" i="5" s="1"/>
  <c r="AE28" i="2"/>
  <c r="AF28" i="2" s="1"/>
  <c r="AE28" i="3"/>
  <c r="AF28" i="3" s="1"/>
  <c r="AE28" i="4"/>
  <c r="AF28" i="4" s="1"/>
  <c r="AE27" i="5" l="1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E27" i="1"/>
  <c r="AF27" i="1" s="1"/>
  <c r="AF26" i="5" s="1"/>
  <c r="AE27" i="2"/>
  <c r="AF27" i="2" s="1"/>
  <c r="AE27" i="3"/>
  <c r="AF27" i="3" s="1"/>
  <c r="AE27" i="4"/>
  <c r="AF27" i="4" s="1"/>
  <c r="AE26" i="5" l="1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E26" i="1"/>
  <c r="AF26" i="1" s="1"/>
  <c r="AF25" i="5" s="1"/>
  <c r="AE26" i="2"/>
  <c r="AF26" i="2" s="1"/>
  <c r="AE26" i="3"/>
  <c r="AF26" i="3" s="1"/>
  <c r="AE26" i="4"/>
  <c r="AF26" i="4" s="1"/>
  <c r="AE25" i="5" l="1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E25" i="1"/>
  <c r="AF25" i="1" s="1"/>
  <c r="AF24" i="5" s="1"/>
  <c r="AE25" i="2"/>
  <c r="AF25" i="2" s="1"/>
  <c r="AE25" i="3"/>
  <c r="AF25" i="3" s="1"/>
  <c r="AE25" i="4"/>
  <c r="AF25" i="4" s="1"/>
  <c r="AE24" i="5" l="1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E24" i="1"/>
  <c r="AF24" i="1" s="1"/>
  <c r="AF23" i="5" s="1"/>
  <c r="AE24" i="2"/>
  <c r="AF24" i="2" s="1"/>
  <c r="AE24" i="3"/>
  <c r="AF24" i="3" s="1"/>
  <c r="AE24" i="4"/>
  <c r="AF24" i="4" s="1"/>
  <c r="AE23" i="5" l="1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E23" i="1"/>
  <c r="AF23" i="1" s="1"/>
  <c r="AE23" i="2"/>
  <c r="AF23" i="2" s="1"/>
  <c r="AE23" i="3"/>
  <c r="AF23" i="3" s="1"/>
  <c r="AE23" i="4"/>
  <c r="AF23" i="4" s="1"/>
  <c r="AF22" i="5" l="1"/>
  <c r="AE22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E22" i="1"/>
  <c r="AF22" i="1" s="1"/>
  <c r="AE22" i="2"/>
  <c r="AF22" i="2" s="1"/>
  <c r="AE22" i="3"/>
  <c r="AF22" i="3" s="1"/>
  <c r="AF21" i="5" s="1"/>
  <c r="AE22" i="4"/>
  <c r="AF22" i="4" s="1"/>
  <c r="AD20" i="5" l="1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E21" i="1"/>
  <c r="AF21" i="1" s="1"/>
  <c r="AE21" i="2"/>
  <c r="AF21" i="2" s="1"/>
  <c r="AE21" i="3"/>
  <c r="AF21" i="3" s="1"/>
  <c r="AE21" i="4"/>
  <c r="AF21" i="4" s="1"/>
  <c r="AF20" i="5" l="1"/>
  <c r="AE20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E20" i="1"/>
  <c r="AF20" i="1" s="1"/>
  <c r="AE20" i="2"/>
  <c r="AF20" i="2" s="1"/>
  <c r="AE20" i="3"/>
  <c r="AF20" i="3" s="1"/>
  <c r="AE20" i="4"/>
  <c r="AF20" i="4" s="1"/>
  <c r="AE19" i="5" l="1"/>
  <c r="AF19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E19" i="1"/>
  <c r="AF19" i="1" s="1"/>
  <c r="AE19" i="2"/>
  <c r="AF19" i="2" s="1"/>
  <c r="AE19" i="3"/>
  <c r="AF19" i="3" s="1"/>
  <c r="AE19" i="4"/>
  <c r="AF19" i="4" s="1"/>
  <c r="AF18" i="5" l="1"/>
  <c r="AE18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E18" i="1"/>
  <c r="AF18" i="1" s="1"/>
  <c r="AE18" i="2"/>
  <c r="AF18" i="2" s="1"/>
  <c r="AE18" i="3"/>
  <c r="AF18" i="3" s="1"/>
  <c r="AE18" i="4"/>
  <c r="AF18" i="4" s="1"/>
  <c r="AF17" i="5" l="1"/>
  <c r="AE17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F17" i="3"/>
  <c r="AE17" i="1"/>
  <c r="AF17" i="1" s="1"/>
  <c r="AF16" i="5" s="1"/>
  <c r="AE17" i="2"/>
  <c r="AF17" i="2" s="1"/>
  <c r="AE17" i="3"/>
  <c r="AE17" i="4"/>
  <c r="AF17" i="4" s="1"/>
  <c r="AE16" i="5" l="1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E16" i="1"/>
  <c r="AF16" i="1" s="1"/>
  <c r="AE16" i="2"/>
  <c r="AF16" i="2" s="1"/>
  <c r="AE16" i="3"/>
  <c r="AF16" i="3" s="1"/>
  <c r="AE16" i="4"/>
  <c r="AF16" i="4" s="1"/>
  <c r="AE15" i="5" l="1"/>
  <c r="AF15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E15" i="4"/>
  <c r="AF15" i="4" s="1"/>
  <c r="AE15" i="1"/>
  <c r="AF15" i="1" s="1"/>
  <c r="AE15" i="2"/>
  <c r="AF15" i="2" s="1"/>
  <c r="AE15" i="3"/>
  <c r="AF15" i="3" s="1"/>
  <c r="AF14" i="5" l="1"/>
  <c r="AE14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E14" i="1"/>
  <c r="AF14" i="1" s="1"/>
  <c r="AE14" i="2"/>
  <c r="AF14" i="2" s="1"/>
  <c r="AE14" i="3"/>
  <c r="AF14" i="3" s="1"/>
  <c r="AE14" i="4"/>
  <c r="AF14" i="4" s="1"/>
  <c r="AF13" i="5" l="1"/>
  <c r="AE13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E13" i="1"/>
  <c r="AF13" i="1" s="1"/>
  <c r="AE13" i="2"/>
  <c r="AF13" i="2" s="1"/>
  <c r="AE13" i="3"/>
  <c r="AF13" i="3" s="1"/>
  <c r="AE13" i="4"/>
  <c r="AF13" i="4" s="1"/>
  <c r="AF12" i="5" l="1"/>
  <c r="AE12" i="5"/>
  <c r="AE11" i="3"/>
  <c r="A11" i="5" l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E12" i="1"/>
  <c r="AF12" i="1" s="1"/>
  <c r="AE11" i="2"/>
  <c r="AE12" i="2"/>
  <c r="AF12" i="2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E12" i="3"/>
  <c r="AF12" i="3" s="1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E12" i="4"/>
  <c r="AF12" i="4" s="1"/>
  <c r="AF11" i="5" l="1"/>
  <c r="AE11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B10" i="5"/>
  <c r="X64" i="5" l="1"/>
  <c r="U64" i="5"/>
  <c r="W64" i="5"/>
  <c r="V64" i="5"/>
  <c r="L64" i="5"/>
  <c r="K64" i="5"/>
  <c r="J64" i="5"/>
  <c r="I64" i="5"/>
  <c r="H64" i="5"/>
  <c r="T64" i="5"/>
  <c r="F64" i="5"/>
  <c r="S64" i="5"/>
  <c r="E64" i="5"/>
  <c r="AC64" i="5"/>
  <c r="D64" i="5"/>
  <c r="G64" i="5"/>
  <c r="AD64" i="5"/>
  <c r="R64" i="5"/>
  <c r="Q64" i="5"/>
  <c r="AB64" i="5"/>
  <c r="P64" i="5"/>
  <c r="AA64" i="5"/>
  <c r="O64" i="5"/>
  <c r="C64" i="5"/>
  <c r="Z64" i="5"/>
  <c r="N64" i="5"/>
  <c r="Y64" i="5"/>
  <c r="M64" i="5"/>
  <c r="D65" i="4"/>
  <c r="G65" i="4"/>
  <c r="F65" i="4"/>
  <c r="V65" i="4"/>
  <c r="Z65" i="4"/>
  <c r="D65" i="3"/>
  <c r="F65" i="3"/>
  <c r="G65" i="3"/>
  <c r="V65" i="3"/>
  <c r="Z65" i="3"/>
  <c r="G65" i="2"/>
  <c r="F65" i="2"/>
  <c r="D65" i="2"/>
  <c r="V65" i="2"/>
  <c r="Z65" i="2"/>
  <c r="AF11" i="2" l="1"/>
  <c r="AF11" i="3"/>
  <c r="AE11" i="1"/>
  <c r="AF11" i="1" s="1"/>
  <c r="AE11" i="4"/>
  <c r="AF11" i="4" l="1"/>
  <c r="AF10" i="5" s="1"/>
  <c r="AE10" i="5"/>
  <c r="W65" i="2" l="1"/>
  <c r="X65" i="2"/>
  <c r="Y65" i="2"/>
  <c r="S65" i="2" l="1"/>
  <c r="S65" i="3"/>
  <c r="S65" i="4"/>
  <c r="B9" i="5" l="1"/>
  <c r="B64" i="5" s="1"/>
  <c r="Y65" i="3"/>
  <c r="Y65" i="4"/>
  <c r="X65" i="4" l="1"/>
  <c r="AA65" i="4"/>
  <c r="AA65" i="3"/>
  <c r="AA65" i="2"/>
  <c r="H65" i="3" l="1"/>
  <c r="I65" i="3"/>
  <c r="J65" i="3"/>
  <c r="K65" i="3"/>
  <c r="L65" i="3"/>
  <c r="M65" i="3"/>
  <c r="N65" i="3"/>
  <c r="L65" i="2" l="1"/>
  <c r="L65" i="4"/>
  <c r="AD65" i="4" l="1"/>
  <c r="AC65" i="4"/>
  <c r="AB65" i="4"/>
  <c r="W65" i="4"/>
  <c r="T65" i="4"/>
  <c r="R65" i="4"/>
  <c r="Q65" i="4"/>
  <c r="P65" i="4"/>
  <c r="O65" i="4"/>
  <c r="N65" i="4"/>
  <c r="M65" i="4"/>
  <c r="K65" i="4"/>
  <c r="J65" i="4"/>
  <c r="I65" i="4"/>
  <c r="H65" i="4"/>
  <c r="E65" i="4"/>
  <c r="C65" i="4"/>
  <c r="B65" i="4"/>
  <c r="AE10" i="4"/>
  <c r="AD65" i="3"/>
  <c r="AC65" i="3"/>
  <c r="AB65" i="3"/>
  <c r="X65" i="3"/>
  <c r="W65" i="3"/>
  <c r="U65" i="3"/>
  <c r="T65" i="3"/>
  <c r="R65" i="3"/>
  <c r="Q65" i="3"/>
  <c r="P65" i="3"/>
  <c r="O65" i="3"/>
  <c r="E65" i="3"/>
  <c r="C65" i="3"/>
  <c r="B65" i="3"/>
  <c r="AE10" i="3"/>
  <c r="AF10" i="3" s="1"/>
  <c r="AD65" i="2"/>
  <c r="AC65" i="2"/>
  <c r="AB65" i="2"/>
  <c r="U65" i="2"/>
  <c r="T65" i="2"/>
  <c r="R65" i="2"/>
  <c r="Q65" i="2"/>
  <c r="P65" i="2"/>
  <c r="O65" i="2"/>
  <c r="N65" i="2"/>
  <c r="M65" i="2"/>
  <c r="K65" i="2"/>
  <c r="J65" i="2"/>
  <c r="I65" i="2"/>
  <c r="H65" i="2"/>
  <c r="E65" i="2"/>
  <c r="C65" i="2"/>
  <c r="B65" i="2"/>
  <c r="AE10" i="2"/>
  <c r="AF10" i="2" s="1"/>
  <c r="AF10" i="4" l="1"/>
  <c r="AE65" i="3"/>
  <c r="AF65" i="3"/>
  <c r="AF65" i="2"/>
  <c r="AE65" i="4"/>
  <c r="AE65" i="2"/>
  <c r="AF65" i="4" l="1"/>
  <c r="AE4" i="1" l="1"/>
  <c r="AE4" i="4" l="1"/>
  <c r="AE4" i="3"/>
  <c r="AE4" i="2"/>
  <c r="AE10" i="1"/>
  <c r="AE9" i="5" l="1"/>
  <c r="AE64" i="5" s="1"/>
  <c r="AE65" i="1"/>
  <c r="AF10" i="1"/>
  <c r="AF9" i="5" l="1"/>
  <c r="AF64" i="5" s="1"/>
  <c r="AF65" i="1"/>
</calcChain>
</file>

<file path=xl/sharedStrings.xml><?xml version="1.0" encoding="utf-8"?>
<sst xmlns="http://schemas.openxmlformats.org/spreadsheetml/2006/main" count="181" uniqueCount="44">
  <si>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</si>
  <si>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</si>
  <si>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</si>
  <si>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</si>
  <si>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</si>
  <si>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</si>
  <si>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</si>
  <si>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</si>
  <si>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</si>
  <si>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</si>
  <si>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</si>
  <si>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</si>
  <si>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</si>
  <si>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</si>
  <si>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</si>
  <si>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</si>
  <si>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</si>
  <si>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</si>
  <si>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</si>
  <si>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</si>
  <si>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</si>
  <si>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</si>
  <si>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</si>
  <si>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</si>
  <si>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</si>
  <si>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</si>
  <si>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</si>
  <si>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</si>
  <si>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</si>
  <si>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Super Four Poker</t>
  </si>
  <si>
    <t>Stadium
Gaming</t>
  </si>
  <si>
    <t>Poker
Tournament</t>
  </si>
  <si>
    <t>FY 2023</t>
  </si>
  <si>
    <t>FISCAL YEAR 2024</t>
  </si>
  <si>
    <t>7/1/2023 *</t>
  </si>
  <si>
    <t>* 1 day to start fiscal year</t>
  </si>
  <si>
    <t>Electronic Craps</t>
  </si>
  <si>
    <t>Cajun Stud</t>
  </si>
  <si>
    <t>Crazy Four Card Poker</t>
  </si>
  <si>
    <t>Electronic Roulette</t>
  </si>
  <si>
    <t>Electronic
Craps</t>
  </si>
  <si>
    <t>Electronic
Roulette</t>
  </si>
  <si>
    <t>Texas
Hold 'em</t>
  </si>
  <si>
    <t>FISCAL YEAR TO DATE AS OF JUNE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</si>
</sst>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9">
    <xf numFmtId="0" fontId="0" fillId="0" borderId="0" xfId="0"/>
    <xf numFmtId="0" fontId="8" fillId="0" borderId="0" xfId="0" applyFont="1"/>
    <xf numFmtId="0" fontId="9" fillId="0" borderId="0" xfId="0" applyFont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9" fillId="0" borderId="0" xfId="1" applyFont="1"/>
    <xf numFmtId="44" fontId="9" fillId="0" borderId="2" xfId="1" applyFont="1" applyBorder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/>
    <xf numFmtId="0" fontId="9" fillId="0" borderId="0" xfId="0" applyFont="1" applyAlignment="1">
      <alignment horizontal="center"/>
    </xf>
    <xf numFmtId="14" fontId="11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14" fontId="3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7">
    <cellStyle name="Comma 2" xfId="4"/>
    <cellStyle name="Comma 3" xfId="6"/>
    <cellStyle name="Currency" xfId="1" builtinId="4"/>
    <cellStyle name="Currency 2" xfId="3"/>
    <cellStyle name="Normal" xfId="0" builtinId="0"/>
    <cellStyle name="Normal 2" xfId="2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6"/>
  <sheetViews>
    <sheetView tabSelected="1" zoomScaleNormal="100" workbookViewId="0">
      <pane ySplit="7" topLeftCell="A43" activePane="bottomLeft" state="frozen"/>
      <selection pane="bottomLeft" activeCell="A68" sqref="A68"/>
    </sheetView>
  </sheetViews>
  <sheetFormatPr defaultColWidth="10.7109375" defaultRowHeight="15" customHeight="1" x14ac:dyDescent="0.25"/>
  <cols>
    <col min="1" max="1" width="10.7109375" style="3" customWidth="1"/>
    <col min="2" max="2" width="15.28515625" style="2" bestFit="1" customWidth="1"/>
    <col min="3" max="3" width="14.28515625" style="2" bestFit="1" customWidth="1"/>
    <col min="4" max="4" width="14.28515625" style="2" hidden="1" customWidth="1"/>
    <col min="5" max="5" width="14.28515625" style="2" bestFit="1" customWidth="1"/>
    <col min="6" max="7" width="14.28515625" style="2" hidden="1" customWidth="1"/>
    <col min="8" max="8" width="13.85546875" style="2" customWidth="1"/>
    <col min="9" max="9" width="14" style="2" customWidth="1"/>
    <col min="10" max="18" width="14.28515625" style="2" bestFit="1" customWidth="1"/>
    <col min="19" max="19" width="14.28515625" style="2" customWidth="1"/>
    <col min="20" max="20" width="14.7109375" style="2" customWidth="1"/>
    <col min="21" max="21" width="15.140625" style="2" customWidth="1"/>
    <col min="22" max="22" width="14.28515625" style="2" hidden="1" customWidth="1"/>
    <col min="23" max="23" width="13.85546875" style="2" customWidth="1"/>
    <col min="24" max="25" width="14.28515625" style="2" customWidth="1"/>
    <col min="26" max="26" width="14.28515625" style="2" hidden="1" customWidth="1"/>
    <col min="27" max="27" width="14.28515625" style="2" customWidth="1"/>
    <col min="28" max="28" width="16.7109375" style="2" customWidth="1"/>
    <col min="29" max="29" width="14.28515625" style="2" customWidth="1"/>
    <col min="30" max="30" width="14.28515625" style="2" bestFit="1" customWidth="1"/>
    <col min="31" max="31" width="16.7109375" style="2" customWidth="1"/>
    <col min="32" max="32" width="15.28515625" style="2" bestFit="1" customWidth="1"/>
    <col min="33" max="16384" width="10.7109375" style="2"/>
  </cols>
  <sheetData>
    <row r="1" spans="1:32" ht="18.75" x14ac:dyDescent="0.3">
      <c r="A1" s="23" t="s">
        <v>24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s="1" customFormat="1" ht="15" customHeight="1" x14ac:dyDescent="0.25">
      <c r="A2" s="24" t="s">
        <v>26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</row>
    <row r="3" spans="1:32" s="1" customFormat="1" ht="15" customHeight="1" x14ac:dyDescent="0.25">
      <c r="A3" s="24" t="s">
        <v>43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</row>
    <row r="4" spans="1:32" s="1" customFormat="1" ht="15" customHeight="1" x14ac:dyDescent="0.25">
      <c r="A4" s="24" t="s">
        <v>33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</row>
    <row r="5" spans="1:32" ht="15" customHeight="1" x14ac:dyDescent="0.25">
      <c r="B5" s="4"/>
      <c r="C5" s="4"/>
      <c r="D5" s="22"/>
      <c r="E5" s="4"/>
      <c r="F5" s="22"/>
      <c r="G5" s="22"/>
      <c r="H5" s="4"/>
      <c r="I5" s="4"/>
      <c r="J5" s="4"/>
      <c r="K5" s="4"/>
      <c r="L5" s="15"/>
      <c r="M5" s="13"/>
      <c r="N5" s="4"/>
      <c r="O5" s="4"/>
      <c r="P5" s="4"/>
      <c r="Q5" s="4"/>
      <c r="R5" s="4"/>
      <c r="S5" s="18"/>
      <c r="T5" s="4"/>
      <c r="U5" s="4"/>
      <c r="V5" s="22"/>
      <c r="W5" s="4"/>
      <c r="X5" s="4"/>
      <c r="Y5" s="17"/>
      <c r="Z5" s="22"/>
      <c r="AA5" s="16"/>
      <c r="AB5" s="4"/>
      <c r="AC5" s="4"/>
      <c r="AD5" s="4"/>
      <c r="AE5" s="4"/>
      <c r="AF5" s="4"/>
    </row>
    <row r="6" spans="1:32" ht="15" customHeight="1" x14ac:dyDescent="0.25">
      <c r="B6" s="4"/>
      <c r="C6" s="4"/>
      <c r="D6" s="22"/>
      <c r="E6" s="4"/>
      <c r="F6" s="22"/>
      <c r="G6" s="22"/>
      <c r="H6" s="4"/>
      <c r="I6" s="4"/>
      <c r="J6" s="4"/>
      <c r="K6" s="4"/>
      <c r="L6" s="15"/>
      <c r="M6" s="13"/>
      <c r="N6" s="4"/>
      <c r="O6" s="4"/>
      <c r="P6" s="4"/>
      <c r="Q6" s="4"/>
      <c r="R6" s="4"/>
      <c r="S6" s="18"/>
      <c r="T6" s="4"/>
      <c r="U6" s="4"/>
      <c r="V6" s="22"/>
      <c r="W6" s="4"/>
      <c r="X6" s="4"/>
      <c r="Y6" s="17"/>
      <c r="Z6" s="22"/>
      <c r="AA6" s="16"/>
      <c r="AB6" s="4"/>
      <c r="AC6" s="4"/>
      <c r="AD6" s="4"/>
      <c r="AE6" s="4"/>
      <c r="AF6" s="4"/>
    </row>
    <row r="7" spans="1:32" s="10" customFormat="1" ht="25.5" x14ac:dyDescent="0.2">
      <c r="A7" s="7"/>
      <c r="B7" s="8" t="s">
        <v>0</v>
      </c>
      <c r="C7" s="9" t="s">
        <v>1</v>
      </c>
      <c r="D7" s="8" t="s">
        <v>37</v>
      </c>
      <c r="E7" s="8" t="s">
        <v>2</v>
      </c>
      <c r="F7" s="9" t="s">
        <v>40</v>
      </c>
      <c r="G7" s="9" t="s">
        <v>38</v>
      </c>
      <c r="H7" s="9" t="s">
        <v>3</v>
      </c>
      <c r="I7" s="9" t="s">
        <v>4</v>
      </c>
      <c r="J7" s="9" t="s">
        <v>5</v>
      </c>
      <c r="K7" s="8" t="s">
        <v>6</v>
      </c>
      <c r="L7" s="9" t="s">
        <v>28</v>
      </c>
      <c r="M7" s="9" t="s">
        <v>25</v>
      </c>
      <c r="N7" s="9" t="s">
        <v>7</v>
      </c>
      <c r="O7" s="9" t="s">
        <v>8</v>
      </c>
      <c r="P7" s="8" t="s">
        <v>9</v>
      </c>
      <c r="Q7" s="8" t="s">
        <v>10</v>
      </c>
      <c r="R7" s="8" t="s">
        <v>11</v>
      </c>
      <c r="S7" s="9" t="s">
        <v>31</v>
      </c>
      <c r="T7" s="9" t="s">
        <v>12</v>
      </c>
      <c r="U7" s="8" t="s">
        <v>13</v>
      </c>
      <c r="V7" s="9" t="s">
        <v>41</v>
      </c>
      <c r="W7" s="8" t="s">
        <v>14</v>
      </c>
      <c r="X7" s="9" t="s">
        <v>30</v>
      </c>
      <c r="Y7" s="9" t="s">
        <v>29</v>
      </c>
      <c r="Z7" s="9" t="s">
        <v>42</v>
      </c>
      <c r="AA7" s="9" t="s">
        <v>27</v>
      </c>
      <c r="AB7" s="9" t="s">
        <v>15</v>
      </c>
      <c r="AC7" s="9" t="s">
        <v>17</v>
      </c>
      <c r="AD7" s="9" t="s">
        <v>16</v>
      </c>
      <c r="AE7" s="8" t="s">
        <v>18</v>
      </c>
      <c r="AF7" s="8" t="s">
        <v>20</v>
      </c>
    </row>
    <row r="8" spans="1:32" x14ac:dyDescent="0.25">
      <c r="A8" s="1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2" ht="15" customHeight="1" x14ac:dyDescent="0.25">
      <c r="A9" s="20" t="s">
        <v>34</v>
      </c>
      <c r="B9" s="5">
        <f>SUM('Mountaineer:Charles Town'!B10)</f>
        <v>195385.5</v>
      </c>
      <c r="C9" s="5">
        <f>SUM('Mountaineer:Charles Town'!C10)</f>
        <v>73589.5</v>
      </c>
      <c r="D9" s="5">
        <f>SUM('Mountaineer:Charles Town'!D10)</f>
        <v>0</v>
      </c>
      <c r="E9" s="5">
        <f>SUM('Mountaineer:Charles Town'!E10)</f>
        <v>58880</v>
      </c>
      <c r="F9" s="5">
        <f>SUM('Mountaineer:Charles Town'!F10)</f>
        <v>0</v>
      </c>
      <c r="G9" s="5">
        <f>SUM('Mountaineer:Charles Town'!G10)</f>
        <v>0</v>
      </c>
      <c r="H9" s="5">
        <f>SUM('Mountaineer:Charles Town'!H10)</f>
        <v>-4612</v>
      </c>
      <c r="I9" s="5">
        <f>SUM('Mountaineer:Charles Town'!I10)</f>
        <v>13390</v>
      </c>
      <c r="J9" s="5">
        <f>SUM('Mountaineer:Charles Town'!J10)</f>
        <v>27764</v>
      </c>
      <c r="K9" s="5">
        <f>SUM('Mountaineer:Charles Town'!K10)</f>
        <v>5679</v>
      </c>
      <c r="L9" s="5">
        <f>SUM('Mountaineer:Charles Town'!L10)</f>
        <v>12449</v>
      </c>
      <c r="M9" s="5">
        <f>SUM('Mountaineer:Charles Town'!M10)</f>
        <v>-6030</v>
      </c>
      <c r="N9" s="5">
        <f>SUM('Mountaineer:Charles Town'!N10)</f>
        <v>23332.75</v>
      </c>
      <c r="O9" s="5">
        <f>SUM('Mountaineer:Charles Town'!O10)</f>
        <v>4176</v>
      </c>
      <c r="P9" s="5">
        <f>SUM('Mountaineer:Charles Town'!P10)</f>
        <v>11997</v>
      </c>
      <c r="Q9" s="5">
        <f>SUM('Mountaineer:Charles Town'!Q10)</f>
        <v>8826.75</v>
      </c>
      <c r="R9" s="5">
        <f>SUM('Mountaineer:Charles Town'!R10)</f>
        <v>28607</v>
      </c>
      <c r="S9" s="5">
        <f>SUM('Mountaineer:Charles Town'!S10)</f>
        <v>0</v>
      </c>
      <c r="T9" s="5">
        <f>SUM('Mountaineer:Charles Town'!T10)</f>
        <v>14513.5</v>
      </c>
      <c r="U9" s="5">
        <f>SUM('Mountaineer:Charles Town'!U10)</f>
        <v>73959.75</v>
      </c>
      <c r="V9" s="5">
        <f>SUM('Mountaineer:Charles Town'!V10)</f>
        <v>0</v>
      </c>
      <c r="W9" s="5">
        <f>SUM('Mountaineer:Charles Town'!W10)</f>
        <v>3015.75</v>
      </c>
      <c r="X9" s="5">
        <f>SUM('Mountaineer:Charles Town'!X10)</f>
        <v>5766.45</v>
      </c>
      <c r="Y9" s="5">
        <f>SUM('Mountaineer:Charles Town'!Y10)</f>
        <v>7404</v>
      </c>
      <c r="Z9" s="5">
        <f>SUM('Mountaineer:Charles Town'!Z10)</f>
        <v>0</v>
      </c>
      <c r="AA9" s="5">
        <f>SUM('Mountaineer:Charles Town'!AA10)</f>
        <v>7094</v>
      </c>
      <c r="AB9" s="5">
        <f>SUM('Mountaineer:Charles Town'!AB10)</f>
        <v>30609.5</v>
      </c>
      <c r="AC9" s="5">
        <f>SUM('Mountaineer:Charles Town'!AC10)</f>
        <v>7578.5</v>
      </c>
      <c r="AD9" s="5">
        <f>SUM('Mountaineer:Charles Town'!AD10)</f>
        <v>1064.5</v>
      </c>
      <c r="AE9" s="5">
        <f>SUM('Mountaineer:Charles Town'!AE10)</f>
        <v>604440.44999999995</v>
      </c>
      <c r="AF9" s="5">
        <f>SUM('Mountaineer:Charles Town'!AF10)</f>
        <v>211554.16</v>
      </c>
    </row>
    <row r="10" spans="1:32" ht="15" customHeight="1" x14ac:dyDescent="0.25">
      <c r="A10" s="20">
        <v>45115</v>
      </c>
      <c r="B10" s="5">
        <f>SUM('Mountaineer:Charles Town'!B11)</f>
        <v>575022</v>
      </c>
      <c r="C10" s="5">
        <f>SUM('Mountaineer:Charles Town'!C11)</f>
        <v>156041.5</v>
      </c>
      <c r="D10" s="5">
        <f>SUM('Mountaineer:Charles Town'!D11)</f>
        <v>0</v>
      </c>
      <c r="E10" s="5">
        <f>SUM('Mountaineer:Charles Town'!E11)</f>
        <v>212353</v>
      </c>
      <c r="F10" s="5">
        <f>SUM('Mountaineer:Charles Town'!F11)</f>
        <v>0</v>
      </c>
      <c r="G10" s="5">
        <f>SUM('Mountaineer:Charles Town'!G11)</f>
        <v>0</v>
      </c>
      <c r="H10" s="5">
        <f>SUM('Mountaineer:Charles Town'!H11)</f>
        <v>32363</v>
      </c>
      <c r="I10" s="5">
        <f>SUM('Mountaineer:Charles Town'!I11)</f>
        <v>66236</v>
      </c>
      <c r="J10" s="5">
        <f>SUM('Mountaineer:Charles Town'!J11)</f>
        <v>98924</v>
      </c>
      <c r="K10" s="5">
        <f>SUM('Mountaineer:Charles Town'!K11)</f>
        <v>17170</v>
      </c>
      <c r="L10" s="5">
        <f>SUM('Mountaineer:Charles Town'!L11)</f>
        <v>47790</v>
      </c>
      <c r="M10" s="5">
        <f>SUM('Mountaineer:Charles Town'!M11)</f>
        <v>63126</v>
      </c>
      <c r="N10" s="5">
        <f>SUM('Mountaineer:Charles Town'!N11)</f>
        <v>128477.5</v>
      </c>
      <c r="O10" s="5">
        <f>SUM('Mountaineer:Charles Town'!O11)</f>
        <v>62028</v>
      </c>
      <c r="P10" s="5">
        <f>SUM('Mountaineer:Charles Town'!P11)</f>
        <v>52196</v>
      </c>
      <c r="Q10" s="5">
        <f>SUM('Mountaineer:Charles Town'!Q11)</f>
        <v>33019.5</v>
      </c>
      <c r="R10" s="5">
        <f>SUM('Mountaineer:Charles Town'!R11)</f>
        <v>103079</v>
      </c>
      <c r="S10" s="5">
        <f>SUM('Mountaineer:Charles Town'!S11)</f>
        <v>645</v>
      </c>
      <c r="T10" s="5">
        <f>SUM('Mountaineer:Charles Town'!T11)</f>
        <v>-3000.5</v>
      </c>
      <c r="U10" s="5">
        <f>SUM('Mountaineer:Charles Town'!U11)</f>
        <v>260162.25</v>
      </c>
      <c r="V10" s="5">
        <f>SUM('Mountaineer:Charles Town'!V11)</f>
        <v>0</v>
      </c>
      <c r="W10" s="5">
        <f>SUM('Mountaineer:Charles Town'!W11)</f>
        <v>49095.25</v>
      </c>
      <c r="X10" s="5">
        <f>SUM('Mountaineer:Charles Town'!X11)</f>
        <v>10706.390000000001</v>
      </c>
      <c r="Y10" s="5">
        <f>SUM('Mountaineer:Charles Town'!Y11)</f>
        <v>7694.5</v>
      </c>
      <c r="Z10" s="5">
        <f>SUM('Mountaineer:Charles Town'!Z11)</f>
        <v>0</v>
      </c>
      <c r="AA10" s="5">
        <f>SUM('Mountaineer:Charles Town'!AA11)</f>
        <v>35867</v>
      </c>
      <c r="AB10" s="5">
        <f>SUM('Mountaineer:Charles Town'!AB11)</f>
        <v>119332</v>
      </c>
      <c r="AC10" s="5">
        <f>SUM('Mountaineer:Charles Town'!AC11)</f>
        <v>48901</v>
      </c>
      <c r="AD10" s="5">
        <f>SUM('Mountaineer:Charles Town'!AD11)</f>
        <v>39139</v>
      </c>
      <c r="AE10" s="5">
        <f>SUM('Mountaineer:Charles Town'!AE11)</f>
        <v>2216367.39</v>
      </c>
      <c r="AF10" s="5">
        <f>SUM('Mountaineer:Charles Town'!AF11)</f>
        <v>775728.58000000007</v>
      </c>
    </row>
    <row r="11" spans="1:32" ht="15" customHeight="1" x14ac:dyDescent="0.25">
      <c r="A11" s="20">
        <f t="shared" ref="A11:A62" si="0">A10+7</f>
        <v>45122</v>
      </c>
      <c r="B11" s="5">
        <f>SUM('Mountaineer:Charles Town'!B12)</f>
        <v>508572.25</v>
      </c>
      <c r="C11" s="5">
        <f>SUM('Mountaineer:Charles Town'!C12)</f>
        <v>-32504</v>
      </c>
      <c r="D11" s="5">
        <f>SUM('Mountaineer:Charles Town'!D12)</f>
        <v>0</v>
      </c>
      <c r="E11" s="5">
        <f>SUM('Mountaineer:Charles Town'!E12)</f>
        <v>108800</v>
      </c>
      <c r="F11" s="5">
        <f>SUM('Mountaineer:Charles Town'!F12)</f>
        <v>0</v>
      </c>
      <c r="G11" s="5">
        <f>SUM('Mountaineer:Charles Town'!G12)</f>
        <v>0</v>
      </c>
      <c r="H11" s="5">
        <f>SUM('Mountaineer:Charles Town'!H12)</f>
        <v>40984</v>
      </c>
      <c r="I11" s="5">
        <f>SUM('Mountaineer:Charles Town'!I12)</f>
        <v>21250</v>
      </c>
      <c r="J11" s="5">
        <f>SUM('Mountaineer:Charles Town'!J12)</f>
        <v>66170</v>
      </c>
      <c r="K11" s="5">
        <f>SUM('Mountaineer:Charles Town'!K12)</f>
        <v>12284</v>
      </c>
      <c r="L11" s="5">
        <f>SUM('Mountaineer:Charles Town'!L12)</f>
        <v>35939</v>
      </c>
      <c r="M11" s="5">
        <f>SUM('Mountaineer:Charles Town'!M12)</f>
        <v>-22107</v>
      </c>
      <c r="N11" s="5">
        <f>SUM('Mountaineer:Charles Town'!N12)</f>
        <v>142213.25</v>
      </c>
      <c r="O11" s="5">
        <f>SUM('Mountaineer:Charles Town'!O12)</f>
        <v>50775</v>
      </c>
      <c r="P11" s="5">
        <f>SUM('Mountaineer:Charles Town'!P12)</f>
        <v>26786</v>
      </c>
      <c r="Q11" s="5">
        <f>SUM('Mountaineer:Charles Town'!Q12)</f>
        <v>40733</v>
      </c>
      <c r="R11" s="5">
        <f>SUM('Mountaineer:Charles Town'!R12)</f>
        <v>95720</v>
      </c>
      <c r="S11" s="5">
        <f>SUM('Mountaineer:Charles Town'!S12)</f>
        <v>600</v>
      </c>
      <c r="T11" s="5">
        <f>SUM('Mountaineer:Charles Town'!T12)</f>
        <v>56962.5</v>
      </c>
      <c r="U11" s="5">
        <f>SUM('Mountaineer:Charles Town'!U12)</f>
        <v>210087</v>
      </c>
      <c r="V11" s="5">
        <f>SUM('Mountaineer:Charles Town'!V12)</f>
        <v>0</v>
      </c>
      <c r="W11" s="5">
        <f>SUM('Mountaineer:Charles Town'!W12)</f>
        <v>12417.5</v>
      </c>
      <c r="X11" s="5">
        <f>SUM('Mountaineer:Charles Town'!X12)</f>
        <v>8971.61</v>
      </c>
      <c r="Y11" s="5">
        <f>SUM('Mountaineer:Charles Town'!Y12)</f>
        <v>3125.5</v>
      </c>
      <c r="Z11" s="5">
        <f>SUM('Mountaineer:Charles Town'!Z12)</f>
        <v>0</v>
      </c>
      <c r="AA11" s="5">
        <f>SUM('Mountaineer:Charles Town'!AA12)</f>
        <v>11999</v>
      </c>
      <c r="AB11" s="5">
        <f>SUM('Mountaineer:Charles Town'!AB12)</f>
        <v>95067</v>
      </c>
      <c r="AC11" s="5">
        <f>SUM('Mountaineer:Charles Town'!AC12)</f>
        <v>37997.5</v>
      </c>
      <c r="AD11" s="5">
        <f>SUM('Mountaineer:Charles Town'!AD12)</f>
        <v>11477</v>
      </c>
      <c r="AE11" s="5">
        <f>SUM('Mountaineer:Charles Town'!AE12)</f>
        <v>1544320.1099999999</v>
      </c>
      <c r="AF11" s="5">
        <f>SUM('Mountaineer:Charles Town'!AF12)</f>
        <v>540512.04</v>
      </c>
    </row>
    <row r="12" spans="1:32" ht="15" customHeight="1" x14ac:dyDescent="0.25">
      <c r="A12" s="20">
        <f t="shared" si="0"/>
        <v>45129</v>
      </c>
      <c r="B12" s="5">
        <f>SUM('Mountaineer:Charles Town'!B13)</f>
        <v>453645</v>
      </c>
      <c r="C12" s="5">
        <f>SUM('Mountaineer:Charles Town'!C13)</f>
        <v>63767</v>
      </c>
      <c r="D12" s="5">
        <f>SUM('Mountaineer:Charles Town'!D13)</f>
        <v>0</v>
      </c>
      <c r="E12" s="5">
        <f>SUM('Mountaineer:Charles Town'!E13)</f>
        <v>68632</v>
      </c>
      <c r="F12" s="5">
        <f>SUM('Mountaineer:Charles Town'!F13)</f>
        <v>0</v>
      </c>
      <c r="G12" s="5">
        <f>SUM('Mountaineer:Charles Town'!G13)</f>
        <v>0</v>
      </c>
      <c r="H12" s="5">
        <f>SUM('Mountaineer:Charles Town'!H13)</f>
        <v>20534</v>
      </c>
      <c r="I12" s="5">
        <f>SUM('Mountaineer:Charles Town'!I13)</f>
        <v>41489</v>
      </c>
      <c r="J12" s="5">
        <f>SUM('Mountaineer:Charles Town'!J13)</f>
        <v>68641</v>
      </c>
      <c r="K12" s="5">
        <f>SUM('Mountaineer:Charles Town'!K13)</f>
        <v>16167</v>
      </c>
      <c r="L12" s="5">
        <f>SUM('Mountaineer:Charles Town'!L13)</f>
        <v>41496</v>
      </c>
      <c r="M12" s="5">
        <f>SUM('Mountaineer:Charles Town'!M13)</f>
        <v>31026.25</v>
      </c>
      <c r="N12" s="5">
        <f>SUM('Mountaineer:Charles Town'!N13)</f>
        <v>109113.5</v>
      </c>
      <c r="O12" s="5">
        <f>SUM('Mountaineer:Charles Town'!O13)</f>
        <v>80253</v>
      </c>
      <c r="P12" s="5">
        <f>SUM('Mountaineer:Charles Town'!P13)</f>
        <v>42580</v>
      </c>
      <c r="Q12" s="5">
        <f>SUM('Mountaineer:Charles Town'!Q13)</f>
        <v>28512.75</v>
      </c>
      <c r="R12" s="5">
        <f>SUM('Mountaineer:Charles Town'!R13)</f>
        <v>91031</v>
      </c>
      <c r="S12" s="5">
        <f>SUM('Mountaineer:Charles Town'!S13)</f>
        <v>705</v>
      </c>
      <c r="T12" s="5">
        <f>SUM('Mountaineer:Charles Town'!T13)</f>
        <v>45814</v>
      </c>
      <c r="U12" s="5">
        <f>SUM('Mountaineer:Charles Town'!U13)</f>
        <v>140578</v>
      </c>
      <c r="V12" s="5">
        <f>SUM('Mountaineer:Charles Town'!V13)</f>
        <v>0</v>
      </c>
      <c r="W12" s="5">
        <f>SUM('Mountaineer:Charles Town'!W13)</f>
        <v>25254.25</v>
      </c>
      <c r="X12" s="5">
        <f>SUM('Mountaineer:Charles Town'!X13)</f>
        <v>22616.05</v>
      </c>
      <c r="Y12" s="5">
        <f>SUM('Mountaineer:Charles Town'!Y13)</f>
        <v>14484</v>
      </c>
      <c r="Z12" s="5">
        <f>SUM('Mountaineer:Charles Town'!Z13)</f>
        <v>0</v>
      </c>
      <c r="AA12" s="5">
        <f>SUM('Mountaineer:Charles Town'!AA13)</f>
        <v>18709</v>
      </c>
      <c r="AB12" s="5">
        <f>SUM('Mountaineer:Charles Town'!AB13)</f>
        <v>109215</v>
      </c>
      <c r="AC12" s="5">
        <f>SUM('Mountaineer:Charles Town'!AC13)</f>
        <v>31061</v>
      </c>
      <c r="AD12" s="5">
        <f>SUM('Mountaineer:Charles Town'!AD13)</f>
        <v>23056.5</v>
      </c>
      <c r="AE12" s="5">
        <f>SUM('Mountaineer:Charles Town'!AE13)</f>
        <v>1588380.3</v>
      </c>
      <c r="AF12" s="5">
        <f>SUM('Mountaineer:Charles Town'!AF13)</f>
        <v>555933.10000000009</v>
      </c>
    </row>
    <row r="13" spans="1:32" ht="15" customHeight="1" x14ac:dyDescent="0.25">
      <c r="A13" s="20">
        <f t="shared" si="0"/>
        <v>45136</v>
      </c>
      <c r="B13" s="5">
        <f>SUM('Mountaineer:Charles Town'!B14)</f>
        <v>478573</v>
      </c>
      <c r="C13" s="5">
        <f>SUM('Mountaineer:Charles Town'!C14)</f>
        <v>194920</v>
      </c>
      <c r="D13" s="5">
        <f>SUM('Mountaineer:Charles Town'!D14)</f>
        <v>0</v>
      </c>
      <c r="E13" s="5">
        <f>SUM('Mountaineer:Charles Town'!E14)</f>
        <v>237970</v>
      </c>
      <c r="F13" s="5">
        <f>SUM('Mountaineer:Charles Town'!F14)</f>
        <v>0</v>
      </c>
      <c r="G13" s="5">
        <f>SUM('Mountaineer:Charles Town'!G14)</f>
        <v>0</v>
      </c>
      <c r="H13" s="5">
        <f>SUM('Mountaineer:Charles Town'!H14)</f>
        <v>11293</v>
      </c>
      <c r="I13" s="5">
        <f>SUM('Mountaineer:Charles Town'!I14)</f>
        <v>35466</v>
      </c>
      <c r="J13" s="5">
        <f>SUM('Mountaineer:Charles Town'!J14)</f>
        <v>90133</v>
      </c>
      <c r="K13" s="5">
        <f>SUM('Mountaineer:Charles Town'!K14)</f>
        <v>-519</v>
      </c>
      <c r="L13" s="5">
        <f>SUM('Mountaineer:Charles Town'!L14)</f>
        <v>38884</v>
      </c>
      <c r="M13" s="5">
        <f>SUM('Mountaineer:Charles Town'!M14)</f>
        <v>164546.25</v>
      </c>
      <c r="N13" s="5">
        <f>SUM('Mountaineer:Charles Town'!N14)</f>
        <v>245813</v>
      </c>
      <c r="O13" s="5">
        <f>SUM('Mountaineer:Charles Town'!O14)</f>
        <v>46799</v>
      </c>
      <c r="P13" s="5">
        <f>SUM('Mountaineer:Charles Town'!P14)</f>
        <v>56597.5</v>
      </c>
      <c r="Q13" s="5">
        <f>SUM('Mountaineer:Charles Town'!Q14)</f>
        <v>39272.5</v>
      </c>
      <c r="R13" s="5">
        <f>SUM('Mountaineer:Charles Town'!R14)</f>
        <v>94037</v>
      </c>
      <c r="S13" s="5">
        <f>SUM('Mountaineer:Charles Town'!S14)</f>
        <v>615</v>
      </c>
      <c r="T13" s="5">
        <f>SUM('Mountaineer:Charles Town'!T14)</f>
        <v>53569.5</v>
      </c>
      <c r="U13" s="5">
        <f>SUM('Mountaineer:Charles Town'!U14)</f>
        <v>205715.5</v>
      </c>
      <c r="V13" s="5">
        <f>SUM('Mountaineer:Charles Town'!V14)</f>
        <v>0</v>
      </c>
      <c r="W13" s="5">
        <f>SUM('Mountaineer:Charles Town'!W14)</f>
        <v>15385.5</v>
      </c>
      <c r="X13" s="5">
        <f>SUM('Mountaineer:Charles Town'!X14)</f>
        <v>-490.78000000000065</v>
      </c>
      <c r="Y13" s="5">
        <f>SUM('Mountaineer:Charles Town'!Y14)</f>
        <v>16446</v>
      </c>
      <c r="Z13" s="5">
        <f>SUM('Mountaineer:Charles Town'!Z14)</f>
        <v>0</v>
      </c>
      <c r="AA13" s="5">
        <f>SUM('Mountaineer:Charles Town'!AA14)</f>
        <v>18835</v>
      </c>
      <c r="AB13" s="5">
        <f>SUM('Mountaineer:Charles Town'!AB14)</f>
        <v>71521</v>
      </c>
      <c r="AC13" s="5">
        <f>SUM('Mountaineer:Charles Town'!AC14)</f>
        <v>31578.5</v>
      </c>
      <c r="AD13" s="5">
        <f>SUM('Mountaineer:Charles Town'!AD14)</f>
        <v>15166.5</v>
      </c>
      <c r="AE13" s="5">
        <f>SUM('Mountaineer:Charles Town'!AE14)</f>
        <v>2162126.9699999997</v>
      </c>
      <c r="AF13" s="5">
        <f>SUM('Mountaineer:Charles Town'!AF14)</f>
        <v>756744.44000000006</v>
      </c>
    </row>
    <row r="14" spans="1:32" ht="15" customHeight="1" x14ac:dyDescent="0.25">
      <c r="A14" s="20">
        <f t="shared" si="0"/>
        <v>45143</v>
      </c>
      <c r="B14" s="5">
        <f>SUM('Mountaineer:Charles Town'!B15)</f>
        <v>584974.75</v>
      </c>
      <c r="C14" s="5">
        <f>SUM('Mountaineer:Charles Town'!C15)</f>
        <v>229751.5</v>
      </c>
      <c r="D14" s="5">
        <f>SUM('Mountaineer:Charles Town'!D15)</f>
        <v>0</v>
      </c>
      <c r="E14" s="5">
        <f>SUM('Mountaineer:Charles Town'!E15)</f>
        <v>164669</v>
      </c>
      <c r="F14" s="5">
        <f>SUM('Mountaineer:Charles Town'!F15)</f>
        <v>0</v>
      </c>
      <c r="G14" s="5">
        <f>SUM('Mountaineer:Charles Town'!G15)</f>
        <v>0</v>
      </c>
      <c r="H14" s="5">
        <f>SUM('Mountaineer:Charles Town'!H15)</f>
        <v>16658</v>
      </c>
      <c r="I14" s="5">
        <f>SUM('Mountaineer:Charles Town'!I15)</f>
        <v>34068</v>
      </c>
      <c r="J14" s="5">
        <f>SUM('Mountaineer:Charles Town'!J15)</f>
        <v>53292</v>
      </c>
      <c r="K14" s="5">
        <f>SUM('Mountaineer:Charles Town'!K15)</f>
        <v>8995</v>
      </c>
      <c r="L14" s="5">
        <f>SUM('Mountaineer:Charles Town'!L15)</f>
        <v>52856</v>
      </c>
      <c r="M14" s="5">
        <f>SUM('Mountaineer:Charles Town'!M15)</f>
        <v>87817</v>
      </c>
      <c r="N14" s="5">
        <f>SUM('Mountaineer:Charles Town'!N15)</f>
        <v>140801.5</v>
      </c>
      <c r="O14" s="5">
        <f>SUM('Mountaineer:Charles Town'!O15)</f>
        <v>65396</v>
      </c>
      <c r="P14" s="5">
        <f>SUM('Mountaineer:Charles Town'!P15)</f>
        <v>26316.5</v>
      </c>
      <c r="Q14" s="5">
        <f>SUM('Mountaineer:Charles Town'!Q15)</f>
        <v>41466</v>
      </c>
      <c r="R14" s="5">
        <f>SUM('Mountaineer:Charles Town'!R15)</f>
        <v>88577</v>
      </c>
      <c r="S14" s="5">
        <f>SUM('Mountaineer:Charles Town'!S15)</f>
        <v>840</v>
      </c>
      <c r="T14" s="5">
        <f>SUM('Mountaineer:Charles Town'!T15)</f>
        <v>28727.5</v>
      </c>
      <c r="U14" s="5">
        <f>SUM('Mountaineer:Charles Town'!U15)</f>
        <v>75854.5</v>
      </c>
      <c r="V14" s="5">
        <f>SUM('Mountaineer:Charles Town'!V15)</f>
        <v>0</v>
      </c>
      <c r="W14" s="5">
        <f>SUM('Mountaineer:Charles Town'!W15)</f>
        <v>14796.25</v>
      </c>
      <c r="X14" s="5">
        <f>SUM('Mountaineer:Charles Town'!X15)</f>
        <v>2869.83</v>
      </c>
      <c r="Y14" s="5">
        <f>SUM('Mountaineer:Charles Town'!Y15)</f>
        <v>6164.5</v>
      </c>
      <c r="Z14" s="5">
        <f>SUM('Mountaineer:Charles Town'!Z15)</f>
        <v>0</v>
      </c>
      <c r="AA14" s="5">
        <f>SUM('Mountaineer:Charles Town'!AA15)</f>
        <v>25420</v>
      </c>
      <c r="AB14" s="5">
        <f>SUM('Mountaineer:Charles Town'!AB15)</f>
        <v>89711.5</v>
      </c>
      <c r="AC14" s="5">
        <f>SUM('Mountaineer:Charles Town'!AC15)</f>
        <v>26552</v>
      </c>
      <c r="AD14" s="5">
        <f>SUM('Mountaineer:Charles Town'!AD15)</f>
        <v>24348</v>
      </c>
      <c r="AE14" s="5">
        <f>SUM('Mountaineer:Charles Town'!AE15)</f>
        <v>1890922.33</v>
      </c>
      <c r="AF14" s="5">
        <f>SUM('Mountaineer:Charles Town'!AF15)</f>
        <v>661822.82000000007</v>
      </c>
    </row>
    <row r="15" spans="1:32" ht="15" customHeight="1" x14ac:dyDescent="0.25">
      <c r="A15" s="20">
        <f t="shared" si="0"/>
        <v>45150</v>
      </c>
      <c r="B15" s="5">
        <f>SUM('Mountaineer:Charles Town'!B16)</f>
        <v>512724</v>
      </c>
      <c r="C15" s="5">
        <f>SUM('Mountaineer:Charles Town'!C16)</f>
        <v>91160</v>
      </c>
      <c r="D15" s="5">
        <f>SUM('Mountaineer:Charles Town'!D16)</f>
        <v>0</v>
      </c>
      <c r="E15" s="5">
        <f>SUM('Mountaineer:Charles Town'!E16)</f>
        <v>107501</v>
      </c>
      <c r="F15" s="5">
        <f>SUM('Mountaineer:Charles Town'!F16)</f>
        <v>0</v>
      </c>
      <c r="G15" s="5">
        <f>SUM('Mountaineer:Charles Town'!G16)</f>
        <v>0</v>
      </c>
      <c r="H15" s="5">
        <f>SUM('Mountaineer:Charles Town'!H16)</f>
        <v>33879</v>
      </c>
      <c r="I15" s="5">
        <f>SUM('Mountaineer:Charles Town'!I16)</f>
        <v>18696</v>
      </c>
      <c r="J15" s="5">
        <f>SUM('Mountaineer:Charles Town'!J16)</f>
        <v>71744</v>
      </c>
      <c r="K15" s="5">
        <f>SUM('Mountaineer:Charles Town'!K16)</f>
        <v>12008</v>
      </c>
      <c r="L15" s="5">
        <f>SUM('Mountaineer:Charles Town'!L16)</f>
        <v>62308</v>
      </c>
      <c r="M15" s="5">
        <f>SUM('Mountaineer:Charles Town'!M16)</f>
        <v>4503.5</v>
      </c>
      <c r="N15" s="5">
        <f>SUM('Mountaineer:Charles Town'!N16)</f>
        <v>110886.75</v>
      </c>
      <c r="O15" s="5">
        <f>SUM('Mountaineer:Charles Town'!O16)</f>
        <v>51021</v>
      </c>
      <c r="P15" s="5">
        <f>SUM('Mountaineer:Charles Town'!P16)</f>
        <v>-19881</v>
      </c>
      <c r="Q15" s="5">
        <f>SUM('Mountaineer:Charles Town'!Q16)</f>
        <v>39217.5</v>
      </c>
      <c r="R15" s="5">
        <f>SUM('Mountaineer:Charles Town'!R16)</f>
        <v>87287</v>
      </c>
      <c r="S15" s="5">
        <f>SUM('Mountaineer:Charles Town'!S16)</f>
        <v>480</v>
      </c>
      <c r="T15" s="5">
        <f>SUM('Mountaineer:Charles Town'!T16)</f>
        <v>51986.75</v>
      </c>
      <c r="U15" s="5">
        <f>SUM('Mountaineer:Charles Town'!U16)</f>
        <v>192823</v>
      </c>
      <c r="V15" s="5">
        <f>SUM('Mountaineer:Charles Town'!V16)</f>
        <v>0</v>
      </c>
      <c r="W15" s="5">
        <f>SUM('Mountaineer:Charles Town'!W16)</f>
        <v>30376</v>
      </c>
      <c r="X15" s="5">
        <f>SUM('Mountaineer:Charles Town'!X16)</f>
        <v>27818.38</v>
      </c>
      <c r="Y15" s="5">
        <f>SUM('Mountaineer:Charles Town'!Y16)</f>
        <v>695.5</v>
      </c>
      <c r="Z15" s="5">
        <f>SUM('Mountaineer:Charles Town'!Z16)</f>
        <v>0</v>
      </c>
      <c r="AA15" s="5">
        <f>SUM('Mountaineer:Charles Town'!AA16)</f>
        <v>33318</v>
      </c>
      <c r="AB15" s="5">
        <f>SUM('Mountaineer:Charles Town'!AB16)</f>
        <v>83450</v>
      </c>
      <c r="AC15" s="5">
        <f>SUM('Mountaineer:Charles Town'!AC16)</f>
        <v>14351.5</v>
      </c>
      <c r="AD15" s="5">
        <f>SUM('Mountaineer:Charles Town'!AD16)</f>
        <v>5763.5</v>
      </c>
      <c r="AE15" s="5">
        <f>SUM('Mountaineer:Charles Town'!AE16)</f>
        <v>1624117.38</v>
      </c>
      <c r="AF15" s="5">
        <f>SUM('Mountaineer:Charles Town'!AF16)</f>
        <v>568441.07999999996</v>
      </c>
    </row>
    <row r="16" spans="1:32" ht="15" customHeight="1" x14ac:dyDescent="0.25">
      <c r="A16" s="20">
        <f t="shared" si="0"/>
        <v>45157</v>
      </c>
      <c r="B16" s="5">
        <f>SUM('Mountaineer:Charles Town'!B17)</f>
        <v>554923.75</v>
      </c>
      <c r="C16" s="5">
        <f>SUM('Mountaineer:Charles Town'!C17)</f>
        <v>152436.5</v>
      </c>
      <c r="D16" s="5">
        <f>SUM('Mountaineer:Charles Town'!D17)</f>
        <v>0</v>
      </c>
      <c r="E16" s="5">
        <f>SUM('Mountaineer:Charles Town'!E17)</f>
        <v>180614</v>
      </c>
      <c r="F16" s="5">
        <f>SUM('Mountaineer:Charles Town'!F17)</f>
        <v>0</v>
      </c>
      <c r="G16" s="5">
        <f>SUM('Mountaineer:Charles Town'!G17)</f>
        <v>0</v>
      </c>
      <c r="H16" s="5">
        <f>SUM('Mountaineer:Charles Town'!H17)</f>
        <v>49207</v>
      </c>
      <c r="I16" s="5">
        <f>SUM('Mountaineer:Charles Town'!I17)</f>
        <v>36780</v>
      </c>
      <c r="J16" s="5">
        <f>SUM('Mountaineer:Charles Town'!J17)</f>
        <v>57432</v>
      </c>
      <c r="K16" s="5">
        <f>SUM('Mountaineer:Charles Town'!K17)</f>
        <v>16813</v>
      </c>
      <c r="L16" s="5">
        <f>SUM('Mountaineer:Charles Town'!L17)</f>
        <v>-84198.450000000012</v>
      </c>
      <c r="M16" s="5">
        <f>SUM('Mountaineer:Charles Town'!M17)</f>
        <v>71825.5</v>
      </c>
      <c r="N16" s="5">
        <f>SUM('Mountaineer:Charles Town'!N17)</f>
        <v>69624.75</v>
      </c>
      <c r="O16" s="5">
        <f>SUM('Mountaineer:Charles Town'!O17)</f>
        <v>84797</v>
      </c>
      <c r="P16" s="5">
        <f>SUM('Mountaineer:Charles Town'!P17)</f>
        <v>57762</v>
      </c>
      <c r="Q16" s="5">
        <f>SUM('Mountaineer:Charles Town'!Q17)</f>
        <v>383.5</v>
      </c>
      <c r="R16" s="5">
        <f>SUM('Mountaineer:Charles Town'!R17)</f>
        <v>85360</v>
      </c>
      <c r="S16" s="5">
        <f>SUM('Mountaineer:Charles Town'!S17)</f>
        <v>420</v>
      </c>
      <c r="T16" s="5">
        <f>SUM('Mountaineer:Charles Town'!T17)</f>
        <v>35962.5</v>
      </c>
      <c r="U16" s="5">
        <f>SUM('Mountaineer:Charles Town'!U17)</f>
        <v>191145.75</v>
      </c>
      <c r="V16" s="5">
        <f>SUM('Mountaineer:Charles Town'!V17)</f>
        <v>0</v>
      </c>
      <c r="W16" s="5">
        <f>SUM('Mountaineer:Charles Town'!W17)</f>
        <v>24090.5</v>
      </c>
      <c r="X16" s="5">
        <f>SUM('Mountaineer:Charles Town'!X17)</f>
        <v>11005.25</v>
      </c>
      <c r="Y16" s="5">
        <f>SUM('Mountaineer:Charles Town'!Y17)</f>
        <v>21361</v>
      </c>
      <c r="Z16" s="5">
        <f>SUM('Mountaineer:Charles Town'!Z17)</f>
        <v>0</v>
      </c>
      <c r="AA16" s="5">
        <f>SUM('Mountaineer:Charles Town'!AA17)</f>
        <v>21512</v>
      </c>
      <c r="AB16" s="5">
        <f>SUM('Mountaineer:Charles Town'!AB17)</f>
        <v>58124</v>
      </c>
      <c r="AC16" s="5">
        <f>SUM('Mountaineer:Charles Town'!AC17)</f>
        <v>35597.5</v>
      </c>
      <c r="AD16" s="5">
        <f>SUM('Mountaineer:Charles Town'!AD17)</f>
        <v>23710.5</v>
      </c>
      <c r="AE16" s="5">
        <f>SUM('Mountaineer:Charles Town'!AE17)</f>
        <v>1756689.55</v>
      </c>
      <c r="AF16" s="5">
        <f>SUM('Mountaineer:Charles Town'!AF17)</f>
        <v>614841.35000000009</v>
      </c>
    </row>
    <row r="17" spans="1:32" ht="15" customHeight="1" x14ac:dyDescent="0.25">
      <c r="A17" s="20">
        <f t="shared" si="0"/>
        <v>45164</v>
      </c>
      <c r="B17" s="5">
        <f>SUM('Mountaineer:Charles Town'!B18)</f>
        <v>642542.5</v>
      </c>
      <c r="C17" s="5">
        <f>SUM('Mountaineer:Charles Town'!C18)</f>
        <v>189970.5</v>
      </c>
      <c r="D17" s="5">
        <f>SUM('Mountaineer:Charles Town'!D18)</f>
        <v>0</v>
      </c>
      <c r="E17" s="5">
        <f>SUM('Mountaineer:Charles Town'!E18)</f>
        <v>269354</v>
      </c>
      <c r="F17" s="5">
        <f>SUM('Mountaineer:Charles Town'!F18)</f>
        <v>0</v>
      </c>
      <c r="G17" s="5">
        <f>SUM('Mountaineer:Charles Town'!G18)</f>
        <v>0</v>
      </c>
      <c r="H17" s="5">
        <f>SUM('Mountaineer:Charles Town'!H18)</f>
        <v>52953</v>
      </c>
      <c r="I17" s="5">
        <f>SUM('Mountaineer:Charles Town'!I18)</f>
        <v>10281</v>
      </c>
      <c r="J17" s="5">
        <f>SUM('Mountaineer:Charles Town'!J18)</f>
        <v>77766</v>
      </c>
      <c r="K17" s="5">
        <f>SUM('Mountaineer:Charles Town'!K18)</f>
        <v>14442</v>
      </c>
      <c r="L17" s="5">
        <f>SUM('Mountaineer:Charles Town'!L18)</f>
        <v>44333</v>
      </c>
      <c r="M17" s="5">
        <f>SUM('Mountaineer:Charles Town'!M18)</f>
        <v>8000.5</v>
      </c>
      <c r="N17" s="5">
        <f>SUM('Mountaineer:Charles Town'!N18)</f>
        <v>4372.5</v>
      </c>
      <c r="O17" s="5">
        <f>SUM('Mountaineer:Charles Town'!O18)</f>
        <v>5750</v>
      </c>
      <c r="P17" s="5">
        <f>SUM('Mountaineer:Charles Town'!P18)</f>
        <v>46589.5</v>
      </c>
      <c r="Q17" s="5">
        <f>SUM('Mountaineer:Charles Town'!Q18)</f>
        <v>31042.75</v>
      </c>
      <c r="R17" s="5">
        <f>SUM('Mountaineer:Charles Town'!R18)</f>
        <v>98007</v>
      </c>
      <c r="S17" s="5">
        <f>SUM('Mountaineer:Charles Town'!S18)</f>
        <v>285</v>
      </c>
      <c r="T17" s="5">
        <f>SUM('Mountaineer:Charles Town'!T18)</f>
        <v>39819.5</v>
      </c>
      <c r="U17" s="5">
        <f>SUM('Mountaineer:Charles Town'!U18)</f>
        <v>185923.5</v>
      </c>
      <c r="V17" s="5">
        <f>SUM('Mountaineer:Charles Town'!V18)</f>
        <v>0</v>
      </c>
      <c r="W17" s="5">
        <f>SUM('Mountaineer:Charles Town'!W18)</f>
        <v>20102.25</v>
      </c>
      <c r="X17" s="5">
        <f>SUM('Mountaineer:Charles Town'!X18)</f>
        <v>13641.32</v>
      </c>
      <c r="Y17" s="5">
        <f>SUM('Mountaineer:Charles Town'!Y18)</f>
        <v>15931</v>
      </c>
      <c r="Z17" s="5">
        <f>SUM('Mountaineer:Charles Town'!Z18)</f>
        <v>0</v>
      </c>
      <c r="AA17" s="5">
        <f>SUM('Mountaineer:Charles Town'!AA18)</f>
        <v>21545</v>
      </c>
      <c r="AB17" s="5">
        <f>SUM('Mountaineer:Charles Town'!AB18)</f>
        <v>82302</v>
      </c>
      <c r="AC17" s="5">
        <f>SUM('Mountaineer:Charles Town'!AC18)</f>
        <v>1569</v>
      </c>
      <c r="AD17" s="5">
        <f>SUM('Mountaineer:Charles Town'!AD18)</f>
        <v>15555</v>
      </c>
      <c r="AE17" s="5">
        <f>SUM('Mountaineer:Charles Town'!AE18)</f>
        <v>1892077.82</v>
      </c>
      <c r="AF17" s="5">
        <f>SUM('Mountaineer:Charles Town'!AF18)</f>
        <v>662227.25</v>
      </c>
    </row>
    <row r="18" spans="1:32" ht="15" customHeight="1" x14ac:dyDescent="0.25">
      <c r="A18" s="20">
        <f t="shared" si="0"/>
        <v>45171</v>
      </c>
      <c r="B18" s="5">
        <f>SUM('Mountaineer:Charles Town'!B19)</f>
        <v>535696.15</v>
      </c>
      <c r="C18" s="5">
        <f>SUM('Mountaineer:Charles Town'!C19)</f>
        <v>95602</v>
      </c>
      <c r="D18" s="5">
        <f>SUM('Mountaineer:Charles Town'!D19)</f>
        <v>0</v>
      </c>
      <c r="E18" s="5">
        <f>SUM('Mountaineer:Charles Town'!E19)</f>
        <v>188694</v>
      </c>
      <c r="F18" s="5">
        <f>SUM('Mountaineer:Charles Town'!F19)</f>
        <v>0</v>
      </c>
      <c r="G18" s="5">
        <f>SUM('Mountaineer:Charles Town'!G19)</f>
        <v>0</v>
      </c>
      <c r="H18" s="5">
        <f>SUM('Mountaineer:Charles Town'!H19)</f>
        <v>42307</v>
      </c>
      <c r="I18" s="5">
        <f>SUM('Mountaineer:Charles Town'!I19)</f>
        <v>43513.5</v>
      </c>
      <c r="J18" s="5">
        <f>SUM('Mountaineer:Charles Town'!J19)</f>
        <v>52922</v>
      </c>
      <c r="K18" s="5">
        <f>SUM('Mountaineer:Charles Town'!K19)</f>
        <v>9160</v>
      </c>
      <c r="L18" s="5">
        <f>SUM('Mountaineer:Charles Town'!L19)</f>
        <v>63103</v>
      </c>
      <c r="M18" s="5">
        <f>SUM('Mountaineer:Charles Town'!M19)</f>
        <v>100729</v>
      </c>
      <c r="N18" s="5">
        <f>SUM('Mountaineer:Charles Town'!N19)</f>
        <v>218392.5</v>
      </c>
      <c r="O18" s="5">
        <f>SUM('Mountaineer:Charles Town'!O19)</f>
        <v>48488</v>
      </c>
      <c r="P18" s="5">
        <f>SUM('Mountaineer:Charles Town'!P19)</f>
        <v>29045.5</v>
      </c>
      <c r="Q18" s="5">
        <f>SUM('Mountaineer:Charles Town'!Q19)</f>
        <v>13371.5</v>
      </c>
      <c r="R18" s="5">
        <f>SUM('Mountaineer:Charles Town'!R19)</f>
        <v>89056</v>
      </c>
      <c r="S18" s="5">
        <f>SUM('Mountaineer:Charles Town'!S19)</f>
        <v>420</v>
      </c>
      <c r="T18" s="5">
        <f>SUM('Mountaineer:Charles Town'!T19)</f>
        <v>71410</v>
      </c>
      <c r="U18" s="5">
        <f>SUM('Mountaineer:Charles Town'!U19)</f>
        <v>161430.5</v>
      </c>
      <c r="V18" s="5">
        <f>SUM('Mountaineer:Charles Town'!V19)</f>
        <v>0</v>
      </c>
      <c r="W18" s="5">
        <f>SUM('Mountaineer:Charles Town'!W19)</f>
        <v>33506.5</v>
      </c>
      <c r="X18" s="5">
        <f>SUM('Mountaineer:Charles Town'!X19)</f>
        <v>10979.81</v>
      </c>
      <c r="Y18" s="5">
        <f>SUM('Mountaineer:Charles Town'!Y19)</f>
        <v>-4666.5</v>
      </c>
      <c r="Z18" s="5">
        <f>SUM('Mountaineer:Charles Town'!Z19)</f>
        <v>0</v>
      </c>
      <c r="AA18" s="5">
        <f>SUM('Mountaineer:Charles Town'!AA19)</f>
        <v>36547</v>
      </c>
      <c r="AB18" s="5">
        <f>SUM('Mountaineer:Charles Town'!AB19)</f>
        <v>106385</v>
      </c>
      <c r="AC18" s="5">
        <f>SUM('Mountaineer:Charles Town'!AC19)</f>
        <v>14546</v>
      </c>
      <c r="AD18" s="5">
        <f>SUM('Mountaineer:Charles Town'!AD19)</f>
        <v>10070.5</v>
      </c>
      <c r="AE18" s="5">
        <f>SUM('Mountaineer:Charles Town'!AE19)</f>
        <v>1970708.96</v>
      </c>
      <c r="AF18" s="5">
        <f>SUM('Mountaineer:Charles Town'!AF19)</f>
        <v>689748.14</v>
      </c>
    </row>
    <row r="19" spans="1:32" ht="15" customHeight="1" x14ac:dyDescent="0.25">
      <c r="A19" s="20">
        <f t="shared" si="0"/>
        <v>45178</v>
      </c>
      <c r="B19" s="5">
        <f>SUM('Mountaineer:Charles Town'!B20)</f>
        <v>655247</v>
      </c>
      <c r="C19" s="5">
        <f>SUM('Mountaineer:Charles Town'!C20)</f>
        <v>181699</v>
      </c>
      <c r="D19" s="5">
        <f>SUM('Mountaineer:Charles Town'!D20)</f>
        <v>0</v>
      </c>
      <c r="E19" s="5">
        <f>SUM('Mountaineer:Charles Town'!E20)</f>
        <v>105548</v>
      </c>
      <c r="F19" s="5">
        <f>SUM('Mountaineer:Charles Town'!F20)</f>
        <v>0</v>
      </c>
      <c r="G19" s="5">
        <f>SUM('Mountaineer:Charles Town'!G20)</f>
        <v>0</v>
      </c>
      <c r="H19" s="5">
        <f>SUM('Mountaineer:Charles Town'!H20)</f>
        <v>39116</v>
      </c>
      <c r="I19" s="5">
        <f>SUM('Mountaineer:Charles Town'!I20)</f>
        <v>46938</v>
      </c>
      <c r="J19" s="5">
        <f>SUM('Mountaineer:Charles Town'!J20)</f>
        <v>109158</v>
      </c>
      <c r="K19" s="5">
        <f>SUM('Mountaineer:Charles Town'!K20)</f>
        <v>13100</v>
      </c>
      <c r="L19" s="5">
        <f>SUM('Mountaineer:Charles Town'!L20)</f>
        <v>51765</v>
      </c>
      <c r="M19" s="5">
        <f>SUM('Mountaineer:Charles Town'!M20)</f>
        <v>101125</v>
      </c>
      <c r="N19" s="5">
        <f>SUM('Mountaineer:Charles Town'!N20)</f>
        <v>201658.5</v>
      </c>
      <c r="O19" s="5">
        <f>SUM('Mountaineer:Charles Town'!O20)</f>
        <v>35667</v>
      </c>
      <c r="P19" s="5">
        <f>SUM('Mountaineer:Charles Town'!P20)</f>
        <v>30067</v>
      </c>
      <c r="Q19" s="5">
        <f>SUM('Mountaineer:Charles Town'!Q20)</f>
        <v>42354</v>
      </c>
      <c r="R19" s="5">
        <f>SUM('Mountaineer:Charles Town'!R20)</f>
        <v>99736</v>
      </c>
      <c r="S19" s="5">
        <f>SUM('Mountaineer:Charles Town'!S20)</f>
        <v>10180</v>
      </c>
      <c r="T19" s="5">
        <f>SUM('Mountaineer:Charles Town'!T20)</f>
        <v>76511.5</v>
      </c>
      <c r="U19" s="5">
        <f>SUM('Mountaineer:Charles Town'!U20)</f>
        <v>115772.75</v>
      </c>
      <c r="V19" s="5">
        <f>SUM('Mountaineer:Charles Town'!V20)</f>
        <v>0</v>
      </c>
      <c r="W19" s="5">
        <f>SUM('Mountaineer:Charles Town'!W20)</f>
        <v>29641.25</v>
      </c>
      <c r="X19" s="5">
        <f>SUM('Mountaineer:Charles Town'!X20)</f>
        <v>-17717.28</v>
      </c>
      <c r="Y19" s="5">
        <f>SUM('Mountaineer:Charles Town'!Y20)</f>
        <v>5236</v>
      </c>
      <c r="Z19" s="5">
        <f>SUM('Mountaineer:Charles Town'!Z20)</f>
        <v>0</v>
      </c>
      <c r="AA19" s="5">
        <f>SUM('Mountaineer:Charles Town'!AA20)</f>
        <v>19086</v>
      </c>
      <c r="AB19" s="5">
        <f>SUM('Mountaineer:Charles Town'!AB20)</f>
        <v>85966</v>
      </c>
      <c r="AC19" s="5">
        <f>SUM('Mountaineer:Charles Town'!AC20)</f>
        <v>36457</v>
      </c>
      <c r="AD19" s="5">
        <f>SUM('Mountaineer:Charles Town'!AD20)</f>
        <v>23092</v>
      </c>
      <c r="AE19" s="5">
        <f>SUM('Mountaineer:Charles Town'!AE20)</f>
        <v>2097403.7199999997</v>
      </c>
      <c r="AF19" s="5">
        <f>SUM('Mountaineer:Charles Town'!AF20)</f>
        <v>734091.31</v>
      </c>
    </row>
    <row r="20" spans="1:32" ht="15" customHeight="1" x14ac:dyDescent="0.25">
      <c r="A20" s="20">
        <f t="shared" si="0"/>
        <v>45185</v>
      </c>
      <c r="B20" s="5">
        <f>SUM('Mountaineer:Charles Town'!B21)</f>
        <v>432613.04</v>
      </c>
      <c r="C20" s="5">
        <f>SUM('Mountaineer:Charles Town'!C21)</f>
        <v>-62011</v>
      </c>
      <c r="D20" s="5">
        <f>SUM('Mountaineer:Charles Town'!D21)</f>
        <v>0</v>
      </c>
      <c r="E20" s="5">
        <f>SUM('Mountaineer:Charles Town'!E21)</f>
        <v>175388</v>
      </c>
      <c r="F20" s="5">
        <f>SUM('Mountaineer:Charles Town'!F21)</f>
        <v>0</v>
      </c>
      <c r="G20" s="5">
        <f>SUM('Mountaineer:Charles Town'!G21)</f>
        <v>0</v>
      </c>
      <c r="H20" s="5">
        <f>SUM('Mountaineer:Charles Town'!H21)</f>
        <v>8812</v>
      </c>
      <c r="I20" s="5">
        <f>SUM('Mountaineer:Charles Town'!I21)</f>
        <v>51601.5</v>
      </c>
      <c r="J20" s="5">
        <f>SUM('Mountaineer:Charles Town'!J21)</f>
        <v>53379</v>
      </c>
      <c r="K20" s="5">
        <f>SUM('Mountaineer:Charles Town'!K21)</f>
        <v>13429</v>
      </c>
      <c r="L20" s="5">
        <f>SUM('Mountaineer:Charles Town'!L21)</f>
        <v>33533</v>
      </c>
      <c r="M20" s="5">
        <f>SUM('Mountaineer:Charles Town'!M21)</f>
        <v>67123.25</v>
      </c>
      <c r="N20" s="5">
        <f>SUM('Mountaineer:Charles Town'!N21)</f>
        <v>133645</v>
      </c>
      <c r="O20" s="5">
        <f>SUM('Mountaineer:Charles Town'!O21)</f>
        <v>65144</v>
      </c>
      <c r="P20" s="5">
        <f>SUM('Mountaineer:Charles Town'!P21)</f>
        <v>39666</v>
      </c>
      <c r="Q20" s="5">
        <f>SUM('Mountaineer:Charles Town'!Q21)</f>
        <v>38623.25</v>
      </c>
      <c r="R20" s="5">
        <f>SUM('Mountaineer:Charles Town'!R21)</f>
        <v>77758</v>
      </c>
      <c r="S20" s="5">
        <f>SUM('Mountaineer:Charles Town'!S21)</f>
        <v>225</v>
      </c>
      <c r="T20" s="5">
        <f>SUM('Mountaineer:Charles Town'!T21)</f>
        <v>31274.5</v>
      </c>
      <c r="U20" s="5">
        <f>SUM('Mountaineer:Charles Town'!U21)</f>
        <v>215467</v>
      </c>
      <c r="V20" s="5">
        <f>SUM('Mountaineer:Charles Town'!V21)</f>
        <v>0</v>
      </c>
      <c r="W20" s="5">
        <f>SUM('Mountaineer:Charles Town'!W21)</f>
        <v>26994.25</v>
      </c>
      <c r="X20" s="5">
        <f>SUM('Mountaineer:Charles Town'!X21)</f>
        <v>6929.9900000000007</v>
      </c>
      <c r="Y20" s="5">
        <f>SUM('Mountaineer:Charles Town'!Y21)</f>
        <v>16222</v>
      </c>
      <c r="Z20" s="5">
        <f>SUM('Mountaineer:Charles Town'!Z21)</f>
        <v>0</v>
      </c>
      <c r="AA20" s="5">
        <f>SUM('Mountaineer:Charles Town'!AA21)</f>
        <v>-49193</v>
      </c>
      <c r="AB20" s="5">
        <f>SUM('Mountaineer:Charles Town'!AB21)</f>
        <v>66560</v>
      </c>
      <c r="AC20" s="5">
        <f>SUM('Mountaineer:Charles Town'!AC21)</f>
        <v>10075</v>
      </c>
      <c r="AD20" s="5">
        <f>SUM('Mountaineer:Charles Town'!AD21)</f>
        <v>39574</v>
      </c>
      <c r="AE20" s="5">
        <f>SUM('Mountaineer:Charles Town'!AE21)</f>
        <v>1492832.78</v>
      </c>
      <c r="AF20" s="5">
        <f>SUM('Mountaineer:Charles Town'!AF21)</f>
        <v>522491.47</v>
      </c>
    </row>
    <row r="21" spans="1:32" ht="15" customHeight="1" x14ac:dyDescent="0.25">
      <c r="A21" s="20">
        <f t="shared" si="0"/>
        <v>45192</v>
      </c>
      <c r="B21" s="5">
        <f>SUM('Mountaineer:Charles Town'!B22)</f>
        <v>473892.75</v>
      </c>
      <c r="C21" s="5">
        <f>SUM('Mountaineer:Charles Town'!C22)</f>
        <v>-31001</v>
      </c>
      <c r="D21" s="5">
        <f>SUM('Mountaineer:Charles Town'!D22)</f>
        <v>0</v>
      </c>
      <c r="E21" s="5">
        <f>SUM('Mountaineer:Charles Town'!E22)</f>
        <v>19190</v>
      </c>
      <c r="F21" s="5">
        <f>SUM('Mountaineer:Charles Town'!F22)</f>
        <v>0</v>
      </c>
      <c r="G21" s="5">
        <f>SUM('Mountaineer:Charles Town'!G22)</f>
        <v>0</v>
      </c>
      <c r="H21" s="5">
        <f>SUM('Mountaineer:Charles Town'!H22)</f>
        <v>7400</v>
      </c>
      <c r="I21" s="5">
        <f>SUM('Mountaineer:Charles Town'!I22)</f>
        <v>12688.5</v>
      </c>
      <c r="J21" s="5">
        <f>SUM('Mountaineer:Charles Town'!J22)</f>
        <v>63243.5</v>
      </c>
      <c r="K21" s="5">
        <f>SUM('Mountaineer:Charles Town'!K22)</f>
        <v>15501</v>
      </c>
      <c r="L21" s="5">
        <f>SUM('Mountaineer:Charles Town'!L22)</f>
        <v>31241</v>
      </c>
      <c r="M21" s="5">
        <f>SUM('Mountaineer:Charles Town'!M22)</f>
        <v>32221.75</v>
      </c>
      <c r="N21" s="5">
        <f>SUM('Mountaineer:Charles Town'!N22)</f>
        <v>137975</v>
      </c>
      <c r="O21" s="5">
        <f>SUM('Mountaineer:Charles Town'!O22)</f>
        <v>69070</v>
      </c>
      <c r="P21" s="5">
        <f>SUM('Mountaineer:Charles Town'!P22)</f>
        <v>28725</v>
      </c>
      <c r="Q21" s="5">
        <f>SUM('Mountaineer:Charles Town'!Q22)</f>
        <v>20243.75</v>
      </c>
      <c r="R21" s="5">
        <f>SUM('Mountaineer:Charles Town'!R22)</f>
        <v>80603</v>
      </c>
      <c r="S21" s="5">
        <f>SUM('Mountaineer:Charles Town'!S22)</f>
        <v>330</v>
      </c>
      <c r="T21" s="5">
        <f>SUM('Mountaineer:Charles Town'!T22)</f>
        <v>49333.5</v>
      </c>
      <c r="U21" s="5">
        <f>SUM('Mountaineer:Charles Town'!U22)</f>
        <v>210615</v>
      </c>
      <c r="V21" s="5">
        <f>SUM('Mountaineer:Charles Town'!V22)</f>
        <v>0</v>
      </c>
      <c r="W21" s="5">
        <f>SUM('Mountaineer:Charles Town'!W22)</f>
        <v>20176.25</v>
      </c>
      <c r="X21" s="5">
        <f>SUM('Mountaineer:Charles Town'!X22)</f>
        <v>18376.91</v>
      </c>
      <c r="Y21" s="5">
        <f>SUM('Mountaineer:Charles Town'!Y22)</f>
        <v>6721.5</v>
      </c>
      <c r="Z21" s="5">
        <f>SUM('Mountaineer:Charles Town'!Z22)</f>
        <v>0</v>
      </c>
      <c r="AA21" s="5">
        <f>SUM('Mountaineer:Charles Town'!AA22)</f>
        <v>8807</v>
      </c>
      <c r="AB21" s="5">
        <f>SUM('Mountaineer:Charles Town'!AB22)</f>
        <v>52663</v>
      </c>
      <c r="AC21" s="5">
        <f>SUM('Mountaineer:Charles Town'!AC22)</f>
        <v>26745</v>
      </c>
      <c r="AD21" s="5">
        <f>SUM('Mountaineer:Charles Town'!AD22)</f>
        <v>11850.5</v>
      </c>
      <c r="AE21" s="5">
        <f>SUM('Mountaineer:Charles Town'!AE22)</f>
        <v>1366612.9100000001</v>
      </c>
      <c r="AF21" s="5">
        <f>SUM('Mountaineer:Charles Town'!AF22)</f>
        <v>478314.51</v>
      </c>
    </row>
    <row r="22" spans="1:32" ht="15" customHeight="1" x14ac:dyDescent="0.25">
      <c r="A22" s="20">
        <f t="shared" si="0"/>
        <v>45199</v>
      </c>
      <c r="B22" s="5">
        <f>SUM('Mountaineer:Charles Town'!B23)</f>
        <v>467545</v>
      </c>
      <c r="C22" s="5">
        <f>SUM('Mountaineer:Charles Town'!C23)</f>
        <v>182808</v>
      </c>
      <c r="D22" s="5">
        <f>SUM('Mountaineer:Charles Town'!D23)</f>
        <v>0</v>
      </c>
      <c r="E22" s="5">
        <f>SUM('Mountaineer:Charles Town'!E23)</f>
        <v>157072</v>
      </c>
      <c r="F22" s="5">
        <f>SUM('Mountaineer:Charles Town'!F23)</f>
        <v>0</v>
      </c>
      <c r="G22" s="5">
        <f>SUM('Mountaineer:Charles Town'!G23)</f>
        <v>0</v>
      </c>
      <c r="H22" s="5">
        <f>SUM('Mountaineer:Charles Town'!H23)</f>
        <v>46618</v>
      </c>
      <c r="I22" s="5">
        <f>SUM('Mountaineer:Charles Town'!I23)</f>
        <v>34920.5</v>
      </c>
      <c r="J22" s="5">
        <f>SUM('Mountaineer:Charles Town'!J23)</f>
        <v>29592.5</v>
      </c>
      <c r="K22" s="5">
        <f>SUM('Mountaineer:Charles Town'!K23)</f>
        <v>8938</v>
      </c>
      <c r="L22" s="5">
        <f>SUM('Mountaineer:Charles Town'!L23)</f>
        <v>25877</v>
      </c>
      <c r="M22" s="5">
        <f>SUM('Mountaineer:Charles Town'!M23)</f>
        <v>45389</v>
      </c>
      <c r="N22" s="5">
        <f>SUM('Mountaineer:Charles Town'!N23)</f>
        <v>87611.75</v>
      </c>
      <c r="O22" s="5">
        <f>SUM('Mountaineer:Charles Town'!O23)</f>
        <v>50175</v>
      </c>
      <c r="P22" s="5">
        <f>SUM('Mountaineer:Charles Town'!P23)</f>
        <v>21210</v>
      </c>
      <c r="Q22" s="5">
        <f>SUM('Mountaineer:Charles Town'!Q23)</f>
        <v>35387.5</v>
      </c>
      <c r="R22" s="5">
        <f>SUM('Mountaineer:Charles Town'!R23)</f>
        <v>79688</v>
      </c>
      <c r="S22" s="5">
        <f>SUM('Mountaineer:Charles Town'!S23)</f>
        <v>225</v>
      </c>
      <c r="T22" s="5">
        <f>SUM('Mountaineer:Charles Town'!T23)</f>
        <v>55580.5</v>
      </c>
      <c r="U22" s="5">
        <f>SUM('Mountaineer:Charles Town'!U23)</f>
        <v>117406.5</v>
      </c>
      <c r="V22" s="5">
        <f>SUM('Mountaineer:Charles Town'!V23)</f>
        <v>0</v>
      </c>
      <c r="W22" s="5">
        <f>SUM('Mountaineer:Charles Town'!W23)</f>
        <v>26265.5</v>
      </c>
      <c r="X22" s="5">
        <f>SUM('Mountaineer:Charles Town'!X23)</f>
        <v>15129.11</v>
      </c>
      <c r="Y22" s="5">
        <f>SUM('Mountaineer:Charles Town'!Y23)</f>
        <v>1595</v>
      </c>
      <c r="Z22" s="5">
        <f>SUM('Mountaineer:Charles Town'!Z23)</f>
        <v>0</v>
      </c>
      <c r="AA22" s="5">
        <f>SUM('Mountaineer:Charles Town'!AA23)</f>
        <v>35778</v>
      </c>
      <c r="AB22" s="5">
        <f>SUM('Mountaineer:Charles Town'!AB23)</f>
        <v>70504</v>
      </c>
      <c r="AC22" s="5">
        <f>SUM('Mountaineer:Charles Town'!AC23)</f>
        <v>20846</v>
      </c>
      <c r="AD22" s="5">
        <f>SUM('Mountaineer:Charles Town'!AD23)</f>
        <v>35264</v>
      </c>
      <c r="AE22" s="5">
        <f>SUM('Mountaineer:Charles Town'!AE23)</f>
        <v>1651425.8599999999</v>
      </c>
      <c r="AF22" s="5">
        <f>SUM('Mountaineer:Charles Town'!AF23)</f>
        <v>577999.05000000005</v>
      </c>
    </row>
    <row r="23" spans="1:32" ht="15" customHeight="1" x14ac:dyDescent="0.25">
      <c r="A23" s="20">
        <f t="shared" si="0"/>
        <v>45206</v>
      </c>
      <c r="B23" s="5">
        <f>SUM('Mountaineer:Charles Town'!B24)</f>
        <v>411016</v>
      </c>
      <c r="C23" s="5">
        <f>SUM('Mountaineer:Charles Town'!C24)</f>
        <v>36246.5</v>
      </c>
      <c r="D23" s="5">
        <f>SUM('Mountaineer:Charles Town'!D24)</f>
        <v>0</v>
      </c>
      <c r="E23" s="5">
        <f>SUM('Mountaineer:Charles Town'!E24)</f>
        <v>100423</v>
      </c>
      <c r="F23" s="5">
        <f>SUM('Mountaineer:Charles Town'!F24)</f>
        <v>0</v>
      </c>
      <c r="G23" s="5">
        <f>SUM('Mountaineer:Charles Town'!G24)</f>
        <v>0</v>
      </c>
      <c r="H23" s="5">
        <f>SUM('Mountaineer:Charles Town'!H24)</f>
        <v>36399</v>
      </c>
      <c r="I23" s="5">
        <f>SUM('Mountaineer:Charles Town'!I24)</f>
        <v>35046</v>
      </c>
      <c r="J23" s="5">
        <f>SUM('Mountaineer:Charles Town'!J24)</f>
        <v>40181</v>
      </c>
      <c r="K23" s="5">
        <f>SUM('Mountaineer:Charles Town'!K24)</f>
        <v>16155</v>
      </c>
      <c r="L23" s="5">
        <f>SUM('Mountaineer:Charles Town'!L24)</f>
        <v>57072</v>
      </c>
      <c r="M23" s="5">
        <f>SUM('Mountaineer:Charles Town'!M24)</f>
        <v>12002</v>
      </c>
      <c r="N23" s="5">
        <f>SUM('Mountaineer:Charles Town'!N24)</f>
        <v>80102</v>
      </c>
      <c r="O23" s="5">
        <f>SUM('Mountaineer:Charles Town'!O24)</f>
        <v>36567</v>
      </c>
      <c r="P23" s="5">
        <f>SUM('Mountaineer:Charles Town'!P24)</f>
        <v>24483</v>
      </c>
      <c r="Q23" s="5">
        <f>SUM('Mountaineer:Charles Town'!Q24)</f>
        <v>19297.5</v>
      </c>
      <c r="R23" s="5">
        <f>SUM('Mountaineer:Charles Town'!R24)</f>
        <v>77618</v>
      </c>
      <c r="S23" s="5">
        <f>SUM('Mountaineer:Charles Town'!S24)</f>
        <v>2410</v>
      </c>
      <c r="T23" s="5">
        <f>SUM('Mountaineer:Charles Town'!T24)</f>
        <v>51753.5</v>
      </c>
      <c r="U23" s="5">
        <f>SUM('Mountaineer:Charles Town'!U24)</f>
        <v>136187.75</v>
      </c>
      <c r="V23" s="5">
        <f>SUM('Mountaineer:Charles Town'!V24)</f>
        <v>0</v>
      </c>
      <c r="W23" s="5">
        <f>SUM('Mountaineer:Charles Town'!W24)</f>
        <v>26424.5</v>
      </c>
      <c r="X23" s="5">
        <f>SUM('Mountaineer:Charles Town'!X24)</f>
        <v>9642.51</v>
      </c>
      <c r="Y23" s="5">
        <f>SUM('Mountaineer:Charles Town'!Y24)</f>
        <v>1156.5</v>
      </c>
      <c r="Z23" s="5">
        <f>SUM('Mountaineer:Charles Town'!Z24)</f>
        <v>0</v>
      </c>
      <c r="AA23" s="5">
        <f>SUM('Mountaineer:Charles Town'!AA24)</f>
        <v>29609</v>
      </c>
      <c r="AB23" s="5">
        <f>SUM('Mountaineer:Charles Town'!AB24)</f>
        <v>37454</v>
      </c>
      <c r="AC23" s="5">
        <f>SUM('Mountaineer:Charles Town'!AC24)</f>
        <v>21122.5</v>
      </c>
      <c r="AD23" s="5">
        <f>SUM('Mountaineer:Charles Town'!AD24)</f>
        <v>26468.5</v>
      </c>
      <c r="AE23" s="5">
        <f>SUM('Mountaineer:Charles Town'!AE24)</f>
        <v>1324836.76</v>
      </c>
      <c r="AF23" s="5">
        <f>SUM('Mountaineer:Charles Town'!AF24)</f>
        <v>463692.88</v>
      </c>
    </row>
    <row r="24" spans="1:32" ht="15" customHeight="1" x14ac:dyDescent="0.25">
      <c r="A24" s="20">
        <f t="shared" si="0"/>
        <v>45213</v>
      </c>
      <c r="B24" s="5">
        <f>SUM('Mountaineer:Charles Town'!B25)</f>
        <v>535151.5</v>
      </c>
      <c r="C24" s="5">
        <f>SUM('Mountaineer:Charles Town'!C25)</f>
        <v>243437</v>
      </c>
      <c r="D24" s="5">
        <f>SUM('Mountaineer:Charles Town'!D25)</f>
        <v>0</v>
      </c>
      <c r="E24" s="5">
        <f>SUM('Mountaineer:Charles Town'!E25)</f>
        <v>189223</v>
      </c>
      <c r="F24" s="5">
        <f>SUM('Mountaineer:Charles Town'!F25)</f>
        <v>0</v>
      </c>
      <c r="G24" s="5">
        <f>SUM('Mountaineer:Charles Town'!G25)</f>
        <v>0</v>
      </c>
      <c r="H24" s="5">
        <f>SUM('Mountaineer:Charles Town'!H25)</f>
        <v>38685</v>
      </c>
      <c r="I24" s="5">
        <f>SUM('Mountaineer:Charles Town'!I25)</f>
        <v>35053</v>
      </c>
      <c r="J24" s="5">
        <f>SUM('Mountaineer:Charles Town'!J25)</f>
        <v>74708</v>
      </c>
      <c r="K24" s="5">
        <f>SUM('Mountaineer:Charles Town'!K25)</f>
        <v>13969</v>
      </c>
      <c r="L24" s="5">
        <f>SUM('Mountaineer:Charles Town'!L25)</f>
        <v>27731</v>
      </c>
      <c r="M24" s="5">
        <f>SUM('Mountaineer:Charles Town'!M25)</f>
        <v>77346</v>
      </c>
      <c r="N24" s="5">
        <f>SUM('Mountaineer:Charles Town'!N25)</f>
        <v>71796.75</v>
      </c>
      <c r="O24" s="5">
        <f>SUM('Mountaineer:Charles Town'!O25)</f>
        <v>59526</v>
      </c>
      <c r="P24" s="5">
        <f>SUM('Mountaineer:Charles Town'!P25)</f>
        <v>30340</v>
      </c>
      <c r="Q24" s="5">
        <f>SUM('Mountaineer:Charles Town'!Q25)</f>
        <v>17182</v>
      </c>
      <c r="R24" s="5">
        <f>SUM('Mountaineer:Charles Town'!R25)</f>
        <v>78184</v>
      </c>
      <c r="S24" s="5">
        <f>SUM('Mountaineer:Charles Town'!S25)</f>
        <v>2975</v>
      </c>
      <c r="T24" s="5">
        <f>SUM('Mountaineer:Charles Town'!T25)</f>
        <v>55445.5</v>
      </c>
      <c r="U24" s="5">
        <f>SUM('Mountaineer:Charles Town'!U25)</f>
        <v>243483.5</v>
      </c>
      <c r="V24" s="5">
        <f>SUM('Mountaineer:Charles Town'!V25)</f>
        <v>0</v>
      </c>
      <c r="W24" s="5">
        <f>SUM('Mountaineer:Charles Town'!W25)</f>
        <v>20229.25</v>
      </c>
      <c r="X24" s="5">
        <f>SUM('Mountaineer:Charles Town'!X25)</f>
        <v>-3653.8500000000004</v>
      </c>
      <c r="Y24" s="5">
        <f>SUM('Mountaineer:Charles Town'!Y25)</f>
        <v>8326.5</v>
      </c>
      <c r="Z24" s="5">
        <f>SUM('Mountaineer:Charles Town'!Z25)</f>
        <v>0</v>
      </c>
      <c r="AA24" s="5">
        <f>SUM('Mountaineer:Charles Town'!AA25)</f>
        <v>31405</v>
      </c>
      <c r="AB24" s="5">
        <f>SUM('Mountaineer:Charles Town'!AB25)</f>
        <v>60923</v>
      </c>
      <c r="AC24" s="5">
        <f>SUM('Mountaineer:Charles Town'!AC25)</f>
        <v>30300.5</v>
      </c>
      <c r="AD24" s="5">
        <f>SUM('Mountaineer:Charles Town'!AD25)</f>
        <v>19919.5</v>
      </c>
      <c r="AE24" s="5">
        <f>SUM('Mountaineer:Charles Town'!AE25)</f>
        <v>1961686.15</v>
      </c>
      <c r="AF24" s="5">
        <f>SUM('Mountaineer:Charles Town'!AF25)</f>
        <v>686590.16</v>
      </c>
    </row>
    <row r="25" spans="1:32" ht="15" customHeight="1" x14ac:dyDescent="0.25">
      <c r="A25" s="20">
        <f t="shared" si="0"/>
        <v>45220</v>
      </c>
      <c r="B25" s="5">
        <f>SUM('Mountaineer:Charles Town'!B26)</f>
        <v>519250.25</v>
      </c>
      <c r="C25" s="5">
        <f>SUM('Mountaineer:Charles Town'!C26)</f>
        <v>231298.5</v>
      </c>
      <c r="D25" s="5">
        <f>SUM('Mountaineer:Charles Town'!D26)</f>
        <v>0</v>
      </c>
      <c r="E25" s="5">
        <f>SUM('Mountaineer:Charles Town'!E26)</f>
        <v>196826</v>
      </c>
      <c r="F25" s="5">
        <f>SUM('Mountaineer:Charles Town'!F26)</f>
        <v>0</v>
      </c>
      <c r="G25" s="5">
        <f>SUM('Mountaineer:Charles Town'!G26)</f>
        <v>0</v>
      </c>
      <c r="H25" s="5">
        <f>SUM('Mountaineer:Charles Town'!H26)</f>
        <v>73332</v>
      </c>
      <c r="I25" s="5">
        <f>SUM('Mountaineer:Charles Town'!I26)</f>
        <v>31202</v>
      </c>
      <c r="J25" s="5">
        <f>SUM('Mountaineer:Charles Town'!J26)</f>
        <v>23316</v>
      </c>
      <c r="K25" s="5">
        <f>SUM('Mountaineer:Charles Town'!K26)</f>
        <v>12276</v>
      </c>
      <c r="L25" s="5">
        <f>SUM('Mountaineer:Charles Town'!L26)</f>
        <v>49581</v>
      </c>
      <c r="M25" s="5">
        <f>SUM('Mountaineer:Charles Town'!M26)</f>
        <v>21936</v>
      </c>
      <c r="N25" s="5">
        <f>SUM('Mountaineer:Charles Town'!N26)</f>
        <v>177539</v>
      </c>
      <c r="O25" s="5">
        <f>SUM('Mountaineer:Charles Town'!O26)</f>
        <v>49014</v>
      </c>
      <c r="P25" s="5">
        <f>SUM('Mountaineer:Charles Town'!P26)</f>
        <v>44160</v>
      </c>
      <c r="Q25" s="5">
        <f>SUM('Mountaineer:Charles Town'!Q26)</f>
        <v>12825.25</v>
      </c>
      <c r="R25" s="5">
        <f>SUM('Mountaineer:Charles Town'!R26)</f>
        <v>81118</v>
      </c>
      <c r="S25" s="5">
        <f>SUM('Mountaineer:Charles Town'!S26)</f>
        <v>2175</v>
      </c>
      <c r="T25" s="5">
        <f>SUM('Mountaineer:Charles Town'!T26)</f>
        <v>12461</v>
      </c>
      <c r="U25" s="5">
        <f>SUM('Mountaineer:Charles Town'!U26)</f>
        <v>186824.25</v>
      </c>
      <c r="V25" s="5">
        <f>SUM('Mountaineer:Charles Town'!V26)</f>
        <v>0</v>
      </c>
      <c r="W25" s="5">
        <f>SUM('Mountaineer:Charles Town'!W26)</f>
        <v>17540.75</v>
      </c>
      <c r="X25" s="5">
        <f>SUM('Mountaineer:Charles Town'!X26)</f>
        <v>12974.5</v>
      </c>
      <c r="Y25" s="5">
        <f>SUM('Mountaineer:Charles Town'!Y26)</f>
        <v>9146.5</v>
      </c>
      <c r="Z25" s="5">
        <f>SUM('Mountaineer:Charles Town'!Z26)</f>
        <v>0</v>
      </c>
      <c r="AA25" s="5">
        <f>SUM('Mountaineer:Charles Town'!AA26)</f>
        <v>23246</v>
      </c>
      <c r="AB25" s="5">
        <f>SUM('Mountaineer:Charles Town'!AB26)</f>
        <v>62865</v>
      </c>
      <c r="AC25" s="5">
        <f>SUM('Mountaineer:Charles Town'!AC26)</f>
        <v>19597</v>
      </c>
      <c r="AD25" s="5">
        <f>SUM('Mountaineer:Charles Town'!AD26)</f>
        <v>14981</v>
      </c>
      <c r="AE25" s="5">
        <f>SUM('Mountaineer:Charles Town'!AE26)</f>
        <v>1885485</v>
      </c>
      <c r="AF25" s="5">
        <f>SUM('Mountaineer:Charles Town'!AF26)</f>
        <v>659919.76</v>
      </c>
    </row>
    <row r="26" spans="1:32" ht="15" customHeight="1" x14ac:dyDescent="0.25">
      <c r="A26" s="20">
        <f t="shared" si="0"/>
        <v>45227</v>
      </c>
      <c r="B26" s="5">
        <f>SUM('Mountaineer:Charles Town'!B27)</f>
        <v>436922.75</v>
      </c>
      <c r="C26" s="5">
        <f>SUM('Mountaineer:Charles Town'!C27)</f>
        <v>155381.5</v>
      </c>
      <c r="D26" s="5">
        <f>SUM('Mountaineer:Charles Town'!D27)</f>
        <v>0</v>
      </c>
      <c r="E26" s="5">
        <f>SUM('Mountaineer:Charles Town'!E27)</f>
        <v>159117</v>
      </c>
      <c r="F26" s="5">
        <f>SUM('Mountaineer:Charles Town'!F27)</f>
        <v>0</v>
      </c>
      <c r="G26" s="5">
        <f>SUM('Mountaineer:Charles Town'!G27)</f>
        <v>0</v>
      </c>
      <c r="H26" s="5">
        <f>SUM('Mountaineer:Charles Town'!H27)</f>
        <v>21153</v>
      </c>
      <c r="I26" s="5">
        <f>SUM('Mountaineer:Charles Town'!I27)</f>
        <v>34107</v>
      </c>
      <c r="J26" s="5">
        <f>SUM('Mountaineer:Charles Town'!J27)</f>
        <v>32817</v>
      </c>
      <c r="K26" s="5">
        <f>SUM('Mountaineer:Charles Town'!K27)</f>
        <v>18955</v>
      </c>
      <c r="L26" s="5">
        <f>SUM('Mountaineer:Charles Town'!L27)</f>
        <v>35570</v>
      </c>
      <c r="M26" s="5">
        <f>SUM('Mountaineer:Charles Town'!M27)</f>
        <v>56285</v>
      </c>
      <c r="N26" s="5">
        <f>SUM('Mountaineer:Charles Town'!N27)</f>
        <v>149501</v>
      </c>
      <c r="O26" s="5">
        <f>SUM('Mountaineer:Charles Town'!O27)</f>
        <v>56671.5</v>
      </c>
      <c r="P26" s="5">
        <f>SUM('Mountaineer:Charles Town'!P27)</f>
        <v>24636</v>
      </c>
      <c r="Q26" s="5">
        <f>SUM('Mountaineer:Charles Town'!Q27)</f>
        <v>32743.75</v>
      </c>
      <c r="R26" s="5">
        <f>SUM('Mountaineer:Charles Town'!R27)</f>
        <v>77021</v>
      </c>
      <c r="S26" s="5">
        <f>SUM('Mountaineer:Charles Town'!S27)</f>
        <v>1730</v>
      </c>
      <c r="T26" s="5">
        <f>SUM('Mountaineer:Charles Town'!T27)</f>
        <v>29497.5</v>
      </c>
      <c r="U26" s="5">
        <f>SUM('Mountaineer:Charles Town'!U27)</f>
        <v>207966</v>
      </c>
      <c r="V26" s="5">
        <f>SUM('Mountaineer:Charles Town'!V27)</f>
        <v>0</v>
      </c>
      <c r="W26" s="5">
        <f>SUM('Mountaineer:Charles Town'!W27)</f>
        <v>18702.5</v>
      </c>
      <c r="X26" s="5">
        <f>SUM('Mountaineer:Charles Town'!X27)</f>
        <v>12144</v>
      </c>
      <c r="Y26" s="5">
        <f>SUM('Mountaineer:Charles Town'!Y27)</f>
        <v>17923.5</v>
      </c>
      <c r="Z26" s="5">
        <f>SUM('Mountaineer:Charles Town'!Z27)</f>
        <v>0</v>
      </c>
      <c r="AA26" s="5">
        <f>SUM('Mountaineer:Charles Town'!AA27)</f>
        <v>23345</v>
      </c>
      <c r="AB26" s="5">
        <f>SUM('Mountaineer:Charles Town'!AB27)</f>
        <v>43421</v>
      </c>
      <c r="AC26" s="5">
        <f>SUM('Mountaineer:Charles Town'!AC27)</f>
        <v>17378.5</v>
      </c>
      <c r="AD26" s="5">
        <f>SUM('Mountaineer:Charles Town'!AD27)</f>
        <v>20350</v>
      </c>
      <c r="AE26" s="5">
        <f>SUM('Mountaineer:Charles Town'!AE27)</f>
        <v>1683339.5</v>
      </c>
      <c r="AF26" s="5">
        <f>SUM('Mountaineer:Charles Town'!AF27)</f>
        <v>589168.82999999996</v>
      </c>
    </row>
    <row r="27" spans="1:32" ht="15" customHeight="1" x14ac:dyDescent="0.25">
      <c r="A27" s="20">
        <f t="shared" si="0"/>
        <v>45234</v>
      </c>
      <c r="B27" s="5">
        <f>SUM('Mountaineer:Charles Town'!B28)</f>
        <v>501550</v>
      </c>
      <c r="C27" s="5">
        <f>SUM('Mountaineer:Charles Town'!C28)</f>
        <v>197881.5</v>
      </c>
      <c r="D27" s="5">
        <f>SUM('Mountaineer:Charles Town'!D28)</f>
        <v>0</v>
      </c>
      <c r="E27" s="5">
        <f>SUM('Mountaineer:Charles Town'!E28)</f>
        <v>111313</v>
      </c>
      <c r="F27" s="5">
        <f>SUM('Mountaineer:Charles Town'!F28)</f>
        <v>0</v>
      </c>
      <c r="G27" s="5">
        <f>SUM('Mountaineer:Charles Town'!G28)</f>
        <v>0</v>
      </c>
      <c r="H27" s="5">
        <f>SUM('Mountaineer:Charles Town'!H28)</f>
        <v>5378</v>
      </c>
      <c r="I27" s="5">
        <f>SUM('Mountaineer:Charles Town'!I28)</f>
        <v>43726</v>
      </c>
      <c r="J27" s="5">
        <f>SUM('Mountaineer:Charles Town'!J28)</f>
        <v>61750</v>
      </c>
      <c r="K27" s="5">
        <f>SUM('Mountaineer:Charles Town'!K28)</f>
        <v>10596</v>
      </c>
      <c r="L27" s="5">
        <f>SUM('Mountaineer:Charles Town'!L28)</f>
        <v>20899</v>
      </c>
      <c r="M27" s="5">
        <f>SUM('Mountaineer:Charles Town'!M28)</f>
        <v>52162</v>
      </c>
      <c r="N27" s="5">
        <f>SUM('Mountaineer:Charles Town'!N28)</f>
        <v>50936</v>
      </c>
      <c r="O27" s="5">
        <f>SUM('Mountaineer:Charles Town'!O28)</f>
        <v>43433</v>
      </c>
      <c r="P27" s="5">
        <f>SUM('Mountaineer:Charles Town'!P28)</f>
        <v>18077</v>
      </c>
      <c r="Q27" s="5">
        <f>SUM('Mountaineer:Charles Town'!Q28)</f>
        <v>34374.25</v>
      </c>
      <c r="R27" s="5">
        <f>SUM('Mountaineer:Charles Town'!R28)</f>
        <v>82430</v>
      </c>
      <c r="S27" s="5">
        <f>SUM('Mountaineer:Charles Town'!S28)</f>
        <v>1990</v>
      </c>
      <c r="T27" s="5">
        <f>SUM('Mountaineer:Charles Town'!T28)</f>
        <v>27148</v>
      </c>
      <c r="U27" s="5">
        <f>SUM('Mountaineer:Charles Town'!U28)</f>
        <v>238086.5</v>
      </c>
      <c r="V27" s="5">
        <f>SUM('Mountaineer:Charles Town'!V28)</f>
        <v>0</v>
      </c>
      <c r="W27" s="5">
        <f>SUM('Mountaineer:Charles Town'!W28)</f>
        <v>10227.5</v>
      </c>
      <c r="X27" s="5">
        <f>SUM('Mountaineer:Charles Town'!X28)</f>
        <v>-575.36999999999989</v>
      </c>
      <c r="Y27" s="5">
        <f>SUM('Mountaineer:Charles Town'!Y28)</f>
        <v>6830.5</v>
      </c>
      <c r="Z27" s="5">
        <f>SUM('Mountaineer:Charles Town'!Z28)</f>
        <v>0</v>
      </c>
      <c r="AA27" s="5">
        <f>SUM('Mountaineer:Charles Town'!AA28)</f>
        <v>22452</v>
      </c>
      <c r="AB27" s="5">
        <f>SUM('Mountaineer:Charles Town'!AB28)</f>
        <v>59406</v>
      </c>
      <c r="AC27" s="5">
        <f>SUM('Mountaineer:Charles Town'!AC28)</f>
        <v>28289.5</v>
      </c>
      <c r="AD27" s="5">
        <f>SUM('Mountaineer:Charles Town'!AD28)</f>
        <v>-9189</v>
      </c>
      <c r="AE27" s="5">
        <f>SUM('Mountaineer:Charles Town'!AE28)</f>
        <v>1619171.38</v>
      </c>
      <c r="AF27" s="5">
        <f>SUM('Mountaineer:Charles Town'!AF28)</f>
        <v>566709.99</v>
      </c>
    </row>
    <row r="28" spans="1:32" ht="15" customHeight="1" x14ac:dyDescent="0.25">
      <c r="A28" s="20">
        <f t="shared" si="0"/>
        <v>45241</v>
      </c>
      <c r="B28" s="5">
        <f>SUM('Mountaineer:Charles Town'!B29)</f>
        <v>354207</v>
      </c>
      <c r="C28" s="5">
        <f>SUM('Mountaineer:Charles Town'!C29)</f>
        <v>135076</v>
      </c>
      <c r="D28" s="5">
        <f>SUM('Mountaineer:Charles Town'!D29)</f>
        <v>0</v>
      </c>
      <c r="E28" s="5">
        <f>SUM('Mountaineer:Charles Town'!E29)</f>
        <v>85393</v>
      </c>
      <c r="F28" s="5">
        <f>SUM('Mountaineer:Charles Town'!F29)</f>
        <v>0</v>
      </c>
      <c r="G28" s="5">
        <f>SUM('Mountaineer:Charles Town'!G29)</f>
        <v>0</v>
      </c>
      <c r="H28" s="5">
        <f>SUM('Mountaineer:Charles Town'!H29)</f>
        <v>54967</v>
      </c>
      <c r="I28" s="5">
        <f>SUM('Mountaineer:Charles Town'!I29)</f>
        <v>-17324</v>
      </c>
      <c r="J28" s="5">
        <f>SUM('Mountaineer:Charles Town'!J29)</f>
        <v>50940</v>
      </c>
      <c r="K28" s="5">
        <f>SUM('Mountaineer:Charles Town'!K29)</f>
        <v>15851</v>
      </c>
      <c r="L28" s="5">
        <f>SUM('Mountaineer:Charles Town'!L29)</f>
        <v>24643</v>
      </c>
      <c r="M28" s="5">
        <f>SUM('Mountaineer:Charles Town'!M29)</f>
        <v>31404</v>
      </c>
      <c r="N28" s="5">
        <f>SUM('Mountaineer:Charles Town'!N29)</f>
        <v>161741.25</v>
      </c>
      <c r="O28" s="5">
        <f>SUM('Mountaineer:Charles Town'!O29)</f>
        <v>62586</v>
      </c>
      <c r="P28" s="5">
        <f>SUM('Mountaineer:Charles Town'!P29)</f>
        <v>-6857</v>
      </c>
      <c r="Q28" s="5">
        <f>SUM('Mountaineer:Charles Town'!Q29)</f>
        <v>18900.25</v>
      </c>
      <c r="R28" s="5">
        <f>SUM('Mountaineer:Charles Town'!R29)</f>
        <v>85680</v>
      </c>
      <c r="S28" s="5">
        <f>SUM('Mountaineer:Charles Town'!S29)</f>
        <v>255</v>
      </c>
      <c r="T28" s="5">
        <f>SUM('Mountaineer:Charles Town'!T29)</f>
        <v>69594</v>
      </c>
      <c r="U28" s="5">
        <f>SUM('Mountaineer:Charles Town'!U29)</f>
        <v>203928.25</v>
      </c>
      <c r="V28" s="5">
        <f>SUM('Mountaineer:Charles Town'!V29)</f>
        <v>0</v>
      </c>
      <c r="W28" s="5">
        <f>SUM('Mountaineer:Charles Town'!W29)</f>
        <v>22513.5</v>
      </c>
      <c r="X28" s="5">
        <f>SUM('Mountaineer:Charles Town'!X29)</f>
        <v>39477.32</v>
      </c>
      <c r="Y28" s="5">
        <f>SUM('Mountaineer:Charles Town'!Y29)</f>
        <v>4815</v>
      </c>
      <c r="Z28" s="5">
        <f>SUM('Mountaineer:Charles Town'!Z29)</f>
        <v>0</v>
      </c>
      <c r="AA28" s="5">
        <f>SUM('Mountaineer:Charles Town'!AA29)</f>
        <v>21148</v>
      </c>
      <c r="AB28" s="5">
        <f>SUM('Mountaineer:Charles Town'!AB29)</f>
        <v>101291</v>
      </c>
      <c r="AC28" s="5">
        <f>SUM('Mountaineer:Charles Town'!AC29)</f>
        <v>-11179</v>
      </c>
      <c r="AD28" s="5">
        <f>SUM('Mountaineer:Charles Town'!AD29)</f>
        <v>19264</v>
      </c>
      <c r="AE28" s="5">
        <f>SUM('Mountaineer:Charles Town'!AE29)</f>
        <v>1528314.57</v>
      </c>
      <c r="AF28" s="5">
        <f>SUM('Mountaineer:Charles Town'!AF29)</f>
        <v>534910.10000000009</v>
      </c>
    </row>
    <row r="29" spans="1:32" ht="15" customHeight="1" x14ac:dyDescent="0.25">
      <c r="A29" s="20">
        <f t="shared" si="0"/>
        <v>45248</v>
      </c>
      <c r="B29" s="5">
        <f>SUM('Mountaineer:Charles Town'!B30)</f>
        <v>460476</v>
      </c>
      <c r="C29" s="5">
        <f>SUM('Mountaineer:Charles Town'!C30)</f>
        <v>82131</v>
      </c>
      <c r="D29" s="5">
        <f>SUM('Mountaineer:Charles Town'!D30)</f>
        <v>0</v>
      </c>
      <c r="E29" s="5">
        <f>SUM('Mountaineer:Charles Town'!E30)</f>
        <v>235405</v>
      </c>
      <c r="F29" s="5">
        <f>SUM('Mountaineer:Charles Town'!F30)</f>
        <v>0</v>
      </c>
      <c r="G29" s="5">
        <f>SUM('Mountaineer:Charles Town'!G30)</f>
        <v>0</v>
      </c>
      <c r="H29" s="5">
        <f>SUM('Mountaineer:Charles Town'!H30)</f>
        <v>20217</v>
      </c>
      <c r="I29" s="5">
        <f>SUM('Mountaineer:Charles Town'!I30)</f>
        <v>49015</v>
      </c>
      <c r="J29" s="5">
        <f>SUM('Mountaineer:Charles Town'!J30)</f>
        <v>66427</v>
      </c>
      <c r="K29" s="5">
        <f>SUM('Mountaineer:Charles Town'!K30)</f>
        <v>7798</v>
      </c>
      <c r="L29" s="5">
        <f>SUM('Mountaineer:Charles Town'!L30)</f>
        <v>58307</v>
      </c>
      <c r="M29" s="5">
        <f>SUM('Mountaineer:Charles Town'!M30)</f>
        <v>67971</v>
      </c>
      <c r="N29" s="5">
        <f>SUM('Mountaineer:Charles Town'!N30)</f>
        <v>54703.25</v>
      </c>
      <c r="O29" s="5">
        <f>SUM('Mountaineer:Charles Town'!O30)</f>
        <v>41554</v>
      </c>
      <c r="P29" s="5">
        <f>SUM('Mountaineer:Charles Town'!P30)</f>
        <v>10942</v>
      </c>
      <c r="Q29" s="5">
        <f>SUM('Mountaineer:Charles Town'!Q30)</f>
        <v>32184.25</v>
      </c>
      <c r="R29" s="5">
        <f>SUM('Mountaineer:Charles Town'!R30)</f>
        <v>81334</v>
      </c>
      <c r="S29" s="5">
        <f>SUM('Mountaineer:Charles Town'!S30)</f>
        <v>270</v>
      </c>
      <c r="T29" s="5">
        <f>SUM('Mountaineer:Charles Town'!T30)</f>
        <v>55782.5</v>
      </c>
      <c r="U29" s="5">
        <f>SUM('Mountaineer:Charles Town'!U30)</f>
        <v>158748</v>
      </c>
      <c r="V29" s="5">
        <f>SUM('Mountaineer:Charles Town'!V30)</f>
        <v>0</v>
      </c>
      <c r="W29" s="5">
        <f>SUM('Mountaineer:Charles Town'!W30)</f>
        <v>40789</v>
      </c>
      <c r="X29" s="5">
        <f>SUM('Mountaineer:Charles Town'!X30)</f>
        <v>28996.09</v>
      </c>
      <c r="Y29" s="5">
        <f>SUM('Mountaineer:Charles Town'!Y30)</f>
        <v>1277</v>
      </c>
      <c r="Z29" s="5">
        <f>SUM('Mountaineer:Charles Town'!Z30)</f>
        <v>0</v>
      </c>
      <c r="AA29" s="5">
        <f>SUM('Mountaineer:Charles Town'!AA30)</f>
        <v>16180</v>
      </c>
      <c r="AB29" s="5">
        <f>SUM('Mountaineer:Charles Town'!AB30)</f>
        <v>67277</v>
      </c>
      <c r="AC29" s="5">
        <f>SUM('Mountaineer:Charles Town'!AC30)</f>
        <v>14046</v>
      </c>
      <c r="AD29" s="5">
        <f>SUM('Mountaineer:Charles Town'!AD30)</f>
        <v>15027</v>
      </c>
      <c r="AE29" s="5">
        <f>SUM('Mountaineer:Charles Town'!AE30)</f>
        <v>1666857.0899999999</v>
      </c>
      <c r="AF29" s="5">
        <f>SUM('Mountaineer:Charles Town'!AF30)</f>
        <v>583399.98</v>
      </c>
    </row>
    <row r="30" spans="1:32" ht="15" customHeight="1" x14ac:dyDescent="0.25">
      <c r="A30" s="20">
        <f t="shared" si="0"/>
        <v>45255</v>
      </c>
      <c r="B30" s="5">
        <f>SUM('Mountaineer:Charles Town'!B31)</f>
        <v>627099.5</v>
      </c>
      <c r="C30" s="5">
        <f>SUM('Mountaineer:Charles Town'!C31)</f>
        <v>194763.5</v>
      </c>
      <c r="D30" s="5">
        <f>SUM('Mountaineer:Charles Town'!D31)</f>
        <v>0</v>
      </c>
      <c r="E30" s="5">
        <f>SUM('Mountaineer:Charles Town'!E31)</f>
        <v>245923</v>
      </c>
      <c r="F30" s="5">
        <f>SUM('Mountaineer:Charles Town'!F31)</f>
        <v>0</v>
      </c>
      <c r="G30" s="5">
        <f>SUM('Mountaineer:Charles Town'!G31)</f>
        <v>0</v>
      </c>
      <c r="H30" s="5">
        <f>SUM('Mountaineer:Charles Town'!H31)</f>
        <v>19847</v>
      </c>
      <c r="I30" s="5">
        <f>SUM('Mountaineer:Charles Town'!I31)</f>
        <v>11686</v>
      </c>
      <c r="J30" s="5">
        <f>SUM('Mountaineer:Charles Town'!J31)</f>
        <v>67510</v>
      </c>
      <c r="K30" s="5">
        <f>SUM('Mountaineer:Charles Town'!K31)</f>
        <v>14222</v>
      </c>
      <c r="L30" s="5">
        <f>SUM('Mountaineer:Charles Town'!L31)</f>
        <v>70895</v>
      </c>
      <c r="M30" s="5">
        <f>SUM('Mountaineer:Charles Town'!M31)</f>
        <v>49528.75</v>
      </c>
      <c r="N30" s="5">
        <f>SUM('Mountaineer:Charles Town'!N31)</f>
        <v>127327.5</v>
      </c>
      <c r="O30" s="5">
        <f>SUM('Mountaineer:Charles Town'!O31)</f>
        <v>55287</v>
      </c>
      <c r="P30" s="5">
        <f>SUM('Mountaineer:Charles Town'!P31)</f>
        <v>44150</v>
      </c>
      <c r="Q30" s="5">
        <f>SUM('Mountaineer:Charles Town'!Q31)</f>
        <v>58068.75</v>
      </c>
      <c r="R30" s="5">
        <f>SUM('Mountaineer:Charles Town'!R31)</f>
        <v>92116</v>
      </c>
      <c r="S30" s="5">
        <f>SUM('Mountaineer:Charles Town'!S31)</f>
        <v>390</v>
      </c>
      <c r="T30" s="5">
        <f>SUM('Mountaineer:Charles Town'!T31)</f>
        <v>47876.5</v>
      </c>
      <c r="U30" s="5">
        <f>SUM('Mountaineer:Charles Town'!U31)</f>
        <v>202426.5</v>
      </c>
      <c r="V30" s="5">
        <f>SUM('Mountaineer:Charles Town'!V31)</f>
        <v>0</v>
      </c>
      <c r="W30" s="5">
        <f>SUM('Mountaineer:Charles Town'!W31)</f>
        <v>34554</v>
      </c>
      <c r="X30" s="5">
        <f>SUM('Mountaineer:Charles Town'!X31)</f>
        <v>16973.009999999998</v>
      </c>
      <c r="Y30" s="5">
        <f>SUM('Mountaineer:Charles Town'!Y31)</f>
        <v>218.5</v>
      </c>
      <c r="Z30" s="5">
        <f>SUM('Mountaineer:Charles Town'!Z31)</f>
        <v>0</v>
      </c>
      <c r="AA30" s="5">
        <f>SUM('Mountaineer:Charles Town'!AA31)</f>
        <v>22291</v>
      </c>
      <c r="AB30" s="5">
        <f>SUM('Mountaineer:Charles Town'!AB31)</f>
        <v>69525</v>
      </c>
      <c r="AC30" s="5">
        <f>SUM('Mountaineer:Charles Town'!AC31)</f>
        <v>27439.5</v>
      </c>
      <c r="AD30" s="5">
        <f>SUM('Mountaineer:Charles Town'!AD31)</f>
        <v>46101</v>
      </c>
      <c r="AE30" s="5">
        <f>SUM('Mountaineer:Charles Town'!AE31)</f>
        <v>2146219.0099999998</v>
      </c>
      <c r="AF30" s="5">
        <f>SUM('Mountaineer:Charles Town'!AF31)</f>
        <v>751176.65999999992</v>
      </c>
    </row>
    <row r="31" spans="1:32" ht="15" customHeight="1" x14ac:dyDescent="0.25">
      <c r="A31" s="20">
        <f t="shared" si="0"/>
        <v>45262</v>
      </c>
      <c r="B31" s="5">
        <f>SUM('Mountaineer:Charles Town'!B32)</f>
        <v>478376.75</v>
      </c>
      <c r="C31" s="5">
        <f>SUM('Mountaineer:Charles Town'!C32)</f>
        <v>114524.5</v>
      </c>
      <c r="D31" s="5">
        <f>SUM('Mountaineer:Charles Town'!D32)</f>
        <v>0</v>
      </c>
      <c r="E31" s="5">
        <f>SUM('Mountaineer:Charles Town'!E32)</f>
        <v>7162</v>
      </c>
      <c r="F31" s="5">
        <f>SUM('Mountaineer:Charles Town'!F32)</f>
        <v>0</v>
      </c>
      <c r="G31" s="5">
        <f>SUM('Mountaineer:Charles Town'!G32)</f>
        <v>0</v>
      </c>
      <c r="H31" s="5">
        <f>SUM('Mountaineer:Charles Town'!H32)</f>
        <v>12550</v>
      </c>
      <c r="I31" s="5">
        <f>SUM('Mountaineer:Charles Town'!I32)</f>
        <v>-7850</v>
      </c>
      <c r="J31" s="5">
        <f>SUM('Mountaineer:Charles Town'!J32)</f>
        <v>52461</v>
      </c>
      <c r="K31" s="5">
        <f>SUM('Mountaineer:Charles Town'!K32)</f>
        <v>-398</v>
      </c>
      <c r="L31" s="5">
        <f>SUM('Mountaineer:Charles Town'!L32)</f>
        <v>82793</v>
      </c>
      <c r="M31" s="5">
        <f>SUM('Mountaineer:Charles Town'!M32)</f>
        <v>50446.25</v>
      </c>
      <c r="N31" s="5">
        <f>SUM('Mountaineer:Charles Town'!N32)</f>
        <v>139225.25</v>
      </c>
      <c r="O31" s="5">
        <f>SUM('Mountaineer:Charles Town'!O32)</f>
        <v>21079</v>
      </c>
      <c r="P31" s="5">
        <f>SUM('Mountaineer:Charles Town'!P32)</f>
        <v>57559</v>
      </c>
      <c r="Q31" s="5">
        <f>SUM('Mountaineer:Charles Town'!Q32)</f>
        <v>41473.5</v>
      </c>
      <c r="R31" s="5">
        <f>SUM('Mountaineer:Charles Town'!R32)</f>
        <v>85944</v>
      </c>
      <c r="S31" s="5">
        <f>SUM('Mountaineer:Charles Town'!S32)</f>
        <v>3285</v>
      </c>
      <c r="T31" s="5">
        <f>SUM('Mountaineer:Charles Town'!T32)</f>
        <v>65397.25</v>
      </c>
      <c r="U31" s="5">
        <f>SUM('Mountaineer:Charles Town'!U32)</f>
        <v>212945</v>
      </c>
      <c r="V31" s="5">
        <f>SUM('Mountaineer:Charles Town'!V32)</f>
        <v>0</v>
      </c>
      <c r="W31" s="5">
        <f>SUM('Mountaineer:Charles Town'!W32)</f>
        <v>13637.5</v>
      </c>
      <c r="X31" s="5">
        <f>SUM('Mountaineer:Charles Town'!X32)</f>
        <v>10778.01</v>
      </c>
      <c r="Y31" s="5">
        <f>SUM('Mountaineer:Charles Town'!Y32)</f>
        <v>11039</v>
      </c>
      <c r="Z31" s="5">
        <f>SUM('Mountaineer:Charles Town'!Z32)</f>
        <v>0</v>
      </c>
      <c r="AA31" s="5">
        <f>SUM('Mountaineer:Charles Town'!AA32)</f>
        <v>30958</v>
      </c>
      <c r="AB31" s="5">
        <f>SUM('Mountaineer:Charles Town'!AB32)</f>
        <v>72628</v>
      </c>
      <c r="AC31" s="5">
        <f>SUM('Mountaineer:Charles Town'!AC32)</f>
        <v>15541.5</v>
      </c>
      <c r="AD31" s="5">
        <f>SUM('Mountaineer:Charles Town'!AD32)</f>
        <v>25703.5</v>
      </c>
      <c r="AE31" s="5">
        <f>SUM('Mountaineer:Charles Town'!AE32)</f>
        <v>1597259.01</v>
      </c>
      <c r="AF31" s="5">
        <f>SUM('Mountaineer:Charles Town'!AF32)</f>
        <v>559040.65999999992</v>
      </c>
    </row>
    <row r="32" spans="1:32" ht="15" customHeight="1" x14ac:dyDescent="0.25">
      <c r="A32" s="20">
        <f t="shared" si="0"/>
        <v>45269</v>
      </c>
      <c r="B32" s="5">
        <f>SUM('Mountaineer:Charles Town'!B33)</f>
        <v>414614.5</v>
      </c>
      <c r="C32" s="5">
        <f>SUM('Mountaineer:Charles Town'!C33)</f>
        <v>29353</v>
      </c>
      <c r="D32" s="5">
        <f>SUM('Mountaineer:Charles Town'!D33)</f>
        <v>0</v>
      </c>
      <c r="E32" s="5">
        <f>SUM('Mountaineer:Charles Town'!E33)</f>
        <v>51182</v>
      </c>
      <c r="F32" s="5">
        <f>SUM('Mountaineer:Charles Town'!F33)</f>
        <v>0</v>
      </c>
      <c r="G32" s="5">
        <f>SUM('Mountaineer:Charles Town'!G33)</f>
        <v>0</v>
      </c>
      <c r="H32" s="5">
        <f>SUM('Mountaineer:Charles Town'!H33)</f>
        <v>33945</v>
      </c>
      <c r="I32" s="5">
        <f>SUM('Mountaineer:Charles Town'!I33)</f>
        <v>24394</v>
      </c>
      <c r="J32" s="5">
        <f>SUM('Mountaineer:Charles Town'!J33)</f>
        <v>55026</v>
      </c>
      <c r="K32" s="5">
        <f>SUM('Mountaineer:Charles Town'!K33)</f>
        <v>11159</v>
      </c>
      <c r="L32" s="5">
        <f>SUM('Mountaineer:Charles Town'!L33)</f>
        <v>41473</v>
      </c>
      <c r="M32" s="5">
        <f>SUM('Mountaineer:Charles Town'!M33)</f>
        <v>-9075.5</v>
      </c>
      <c r="N32" s="5">
        <f>SUM('Mountaineer:Charles Town'!N33)</f>
        <v>163358</v>
      </c>
      <c r="O32" s="5">
        <f>SUM('Mountaineer:Charles Town'!O33)</f>
        <v>37215</v>
      </c>
      <c r="P32" s="5">
        <f>SUM('Mountaineer:Charles Town'!P33)</f>
        <v>38309</v>
      </c>
      <c r="Q32" s="5">
        <f>SUM('Mountaineer:Charles Town'!Q33)</f>
        <v>21973.75</v>
      </c>
      <c r="R32" s="5">
        <f>SUM('Mountaineer:Charles Town'!R33)</f>
        <v>85778</v>
      </c>
      <c r="S32" s="5">
        <f>SUM('Mountaineer:Charles Town'!S33)</f>
        <v>360</v>
      </c>
      <c r="T32" s="5">
        <f>SUM('Mountaineer:Charles Town'!T33)</f>
        <v>38596.25</v>
      </c>
      <c r="U32" s="5">
        <f>SUM('Mountaineer:Charles Town'!U33)</f>
        <v>187829.07</v>
      </c>
      <c r="V32" s="5">
        <f>SUM('Mountaineer:Charles Town'!V33)</f>
        <v>0</v>
      </c>
      <c r="W32" s="5">
        <f>SUM('Mountaineer:Charles Town'!W33)</f>
        <v>36159.25</v>
      </c>
      <c r="X32" s="5">
        <f>SUM('Mountaineer:Charles Town'!X33)</f>
        <v>799.47</v>
      </c>
      <c r="Y32" s="5">
        <f>SUM('Mountaineer:Charles Town'!Y33)</f>
        <v>7376</v>
      </c>
      <c r="Z32" s="5">
        <f>SUM('Mountaineer:Charles Town'!Z33)</f>
        <v>0</v>
      </c>
      <c r="AA32" s="5">
        <f>SUM('Mountaineer:Charles Town'!AA33)</f>
        <v>17050</v>
      </c>
      <c r="AB32" s="5">
        <f>SUM('Mountaineer:Charles Town'!AB33)</f>
        <v>50356</v>
      </c>
      <c r="AC32" s="5">
        <f>SUM('Mountaineer:Charles Town'!AC33)</f>
        <v>24413.5</v>
      </c>
      <c r="AD32" s="5">
        <f>SUM('Mountaineer:Charles Town'!AD33)</f>
        <v>11589</v>
      </c>
      <c r="AE32" s="5">
        <f>SUM('Mountaineer:Charles Town'!AE33)</f>
        <v>1373233.29</v>
      </c>
      <c r="AF32" s="5">
        <f>SUM('Mountaineer:Charles Town'!AF33)</f>
        <v>480631.65</v>
      </c>
    </row>
    <row r="33" spans="1:32" ht="15" customHeight="1" x14ac:dyDescent="0.25">
      <c r="A33" s="20">
        <f t="shared" si="0"/>
        <v>45276</v>
      </c>
      <c r="B33" s="5">
        <f>SUM('Mountaineer:Charles Town'!B34)</f>
        <v>651340.25</v>
      </c>
      <c r="C33" s="5">
        <f>SUM('Mountaineer:Charles Town'!C34)</f>
        <v>149538</v>
      </c>
      <c r="D33" s="5">
        <f>SUM('Mountaineer:Charles Town'!D34)</f>
        <v>0</v>
      </c>
      <c r="E33" s="5">
        <f>SUM('Mountaineer:Charles Town'!E34)</f>
        <v>251566</v>
      </c>
      <c r="F33" s="5">
        <f>SUM('Mountaineer:Charles Town'!F34)</f>
        <v>0</v>
      </c>
      <c r="G33" s="5">
        <f>SUM('Mountaineer:Charles Town'!G34)</f>
        <v>0</v>
      </c>
      <c r="H33" s="5">
        <f>SUM('Mountaineer:Charles Town'!H34)</f>
        <v>12475</v>
      </c>
      <c r="I33" s="5">
        <f>SUM('Mountaineer:Charles Town'!I34)</f>
        <v>36478</v>
      </c>
      <c r="J33" s="5">
        <f>SUM('Mountaineer:Charles Town'!J34)</f>
        <v>64389</v>
      </c>
      <c r="K33" s="5">
        <f>SUM('Mountaineer:Charles Town'!K34)</f>
        <v>9953</v>
      </c>
      <c r="L33" s="5">
        <f>SUM('Mountaineer:Charles Town'!L34)</f>
        <v>14842.009999999998</v>
      </c>
      <c r="M33" s="5">
        <f>SUM('Mountaineer:Charles Town'!M34)</f>
        <v>-11554.5</v>
      </c>
      <c r="N33" s="5">
        <f>SUM('Mountaineer:Charles Town'!N34)</f>
        <v>128406.5</v>
      </c>
      <c r="O33" s="5">
        <f>SUM('Mountaineer:Charles Town'!O34)</f>
        <v>42102</v>
      </c>
      <c r="P33" s="5">
        <f>SUM('Mountaineer:Charles Town'!P34)</f>
        <v>38325</v>
      </c>
      <c r="Q33" s="5">
        <f>SUM('Mountaineer:Charles Town'!Q34)</f>
        <v>27424.25</v>
      </c>
      <c r="R33" s="5">
        <f>SUM('Mountaineer:Charles Town'!R34)</f>
        <v>86015</v>
      </c>
      <c r="S33" s="5">
        <f>SUM('Mountaineer:Charles Town'!S34)</f>
        <v>240</v>
      </c>
      <c r="T33" s="5">
        <f>SUM('Mountaineer:Charles Town'!T34)</f>
        <v>12647</v>
      </c>
      <c r="U33" s="5">
        <f>SUM('Mountaineer:Charles Town'!U34)</f>
        <v>172577.25</v>
      </c>
      <c r="V33" s="5">
        <f>SUM('Mountaineer:Charles Town'!V34)</f>
        <v>0</v>
      </c>
      <c r="W33" s="5">
        <f>SUM('Mountaineer:Charles Town'!W34)</f>
        <v>50244</v>
      </c>
      <c r="X33" s="5">
        <f>SUM('Mountaineer:Charles Town'!X34)</f>
        <v>7970.83</v>
      </c>
      <c r="Y33" s="5">
        <f>SUM('Mountaineer:Charles Town'!Y34)</f>
        <v>5816</v>
      </c>
      <c r="Z33" s="5">
        <f>SUM('Mountaineer:Charles Town'!Z34)</f>
        <v>0</v>
      </c>
      <c r="AA33" s="5">
        <f>SUM('Mountaineer:Charles Town'!AA34)</f>
        <v>23888</v>
      </c>
      <c r="AB33" s="5">
        <f>SUM('Mountaineer:Charles Town'!AB34)</f>
        <v>92072</v>
      </c>
      <c r="AC33" s="5">
        <f>SUM('Mountaineer:Charles Town'!AC34)</f>
        <v>21078.5</v>
      </c>
      <c r="AD33" s="5">
        <f>SUM('Mountaineer:Charles Town'!AD34)</f>
        <v>7145</v>
      </c>
      <c r="AE33" s="5">
        <f>SUM('Mountaineer:Charles Town'!AE34)</f>
        <v>1894978.0899999999</v>
      </c>
      <c r="AF33" s="5">
        <f>SUM('Mountaineer:Charles Town'!AF34)</f>
        <v>663242.34000000008</v>
      </c>
    </row>
    <row r="34" spans="1:32" ht="15" customHeight="1" x14ac:dyDescent="0.25">
      <c r="A34" s="20">
        <f t="shared" si="0"/>
        <v>45283</v>
      </c>
      <c r="B34" s="5">
        <f>SUM('Mountaineer:Charles Town'!B35)</f>
        <v>429647.75</v>
      </c>
      <c r="C34" s="5">
        <f>SUM('Mountaineer:Charles Town'!C35)</f>
        <v>91766.5</v>
      </c>
      <c r="D34" s="5">
        <f>SUM('Mountaineer:Charles Town'!D35)</f>
        <v>0</v>
      </c>
      <c r="E34" s="5">
        <f>SUM('Mountaineer:Charles Town'!E35)</f>
        <v>129331</v>
      </c>
      <c r="F34" s="5">
        <f>SUM('Mountaineer:Charles Town'!F35)</f>
        <v>0</v>
      </c>
      <c r="G34" s="5">
        <f>SUM('Mountaineer:Charles Town'!G35)</f>
        <v>0</v>
      </c>
      <c r="H34" s="5">
        <f>SUM('Mountaineer:Charles Town'!H35)</f>
        <v>27995</v>
      </c>
      <c r="I34" s="5">
        <f>SUM('Mountaineer:Charles Town'!I35)</f>
        <v>54983</v>
      </c>
      <c r="J34" s="5">
        <f>SUM('Mountaineer:Charles Town'!J35)</f>
        <v>37699</v>
      </c>
      <c r="K34" s="5">
        <f>SUM('Mountaineer:Charles Town'!K35)</f>
        <v>1387</v>
      </c>
      <c r="L34" s="5">
        <f>SUM('Mountaineer:Charles Town'!L35)</f>
        <v>44136</v>
      </c>
      <c r="M34" s="5">
        <f>SUM('Mountaineer:Charles Town'!M35)</f>
        <v>-23195</v>
      </c>
      <c r="N34" s="5">
        <f>SUM('Mountaineer:Charles Town'!N35)</f>
        <v>185215</v>
      </c>
      <c r="O34" s="5">
        <f>SUM('Mountaineer:Charles Town'!O35)</f>
        <v>68914</v>
      </c>
      <c r="P34" s="5">
        <f>SUM('Mountaineer:Charles Town'!P35)</f>
        <v>31421.5</v>
      </c>
      <c r="Q34" s="5">
        <f>SUM('Mountaineer:Charles Town'!Q35)</f>
        <v>21356</v>
      </c>
      <c r="R34" s="5">
        <f>SUM('Mountaineer:Charles Town'!R35)</f>
        <v>91349</v>
      </c>
      <c r="S34" s="5">
        <f>SUM('Mountaineer:Charles Town'!S35)</f>
        <v>315</v>
      </c>
      <c r="T34" s="5">
        <f>SUM('Mountaineer:Charles Town'!T35)</f>
        <v>98903.5</v>
      </c>
      <c r="U34" s="5">
        <f>SUM('Mountaineer:Charles Town'!U35)</f>
        <v>180498.5</v>
      </c>
      <c r="V34" s="5">
        <f>SUM('Mountaineer:Charles Town'!V35)</f>
        <v>0</v>
      </c>
      <c r="W34" s="5">
        <f>SUM('Mountaineer:Charles Town'!W35)</f>
        <v>49025</v>
      </c>
      <c r="X34" s="5">
        <f>SUM('Mountaineer:Charles Town'!X35)</f>
        <v>16489.650000000001</v>
      </c>
      <c r="Y34" s="5">
        <f>SUM('Mountaineer:Charles Town'!Y35)</f>
        <v>5988.5</v>
      </c>
      <c r="Z34" s="5">
        <f>SUM('Mountaineer:Charles Town'!Z35)</f>
        <v>0</v>
      </c>
      <c r="AA34" s="5">
        <f>SUM('Mountaineer:Charles Town'!AA35)</f>
        <v>13610</v>
      </c>
      <c r="AB34" s="5">
        <f>SUM('Mountaineer:Charles Town'!AB35)</f>
        <v>88718</v>
      </c>
      <c r="AC34" s="5">
        <f>SUM('Mountaineer:Charles Town'!AC35)</f>
        <v>20278.5</v>
      </c>
      <c r="AD34" s="5">
        <f>SUM('Mountaineer:Charles Town'!AD35)</f>
        <v>24191.5</v>
      </c>
      <c r="AE34" s="5">
        <f>SUM('Mountaineer:Charles Town'!AE35)</f>
        <v>1690023.9</v>
      </c>
      <c r="AF34" s="5">
        <f>SUM('Mountaineer:Charles Town'!AF35)</f>
        <v>591508.38</v>
      </c>
    </row>
    <row r="35" spans="1:32" ht="15" customHeight="1" x14ac:dyDescent="0.25">
      <c r="A35" s="20">
        <f t="shared" si="0"/>
        <v>45290</v>
      </c>
      <c r="B35" s="5">
        <f>SUM('Mountaineer:Charles Town'!B36)</f>
        <v>684840</v>
      </c>
      <c r="C35" s="5">
        <f>SUM('Mountaineer:Charles Town'!C36)</f>
        <v>42605.5</v>
      </c>
      <c r="D35" s="5">
        <f>SUM('Mountaineer:Charles Town'!D36)</f>
        <v>0</v>
      </c>
      <c r="E35" s="5">
        <f>SUM('Mountaineer:Charles Town'!E36)</f>
        <v>187412</v>
      </c>
      <c r="F35" s="5">
        <f>SUM('Mountaineer:Charles Town'!F36)</f>
        <v>0</v>
      </c>
      <c r="G35" s="5">
        <f>SUM('Mountaineer:Charles Town'!G36)</f>
        <v>0</v>
      </c>
      <c r="H35" s="5">
        <f>SUM('Mountaineer:Charles Town'!H36)</f>
        <v>43934</v>
      </c>
      <c r="I35" s="5">
        <f>SUM('Mountaineer:Charles Town'!I36)</f>
        <v>64463</v>
      </c>
      <c r="J35" s="5">
        <f>SUM('Mountaineer:Charles Town'!J36)</f>
        <v>84624</v>
      </c>
      <c r="K35" s="5">
        <f>SUM('Mountaineer:Charles Town'!K36)</f>
        <v>10907</v>
      </c>
      <c r="L35" s="5">
        <f>SUM('Mountaineer:Charles Town'!L36)</f>
        <v>30662</v>
      </c>
      <c r="M35" s="5">
        <f>SUM('Mountaineer:Charles Town'!M36)</f>
        <v>78566</v>
      </c>
      <c r="N35" s="5">
        <f>SUM('Mountaineer:Charles Town'!N36)</f>
        <v>117469</v>
      </c>
      <c r="O35" s="5">
        <f>SUM('Mountaineer:Charles Town'!O36)</f>
        <v>60772</v>
      </c>
      <c r="P35" s="5">
        <f>SUM('Mountaineer:Charles Town'!P36)</f>
        <v>42970.5</v>
      </c>
      <c r="Q35" s="5">
        <f>SUM('Mountaineer:Charles Town'!Q36)</f>
        <v>46132.5</v>
      </c>
      <c r="R35" s="5">
        <f>SUM('Mountaineer:Charles Town'!R36)</f>
        <v>110282</v>
      </c>
      <c r="S35" s="5">
        <f>SUM('Mountaineer:Charles Town'!S36)</f>
        <v>0</v>
      </c>
      <c r="T35" s="5">
        <f>SUM('Mountaineer:Charles Town'!T36)</f>
        <v>50986.25</v>
      </c>
      <c r="U35" s="5">
        <f>SUM('Mountaineer:Charles Town'!U36)</f>
        <v>133974.25</v>
      </c>
      <c r="V35" s="5">
        <f>SUM('Mountaineer:Charles Town'!V36)</f>
        <v>0</v>
      </c>
      <c r="W35" s="5">
        <f>SUM('Mountaineer:Charles Town'!W36)</f>
        <v>40590.25</v>
      </c>
      <c r="X35" s="5">
        <f>SUM('Mountaineer:Charles Town'!X36)</f>
        <v>20234.059999999998</v>
      </c>
      <c r="Y35" s="5">
        <f>SUM('Mountaineer:Charles Town'!Y36)</f>
        <v>25640</v>
      </c>
      <c r="Z35" s="5">
        <f>SUM('Mountaineer:Charles Town'!Z36)</f>
        <v>0</v>
      </c>
      <c r="AA35" s="5">
        <f>SUM('Mountaineer:Charles Town'!AA36)</f>
        <v>1576.4000000000015</v>
      </c>
      <c r="AB35" s="5">
        <f>SUM('Mountaineer:Charles Town'!AB36)</f>
        <v>43399.5</v>
      </c>
      <c r="AC35" s="5">
        <f>SUM('Mountaineer:Charles Town'!AC36)</f>
        <v>47610</v>
      </c>
      <c r="AD35" s="5">
        <f>SUM('Mountaineer:Charles Town'!AD36)</f>
        <v>31750.5</v>
      </c>
      <c r="AE35" s="5">
        <f>SUM('Mountaineer:Charles Town'!AE36)</f>
        <v>2001400.71</v>
      </c>
      <c r="AF35" s="5">
        <f>SUM('Mountaineer:Charles Town'!AF36)</f>
        <v>700490.26</v>
      </c>
    </row>
    <row r="36" spans="1:32" ht="15" customHeight="1" x14ac:dyDescent="0.25">
      <c r="A36" s="20">
        <f t="shared" si="0"/>
        <v>45297</v>
      </c>
      <c r="B36" s="5">
        <f>SUM('Mountaineer:Charles Town'!B37)</f>
        <v>554486.68999999994</v>
      </c>
      <c r="C36" s="5">
        <f>SUM('Mountaineer:Charles Town'!C37)</f>
        <v>-80911</v>
      </c>
      <c r="D36" s="5">
        <f>SUM('Mountaineer:Charles Town'!D37)</f>
        <v>0</v>
      </c>
      <c r="E36" s="5">
        <f>SUM('Mountaineer:Charles Town'!E37)</f>
        <v>136847</v>
      </c>
      <c r="F36" s="5">
        <f>SUM('Mountaineer:Charles Town'!F37)</f>
        <v>0</v>
      </c>
      <c r="G36" s="5">
        <f>SUM('Mountaineer:Charles Town'!G37)</f>
        <v>0</v>
      </c>
      <c r="H36" s="5">
        <f>SUM('Mountaineer:Charles Town'!H37)</f>
        <v>27031</v>
      </c>
      <c r="I36" s="5">
        <f>SUM('Mountaineer:Charles Town'!I37)</f>
        <v>12277</v>
      </c>
      <c r="J36" s="5">
        <f>SUM('Mountaineer:Charles Town'!J37)</f>
        <v>-14634.5</v>
      </c>
      <c r="K36" s="5">
        <f>SUM('Mountaineer:Charles Town'!K37)</f>
        <v>0</v>
      </c>
      <c r="L36" s="5">
        <f>SUM('Mountaineer:Charles Town'!L37)</f>
        <v>69914</v>
      </c>
      <c r="M36" s="5">
        <f>SUM('Mountaineer:Charles Town'!M37)</f>
        <v>117731</v>
      </c>
      <c r="N36" s="5">
        <f>SUM('Mountaineer:Charles Town'!N37)</f>
        <v>208533.25</v>
      </c>
      <c r="O36" s="5">
        <f>SUM('Mountaineer:Charles Town'!O37)</f>
        <v>84992</v>
      </c>
      <c r="P36" s="5">
        <f>SUM('Mountaineer:Charles Town'!P37)</f>
        <v>39179</v>
      </c>
      <c r="Q36" s="5">
        <f>SUM('Mountaineer:Charles Town'!Q37)</f>
        <v>32015</v>
      </c>
      <c r="R36" s="5">
        <f>SUM('Mountaineer:Charles Town'!R37)</f>
        <v>92890</v>
      </c>
      <c r="S36" s="5">
        <f>SUM('Mountaineer:Charles Town'!S37)</f>
        <v>285</v>
      </c>
      <c r="T36" s="5">
        <f>SUM('Mountaineer:Charles Town'!T37)</f>
        <v>58868.5</v>
      </c>
      <c r="U36" s="5">
        <f>SUM('Mountaineer:Charles Town'!U37)</f>
        <v>233657.25</v>
      </c>
      <c r="V36" s="5">
        <f>SUM('Mountaineer:Charles Town'!V37)</f>
        <v>0</v>
      </c>
      <c r="W36" s="5">
        <f>SUM('Mountaineer:Charles Town'!W37)</f>
        <v>38567.5</v>
      </c>
      <c r="X36" s="5">
        <f>SUM('Mountaineer:Charles Town'!X37)</f>
        <v>13982.529999999999</v>
      </c>
      <c r="Y36" s="5">
        <f>SUM('Mountaineer:Charles Town'!Y37)</f>
        <v>13193</v>
      </c>
      <c r="Z36" s="5">
        <f>SUM('Mountaineer:Charles Town'!Z37)</f>
        <v>0</v>
      </c>
      <c r="AA36" s="5">
        <f>SUM('Mountaineer:Charles Town'!AA37)</f>
        <v>29758</v>
      </c>
      <c r="AB36" s="5">
        <f>SUM('Mountaineer:Charles Town'!AB37)</f>
        <v>88546.5</v>
      </c>
      <c r="AC36" s="5">
        <f>SUM('Mountaineer:Charles Town'!AC37)</f>
        <v>24415</v>
      </c>
      <c r="AD36" s="5">
        <f>SUM('Mountaineer:Charles Town'!AD37)</f>
        <v>29870</v>
      </c>
      <c r="AE36" s="5">
        <f>SUM('Mountaineer:Charles Town'!AE37)</f>
        <v>1811493.72</v>
      </c>
      <c r="AF36" s="5">
        <f>SUM('Mountaineer:Charles Town'!AF37)</f>
        <v>634022.80000000005</v>
      </c>
    </row>
    <row r="37" spans="1:32" ht="15" customHeight="1" x14ac:dyDescent="0.25">
      <c r="A37" s="20">
        <f t="shared" si="0"/>
        <v>45304</v>
      </c>
      <c r="B37" s="5">
        <f>SUM('Mountaineer:Charles Town'!B38)</f>
        <v>320852.55</v>
      </c>
      <c r="C37" s="5">
        <f>SUM('Mountaineer:Charles Town'!C38)</f>
        <v>162762</v>
      </c>
      <c r="D37" s="5">
        <f>SUM('Mountaineer:Charles Town'!D38)</f>
        <v>0</v>
      </c>
      <c r="E37" s="5">
        <f>SUM('Mountaineer:Charles Town'!E38)</f>
        <v>110688</v>
      </c>
      <c r="F37" s="5">
        <f>SUM('Mountaineer:Charles Town'!F38)</f>
        <v>0</v>
      </c>
      <c r="G37" s="5">
        <f>SUM('Mountaineer:Charles Town'!G38)</f>
        <v>0</v>
      </c>
      <c r="H37" s="5">
        <f>SUM('Mountaineer:Charles Town'!H38)</f>
        <v>31678</v>
      </c>
      <c r="I37" s="5">
        <f>SUM('Mountaineer:Charles Town'!I38)</f>
        <v>23449</v>
      </c>
      <c r="J37" s="5">
        <f>SUM('Mountaineer:Charles Town'!J38)</f>
        <v>102744</v>
      </c>
      <c r="K37" s="5">
        <f>SUM('Mountaineer:Charles Town'!K38)</f>
        <v>7269</v>
      </c>
      <c r="L37" s="5">
        <f>SUM('Mountaineer:Charles Town'!L38)</f>
        <v>276.04999999999927</v>
      </c>
      <c r="M37" s="5">
        <f>SUM('Mountaineer:Charles Town'!M38)</f>
        <v>4712</v>
      </c>
      <c r="N37" s="5">
        <f>SUM('Mountaineer:Charles Town'!N38)</f>
        <v>215840</v>
      </c>
      <c r="O37" s="5">
        <f>SUM('Mountaineer:Charles Town'!O38)</f>
        <v>49038</v>
      </c>
      <c r="P37" s="5">
        <f>SUM('Mountaineer:Charles Town'!P38)</f>
        <v>53421.5</v>
      </c>
      <c r="Q37" s="5">
        <f>SUM('Mountaineer:Charles Town'!Q38)</f>
        <v>37424.5</v>
      </c>
      <c r="R37" s="5">
        <f>SUM('Mountaineer:Charles Town'!R38)</f>
        <v>91241</v>
      </c>
      <c r="S37" s="5">
        <f>SUM('Mountaineer:Charles Town'!S38)</f>
        <v>255</v>
      </c>
      <c r="T37" s="5">
        <f>SUM('Mountaineer:Charles Town'!T38)</f>
        <v>56822</v>
      </c>
      <c r="U37" s="5">
        <f>SUM('Mountaineer:Charles Town'!U38)</f>
        <v>193237</v>
      </c>
      <c r="V37" s="5">
        <f>SUM('Mountaineer:Charles Town'!V38)</f>
        <v>0</v>
      </c>
      <c r="W37" s="5">
        <f>SUM('Mountaineer:Charles Town'!W38)</f>
        <v>53745.25</v>
      </c>
      <c r="X37" s="5">
        <f>SUM('Mountaineer:Charles Town'!X38)</f>
        <v>4706</v>
      </c>
      <c r="Y37" s="5">
        <f>SUM('Mountaineer:Charles Town'!Y38)</f>
        <v>5922.1</v>
      </c>
      <c r="Z37" s="5">
        <f>SUM('Mountaineer:Charles Town'!Z38)</f>
        <v>0</v>
      </c>
      <c r="AA37" s="5">
        <f>SUM('Mountaineer:Charles Town'!AA38)</f>
        <v>24434</v>
      </c>
      <c r="AB37" s="5">
        <f>SUM('Mountaineer:Charles Town'!AB38)</f>
        <v>68945</v>
      </c>
      <c r="AC37" s="5">
        <f>SUM('Mountaineer:Charles Town'!AC38)</f>
        <v>28929.5</v>
      </c>
      <c r="AD37" s="5">
        <f>SUM('Mountaineer:Charles Town'!AD38)</f>
        <v>30574.5</v>
      </c>
      <c r="AE37" s="5">
        <f>SUM('Mountaineer:Charles Town'!AE38)</f>
        <v>1678965.95</v>
      </c>
      <c r="AF37" s="5">
        <f>SUM('Mountaineer:Charles Town'!AF38)</f>
        <v>587638.09000000008</v>
      </c>
    </row>
    <row r="38" spans="1:32" ht="15" customHeight="1" x14ac:dyDescent="0.25">
      <c r="A38" s="20">
        <f t="shared" si="0"/>
        <v>45311</v>
      </c>
      <c r="B38" s="5">
        <f>SUM('Mountaineer:Charles Town'!B39)</f>
        <v>628896.06000000006</v>
      </c>
      <c r="C38" s="5">
        <f>SUM('Mountaineer:Charles Town'!C39)</f>
        <v>212533.5</v>
      </c>
      <c r="D38" s="5">
        <f>SUM('Mountaineer:Charles Town'!D39)</f>
        <v>0</v>
      </c>
      <c r="E38" s="5">
        <f>SUM('Mountaineer:Charles Town'!E39)</f>
        <v>93231</v>
      </c>
      <c r="F38" s="5">
        <f>SUM('Mountaineer:Charles Town'!F39)</f>
        <v>0</v>
      </c>
      <c r="G38" s="5">
        <f>SUM('Mountaineer:Charles Town'!G39)</f>
        <v>0</v>
      </c>
      <c r="H38" s="5">
        <f>SUM('Mountaineer:Charles Town'!H39)</f>
        <v>20192</v>
      </c>
      <c r="I38" s="5">
        <f>SUM('Mountaineer:Charles Town'!I39)</f>
        <v>38049</v>
      </c>
      <c r="J38" s="5">
        <f>SUM('Mountaineer:Charles Town'!J39)</f>
        <v>73902.5</v>
      </c>
      <c r="K38" s="5">
        <f>SUM('Mountaineer:Charles Town'!K39)</f>
        <v>11491</v>
      </c>
      <c r="L38" s="5">
        <f>SUM('Mountaineer:Charles Town'!L39)</f>
        <v>21286</v>
      </c>
      <c r="M38" s="5">
        <f>SUM('Mountaineer:Charles Town'!M39)</f>
        <v>83829</v>
      </c>
      <c r="N38" s="5">
        <f>SUM('Mountaineer:Charles Town'!N39)</f>
        <v>105607.25</v>
      </c>
      <c r="O38" s="5">
        <f>SUM('Mountaineer:Charles Town'!O39)</f>
        <v>75136</v>
      </c>
      <c r="P38" s="5">
        <f>SUM('Mountaineer:Charles Town'!P39)</f>
        <v>24770.5</v>
      </c>
      <c r="Q38" s="5">
        <f>SUM('Mountaineer:Charles Town'!Q39)</f>
        <v>25772</v>
      </c>
      <c r="R38" s="5">
        <f>SUM('Mountaineer:Charles Town'!R39)</f>
        <v>76456</v>
      </c>
      <c r="S38" s="5">
        <f>SUM('Mountaineer:Charles Town'!S39)</f>
        <v>0</v>
      </c>
      <c r="T38" s="5">
        <f>SUM('Mountaineer:Charles Town'!T39)</f>
        <v>43046</v>
      </c>
      <c r="U38" s="5">
        <f>SUM('Mountaineer:Charles Town'!U39)</f>
        <v>219651.58000000002</v>
      </c>
      <c r="V38" s="5">
        <f>SUM('Mountaineer:Charles Town'!V39)</f>
        <v>0</v>
      </c>
      <c r="W38" s="5">
        <f>SUM('Mountaineer:Charles Town'!W39)</f>
        <v>4967.25</v>
      </c>
      <c r="X38" s="5">
        <f>SUM('Mountaineer:Charles Town'!X39)</f>
        <v>7679.24</v>
      </c>
      <c r="Y38" s="5">
        <f>SUM('Mountaineer:Charles Town'!Y39)</f>
        <v>9281.5</v>
      </c>
      <c r="Z38" s="5">
        <f>SUM('Mountaineer:Charles Town'!Z39)</f>
        <v>0</v>
      </c>
      <c r="AA38" s="5">
        <f>SUM('Mountaineer:Charles Town'!AA39)</f>
        <v>7867</v>
      </c>
      <c r="AB38" s="5">
        <f>SUM('Mountaineer:Charles Town'!AB39)</f>
        <v>90349</v>
      </c>
      <c r="AC38" s="5">
        <f>SUM('Mountaineer:Charles Town'!AC39)</f>
        <v>19208</v>
      </c>
      <c r="AD38" s="5">
        <f>SUM('Mountaineer:Charles Town'!AD39)</f>
        <v>7406.5</v>
      </c>
      <c r="AE38" s="5">
        <f>SUM('Mountaineer:Charles Town'!AE39)</f>
        <v>1900607.88</v>
      </c>
      <c r="AF38" s="5">
        <f>SUM('Mountaineer:Charles Town'!AF39)</f>
        <v>665212.76</v>
      </c>
    </row>
    <row r="39" spans="1:32" ht="15" customHeight="1" x14ac:dyDescent="0.25">
      <c r="A39" s="20">
        <f t="shared" si="0"/>
        <v>45318</v>
      </c>
      <c r="B39" s="5">
        <f>SUM('Mountaineer:Charles Town'!B40)</f>
        <v>345880.55</v>
      </c>
      <c r="C39" s="5">
        <f>SUM('Mountaineer:Charles Town'!C40)</f>
        <v>4925.5</v>
      </c>
      <c r="D39" s="5">
        <f>SUM('Mountaineer:Charles Town'!D40)</f>
        <v>0</v>
      </c>
      <c r="E39" s="5">
        <f>SUM('Mountaineer:Charles Town'!E40)</f>
        <v>85400</v>
      </c>
      <c r="F39" s="5">
        <f>SUM('Mountaineer:Charles Town'!F40)</f>
        <v>0</v>
      </c>
      <c r="G39" s="5">
        <f>SUM('Mountaineer:Charles Town'!G40)</f>
        <v>0</v>
      </c>
      <c r="H39" s="5">
        <f>SUM('Mountaineer:Charles Town'!H40)</f>
        <v>-231</v>
      </c>
      <c r="I39" s="5">
        <f>SUM('Mountaineer:Charles Town'!I40)</f>
        <v>38836</v>
      </c>
      <c r="J39" s="5">
        <f>SUM('Mountaineer:Charles Town'!J40)</f>
        <v>1790</v>
      </c>
      <c r="K39" s="5">
        <f>SUM('Mountaineer:Charles Town'!K40)</f>
        <v>2856</v>
      </c>
      <c r="L39" s="5">
        <f>SUM('Mountaineer:Charles Town'!L40)</f>
        <v>44338</v>
      </c>
      <c r="M39" s="5">
        <f>SUM('Mountaineer:Charles Town'!M40)</f>
        <v>112085.25</v>
      </c>
      <c r="N39" s="5">
        <f>SUM('Mountaineer:Charles Town'!N40)</f>
        <v>72622</v>
      </c>
      <c r="O39" s="5">
        <f>SUM('Mountaineer:Charles Town'!O40)</f>
        <v>55101</v>
      </c>
      <c r="P39" s="5">
        <f>SUM('Mountaineer:Charles Town'!P40)</f>
        <v>19392</v>
      </c>
      <c r="Q39" s="5">
        <f>SUM('Mountaineer:Charles Town'!Q40)</f>
        <v>24952.5</v>
      </c>
      <c r="R39" s="5">
        <f>SUM('Mountaineer:Charles Town'!R40)</f>
        <v>99127</v>
      </c>
      <c r="S39" s="5">
        <f>SUM('Mountaineer:Charles Town'!S40)</f>
        <v>0</v>
      </c>
      <c r="T39" s="5">
        <f>SUM('Mountaineer:Charles Town'!T40)</f>
        <v>45364.5</v>
      </c>
      <c r="U39" s="5">
        <f>SUM('Mountaineer:Charles Town'!U40)</f>
        <v>135487</v>
      </c>
      <c r="V39" s="5">
        <f>SUM('Mountaineer:Charles Town'!V40)</f>
        <v>0</v>
      </c>
      <c r="W39" s="5">
        <f>SUM('Mountaineer:Charles Town'!W40)</f>
        <v>13880.75</v>
      </c>
      <c r="X39" s="5">
        <f>SUM('Mountaineer:Charles Town'!X40)</f>
        <v>11490.859999999999</v>
      </c>
      <c r="Y39" s="5">
        <f>SUM('Mountaineer:Charles Town'!Y40)</f>
        <v>6185.5</v>
      </c>
      <c r="Z39" s="5">
        <f>SUM('Mountaineer:Charles Town'!Z40)</f>
        <v>0</v>
      </c>
      <c r="AA39" s="5">
        <f>SUM('Mountaineer:Charles Town'!AA40)</f>
        <v>-1361</v>
      </c>
      <c r="AB39" s="5">
        <f>SUM('Mountaineer:Charles Town'!AB40)</f>
        <v>12733</v>
      </c>
      <c r="AC39" s="5">
        <f>SUM('Mountaineer:Charles Town'!AC40)</f>
        <v>29273.5</v>
      </c>
      <c r="AD39" s="5">
        <f>SUM('Mountaineer:Charles Town'!AD40)</f>
        <v>22223.5</v>
      </c>
      <c r="AE39" s="5">
        <f>SUM('Mountaineer:Charles Town'!AE40)</f>
        <v>1182352.4100000001</v>
      </c>
      <c r="AF39" s="5">
        <f>SUM('Mountaineer:Charles Town'!AF40)</f>
        <v>413823.36</v>
      </c>
    </row>
    <row r="40" spans="1:32" ht="15" customHeight="1" x14ac:dyDescent="0.25">
      <c r="A40" s="20">
        <f t="shared" si="0"/>
        <v>45325</v>
      </c>
      <c r="B40" s="5">
        <f>SUM('Mountaineer:Charles Town'!B41)</f>
        <v>538601.5</v>
      </c>
      <c r="C40" s="5">
        <f>SUM('Mountaineer:Charles Town'!C41)</f>
        <v>95188.5</v>
      </c>
      <c r="D40" s="5">
        <f>SUM('Mountaineer:Charles Town'!D41)</f>
        <v>0</v>
      </c>
      <c r="E40" s="5">
        <f>SUM('Mountaineer:Charles Town'!E41)</f>
        <v>16914</v>
      </c>
      <c r="F40" s="5">
        <f>SUM('Mountaineer:Charles Town'!F41)</f>
        <v>0</v>
      </c>
      <c r="G40" s="5">
        <f>SUM('Mountaineer:Charles Town'!G41)</f>
        <v>0</v>
      </c>
      <c r="H40" s="5">
        <f>SUM('Mountaineer:Charles Town'!H41)</f>
        <v>32464</v>
      </c>
      <c r="I40" s="5">
        <f>SUM('Mountaineer:Charles Town'!I41)</f>
        <v>44884</v>
      </c>
      <c r="J40" s="5">
        <f>SUM('Mountaineer:Charles Town'!J41)</f>
        <v>47775</v>
      </c>
      <c r="K40" s="5">
        <f>SUM('Mountaineer:Charles Town'!K41)</f>
        <v>10029</v>
      </c>
      <c r="L40" s="5">
        <f>SUM('Mountaineer:Charles Town'!L41)</f>
        <v>28646</v>
      </c>
      <c r="M40" s="5">
        <f>SUM('Mountaineer:Charles Town'!M41)</f>
        <v>116211.75</v>
      </c>
      <c r="N40" s="5">
        <f>SUM('Mountaineer:Charles Town'!N41)</f>
        <v>187127.25</v>
      </c>
      <c r="O40" s="5">
        <f>SUM('Mountaineer:Charles Town'!O41)</f>
        <v>31357</v>
      </c>
      <c r="P40" s="5">
        <f>SUM('Mountaineer:Charles Town'!P41)</f>
        <v>27298</v>
      </c>
      <c r="Q40" s="5">
        <f>SUM('Mountaineer:Charles Town'!Q41)</f>
        <v>21216.75</v>
      </c>
      <c r="R40" s="5">
        <f>SUM('Mountaineer:Charles Town'!R41)</f>
        <v>94811</v>
      </c>
      <c r="S40" s="5">
        <f>SUM('Mountaineer:Charles Town'!S41)</f>
        <v>240</v>
      </c>
      <c r="T40" s="5">
        <f>SUM('Mountaineer:Charles Town'!T41)</f>
        <v>48843.5</v>
      </c>
      <c r="U40" s="5">
        <f>SUM('Mountaineer:Charles Town'!U41)</f>
        <v>245672.25</v>
      </c>
      <c r="V40" s="5">
        <f>SUM('Mountaineer:Charles Town'!V41)</f>
        <v>0</v>
      </c>
      <c r="W40" s="5">
        <f>SUM('Mountaineer:Charles Town'!W41)</f>
        <v>16743.25</v>
      </c>
      <c r="X40" s="5">
        <f>SUM('Mountaineer:Charles Town'!X41)</f>
        <v>7779</v>
      </c>
      <c r="Y40" s="5">
        <f>SUM('Mountaineer:Charles Town'!Y41)</f>
        <v>10448</v>
      </c>
      <c r="Z40" s="5">
        <f>SUM('Mountaineer:Charles Town'!Z41)</f>
        <v>0</v>
      </c>
      <c r="AA40" s="5">
        <f>SUM('Mountaineer:Charles Town'!AA41)</f>
        <v>16199</v>
      </c>
      <c r="AB40" s="5">
        <f>SUM('Mountaineer:Charles Town'!AB41)</f>
        <v>88151</v>
      </c>
      <c r="AC40" s="5">
        <f>SUM('Mountaineer:Charles Town'!AC41)</f>
        <v>35860</v>
      </c>
      <c r="AD40" s="5">
        <f>SUM('Mountaineer:Charles Town'!AD41)</f>
        <v>33944.5</v>
      </c>
      <c r="AE40" s="5">
        <f>SUM('Mountaineer:Charles Town'!AE41)</f>
        <v>1796404.25</v>
      </c>
      <c r="AF40" s="5">
        <f>SUM('Mountaineer:Charles Town'!AF41)</f>
        <v>628741.49</v>
      </c>
    </row>
    <row r="41" spans="1:32" ht="15" customHeight="1" x14ac:dyDescent="0.25">
      <c r="A41" s="20">
        <f t="shared" si="0"/>
        <v>45332</v>
      </c>
      <c r="B41" s="5">
        <f>SUM('Mountaineer:Charles Town'!B42)</f>
        <v>537790.75</v>
      </c>
      <c r="C41" s="5">
        <f>SUM('Mountaineer:Charles Town'!C42)</f>
        <v>183697</v>
      </c>
      <c r="D41" s="5">
        <f>SUM('Mountaineer:Charles Town'!D42)</f>
        <v>0</v>
      </c>
      <c r="E41" s="5">
        <f>SUM('Mountaineer:Charles Town'!E42)</f>
        <v>138714</v>
      </c>
      <c r="F41" s="5">
        <f>SUM('Mountaineer:Charles Town'!F42)</f>
        <v>0</v>
      </c>
      <c r="G41" s="5">
        <f>SUM('Mountaineer:Charles Town'!G42)</f>
        <v>0</v>
      </c>
      <c r="H41" s="5">
        <f>SUM('Mountaineer:Charles Town'!H42)</f>
        <v>-18051</v>
      </c>
      <c r="I41" s="5">
        <f>SUM('Mountaineer:Charles Town'!I42)</f>
        <v>43183</v>
      </c>
      <c r="J41" s="5">
        <f>SUM('Mountaineer:Charles Town'!J42)</f>
        <v>61305</v>
      </c>
      <c r="K41" s="5">
        <f>SUM('Mountaineer:Charles Town'!K42)</f>
        <v>12474</v>
      </c>
      <c r="L41" s="5">
        <f>SUM('Mountaineer:Charles Town'!L42)</f>
        <v>28075</v>
      </c>
      <c r="M41" s="5">
        <f>SUM('Mountaineer:Charles Town'!M42)</f>
        <v>78457</v>
      </c>
      <c r="N41" s="5">
        <f>SUM('Mountaineer:Charles Town'!N42)</f>
        <v>122897.5</v>
      </c>
      <c r="O41" s="5">
        <f>SUM('Mountaineer:Charles Town'!O42)</f>
        <v>26851</v>
      </c>
      <c r="P41" s="5">
        <f>SUM('Mountaineer:Charles Town'!P42)</f>
        <v>23014</v>
      </c>
      <c r="Q41" s="5">
        <f>SUM('Mountaineer:Charles Town'!Q42)</f>
        <v>36312.25</v>
      </c>
      <c r="R41" s="5">
        <f>SUM('Mountaineer:Charles Town'!R42)</f>
        <v>95032</v>
      </c>
      <c r="S41" s="5">
        <f>SUM('Mountaineer:Charles Town'!S42)</f>
        <v>165</v>
      </c>
      <c r="T41" s="5">
        <f>SUM('Mountaineer:Charles Town'!T42)</f>
        <v>57019.5</v>
      </c>
      <c r="U41" s="5">
        <f>SUM('Mountaineer:Charles Town'!U42)</f>
        <v>285884.75</v>
      </c>
      <c r="V41" s="5">
        <f>SUM('Mountaineer:Charles Town'!V42)</f>
        <v>0</v>
      </c>
      <c r="W41" s="5">
        <f>SUM('Mountaineer:Charles Town'!W42)</f>
        <v>31569.5</v>
      </c>
      <c r="X41" s="5">
        <f>SUM('Mountaineer:Charles Town'!X42)</f>
        <v>8203.1099999999988</v>
      </c>
      <c r="Y41" s="5">
        <f>SUM('Mountaineer:Charles Town'!Y42)</f>
        <v>10034</v>
      </c>
      <c r="Z41" s="5">
        <f>SUM('Mountaineer:Charles Town'!Z42)</f>
        <v>0</v>
      </c>
      <c r="AA41" s="5">
        <f>SUM('Mountaineer:Charles Town'!AA42)</f>
        <v>15541</v>
      </c>
      <c r="AB41" s="5">
        <f>SUM('Mountaineer:Charles Town'!AB42)</f>
        <v>32779</v>
      </c>
      <c r="AC41" s="5">
        <f>SUM('Mountaineer:Charles Town'!AC42)</f>
        <v>29881</v>
      </c>
      <c r="AD41" s="5">
        <f>SUM('Mountaineer:Charles Town'!AD42)</f>
        <v>11094.5</v>
      </c>
      <c r="AE41" s="5">
        <f>SUM('Mountaineer:Charles Town'!AE42)</f>
        <v>1851922.8599999999</v>
      </c>
      <c r="AF41" s="5">
        <f>SUM('Mountaineer:Charles Town'!AF42)</f>
        <v>648173.01</v>
      </c>
    </row>
    <row r="42" spans="1:32" ht="15" customHeight="1" x14ac:dyDescent="0.25">
      <c r="A42" s="20">
        <f t="shared" si="0"/>
        <v>45339</v>
      </c>
      <c r="B42" s="5">
        <f>SUM('Mountaineer:Charles Town'!B43)</f>
        <v>496907.5</v>
      </c>
      <c r="C42" s="5">
        <f>SUM('Mountaineer:Charles Town'!C43)</f>
        <v>109243</v>
      </c>
      <c r="D42" s="5">
        <f>SUM('Mountaineer:Charles Town'!D43)</f>
        <v>0</v>
      </c>
      <c r="E42" s="5">
        <f>SUM('Mountaineer:Charles Town'!E43)</f>
        <v>204263</v>
      </c>
      <c r="F42" s="5">
        <f>SUM('Mountaineer:Charles Town'!F43)</f>
        <v>0</v>
      </c>
      <c r="G42" s="5">
        <f>SUM('Mountaineer:Charles Town'!G43)</f>
        <v>0</v>
      </c>
      <c r="H42" s="5">
        <f>SUM('Mountaineer:Charles Town'!H43)</f>
        <v>11964</v>
      </c>
      <c r="I42" s="5">
        <f>SUM('Mountaineer:Charles Town'!I43)</f>
        <v>47928</v>
      </c>
      <c r="J42" s="5">
        <f>SUM('Mountaineer:Charles Town'!J43)</f>
        <v>34594</v>
      </c>
      <c r="K42" s="5">
        <f>SUM('Mountaineer:Charles Town'!K43)</f>
        <v>20199</v>
      </c>
      <c r="L42" s="5">
        <f>SUM('Mountaineer:Charles Town'!L43)</f>
        <v>55758</v>
      </c>
      <c r="M42" s="5">
        <f>SUM('Mountaineer:Charles Town'!M43)</f>
        <v>112861</v>
      </c>
      <c r="N42" s="5">
        <f>SUM('Mountaineer:Charles Town'!N43)</f>
        <v>156929</v>
      </c>
      <c r="O42" s="5">
        <f>SUM('Mountaineer:Charles Town'!O43)</f>
        <v>66548</v>
      </c>
      <c r="P42" s="5">
        <f>SUM('Mountaineer:Charles Town'!P43)</f>
        <v>31881</v>
      </c>
      <c r="Q42" s="5">
        <f>SUM('Mountaineer:Charles Town'!Q43)</f>
        <v>20049.5</v>
      </c>
      <c r="R42" s="5">
        <f>SUM('Mountaineer:Charles Town'!R43)</f>
        <v>84403</v>
      </c>
      <c r="S42" s="5">
        <f>SUM('Mountaineer:Charles Town'!S43)</f>
        <v>0</v>
      </c>
      <c r="T42" s="5">
        <f>SUM('Mountaineer:Charles Town'!T43)</f>
        <v>53005</v>
      </c>
      <c r="U42" s="5">
        <f>SUM('Mountaineer:Charles Town'!U43)</f>
        <v>193562</v>
      </c>
      <c r="V42" s="5">
        <f>SUM('Mountaineer:Charles Town'!V43)</f>
        <v>0</v>
      </c>
      <c r="W42" s="5">
        <f>SUM('Mountaineer:Charles Town'!W43)</f>
        <v>20155.75</v>
      </c>
      <c r="X42" s="5">
        <f>SUM('Mountaineer:Charles Town'!X43)</f>
        <v>11352.46</v>
      </c>
      <c r="Y42" s="5">
        <f>SUM('Mountaineer:Charles Town'!Y43)</f>
        <v>10705</v>
      </c>
      <c r="Z42" s="5">
        <f>SUM('Mountaineer:Charles Town'!Z43)</f>
        <v>0</v>
      </c>
      <c r="AA42" s="5">
        <f>SUM('Mountaineer:Charles Town'!AA43)</f>
        <v>29205</v>
      </c>
      <c r="AB42" s="5">
        <f>SUM('Mountaineer:Charles Town'!AB43)</f>
        <v>64456</v>
      </c>
      <c r="AC42" s="5">
        <f>SUM('Mountaineer:Charles Town'!AC43)</f>
        <v>22060.5</v>
      </c>
      <c r="AD42" s="5">
        <f>SUM('Mountaineer:Charles Town'!AD43)</f>
        <v>3501</v>
      </c>
      <c r="AE42" s="5">
        <f>SUM('Mountaineer:Charles Town'!AE43)</f>
        <v>1861530.71</v>
      </c>
      <c r="AF42" s="5">
        <f>SUM('Mountaineer:Charles Town'!AF43)</f>
        <v>651535.75</v>
      </c>
    </row>
    <row r="43" spans="1:32" ht="15" customHeight="1" x14ac:dyDescent="0.25">
      <c r="A43" s="20">
        <f t="shared" si="0"/>
        <v>45346</v>
      </c>
      <c r="B43" s="5">
        <f>SUM('Mountaineer:Charles Town'!B44)</f>
        <v>509788.04</v>
      </c>
      <c r="C43" s="5">
        <f>SUM('Mountaineer:Charles Town'!C44)</f>
        <v>148273.5</v>
      </c>
      <c r="D43" s="5">
        <f>SUM('Mountaineer:Charles Town'!D44)</f>
        <v>0</v>
      </c>
      <c r="E43" s="5">
        <f>SUM('Mountaineer:Charles Town'!E44)</f>
        <v>100408</v>
      </c>
      <c r="F43" s="5">
        <f>SUM('Mountaineer:Charles Town'!F44)</f>
        <v>0</v>
      </c>
      <c r="G43" s="5">
        <f>SUM('Mountaineer:Charles Town'!G44)</f>
        <v>0</v>
      </c>
      <c r="H43" s="5">
        <f>SUM('Mountaineer:Charles Town'!H44)</f>
        <v>19974.400000000001</v>
      </c>
      <c r="I43" s="5">
        <f>SUM('Mountaineer:Charles Town'!I44)</f>
        <v>39259.5</v>
      </c>
      <c r="J43" s="5">
        <f>SUM('Mountaineer:Charles Town'!J44)</f>
        <v>75237</v>
      </c>
      <c r="K43" s="5">
        <f>SUM('Mountaineer:Charles Town'!K44)</f>
        <v>-55658</v>
      </c>
      <c r="L43" s="5">
        <f>SUM('Mountaineer:Charles Town'!L44)</f>
        <v>60425</v>
      </c>
      <c r="M43" s="5">
        <f>SUM('Mountaineer:Charles Town'!M44)</f>
        <v>-12490</v>
      </c>
      <c r="N43" s="5">
        <f>SUM('Mountaineer:Charles Town'!N44)</f>
        <v>197367.25</v>
      </c>
      <c r="O43" s="5">
        <f>SUM('Mountaineer:Charles Town'!O44)</f>
        <v>46779</v>
      </c>
      <c r="P43" s="5">
        <f>SUM('Mountaineer:Charles Town'!P44)</f>
        <v>65910</v>
      </c>
      <c r="Q43" s="5">
        <f>SUM('Mountaineer:Charles Town'!Q44)</f>
        <v>54896.75</v>
      </c>
      <c r="R43" s="5">
        <f>SUM('Mountaineer:Charles Town'!R44)</f>
        <v>120689</v>
      </c>
      <c r="S43" s="5">
        <f>SUM('Mountaineer:Charles Town'!S44)</f>
        <v>7840</v>
      </c>
      <c r="T43" s="5">
        <f>SUM('Mountaineer:Charles Town'!T44)</f>
        <v>55066.5</v>
      </c>
      <c r="U43" s="5">
        <f>SUM('Mountaineer:Charles Town'!U44)</f>
        <v>235168.75</v>
      </c>
      <c r="V43" s="5">
        <f>SUM('Mountaineer:Charles Town'!V44)</f>
        <v>0</v>
      </c>
      <c r="W43" s="5">
        <f>SUM('Mountaineer:Charles Town'!W44)</f>
        <v>21490.5</v>
      </c>
      <c r="X43" s="5">
        <f>SUM('Mountaineer:Charles Town'!X44)</f>
        <v>13560.5</v>
      </c>
      <c r="Y43" s="5">
        <f>SUM('Mountaineer:Charles Town'!Y44)</f>
        <v>11412.5</v>
      </c>
      <c r="Z43" s="5">
        <f>SUM('Mountaineer:Charles Town'!Z44)</f>
        <v>0</v>
      </c>
      <c r="AA43" s="5">
        <f>SUM('Mountaineer:Charles Town'!AA44)</f>
        <v>23006</v>
      </c>
      <c r="AB43" s="5">
        <f>SUM('Mountaineer:Charles Town'!AB44)</f>
        <v>73911</v>
      </c>
      <c r="AC43" s="5">
        <f>SUM('Mountaineer:Charles Town'!AC44)</f>
        <v>54112</v>
      </c>
      <c r="AD43" s="5">
        <f>SUM('Mountaineer:Charles Town'!AD44)</f>
        <v>32517</v>
      </c>
      <c r="AE43" s="5">
        <f>SUM('Mountaineer:Charles Town'!AE44)</f>
        <v>1898944.19</v>
      </c>
      <c r="AF43" s="5">
        <f>SUM('Mountaineer:Charles Town'!AF44)</f>
        <v>664630.47</v>
      </c>
    </row>
    <row r="44" spans="1:32" ht="15" customHeight="1" x14ac:dyDescent="0.25">
      <c r="A44" s="20">
        <f t="shared" si="0"/>
        <v>45353</v>
      </c>
      <c r="B44" s="5">
        <f>SUM('Mountaineer:Charles Town'!B45)</f>
        <v>743941</v>
      </c>
      <c r="C44" s="5">
        <f>SUM('Mountaineer:Charles Town'!C45)</f>
        <v>137997</v>
      </c>
      <c r="D44" s="5">
        <f>SUM('Mountaineer:Charles Town'!D45)</f>
        <v>0</v>
      </c>
      <c r="E44" s="5">
        <f>SUM('Mountaineer:Charles Town'!E45)</f>
        <v>145394.5</v>
      </c>
      <c r="F44" s="5">
        <f>SUM('Mountaineer:Charles Town'!F45)</f>
        <v>0</v>
      </c>
      <c r="G44" s="5">
        <f>SUM('Mountaineer:Charles Town'!G45)</f>
        <v>0</v>
      </c>
      <c r="H44" s="5">
        <f>SUM('Mountaineer:Charles Town'!H45)</f>
        <v>49730</v>
      </c>
      <c r="I44" s="5">
        <f>SUM('Mountaineer:Charles Town'!I45)</f>
        <v>26147.5</v>
      </c>
      <c r="J44" s="5">
        <f>SUM('Mountaineer:Charles Town'!J45)</f>
        <v>-29395.97</v>
      </c>
      <c r="K44" s="5">
        <f>SUM('Mountaineer:Charles Town'!K45)</f>
        <v>12093</v>
      </c>
      <c r="L44" s="5">
        <f>SUM('Mountaineer:Charles Town'!L45)</f>
        <v>63520</v>
      </c>
      <c r="M44" s="5">
        <f>SUM('Mountaineer:Charles Town'!M45)</f>
        <v>54546.75</v>
      </c>
      <c r="N44" s="5">
        <f>SUM('Mountaineer:Charles Town'!N45)</f>
        <v>244968.75</v>
      </c>
      <c r="O44" s="5">
        <f>SUM('Mountaineer:Charles Town'!O45)</f>
        <v>89482</v>
      </c>
      <c r="P44" s="5">
        <f>SUM('Mountaineer:Charles Town'!P45)</f>
        <v>31844</v>
      </c>
      <c r="Q44" s="5">
        <f>SUM('Mountaineer:Charles Town'!Q45)</f>
        <v>38368.75</v>
      </c>
      <c r="R44" s="5">
        <f>SUM('Mountaineer:Charles Town'!R45)</f>
        <v>110789</v>
      </c>
      <c r="S44" s="5">
        <f>SUM('Mountaineer:Charles Town'!S45)</f>
        <v>0</v>
      </c>
      <c r="T44" s="5">
        <f>SUM('Mountaineer:Charles Town'!T45)</f>
        <v>55784.5</v>
      </c>
      <c r="U44" s="5">
        <f>SUM('Mountaineer:Charles Town'!U45)</f>
        <v>209462</v>
      </c>
      <c r="V44" s="5">
        <f>SUM('Mountaineer:Charles Town'!V45)</f>
        <v>0</v>
      </c>
      <c r="W44" s="5">
        <f>SUM('Mountaineer:Charles Town'!W45)</f>
        <v>29346.75</v>
      </c>
      <c r="X44" s="5">
        <f>SUM('Mountaineer:Charles Town'!X45)</f>
        <v>12838.69</v>
      </c>
      <c r="Y44" s="5">
        <f>SUM('Mountaineer:Charles Town'!Y45)</f>
        <v>15066.5</v>
      </c>
      <c r="Z44" s="5">
        <f>SUM('Mountaineer:Charles Town'!Z45)</f>
        <v>0</v>
      </c>
      <c r="AA44" s="5">
        <f>SUM('Mountaineer:Charles Town'!AA45)</f>
        <v>22345</v>
      </c>
      <c r="AB44" s="5">
        <f>SUM('Mountaineer:Charles Town'!AB45)</f>
        <v>89365</v>
      </c>
      <c r="AC44" s="5">
        <f>SUM('Mountaineer:Charles Town'!AC45)</f>
        <v>15453</v>
      </c>
      <c r="AD44" s="5">
        <f>SUM('Mountaineer:Charles Town'!AD45)</f>
        <v>39643.5</v>
      </c>
      <c r="AE44" s="5">
        <f>SUM('Mountaineer:Charles Town'!AE45)</f>
        <v>2208731.2199999997</v>
      </c>
      <c r="AF44" s="5">
        <f>SUM('Mountaineer:Charles Town'!AF45)</f>
        <v>773055.92999999993</v>
      </c>
    </row>
    <row r="45" spans="1:32" ht="15" customHeight="1" x14ac:dyDescent="0.25">
      <c r="A45" s="20">
        <f t="shared" si="0"/>
        <v>45360</v>
      </c>
      <c r="B45" s="5">
        <f>SUM('Mountaineer:Charles Town'!B46)</f>
        <v>585005.5</v>
      </c>
      <c r="C45" s="5">
        <f>SUM('Mountaineer:Charles Town'!C46)</f>
        <v>116299.5</v>
      </c>
      <c r="D45" s="5">
        <f>SUM('Mountaineer:Charles Town'!D46)</f>
        <v>0</v>
      </c>
      <c r="E45" s="5">
        <f>SUM('Mountaineer:Charles Town'!E46)</f>
        <v>226357.16999999998</v>
      </c>
      <c r="F45" s="5">
        <f>SUM('Mountaineer:Charles Town'!F46)</f>
        <v>0</v>
      </c>
      <c r="G45" s="5">
        <f>SUM('Mountaineer:Charles Town'!G46)</f>
        <v>0</v>
      </c>
      <c r="H45" s="5">
        <f>SUM('Mountaineer:Charles Town'!H46)</f>
        <v>49108</v>
      </c>
      <c r="I45" s="5">
        <f>SUM('Mountaineer:Charles Town'!I46)</f>
        <v>43194</v>
      </c>
      <c r="J45" s="5">
        <f>SUM('Mountaineer:Charles Town'!J46)</f>
        <v>48757</v>
      </c>
      <c r="K45" s="5">
        <f>SUM('Mountaineer:Charles Town'!K46)</f>
        <v>14366</v>
      </c>
      <c r="L45" s="5">
        <f>SUM('Mountaineer:Charles Town'!L46)</f>
        <v>29470</v>
      </c>
      <c r="M45" s="5">
        <f>SUM('Mountaineer:Charles Town'!M46)</f>
        <v>61540.25</v>
      </c>
      <c r="N45" s="5">
        <f>SUM('Mountaineer:Charles Town'!N46)</f>
        <v>215609.25</v>
      </c>
      <c r="O45" s="5">
        <f>SUM('Mountaineer:Charles Town'!O46)</f>
        <v>83539</v>
      </c>
      <c r="P45" s="5">
        <f>SUM('Mountaineer:Charles Town'!P46)</f>
        <v>29774</v>
      </c>
      <c r="Q45" s="5">
        <f>SUM('Mountaineer:Charles Town'!Q46)</f>
        <v>32050.75</v>
      </c>
      <c r="R45" s="5">
        <f>SUM('Mountaineer:Charles Town'!R46)</f>
        <v>110877</v>
      </c>
      <c r="S45" s="5">
        <f>SUM('Mountaineer:Charles Town'!S46)</f>
        <v>260</v>
      </c>
      <c r="T45" s="5">
        <f>SUM('Mountaineer:Charles Town'!T46)</f>
        <v>61398.75</v>
      </c>
      <c r="U45" s="5">
        <f>SUM('Mountaineer:Charles Town'!U46)</f>
        <v>176922.75</v>
      </c>
      <c r="V45" s="5">
        <f>SUM('Mountaineer:Charles Town'!V46)</f>
        <v>0</v>
      </c>
      <c r="W45" s="5">
        <f>SUM('Mountaineer:Charles Town'!W46)</f>
        <v>40066.5</v>
      </c>
      <c r="X45" s="5">
        <f>SUM('Mountaineer:Charles Town'!X46)</f>
        <v>16141.6</v>
      </c>
      <c r="Y45" s="5">
        <f>SUM('Mountaineer:Charles Town'!Y46)</f>
        <v>15347.5</v>
      </c>
      <c r="Z45" s="5">
        <f>SUM('Mountaineer:Charles Town'!Z46)</f>
        <v>0</v>
      </c>
      <c r="AA45" s="5">
        <f>SUM('Mountaineer:Charles Town'!AA46)</f>
        <v>13458</v>
      </c>
      <c r="AB45" s="5">
        <f>SUM('Mountaineer:Charles Town'!AB46)</f>
        <v>98154</v>
      </c>
      <c r="AC45" s="5">
        <f>SUM('Mountaineer:Charles Town'!AC46)</f>
        <v>24136.5</v>
      </c>
      <c r="AD45" s="5">
        <f>SUM('Mountaineer:Charles Town'!AD46)</f>
        <v>7105</v>
      </c>
      <c r="AE45" s="5">
        <f>SUM('Mountaineer:Charles Town'!AE46)</f>
        <v>2098938.02</v>
      </c>
      <c r="AF45" s="5">
        <f>SUM('Mountaineer:Charles Town'!AF46)</f>
        <v>734628.31</v>
      </c>
    </row>
    <row r="46" spans="1:32" ht="15" customHeight="1" x14ac:dyDescent="0.25">
      <c r="A46" s="20">
        <f t="shared" si="0"/>
        <v>45367</v>
      </c>
      <c r="B46" s="5">
        <f>SUM('Mountaineer:Charles Town'!B47)</f>
        <v>513640.75</v>
      </c>
      <c r="C46" s="5">
        <f>SUM('Mountaineer:Charles Town'!C47)</f>
        <v>65116.5</v>
      </c>
      <c r="D46" s="5">
        <f>SUM('Mountaineer:Charles Town'!D47)</f>
        <v>0</v>
      </c>
      <c r="E46" s="5">
        <f>SUM('Mountaineer:Charles Town'!E47)</f>
        <v>133224</v>
      </c>
      <c r="F46" s="5">
        <f>SUM('Mountaineer:Charles Town'!F47)</f>
        <v>0</v>
      </c>
      <c r="G46" s="5">
        <f>SUM('Mountaineer:Charles Town'!G47)</f>
        <v>0</v>
      </c>
      <c r="H46" s="5">
        <f>SUM('Mountaineer:Charles Town'!H47)</f>
        <v>16976</v>
      </c>
      <c r="I46" s="5">
        <f>SUM('Mountaineer:Charles Town'!I47)</f>
        <v>21653</v>
      </c>
      <c r="J46" s="5">
        <f>SUM('Mountaineer:Charles Town'!J47)</f>
        <v>65534</v>
      </c>
      <c r="K46" s="5">
        <f>SUM('Mountaineer:Charles Town'!K47)</f>
        <v>-1058</v>
      </c>
      <c r="L46" s="5">
        <f>SUM('Mountaineer:Charles Town'!L47)</f>
        <v>58255</v>
      </c>
      <c r="M46" s="5">
        <f>SUM('Mountaineer:Charles Town'!M47)</f>
        <v>36377</v>
      </c>
      <c r="N46" s="5">
        <f>SUM('Mountaineer:Charles Town'!N47)</f>
        <v>201149</v>
      </c>
      <c r="O46" s="5">
        <f>SUM('Mountaineer:Charles Town'!O47)</f>
        <v>38431</v>
      </c>
      <c r="P46" s="5">
        <f>SUM('Mountaineer:Charles Town'!P47)</f>
        <v>26524</v>
      </c>
      <c r="Q46" s="5">
        <f>SUM('Mountaineer:Charles Town'!Q47)</f>
        <v>37117.25</v>
      </c>
      <c r="R46" s="5">
        <f>SUM('Mountaineer:Charles Town'!R47)</f>
        <v>100968</v>
      </c>
      <c r="S46" s="5">
        <f>SUM('Mountaineer:Charles Town'!S47)</f>
        <v>0</v>
      </c>
      <c r="T46" s="5">
        <f>SUM('Mountaineer:Charles Town'!T47)</f>
        <v>28414.5</v>
      </c>
      <c r="U46" s="5">
        <f>SUM('Mountaineer:Charles Town'!U47)</f>
        <v>178303</v>
      </c>
      <c r="V46" s="5">
        <f>SUM('Mountaineer:Charles Town'!V47)</f>
        <v>0</v>
      </c>
      <c r="W46" s="5">
        <f>SUM('Mountaineer:Charles Town'!W47)</f>
        <v>30920.75</v>
      </c>
      <c r="X46" s="5">
        <f>SUM('Mountaineer:Charles Town'!X47)</f>
        <v>8013.2000000000007</v>
      </c>
      <c r="Y46" s="5">
        <f>SUM('Mountaineer:Charles Town'!Y47)</f>
        <v>6948.5</v>
      </c>
      <c r="Z46" s="5">
        <f>SUM('Mountaineer:Charles Town'!Z47)</f>
        <v>0</v>
      </c>
      <c r="AA46" s="5">
        <f>SUM('Mountaineer:Charles Town'!AA47)</f>
        <v>29662</v>
      </c>
      <c r="AB46" s="5">
        <f>SUM('Mountaineer:Charles Town'!AB47)</f>
        <v>71636</v>
      </c>
      <c r="AC46" s="5">
        <f>SUM('Mountaineer:Charles Town'!AC47)</f>
        <v>-1720.5</v>
      </c>
      <c r="AD46" s="5">
        <f>SUM('Mountaineer:Charles Town'!AD47)</f>
        <v>24649.5</v>
      </c>
      <c r="AE46" s="5">
        <f>SUM('Mountaineer:Charles Town'!AE47)</f>
        <v>1690734.45</v>
      </c>
      <c r="AF46" s="5">
        <f>SUM('Mountaineer:Charles Town'!AF47)</f>
        <v>591757.06000000006</v>
      </c>
    </row>
    <row r="47" spans="1:32" ht="15" customHeight="1" x14ac:dyDescent="0.25">
      <c r="A47" s="20">
        <f t="shared" si="0"/>
        <v>45374</v>
      </c>
      <c r="B47" s="5">
        <f>SUM('Mountaineer:Charles Town'!B48)</f>
        <v>370834.25</v>
      </c>
      <c r="C47" s="5">
        <f>SUM('Mountaineer:Charles Town'!C48)</f>
        <v>97395</v>
      </c>
      <c r="D47" s="5">
        <f>SUM('Mountaineer:Charles Town'!D48)</f>
        <v>0</v>
      </c>
      <c r="E47" s="5">
        <f>SUM('Mountaineer:Charles Town'!E48)</f>
        <v>190230</v>
      </c>
      <c r="F47" s="5">
        <f>SUM('Mountaineer:Charles Town'!F48)</f>
        <v>0</v>
      </c>
      <c r="G47" s="5">
        <f>SUM('Mountaineer:Charles Town'!G48)</f>
        <v>0</v>
      </c>
      <c r="H47" s="5">
        <f>SUM('Mountaineer:Charles Town'!H48)</f>
        <v>27524</v>
      </c>
      <c r="I47" s="5">
        <f>SUM('Mountaineer:Charles Town'!I48)</f>
        <v>59241</v>
      </c>
      <c r="J47" s="5">
        <f>SUM('Mountaineer:Charles Town'!J48)</f>
        <v>53962</v>
      </c>
      <c r="K47" s="5">
        <f>SUM('Mountaineer:Charles Town'!K48)</f>
        <v>12489</v>
      </c>
      <c r="L47" s="5">
        <f>SUM('Mountaineer:Charles Town'!L48)</f>
        <v>37610</v>
      </c>
      <c r="M47" s="5">
        <f>SUM('Mountaineer:Charles Town'!M48)</f>
        <v>75166</v>
      </c>
      <c r="N47" s="5">
        <f>SUM('Mountaineer:Charles Town'!N48)</f>
        <v>238504.75</v>
      </c>
      <c r="O47" s="5">
        <f>SUM('Mountaineer:Charles Town'!O48)</f>
        <v>43131</v>
      </c>
      <c r="P47" s="5">
        <f>SUM('Mountaineer:Charles Town'!P48)</f>
        <v>40847</v>
      </c>
      <c r="Q47" s="5">
        <f>SUM('Mountaineer:Charles Town'!Q48)</f>
        <v>24460.75</v>
      </c>
      <c r="R47" s="5">
        <f>SUM('Mountaineer:Charles Town'!R48)</f>
        <v>107059</v>
      </c>
      <c r="S47" s="5">
        <f>SUM('Mountaineer:Charles Town'!S48)</f>
        <v>280</v>
      </c>
      <c r="T47" s="5">
        <f>SUM('Mountaineer:Charles Town'!T48)</f>
        <v>53101</v>
      </c>
      <c r="U47" s="5">
        <f>SUM('Mountaineer:Charles Town'!U48)</f>
        <v>307115.5</v>
      </c>
      <c r="V47" s="5">
        <f>SUM('Mountaineer:Charles Town'!V48)</f>
        <v>0</v>
      </c>
      <c r="W47" s="5">
        <f>SUM('Mountaineer:Charles Town'!W48)</f>
        <v>38500.75</v>
      </c>
      <c r="X47" s="5">
        <f>SUM('Mountaineer:Charles Town'!X48)</f>
        <v>11808.8</v>
      </c>
      <c r="Y47" s="5">
        <f>SUM('Mountaineer:Charles Town'!Y48)</f>
        <v>2385.5</v>
      </c>
      <c r="Z47" s="5">
        <f>SUM('Mountaineer:Charles Town'!Z48)</f>
        <v>0</v>
      </c>
      <c r="AA47" s="5">
        <f>SUM('Mountaineer:Charles Town'!AA48)</f>
        <v>25388</v>
      </c>
      <c r="AB47" s="5">
        <f>SUM('Mountaineer:Charles Town'!AB48)</f>
        <v>53163</v>
      </c>
      <c r="AC47" s="5">
        <f>SUM('Mountaineer:Charles Town'!AC48)</f>
        <v>15718.5</v>
      </c>
      <c r="AD47" s="5">
        <f>SUM('Mountaineer:Charles Town'!AD48)</f>
        <v>25962</v>
      </c>
      <c r="AE47" s="5">
        <f>SUM('Mountaineer:Charles Town'!AE48)</f>
        <v>1911876.8</v>
      </c>
      <c r="AF47" s="5">
        <f>SUM('Mountaineer:Charles Town'!AF48)</f>
        <v>669156.89</v>
      </c>
    </row>
    <row r="48" spans="1:32" ht="15" customHeight="1" x14ac:dyDescent="0.25">
      <c r="A48" s="20">
        <f t="shared" si="0"/>
        <v>45381</v>
      </c>
      <c r="B48" s="5">
        <f>SUM('Mountaineer:Charles Town'!B49)</f>
        <v>590193.5</v>
      </c>
      <c r="C48" s="5">
        <f>SUM('Mountaineer:Charles Town'!C49)</f>
        <v>218357</v>
      </c>
      <c r="D48" s="5">
        <f>SUM('Mountaineer:Charles Town'!D49)</f>
        <v>0</v>
      </c>
      <c r="E48" s="5">
        <f>SUM('Mountaineer:Charles Town'!E49)</f>
        <v>205055</v>
      </c>
      <c r="F48" s="5">
        <f>SUM('Mountaineer:Charles Town'!F49)</f>
        <v>0</v>
      </c>
      <c r="G48" s="5">
        <f>SUM('Mountaineer:Charles Town'!G49)</f>
        <v>0</v>
      </c>
      <c r="H48" s="5">
        <f>SUM('Mountaineer:Charles Town'!H49)</f>
        <v>43151</v>
      </c>
      <c r="I48" s="5">
        <f>SUM('Mountaineer:Charles Town'!I49)</f>
        <v>34478</v>
      </c>
      <c r="J48" s="5">
        <f>SUM('Mountaineer:Charles Town'!J49)</f>
        <v>82735.5</v>
      </c>
      <c r="K48" s="5">
        <f>SUM('Mountaineer:Charles Town'!K49)</f>
        <v>-40841</v>
      </c>
      <c r="L48" s="5">
        <f>SUM('Mountaineer:Charles Town'!L49)</f>
        <v>59311</v>
      </c>
      <c r="M48" s="5">
        <f>SUM('Mountaineer:Charles Town'!M49)</f>
        <v>20290</v>
      </c>
      <c r="N48" s="5">
        <f>SUM('Mountaineer:Charles Town'!N49)</f>
        <v>225788</v>
      </c>
      <c r="O48" s="5">
        <f>SUM('Mountaineer:Charles Town'!O49)</f>
        <v>74418</v>
      </c>
      <c r="P48" s="5">
        <f>SUM('Mountaineer:Charles Town'!P49)</f>
        <v>28580</v>
      </c>
      <c r="Q48" s="5">
        <f>SUM('Mountaineer:Charles Town'!Q49)</f>
        <v>26791.25</v>
      </c>
      <c r="R48" s="5">
        <f>SUM('Mountaineer:Charles Town'!R49)</f>
        <v>104696</v>
      </c>
      <c r="S48" s="5">
        <f>SUM('Mountaineer:Charles Town'!S49)</f>
        <v>310</v>
      </c>
      <c r="T48" s="5">
        <f>SUM('Mountaineer:Charles Town'!T49)</f>
        <v>36199</v>
      </c>
      <c r="U48" s="5">
        <f>SUM('Mountaineer:Charles Town'!U49)</f>
        <v>308260</v>
      </c>
      <c r="V48" s="5">
        <f>SUM('Mountaineer:Charles Town'!V49)</f>
        <v>0</v>
      </c>
      <c r="W48" s="5">
        <f>SUM('Mountaineer:Charles Town'!W49)</f>
        <v>34897.75</v>
      </c>
      <c r="X48" s="5">
        <f>SUM('Mountaineer:Charles Town'!X49)</f>
        <v>21000.36</v>
      </c>
      <c r="Y48" s="5">
        <f>SUM('Mountaineer:Charles Town'!Y49)</f>
        <v>13089.5</v>
      </c>
      <c r="Z48" s="5">
        <f>SUM('Mountaineer:Charles Town'!Z49)</f>
        <v>0</v>
      </c>
      <c r="AA48" s="5">
        <f>SUM('Mountaineer:Charles Town'!AA49)</f>
        <v>17019</v>
      </c>
      <c r="AB48" s="5">
        <f>SUM('Mountaineer:Charles Town'!AB49)</f>
        <v>111654</v>
      </c>
      <c r="AC48" s="5">
        <f>SUM('Mountaineer:Charles Town'!AC49)</f>
        <v>31043</v>
      </c>
      <c r="AD48" s="5">
        <f>SUM('Mountaineer:Charles Town'!AD49)</f>
        <v>31331.5</v>
      </c>
      <c r="AE48" s="5">
        <f>SUM('Mountaineer:Charles Town'!AE49)</f>
        <v>2277807.36</v>
      </c>
      <c r="AF48" s="5">
        <f>SUM('Mountaineer:Charles Town'!AF49)</f>
        <v>797232.58</v>
      </c>
    </row>
    <row r="49" spans="1:32" ht="15" customHeight="1" x14ac:dyDescent="0.25">
      <c r="A49" s="20">
        <f t="shared" si="0"/>
        <v>45388</v>
      </c>
      <c r="B49" s="5">
        <f>SUM('Mountaineer:Charles Town'!B50)</f>
        <v>663616.75</v>
      </c>
      <c r="C49" s="5">
        <f>SUM('Mountaineer:Charles Town'!C50)</f>
        <v>62829.5</v>
      </c>
      <c r="D49" s="5">
        <f>SUM('Mountaineer:Charles Town'!D50)</f>
        <v>0</v>
      </c>
      <c r="E49" s="5">
        <f>SUM('Mountaineer:Charles Town'!E50)</f>
        <v>122462</v>
      </c>
      <c r="F49" s="5">
        <f>SUM('Mountaineer:Charles Town'!F50)</f>
        <v>0</v>
      </c>
      <c r="G49" s="5">
        <f>SUM('Mountaineer:Charles Town'!G50)</f>
        <v>0</v>
      </c>
      <c r="H49" s="5">
        <f>SUM('Mountaineer:Charles Town'!H50)</f>
        <v>38320</v>
      </c>
      <c r="I49" s="5">
        <f>SUM('Mountaineer:Charles Town'!I50)</f>
        <v>34773</v>
      </c>
      <c r="J49" s="5">
        <f>SUM('Mountaineer:Charles Town'!J50)</f>
        <v>47876</v>
      </c>
      <c r="K49" s="5">
        <f>SUM('Mountaineer:Charles Town'!K50)</f>
        <v>8324</v>
      </c>
      <c r="L49" s="5">
        <f>SUM('Mountaineer:Charles Town'!L50)</f>
        <v>23462</v>
      </c>
      <c r="M49" s="5">
        <f>SUM('Mountaineer:Charles Town'!M50)</f>
        <v>205201</v>
      </c>
      <c r="N49" s="5">
        <f>SUM('Mountaineer:Charles Town'!N50)</f>
        <v>225059.5</v>
      </c>
      <c r="O49" s="5">
        <f>SUM('Mountaineer:Charles Town'!O50)</f>
        <v>89964</v>
      </c>
      <c r="P49" s="5">
        <f>SUM('Mountaineer:Charles Town'!P50)</f>
        <v>33513</v>
      </c>
      <c r="Q49" s="5">
        <f>SUM('Mountaineer:Charles Town'!Q50)</f>
        <v>24379.75</v>
      </c>
      <c r="R49" s="5">
        <f>SUM('Mountaineer:Charles Town'!R50)</f>
        <v>86314</v>
      </c>
      <c r="S49" s="5">
        <f>SUM('Mountaineer:Charles Town'!S50)</f>
        <v>0</v>
      </c>
      <c r="T49" s="5">
        <f>SUM('Mountaineer:Charles Town'!T50)</f>
        <v>60287.75</v>
      </c>
      <c r="U49" s="5">
        <f>SUM('Mountaineer:Charles Town'!U50)</f>
        <v>139127.25</v>
      </c>
      <c r="V49" s="5">
        <f>SUM('Mountaineer:Charles Town'!V50)</f>
        <v>0</v>
      </c>
      <c r="W49" s="5">
        <f>SUM('Mountaineer:Charles Town'!W50)</f>
        <v>18780.5</v>
      </c>
      <c r="X49" s="5">
        <f>SUM('Mountaineer:Charles Town'!X50)</f>
        <v>2391.3200000000002</v>
      </c>
      <c r="Y49" s="5">
        <f>SUM('Mountaineer:Charles Town'!Y50)</f>
        <v>6187.5</v>
      </c>
      <c r="Z49" s="5">
        <f>SUM('Mountaineer:Charles Town'!Z50)</f>
        <v>0</v>
      </c>
      <c r="AA49" s="5">
        <f>SUM('Mountaineer:Charles Town'!AA50)</f>
        <v>12983</v>
      </c>
      <c r="AB49" s="5">
        <f>SUM('Mountaineer:Charles Town'!AB50)</f>
        <v>63387</v>
      </c>
      <c r="AC49" s="5">
        <f>SUM('Mountaineer:Charles Town'!AC50)</f>
        <v>33871</v>
      </c>
      <c r="AD49" s="5">
        <f>SUM('Mountaineer:Charles Town'!AD50)</f>
        <v>24031.5</v>
      </c>
      <c r="AE49" s="5">
        <f>SUM('Mountaineer:Charles Town'!AE50)</f>
        <v>2027141.32</v>
      </c>
      <c r="AF49" s="5">
        <f>SUM('Mountaineer:Charles Town'!AF50)</f>
        <v>709499.47</v>
      </c>
    </row>
    <row r="50" spans="1:32" ht="15" customHeight="1" x14ac:dyDescent="0.25">
      <c r="A50" s="20">
        <f t="shared" si="0"/>
        <v>45395</v>
      </c>
      <c r="B50" s="5">
        <f>SUM('Mountaineer:Charles Town'!B51)</f>
        <v>551379.75</v>
      </c>
      <c r="C50" s="5">
        <f>SUM('Mountaineer:Charles Town'!C51)</f>
        <v>65988</v>
      </c>
      <c r="D50" s="5">
        <f>SUM('Mountaineer:Charles Town'!D51)</f>
        <v>0</v>
      </c>
      <c r="E50" s="5">
        <f>SUM('Mountaineer:Charles Town'!E51)</f>
        <v>192758</v>
      </c>
      <c r="F50" s="5">
        <f>SUM('Mountaineer:Charles Town'!F51)</f>
        <v>0</v>
      </c>
      <c r="G50" s="5">
        <f>SUM('Mountaineer:Charles Town'!G51)</f>
        <v>0</v>
      </c>
      <c r="H50" s="5">
        <f>SUM('Mountaineer:Charles Town'!H51)</f>
        <v>43816</v>
      </c>
      <c r="I50" s="5">
        <f>SUM('Mountaineer:Charles Town'!I51)</f>
        <v>42436</v>
      </c>
      <c r="J50" s="5">
        <f>SUM('Mountaineer:Charles Town'!J51)</f>
        <v>37619</v>
      </c>
      <c r="K50" s="5">
        <f>SUM('Mountaineer:Charles Town'!K51)</f>
        <v>8362</v>
      </c>
      <c r="L50" s="5">
        <f>SUM('Mountaineer:Charles Town'!L51)</f>
        <v>33777</v>
      </c>
      <c r="M50" s="5">
        <f>SUM('Mountaineer:Charles Town'!M51)</f>
        <v>61165</v>
      </c>
      <c r="N50" s="5">
        <f>SUM('Mountaineer:Charles Town'!N51)</f>
        <v>302413.25</v>
      </c>
      <c r="O50" s="5">
        <f>SUM('Mountaineer:Charles Town'!O51)</f>
        <v>92986</v>
      </c>
      <c r="P50" s="5">
        <f>SUM('Mountaineer:Charles Town'!P51)</f>
        <v>26984</v>
      </c>
      <c r="Q50" s="5">
        <f>SUM('Mountaineer:Charles Town'!Q51)</f>
        <v>24530</v>
      </c>
      <c r="R50" s="5">
        <f>SUM('Mountaineer:Charles Town'!R51)</f>
        <v>89586</v>
      </c>
      <c r="S50" s="5">
        <f>SUM('Mountaineer:Charles Town'!S51)</f>
        <v>0</v>
      </c>
      <c r="T50" s="5">
        <f>SUM('Mountaineer:Charles Town'!T51)</f>
        <v>181.5</v>
      </c>
      <c r="U50" s="5">
        <f>SUM('Mountaineer:Charles Town'!U51)</f>
        <v>174338.75</v>
      </c>
      <c r="V50" s="5">
        <f>SUM('Mountaineer:Charles Town'!V51)</f>
        <v>0</v>
      </c>
      <c r="W50" s="5">
        <f>SUM('Mountaineer:Charles Town'!W51)</f>
        <v>27071.25</v>
      </c>
      <c r="X50" s="5">
        <f>SUM('Mountaineer:Charles Town'!X51)</f>
        <v>11340.029999999999</v>
      </c>
      <c r="Y50" s="5">
        <f>SUM('Mountaineer:Charles Town'!Y51)</f>
        <v>19127</v>
      </c>
      <c r="Z50" s="5">
        <f>SUM('Mountaineer:Charles Town'!Z51)</f>
        <v>0</v>
      </c>
      <c r="AA50" s="5">
        <f>SUM('Mountaineer:Charles Town'!AA51)</f>
        <v>16883</v>
      </c>
      <c r="AB50" s="5">
        <f>SUM('Mountaineer:Charles Town'!AB51)</f>
        <v>70421</v>
      </c>
      <c r="AC50" s="5">
        <f>SUM('Mountaineer:Charles Town'!AC51)</f>
        <v>33714.5</v>
      </c>
      <c r="AD50" s="5">
        <f>SUM('Mountaineer:Charles Town'!AD51)</f>
        <v>2784.5</v>
      </c>
      <c r="AE50" s="5">
        <f>SUM('Mountaineer:Charles Town'!AE51)</f>
        <v>1929661.53</v>
      </c>
      <c r="AF50" s="5">
        <f>SUM('Mountaineer:Charles Town'!AF51)</f>
        <v>675381.53</v>
      </c>
    </row>
    <row r="51" spans="1:32" ht="15" customHeight="1" x14ac:dyDescent="0.25">
      <c r="A51" s="20">
        <f t="shared" si="0"/>
        <v>45402</v>
      </c>
      <c r="B51" s="5">
        <f>SUM('Mountaineer:Charles Town'!B52)</f>
        <v>474568.75</v>
      </c>
      <c r="C51" s="5">
        <f>SUM('Mountaineer:Charles Town'!C52)</f>
        <v>168470</v>
      </c>
      <c r="D51" s="5">
        <f>SUM('Mountaineer:Charles Town'!D52)</f>
        <v>0</v>
      </c>
      <c r="E51" s="5">
        <f>SUM('Mountaineer:Charles Town'!E52)</f>
        <v>4024.760000000002</v>
      </c>
      <c r="F51" s="5">
        <f>SUM('Mountaineer:Charles Town'!F52)</f>
        <v>0</v>
      </c>
      <c r="G51" s="5">
        <f>SUM('Mountaineer:Charles Town'!G52)</f>
        <v>0</v>
      </c>
      <c r="H51" s="5">
        <f>SUM('Mountaineer:Charles Town'!H52)</f>
        <v>19887</v>
      </c>
      <c r="I51" s="5">
        <f>SUM('Mountaineer:Charles Town'!I52)</f>
        <v>44213</v>
      </c>
      <c r="J51" s="5">
        <f>SUM('Mountaineer:Charles Town'!J52)</f>
        <v>63606</v>
      </c>
      <c r="K51" s="5">
        <f>SUM('Mountaineer:Charles Town'!K52)</f>
        <v>11765</v>
      </c>
      <c r="L51" s="5">
        <f>SUM('Mountaineer:Charles Town'!L52)</f>
        <v>9587</v>
      </c>
      <c r="M51" s="5">
        <f>SUM('Mountaineer:Charles Town'!M52)</f>
        <v>137738.75</v>
      </c>
      <c r="N51" s="5">
        <f>SUM('Mountaineer:Charles Town'!N52)</f>
        <v>184022</v>
      </c>
      <c r="O51" s="5">
        <f>SUM('Mountaineer:Charles Town'!O52)</f>
        <v>50225</v>
      </c>
      <c r="P51" s="5">
        <f>SUM('Mountaineer:Charles Town'!P52)</f>
        <v>24868.5</v>
      </c>
      <c r="Q51" s="5">
        <f>SUM('Mountaineer:Charles Town'!Q52)</f>
        <v>17478.5</v>
      </c>
      <c r="R51" s="5">
        <f>SUM('Mountaineer:Charles Town'!R52)</f>
        <v>95407</v>
      </c>
      <c r="S51" s="5">
        <f>SUM('Mountaineer:Charles Town'!S52)</f>
        <v>0</v>
      </c>
      <c r="T51" s="5">
        <f>SUM('Mountaineer:Charles Town'!T52)</f>
        <v>16537.5</v>
      </c>
      <c r="U51" s="5">
        <f>SUM('Mountaineer:Charles Town'!U52)</f>
        <v>268741.25</v>
      </c>
      <c r="V51" s="5">
        <f>SUM('Mountaineer:Charles Town'!V52)</f>
        <v>0</v>
      </c>
      <c r="W51" s="5">
        <f>SUM('Mountaineer:Charles Town'!W52)</f>
        <v>27722</v>
      </c>
      <c r="X51" s="5">
        <f>SUM('Mountaineer:Charles Town'!X52)</f>
        <v>39496.57</v>
      </c>
      <c r="Y51" s="5">
        <f>SUM('Mountaineer:Charles Town'!Y52)</f>
        <v>213.5</v>
      </c>
      <c r="Z51" s="5">
        <f>SUM('Mountaineer:Charles Town'!Z52)</f>
        <v>0</v>
      </c>
      <c r="AA51" s="5">
        <f>SUM('Mountaineer:Charles Town'!AA52)</f>
        <v>2353</v>
      </c>
      <c r="AB51" s="5">
        <f>SUM('Mountaineer:Charles Town'!AB52)</f>
        <v>80727.5</v>
      </c>
      <c r="AC51" s="5">
        <f>SUM('Mountaineer:Charles Town'!AC52)</f>
        <v>26125.5</v>
      </c>
      <c r="AD51" s="5">
        <f>SUM('Mountaineer:Charles Town'!AD52)</f>
        <v>31569</v>
      </c>
      <c r="AE51" s="5">
        <f>SUM('Mountaineer:Charles Town'!AE52)</f>
        <v>1799347.08</v>
      </c>
      <c r="AF51" s="5">
        <f>SUM('Mountaineer:Charles Town'!AF52)</f>
        <v>629771.48</v>
      </c>
    </row>
    <row r="52" spans="1:32" ht="15" customHeight="1" x14ac:dyDescent="0.25">
      <c r="A52" s="20">
        <f t="shared" si="0"/>
        <v>45409</v>
      </c>
      <c r="B52" s="5">
        <f>SUM('Mountaineer:Charles Town'!B53)</f>
        <v>589996</v>
      </c>
      <c r="C52" s="5">
        <f>SUM('Mountaineer:Charles Town'!C53)</f>
        <v>154425.5</v>
      </c>
      <c r="D52" s="5">
        <f>SUM('Mountaineer:Charles Town'!D53)</f>
        <v>0</v>
      </c>
      <c r="E52" s="5">
        <f>SUM('Mountaineer:Charles Town'!E53)</f>
        <v>126051</v>
      </c>
      <c r="F52" s="5">
        <f>SUM('Mountaineer:Charles Town'!F53)</f>
        <v>0</v>
      </c>
      <c r="G52" s="5">
        <f>SUM('Mountaineer:Charles Town'!G53)</f>
        <v>0</v>
      </c>
      <c r="H52" s="5">
        <f>SUM('Mountaineer:Charles Town'!H53)</f>
        <v>23442</v>
      </c>
      <c r="I52" s="5">
        <f>SUM('Mountaineer:Charles Town'!I53)</f>
        <v>25465</v>
      </c>
      <c r="J52" s="5">
        <f>SUM('Mountaineer:Charles Town'!J53)</f>
        <v>64613</v>
      </c>
      <c r="K52" s="5">
        <f>SUM('Mountaineer:Charles Town'!K53)</f>
        <v>24904</v>
      </c>
      <c r="L52" s="5">
        <f>SUM('Mountaineer:Charles Town'!L53)</f>
        <v>54253</v>
      </c>
      <c r="M52" s="5">
        <f>SUM('Mountaineer:Charles Town'!M53)</f>
        <v>111507.25</v>
      </c>
      <c r="N52" s="5">
        <f>SUM('Mountaineer:Charles Town'!N53)</f>
        <v>250330.25</v>
      </c>
      <c r="O52" s="5">
        <f>SUM('Mountaineer:Charles Town'!O53)</f>
        <v>64790</v>
      </c>
      <c r="P52" s="5">
        <f>SUM('Mountaineer:Charles Town'!P53)</f>
        <v>29894.5</v>
      </c>
      <c r="Q52" s="5">
        <f>SUM('Mountaineer:Charles Town'!Q53)</f>
        <v>63033.75</v>
      </c>
      <c r="R52" s="5">
        <f>SUM('Mountaineer:Charles Town'!R53)</f>
        <v>94155</v>
      </c>
      <c r="S52" s="5">
        <f>SUM('Mountaineer:Charles Town'!S53)</f>
        <v>470</v>
      </c>
      <c r="T52" s="5">
        <f>SUM('Mountaineer:Charles Town'!T53)</f>
        <v>48949.25</v>
      </c>
      <c r="U52" s="5">
        <f>SUM('Mountaineer:Charles Town'!U53)</f>
        <v>251958.25</v>
      </c>
      <c r="V52" s="5">
        <f>SUM('Mountaineer:Charles Town'!V53)</f>
        <v>0</v>
      </c>
      <c r="W52" s="5">
        <f>SUM('Mountaineer:Charles Town'!W53)</f>
        <v>26428.5</v>
      </c>
      <c r="X52" s="5">
        <f>SUM('Mountaineer:Charles Town'!X53)</f>
        <v>24734.59</v>
      </c>
      <c r="Y52" s="5">
        <f>SUM('Mountaineer:Charles Town'!Y53)</f>
        <v>3941</v>
      </c>
      <c r="Z52" s="5">
        <f>SUM('Mountaineer:Charles Town'!Z53)</f>
        <v>0</v>
      </c>
      <c r="AA52" s="5">
        <f>SUM('Mountaineer:Charles Town'!AA53)</f>
        <v>27377</v>
      </c>
      <c r="AB52" s="5">
        <f>SUM('Mountaineer:Charles Town'!AB53)</f>
        <v>59816.5</v>
      </c>
      <c r="AC52" s="5">
        <f>SUM('Mountaineer:Charles Town'!AC53)</f>
        <v>-23769.5</v>
      </c>
      <c r="AD52" s="5">
        <f>SUM('Mountaineer:Charles Town'!AD53)</f>
        <v>30826.5</v>
      </c>
      <c r="AE52" s="5">
        <f>SUM('Mountaineer:Charles Town'!AE53)</f>
        <v>2127592.34</v>
      </c>
      <c r="AF52" s="5">
        <f>SUM('Mountaineer:Charles Town'!AF53)</f>
        <v>744657.32000000007</v>
      </c>
    </row>
    <row r="53" spans="1:32" ht="15" customHeight="1" x14ac:dyDescent="0.25">
      <c r="A53" s="20">
        <f t="shared" si="0"/>
        <v>45416</v>
      </c>
      <c r="B53" s="5">
        <f>SUM('Mountaineer:Charles Town'!B54)</f>
        <v>525232.5</v>
      </c>
      <c r="C53" s="5">
        <f>SUM('Mountaineer:Charles Town'!C54)</f>
        <v>74068.5</v>
      </c>
      <c r="D53" s="5">
        <f>SUM('Mountaineer:Charles Town'!D54)</f>
        <v>0</v>
      </c>
      <c r="E53" s="5">
        <f>SUM('Mountaineer:Charles Town'!E54)</f>
        <v>69095</v>
      </c>
      <c r="F53" s="5">
        <f>SUM('Mountaineer:Charles Town'!F54)</f>
        <v>0</v>
      </c>
      <c r="G53" s="5">
        <f>SUM('Mountaineer:Charles Town'!G54)</f>
        <v>0</v>
      </c>
      <c r="H53" s="5">
        <f>SUM('Mountaineer:Charles Town'!H54)</f>
        <v>25805</v>
      </c>
      <c r="I53" s="5">
        <f>SUM('Mountaineer:Charles Town'!I54)</f>
        <v>55179</v>
      </c>
      <c r="J53" s="5">
        <f>SUM('Mountaineer:Charles Town'!J54)</f>
        <v>59820</v>
      </c>
      <c r="K53" s="5">
        <f>SUM('Mountaineer:Charles Town'!K54)</f>
        <v>9983</v>
      </c>
      <c r="L53" s="5">
        <f>SUM('Mountaineer:Charles Town'!L54)</f>
        <v>34014</v>
      </c>
      <c r="M53" s="5">
        <f>SUM('Mountaineer:Charles Town'!M54)</f>
        <v>-6346</v>
      </c>
      <c r="N53" s="5">
        <f>SUM('Mountaineer:Charles Town'!N54)</f>
        <v>135972.75</v>
      </c>
      <c r="O53" s="5">
        <f>SUM('Mountaineer:Charles Town'!O54)</f>
        <v>65062</v>
      </c>
      <c r="P53" s="5">
        <f>SUM('Mountaineer:Charles Town'!P54)</f>
        <v>15503.5</v>
      </c>
      <c r="Q53" s="5">
        <f>SUM('Mountaineer:Charles Town'!Q54)</f>
        <v>16109.25</v>
      </c>
      <c r="R53" s="5">
        <f>SUM('Mountaineer:Charles Town'!R54)</f>
        <v>87814</v>
      </c>
      <c r="S53" s="5">
        <f>SUM('Mountaineer:Charles Town'!S54)</f>
        <v>350</v>
      </c>
      <c r="T53" s="5">
        <f>SUM('Mountaineer:Charles Town'!T54)</f>
        <v>36483</v>
      </c>
      <c r="U53" s="5">
        <f>SUM('Mountaineer:Charles Town'!U54)</f>
        <v>168638.75</v>
      </c>
      <c r="V53" s="5">
        <f>SUM('Mountaineer:Charles Town'!V54)</f>
        <v>0</v>
      </c>
      <c r="W53" s="5">
        <f>SUM('Mountaineer:Charles Town'!W54)</f>
        <v>28981.5</v>
      </c>
      <c r="X53" s="5">
        <f>SUM('Mountaineer:Charles Town'!X54)</f>
        <v>17504.689999999999</v>
      </c>
      <c r="Y53" s="5">
        <f>SUM('Mountaineer:Charles Town'!Y54)</f>
        <v>4381</v>
      </c>
      <c r="Z53" s="5">
        <f>SUM('Mountaineer:Charles Town'!Z54)</f>
        <v>0</v>
      </c>
      <c r="AA53" s="5">
        <f>SUM('Mountaineer:Charles Town'!AA54)</f>
        <v>11695</v>
      </c>
      <c r="AB53" s="5">
        <f>SUM('Mountaineer:Charles Town'!AB54)</f>
        <v>72621</v>
      </c>
      <c r="AC53" s="5">
        <f>SUM('Mountaineer:Charles Town'!AC54)</f>
        <v>17869.5</v>
      </c>
      <c r="AD53" s="5">
        <f>SUM('Mountaineer:Charles Town'!AD54)</f>
        <v>38696.5</v>
      </c>
      <c r="AE53" s="5">
        <f>SUM('Mountaineer:Charles Town'!AE54)</f>
        <v>1564533.44</v>
      </c>
      <c r="AF53" s="5">
        <f>SUM('Mountaineer:Charles Town'!AF54)</f>
        <v>547586.71</v>
      </c>
    </row>
    <row r="54" spans="1:32" ht="15" customHeight="1" x14ac:dyDescent="0.25">
      <c r="A54" s="20">
        <f t="shared" si="0"/>
        <v>45423</v>
      </c>
      <c r="B54" s="5">
        <f>SUM('Mountaineer:Charles Town'!B55)</f>
        <v>490996.01</v>
      </c>
      <c r="C54" s="5">
        <f>SUM('Mountaineer:Charles Town'!C55)</f>
        <v>77136</v>
      </c>
      <c r="D54" s="5">
        <f>SUM('Mountaineer:Charles Town'!D55)</f>
        <v>0</v>
      </c>
      <c r="E54" s="5">
        <f>SUM('Mountaineer:Charles Town'!E55)</f>
        <v>105648</v>
      </c>
      <c r="F54" s="5">
        <f>SUM('Mountaineer:Charles Town'!F55)</f>
        <v>0</v>
      </c>
      <c r="G54" s="5">
        <f>SUM('Mountaineer:Charles Town'!G55)</f>
        <v>0</v>
      </c>
      <c r="H54" s="5">
        <f>SUM('Mountaineer:Charles Town'!H55)</f>
        <v>30686</v>
      </c>
      <c r="I54" s="5">
        <f>SUM('Mountaineer:Charles Town'!I55)</f>
        <v>23111</v>
      </c>
      <c r="J54" s="5">
        <f>SUM('Mountaineer:Charles Town'!J55)</f>
        <v>48506</v>
      </c>
      <c r="K54" s="5">
        <f>SUM('Mountaineer:Charles Town'!K55)</f>
        <v>1766</v>
      </c>
      <c r="L54" s="5">
        <f>SUM('Mountaineer:Charles Town'!L55)</f>
        <v>63646</v>
      </c>
      <c r="M54" s="5">
        <f>SUM('Mountaineer:Charles Town'!M55)</f>
        <v>61628</v>
      </c>
      <c r="N54" s="5">
        <f>SUM('Mountaineer:Charles Town'!N55)</f>
        <v>135310.5</v>
      </c>
      <c r="O54" s="5">
        <f>SUM('Mountaineer:Charles Town'!O55)</f>
        <v>40530</v>
      </c>
      <c r="P54" s="5">
        <f>SUM('Mountaineer:Charles Town'!P55)</f>
        <v>2.5</v>
      </c>
      <c r="Q54" s="5">
        <f>SUM('Mountaineer:Charles Town'!Q55)</f>
        <v>23141.75</v>
      </c>
      <c r="R54" s="5">
        <f>SUM('Mountaineer:Charles Town'!R55)</f>
        <v>94503</v>
      </c>
      <c r="S54" s="5">
        <f>SUM('Mountaineer:Charles Town'!S55)</f>
        <v>300</v>
      </c>
      <c r="T54" s="5">
        <f>SUM('Mountaineer:Charles Town'!T55)</f>
        <v>34460.5</v>
      </c>
      <c r="U54" s="5">
        <f>SUM('Mountaineer:Charles Town'!U55)</f>
        <v>192101.5</v>
      </c>
      <c r="V54" s="5">
        <f>SUM('Mountaineer:Charles Town'!V55)</f>
        <v>0</v>
      </c>
      <c r="W54" s="5">
        <f>SUM('Mountaineer:Charles Town'!W55)</f>
        <v>43614</v>
      </c>
      <c r="X54" s="5">
        <f>SUM('Mountaineer:Charles Town'!X55)</f>
        <v>8883.0199999999986</v>
      </c>
      <c r="Y54" s="5">
        <f>SUM('Mountaineer:Charles Town'!Y55)</f>
        <v>5847</v>
      </c>
      <c r="Z54" s="5">
        <f>SUM('Mountaineer:Charles Town'!Z55)</f>
        <v>0</v>
      </c>
      <c r="AA54" s="5">
        <f>SUM('Mountaineer:Charles Town'!AA55)</f>
        <v>8959</v>
      </c>
      <c r="AB54" s="5">
        <f>SUM('Mountaineer:Charles Town'!AB55)</f>
        <v>101430</v>
      </c>
      <c r="AC54" s="5">
        <f>SUM('Mountaineer:Charles Town'!AC55)</f>
        <v>34747</v>
      </c>
      <c r="AD54" s="5">
        <f>SUM('Mountaineer:Charles Town'!AD55)</f>
        <v>9104.5</v>
      </c>
      <c r="AE54" s="5">
        <f>SUM('Mountaineer:Charles Town'!AE55)</f>
        <v>1636057.28</v>
      </c>
      <c r="AF54" s="5">
        <f>SUM('Mountaineer:Charles Town'!AF55)</f>
        <v>572620.06000000006</v>
      </c>
    </row>
    <row r="55" spans="1:32" ht="15" customHeight="1" x14ac:dyDescent="0.25">
      <c r="A55" s="20">
        <f t="shared" si="0"/>
        <v>45430</v>
      </c>
      <c r="B55" s="5">
        <f>SUM('Mountaineer:Charles Town'!B56)</f>
        <v>379590.75</v>
      </c>
      <c r="C55" s="5">
        <f>SUM('Mountaineer:Charles Town'!C56)</f>
        <v>96913.5</v>
      </c>
      <c r="D55" s="5">
        <f>SUM('Mountaineer:Charles Town'!D56)</f>
        <v>0</v>
      </c>
      <c r="E55" s="5">
        <f>SUM('Mountaineer:Charles Town'!E56)</f>
        <v>162629</v>
      </c>
      <c r="F55" s="5">
        <f>SUM('Mountaineer:Charles Town'!F56)</f>
        <v>0</v>
      </c>
      <c r="G55" s="5">
        <f>SUM('Mountaineer:Charles Town'!G56)</f>
        <v>0</v>
      </c>
      <c r="H55" s="5">
        <f>SUM('Mountaineer:Charles Town'!H56)</f>
        <v>33866</v>
      </c>
      <c r="I55" s="5">
        <f>SUM('Mountaineer:Charles Town'!I56)</f>
        <v>251</v>
      </c>
      <c r="J55" s="5">
        <f>SUM('Mountaineer:Charles Town'!J56)</f>
        <v>39084</v>
      </c>
      <c r="K55" s="5">
        <f>SUM('Mountaineer:Charles Town'!K56)</f>
        <v>9736</v>
      </c>
      <c r="L55" s="5">
        <f>SUM('Mountaineer:Charles Town'!L56)</f>
        <v>23316</v>
      </c>
      <c r="M55" s="5">
        <f>SUM('Mountaineer:Charles Town'!M56)</f>
        <v>-60809</v>
      </c>
      <c r="N55" s="5">
        <f>SUM('Mountaineer:Charles Town'!N56)</f>
        <v>181156</v>
      </c>
      <c r="O55" s="5">
        <f>SUM('Mountaineer:Charles Town'!O56)</f>
        <v>74039</v>
      </c>
      <c r="P55" s="5">
        <f>SUM('Mountaineer:Charles Town'!P56)</f>
        <v>25789</v>
      </c>
      <c r="Q55" s="5">
        <f>SUM('Mountaineer:Charles Town'!Q56)</f>
        <v>20467.25</v>
      </c>
      <c r="R55" s="5">
        <f>SUM('Mountaineer:Charles Town'!R56)</f>
        <v>97437</v>
      </c>
      <c r="S55" s="5">
        <f>SUM('Mountaineer:Charles Town'!S56)</f>
        <v>360</v>
      </c>
      <c r="T55" s="5">
        <f>SUM('Mountaineer:Charles Town'!T56)</f>
        <v>22828</v>
      </c>
      <c r="U55" s="5">
        <f>SUM('Mountaineer:Charles Town'!U56)</f>
        <v>171325.5</v>
      </c>
      <c r="V55" s="5">
        <f>SUM('Mountaineer:Charles Town'!V56)</f>
        <v>0</v>
      </c>
      <c r="W55" s="5">
        <f>SUM('Mountaineer:Charles Town'!W56)</f>
        <v>34193</v>
      </c>
      <c r="X55" s="5">
        <f>SUM('Mountaineer:Charles Town'!X56)</f>
        <v>50462.799999999996</v>
      </c>
      <c r="Y55" s="5">
        <f>SUM('Mountaineer:Charles Town'!Y56)</f>
        <v>1728</v>
      </c>
      <c r="Z55" s="5">
        <f>SUM('Mountaineer:Charles Town'!Z56)</f>
        <v>0</v>
      </c>
      <c r="AA55" s="5">
        <f>SUM('Mountaineer:Charles Town'!AA56)</f>
        <v>10953</v>
      </c>
      <c r="AB55" s="5">
        <f>SUM('Mountaineer:Charles Town'!AB56)</f>
        <v>25185.7</v>
      </c>
      <c r="AC55" s="5">
        <f>SUM('Mountaineer:Charles Town'!AC56)</f>
        <v>27669.5</v>
      </c>
      <c r="AD55" s="5">
        <f>SUM('Mountaineer:Charles Town'!AD56)</f>
        <v>33698</v>
      </c>
      <c r="AE55" s="5">
        <f>SUM('Mountaineer:Charles Town'!AE56)</f>
        <v>1461869</v>
      </c>
      <c r="AF55" s="5">
        <f>SUM('Mountaineer:Charles Town'!AF56)</f>
        <v>511654.14</v>
      </c>
    </row>
    <row r="56" spans="1:32" ht="15" customHeight="1" x14ac:dyDescent="0.25">
      <c r="A56" s="20">
        <f t="shared" si="0"/>
        <v>45437</v>
      </c>
      <c r="B56" s="5">
        <f>SUM('Mountaineer:Charles Town'!B57)</f>
        <v>513515</v>
      </c>
      <c r="C56" s="5">
        <f>SUM('Mountaineer:Charles Town'!C57)</f>
        <v>73701.5</v>
      </c>
      <c r="D56" s="5">
        <f>SUM('Mountaineer:Charles Town'!D57)</f>
        <v>0</v>
      </c>
      <c r="E56" s="5">
        <f>SUM('Mountaineer:Charles Town'!E57)</f>
        <v>183261</v>
      </c>
      <c r="F56" s="5">
        <f>SUM('Mountaineer:Charles Town'!F57)</f>
        <v>0</v>
      </c>
      <c r="G56" s="5">
        <f>SUM('Mountaineer:Charles Town'!G57)</f>
        <v>0</v>
      </c>
      <c r="H56" s="5">
        <f>SUM('Mountaineer:Charles Town'!H57)</f>
        <v>24015</v>
      </c>
      <c r="I56" s="5">
        <f>SUM('Mountaineer:Charles Town'!I57)</f>
        <v>36203</v>
      </c>
      <c r="J56" s="5">
        <f>SUM('Mountaineer:Charles Town'!J57)</f>
        <v>61172</v>
      </c>
      <c r="K56" s="5">
        <f>SUM('Mountaineer:Charles Town'!K57)</f>
        <v>15137</v>
      </c>
      <c r="L56" s="5">
        <f>SUM('Mountaineer:Charles Town'!L57)</f>
        <v>39945</v>
      </c>
      <c r="M56" s="5">
        <f>SUM('Mountaineer:Charles Town'!M57)</f>
        <v>164569</v>
      </c>
      <c r="N56" s="5">
        <f>SUM('Mountaineer:Charles Town'!N57)</f>
        <v>262241</v>
      </c>
      <c r="O56" s="5">
        <f>SUM('Mountaineer:Charles Town'!O57)</f>
        <v>28905</v>
      </c>
      <c r="P56" s="5">
        <f>SUM('Mountaineer:Charles Town'!P57)</f>
        <v>18715</v>
      </c>
      <c r="Q56" s="5">
        <f>SUM('Mountaineer:Charles Town'!Q57)</f>
        <v>17846.25</v>
      </c>
      <c r="R56" s="5">
        <f>SUM('Mountaineer:Charles Town'!R57)</f>
        <v>92085</v>
      </c>
      <c r="S56" s="5">
        <f>SUM('Mountaineer:Charles Town'!S57)</f>
        <v>260</v>
      </c>
      <c r="T56" s="5">
        <f>SUM('Mountaineer:Charles Town'!T57)</f>
        <v>39305</v>
      </c>
      <c r="U56" s="5">
        <f>SUM('Mountaineer:Charles Town'!U57)</f>
        <v>215717.75</v>
      </c>
      <c r="V56" s="5">
        <f>SUM('Mountaineer:Charles Town'!V57)</f>
        <v>0</v>
      </c>
      <c r="W56" s="5">
        <f>SUM('Mountaineer:Charles Town'!W57)</f>
        <v>42129.25</v>
      </c>
      <c r="X56" s="5">
        <f>SUM('Mountaineer:Charles Town'!X57)</f>
        <v>19285.600000000002</v>
      </c>
      <c r="Y56" s="5">
        <f>SUM('Mountaineer:Charles Town'!Y57)</f>
        <v>6728</v>
      </c>
      <c r="Z56" s="5">
        <f>SUM('Mountaineer:Charles Town'!Z57)</f>
        <v>0</v>
      </c>
      <c r="AA56" s="5">
        <f>SUM('Mountaineer:Charles Town'!AA57)</f>
        <v>13367</v>
      </c>
      <c r="AB56" s="5">
        <f>SUM('Mountaineer:Charles Town'!AB57)</f>
        <v>97046</v>
      </c>
      <c r="AC56" s="5">
        <f>SUM('Mountaineer:Charles Town'!AC57)</f>
        <v>29349.5</v>
      </c>
      <c r="AD56" s="5">
        <f>SUM('Mountaineer:Charles Town'!AD57)</f>
        <v>24052.5</v>
      </c>
      <c r="AE56" s="5">
        <f>SUM('Mountaineer:Charles Town'!AE57)</f>
        <v>2018551.35</v>
      </c>
      <c r="AF56" s="5">
        <f>SUM('Mountaineer:Charles Town'!AF57)</f>
        <v>706492.98</v>
      </c>
    </row>
    <row r="57" spans="1:32" ht="15" customHeight="1" x14ac:dyDescent="0.25">
      <c r="A57" s="20">
        <f t="shared" si="0"/>
        <v>45444</v>
      </c>
      <c r="B57" s="5">
        <f>SUM('Mountaineer:Charles Town'!B58)</f>
        <v>444177.70999999996</v>
      </c>
      <c r="C57" s="5">
        <f>SUM('Mountaineer:Charles Town'!C58)</f>
        <v>37558</v>
      </c>
      <c r="D57" s="5">
        <f>SUM('Mountaineer:Charles Town'!D58)</f>
        <v>0</v>
      </c>
      <c r="E57" s="5">
        <f>SUM('Mountaineer:Charles Town'!E58)</f>
        <v>241227</v>
      </c>
      <c r="F57" s="5">
        <f>SUM('Mountaineer:Charles Town'!F58)</f>
        <v>0</v>
      </c>
      <c r="G57" s="5">
        <f>SUM('Mountaineer:Charles Town'!G58)</f>
        <v>0</v>
      </c>
      <c r="H57" s="5">
        <f>SUM('Mountaineer:Charles Town'!H58)</f>
        <v>28545</v>
      </c>
      <c r="I57" s="5">
        <f>SUM('Mountaineer:Charles Town'!I58)</f>
        <v>-17390</v>
      </c>
      <c r="J57" s="5">
        <f>SUM('Mountaineer:Charles Town'!J58)</f>
        <v>86226</v>
      </c>
      <c r="K57" s="5">
        <f>SUM('Mountaineer:Charles Town'!K58)</f>
        <v>11512</v>
      </c>
      <c r="L57" s="5">
        <f>SUM('Mountaineer:Charles Town'!L58)</f>
        <v>58162</v>
      </c>
      <c r="M57" s="5">
        <f>SUM('Mountaineer:Charles Town'!M58)</f>
        <v>34062</v>
      </c>
      <c r="N57" s="5">
        <f>SUM('Mountaineer:Charles Town'!N58)</f>
        <v>233993.5</v>
      </c>
      <c r="O57" s="5">
        <f>SUM('Mountaineer:Charles Town'!O58)</f>
        <v>82047</v>
      </c>
      <c r="P57" s="5">
        <f>SUM('Mountaineer:Charles Town'!P58)</f>
        <v>35120</v>
      </c>
      <c r="Q57" s="5">
        <f>SUM('Mountaineer:Charles Town'!Q58)</f>
        <v>28533.5</v>
      </c>
      <c r="R57" s="5">
        <f>SUM('Mountaineer:Charles Town'!R58)</f>
        <v>93796</v>
      </c>
      <c r="S57" s="5">
        <f>SUM('Mountaineer:Charles Town'!S58)</f>
        <v>6005</v>
      </c>
      <c r="T57" s="5">
        <f>SUM('Mountaineer:Charles Town'!T58)</f>
        <v>24201.75</v>
      </c>
      <c r="U57" s="5">
        <f>SUM('Mountaineer:Charles Town'!U58)</f>
        <v>151503.5</v>
      </c>
      <c r="V57" s="5">
        <f>SUM('Mountaineer:Charles Town'!V58)</f>
        <v>0</v>
      </c>
      <c r="W57" s="5">
        <f>SUM('Mountaineer:Charles Town'!W58)</f>
        <v>25200.75</v>
      </c>
      <c r="X57" s="5">
        <f>SUM('Mountaineer:Charles Town'!X58)</f>
        <v>7498.31</v>
      </c>
      <c r="Y57" s="5">
        <f>SUM('Mountaineer:Charles Town'!Y58)</f>
        <v>10774</v>
      </c>
      <c r="Z57" s="5">
        <f>SUM('Mountaineer:Charles Town'!Z58)</f>
        <v>0</v>
      </c>
      <c r="AA57" s="5">
        <f>SUM('Mountaineer:Charles Town'!AA58)</f>
        <v>21123</v>
      </c>
      <c r="AB57" s="5">
        <f>SUM('Mountaineer:Charles Town'!AB58)</f>
        <v>57983.5</v>
      </c>
      <c r="AC57" s="5">
        <f>SUM('Mountaineer:Charles Town'!AC58)</f>
        <v>27576.5</v>
      </c>
      <c r="AD57" s="5">
        <f>SUM('Mountaineer:Charles Town'!AD58)</f>
        <v>35575.5</v>
      </c>
      <c r="AE57" s="5">
        <f>SUM('Mountaineer:Charles Town'!AE58)</f>
        <v>1765011.52</v>
      </c>
      <c r="AF57" s="5">
        <f>SUM('Mountaineer:Charles Town'!AF58)</f>
        <v>617754.04</v>
      </c>
    </row>
    <row r="58" spans="1:32" ht="15" customHeight="1" x14ac:dyDescent="0.25">
      <c r="A58" s="20">
        <f t="shared" si="0"/>
        <v>45451</v>
      </c>
      <c r="B58" s="5">
        <f>SUM('Mountaineer:Charles Town'!B59)</f>
        <v>426690.75</v>
      </c>
      <c r="C58" s="5">
        <f>SUM('Mountaineer:Charles Town'!C59)</f>
        <v>67473.5</v>
      </c>
      <c r="D58" s="5">
        <f>SUM('Mountaineer:Charles Town'!D59)</f>
        <v>0</v>
      </c>
      <c r="E58" s="5">
        <f>SUM('Mountaineer:Charles Town'!E59)</f>
        <v>120613</v>
      </c>
      <c r="F58" s="5">
        <f>SUM('Mountaineer:Charles Town'!F59)</f>
        <v>0</v>
      </c>
      <c r="G58" s="5">
        <f>SUM('Mountaineer:Charles Town'!G59)</f>
        <v>0</v>
      </c>
      <c r="H58" s="5">
        <f>SUM('Mountaineer:Charles Town'!H59)</f>
        <v>9272</v>
      </c>
      <c r="I58" s="5">
        <f>SUM('Mountaineer:Charles Town'!I59)</f>
        <v>29634</v>
      </c>
      <c r="J58" s="5">
        <f>SUM('Mountaineer:Charles Town'!J59)</f>
        <v>64418</v>
      </c>
      <c r="K58" s="5">
        <f>SUM('Mountaineer:Charles Town'!K59)</f>
        <v>8624</v>
      </c>
      <c r="L58" s="5">
        <f>SUM('Mountaineer:Charles Town'!L59)</f>
        <v>40265</v>
      </c>
      <c r="M58" s="5">
        <f>SUM('Mountaineer:Charles Town'!M59)</f>
        <v>88573</v>
      </c>
      <c r="N58" s="5">
        <f>SUM('Mountaineer:Charles Town'!N59)</f>
        <v>202720.25</v>
      </c>
      <c r="O58" s="5">
        <f>SUM('Mountaineer:Charles Town'!O59)</f>
        <v>71629</v>
      </c>
      <c r="P58" s="5">
        <f>SUM('Mountaineer:Charles Town'!P59)</f>
        <v>24427</v>
      </c>
      <c r="Q58" s="5">
        <f>SUM('Mountaineer:Charles Town'!Q59)</f>
        <v>33324</v>
      </c>
      <c r="R58" s="5">
        <f>SUM('Mountaineer:Charles Town'!R59)</f>
        <v>87059</v>
      </c>
      <c r="S58" s="5">
        <f>SUM('Mountaineer:Charles Town'!S59)</f>
        <v>410</v>
      </c>
      <c r="T58" s="5">
        <f>SUM('Mountaineer:Charles Town'!T59)</f>
        <v>34112.75</v>
      </c>
      <c r="U58" s="5">
        <f>SUM('Mountaineer:Charles Town'!U59)</f>
        <v>127818.5</v>
      </c>
      <c r="V58" s="5">
        <f>SUM('Mountaineer:Charles Town'!V59)</f>
        <v>0</v>
      </c>
      <c r="W58" s="5">
        <f>SUM('Mountaineer:Charles Town'!W59)</f>
        <v>31314.75</v>
      </c>
      <c r="X58" s="5">
        <f>SUM('Mountaineer:Charles Town'!X59)</f>
        <v>12138.04</v>
      </c>
      <c r="Y58" s="5">
        <f>SUM('Mountaineer:Charles Town'!Y59)</f>
        <v>13852</v>
      </c>
      <c r="Z58" s="5">
        <f>SUM('Mountaineer:Charles Town'!Z59)</f>
        <v>0</v>
      </c>
      <c r="AA58" s="5">
        <f>SUM('Mountaineer:Charles Town'!AA59)</f>
        <v>13396</v>
      </c>
      <c r="AB58" s="5">
        <f>SUM('Mountaineer:Charles Town'!AB59)</f>
        <v>93607.5</v>
      </c>
      <c r="AC58" s="5">
        <f>SUM('Mountaineer:Charles Town'!AC59)</f>
        <v>17477</v>
      </c>
      <c r="AD58" s="5">
        <f>SUM('Mountaineer:Charles Town'!AD59)</f>
        <v>12732.5</v>
      </c>
      <c r="AE58" s="5">
        <f>SUM('Mountaineer:Charles Town'!AE59)</f>
        <v>1631581.54</v>
      </c>
      <c r="AF58" s="5">
        <f>SUM('Mountaineer:Charles Town'!AF59)</f>
        <v>571053.54</v>
      </c>
    </row>
    <row r="59" spans="1:32" ht="15" customHeight="1" x14ac:dyDescent="0.25">
      <c r="A59" s="20">
        <f t="shared" si="0"/>
        <v>45458</v>
      </c>
      <c r="B59" s="5">
        <f>SUM('Mountaineer:Charles Town'!B60)</f>
        <v>660025.75</v>
      </c>
      <c r="C59" s="5">
        <f>SUM('Mountaineer:Charles Town'!C60)</f>
        <v>111185</v>
      </c>
      <c r="D59" s="5">
        <f>SUM('Mountaineer:Charles Town'!D60)</f>
        <v>0</v>
      </c>
      <c r="E59" s="5">
        <f>SUM('Mountaineer:Charles Town'!E60)</f>
        <v>170822</v>
      </c>
      <c r="F59" s="5">
        <f>SUM('Mountaineer:Charles Town'!F60)</f>
        <v>0</v>
      </c>
      <c r="G59" s="5">
        <f>SUM('Mountaineer:Charles Town'!G60)</f>
        <v>0</v>
      </c>
      <c r="H59" s="5">
        <f>SUM('Mountaineer:Charles Town'!H60)</f>
        <v>8491</v>
      </c>
      <c r="I59" s="5">
        <f>SUM('Mountaineer:Charles Town'!I60)</f>
        <v>27254</v>
      </c>
      <c r="J59" s="5">
        <f>SUM('Mountaineer:Charles Town'!J60)</f>
        <v>37491</v>
      </c>
      <c r="K59" s="5">
        <f>SUM('Mountaineer:Charles Town'!K60)</f>
        <v>4418</v>
      </c>
      <c r="L59" s="5">
        <f>SUM('Mountaineer:Charles Town'!L60)</f>
        <v>26064</v>
      </c>
      <c r="M59" s="5">
        <f>SUM('Mountaineer:Charles Town'!M60)</f>
        <v>142502</v>
      </c>
      <c r="N59" s="5">
        <f>SUM('Mountaineer:Charles Town'!N60)</f>
        <v>98707.75</v>
      </c>
      <c r="O59" s="5">
        <f>SUM('Mountaineer:Charles Town'!O60)</f>
        <v>86179</v>
      </c>
      <c r="P59" s="5">
        <f>SUM('Mountaineer:Charles Town'!P60)</f>
        <v>33077</v>
      </c>
      <c r="Q59" s="5">
        <f>SUM('Mountaineer:Charles Town'!Q60)</f>
        <v>18352.75</v>
      </c>
      <c r="R59" s="5">
        <f>SUM('Mountaineer:Charles Town'!R60)</f>
        <v>85280</v>
      </c>
      <c r="S59" s="5">
        <f>SUM('Mountaineer:Charles Town'!S60)</f>
        <v>470</v>
      </c>
      <c r="T59" s="5">
        <f>SUM('Mountaineer:Charles Town'!T60)</f>
        <v>40779.25</v>
      </c>
      <c r="U59" s="5">
        <f>SUM('Mountaineer:Charles Town'!U60)</f>
        <v>173093.25</v>
      </c>
      <c r="V59" s="5">
        <f>SUM('Mountaineer:Charles Town'!V60)</f>
        <v>0</v>
      </c>
      <c r="W59" s="5">
        <f>SUM('Mountaineer:Charles Town'!W60)</f>
        <v>56698.75</v>
      </c>
      <c r="X59" s="5">
        <f>SUM('Mountaineer:Charles Town'!X60)</f>
        <v>26406.7</v>
      </c>
      <c r="Y59" s="5">
        <f>SUM('Mountaineer:Charles Town'!Y60)</f>
        <v>9620</v>
      </c>
      <c r="Z59" s="5">
        <f>SUM('Mountaineer:Charles Town'!Z60)</f>
        <v>0</v>
      </c>
      <c r="AA59" s="5">
        <f>SUM('Mountaineer:Charles Town'!AA60)</f>
        <v>25112</v>
      </c>
      <c r="AB59" s="5">
        <f>SUM('Mountaineer:Charles Town'!AB60)</f>
        <v>44938.5</v>
      </c>
      <c r="AC59" s="5">
        <f>SUM('Mountaineer:Charles Town'!AC60)</f>
        <v>18063.5</v>
      </c>
      <c r="AD59" s="5">
        <f>SUM('Mountaineer:Charles Town'!AD60)</f>
        <v>26213</v>
      </c>
      <c r="AE59" s="5">
        <f>SUM('Mountaineer:Charles Town'!AE60)</f>
        <v>1931244.2</v>
      </c>
      <c r="AF59" s="5">
        <f>SUM('Mountaineer:Charles Town'!AF60)</f>
        <v>675935.48</v>
      </c>
    </row>
    <row r="60" spans="1:32" ht="15" customHeight="1" x14ac:dyDescent="0.25">
      <c r="A60" s="20">
        <f t="shared" si="0"/>
        <v>45465</v>
      </c>
      <c r="B60" s="5">
        <f>SUM('Mountaineer:Charles Town'!B61)</f>
        <v>434984.75</v>
      </c>
      <c r="C60" s="5">
        <f>SUM('Mountaineer:Charles Town'!C61)</f>
        <v>148232</v>
      </c>
      <c r="D60" s="5">
        <f>SUM('Mountaineer:Charles Town'!D61)</f>
        <v>0</v>
      </c>
      <c r="E60" s="5">
        <f>SUM('Mountaineer:Charles Town'!E61)</f>
        <v>38127</v>
      </c>
      <c r="F60" s="5">
        <f>SUM('Mountaineer:Charles Town'!F61)</f>
        <v>0</v>
      </c>
      <c r="G60" s="5">
        <f>SUM('Mountaineer:Charles Town'!G61)</f>
        <v>0</v>
      </c>
      <c r="H60" s="5">
        <f>SUM('Mountaineer:Charles Town'!H61)</f>
        <v>24819</v>
      </c>
      <c r="I60" s="5">
        <f>SUM('Mountaineer:Charles Town'!I61)</f>
        <v>38429</v>
      </c>
      <c r="J60" s="5">
        <f>SUM('Mountaineer:Charles Town'!J61)</f>
        <v>39370</v>
      </c>
      <c r="K60" s="5">
        <f>SUM('Mountaineer:Charles Town'!K61)</f>
        <v>20229</v>
      </c>
      <c r="L60" s="5">
        <f>SUM('Mountaineer:Charles Town'!L61)</f>
        <v>38422</v>
      </c>
      <c r="M60" s="5">
        <f>SUM('Mountaineer:Charles Town'!M61)</f>
        <v>35905</v>
      </c>
      <c r="N60" s="5">
        <f>SUM('Mountaineer:Charles Town'!N61)</f>
        <v>144483</v>
      </c>
      <c r="O60" s="5">
        <f>SUM('Mountaineer:Charles Town'!O61)</f>
        <v>-24037</v>
      </c>
      <c r="P60" s="5">
        <f>SUM('Mountaineer:Charles Town'!P61)</f>
        <v>21001</v>
      </c>
      <c r="Q60" s="5">
        <f>SUM('Mountaineer:Charles Town'!Q61)</f>
        <v>32507.25</v>
      </c>
      <c r="R60" s="5">
        <f>SUM('Mountaineer:Charles Town'!R61)</f>
        <v>91703</v>
      </c>
      <c r="S60" s="5">
        <f>SUM('Mountaineer:Charles Town'!S61)</f>
        <v>835</v>
      </c>
      <c r="T60" s="5">
        <f>SUM('Mountaineer:Charles Town'!T61)</f>
        <v>26991</v>
      </c>
      <c r="U60" s="5">
        <f>SUM('Mountaineer:Charles Town'!U61)</f>
        <v>242236</v>
      </c>
      <c r="V60" s="5">
        <f>SUM('Mountaineer:Charles Town'!V61)</f>
        <v>0</v>
      </c>
      <c r="W60" s="5">
        <f>SUM('Mountaineer:Charles Town'!W61)</f>
        <v>8798</v>
      </c>
      <c r="X60" s="5">
        <f>SUM('Mountaineer:Charles Town'!X61)</f>
        <v>20708.21</v>
      </c>
      <c r="Y60" s="5">
        <f>SUM('Mountaineer:Charles Town'!Y61)</f>
        <v>7287</v>
      </c>
      <c r="Z60" s="5">
        <f>SUM('Mountaineer:Charles Town'!Z61)</f>
        <v>0</v>
      </c>
      <c r="AA60" s="5">
        <f>SUM('Mountaineer:Charles Town'!AA61)</f>
        <v>17159</v>
      </c>
      <c r="AB60" s="5">
        <f>SUM('Mountaineer:Charles Town'!AB61)</f>
        <v>96027.5</v>
      </c>
      <c r="AC60" s="5">
        <f>SUM('Mountaineer:Charles Town'!AC61)</f>
        <v>21665.5</v>
      </c>
      <c r="AD60" s="5">
        <f>SUM('Mountaineer:Charles Town'!AD61)</f>
        <v>46602.5</v>
      </c>
      <c r="AE60" s="5">
        <f>SUM('Mountaineer:Charles Town'!AE61)</f>
        <v>1572484.71</v>
      </c>
      <c r="AF60" s="5">
        <f>SUM('Mountaineer:Charles Town'!AF61)</f>
        <v>550369.65</v>
      </c>
    </row>
    <row r="61" spans="1:32" ht="15" customHeight="1" x14ac:dyDescent="0.25">
      <c r="A61" s="20">
        <f t="shared" si="0"/>
        <v>45472</v>
      </c>
      <c r="B61" s="5">
        <f>SUM('Mountaineer:Charles Town'!B62)</f>
        <v>445440.75</v>
      </c>
      <c r="C61" s="5">
        <f>SUM('Mountaineer:Charles Town'!C62)</f>
        <v>17284</v>
      </c>
      <c r="D61" s="5">
        <f>SUM('Mountaineer:Charles Town'!D62)</f>
        <v>0</v>
      </c>
      <c r="E61" s="5">
        <f>SUM('Mountaineer:Charles Town'!E62)</f>
        <v>138862</v>
      </c>
      <c r="F61" s="5">
        <f>SUM('Mountaineer:Charles Town'!F62)</f>
        <v>0</v>
      </c>
      <c r="G61" s="5">
        <f>SUM('Mountaineer:Charles Town'!G62)</f>
        <v>0</v>
      </c>
      <c r="H61" s="5">
        <f>SUM('Mountaineer:Charles Town'!H62)</f>
        <v>17398</v>
      </c>
      <c r="I61" s="5">
        <f>SUM('Mountaineer:Charles Town'!I62)</f>
        <v>-73452</v>
      </c>
      <c r="J61" s="5">
        <f>SUM('Mountaineer:Charles Town'!J62)</f>
        <v>65660</v>
      </c>
      <c r="K61" s="5">
        <f>SUM('Mountaineer:Charles Town'!K62)</f>
        <v>11793</v>
      </c>
      <c r="L61" s="5">
        <f>SUM('Mountaineer:Charles Town'!L62)</f>
        <v>35457</v>
      </c>
      <c r="M61" s="5">
        <f>SUM('Mountaineer:Charles Town'!M62)</f>
        <v>73267</v>
      </c>
      <c r="N61" s="5">
        <f>SUM('Mountaineer:Charles Town'!N62)</f>
        <v>94239.75</v>
      </c>
      <c r="O61" s="5">
        <f>SUM('Mountaineer:Charles Town'!O62)</f>
        <v>69889</v>
      </c>
      <c r="P61" s="5">
        <f>SUM('Mountaineer:Charles Town'!P62)</f>
        <v>21075</v>
      </c>
      <c r="Q61" s="5">
        <f>SUM('Mountaineer:Charles Town'!Q62)</f>
        <v>23507.25</v>
      </c>
      <c r="R61" s="5">
        <f>SUM('Mountaineer:Charles Town'!R62)</f>
        <v>91199</v>
      </c>
      <c r="S61" s="5">
        <f>SUM('Mountaineer:Charles Town'!S62)</f>
        <v>1085</v>
      </c>
      <c r="T61" s="5">
        <f>SUM('Mountaineer:Charles Town'!T62)</f>
        <v>49663</v>
      </c>
      <c r="U61" s="5">
        <f>SUM('Mountaineer:Charles Town'!U62)</f>
        <v>160719</v>
      </c>
      <c r="V61" s="5">
        <f>SUM('Mountaineer:Charles Town'!V62)</f>
        <v>0</v>
      </c>
      <c r="W61" s="5">
        <f>SUM('Mountaineer:Charles Town'!W62)</f>
        <v>6155.25</v>
      </c>
      <c r="X61" s="5">
        <f>SUM('Mountaineer:Charles Town'!X62)</f>
        <v>5036.8099999999995</v>
      </c>
      <c r="Y61" s="5">
        <f>SUM('Mountaineer:Charles Town'!Y62)</f>
        <v>-3433</v>
      </c>
      <c r="Z61" s="5">
        <f>SUM('Mountaineer:Charles Town'!Z62)</f>
        <v>0</v>
      </c>
      <c r="AA61" s="5">
        <f>SUM('Mountaineer:Charles Town'!AA62)</f>
        <v>11058</v>
      </c>
      <c r="AB61" s="5">
        <f>SUM('Mountaineer:Charles Town'!AB62)</f>
        <v>80206</v>
      </c>
      <c r="AC61" s="5">
        <f>SUM('Mountaineer:Charles Town'!AC62)</f>
        <v>24101</v>
      </c>
      <c r="AD61" s="5">
        <f>SUM('Mountaineer:Charles Town'!AD62)</f>
        <v>28126</v>
      </c>
      <c r="AE61" s="5">
        <f>SUM('Mountaineer:Charles Town'!AE62)</f>
        <v>1394336.81</v>
      </c>
      <c r="AF61" s="5">
        <f>SUM('Mountaineer:Charles Town'!AF62)</f>
        <v>488017.88</v>
      </c>
    </row>
    <row r="62" spans="1:32" ht="15" customHeight="1" x14ac:dyDescent="0.25">
      <c r="A62" s="20">
        <v>45473</v>
      </c>
      <c r="B62" s="5">
        <f>SUM('Mountaineer:Charles Town'!B63)</f>
        <v>76212.75</v>
      </c>
      <c r="C62" s="5">
        <f>SUM('Mountaineer:Charles Town'!C63)</f>
        <v>45420</v>
      </c>
      <c r="D62" s="5">
        <f>SUM('Mountaineer:Charles Town'!D63)</f>
        <v>0</v>
      </c>
      <c r="E62" s="5">
        <f>SUM('Mountaineer:Charles Town'!E63)</f>
        <v>35059</v>
      </c>
      <c r="F62" s="5">
        <f>SUM('Mountaineer:Charles Town'!F63)</f>
        <v>0</v>
      </c>
      <c r="G62" s="5">
        <f>SUM('Mountaineer:Charles Town'!G63)</f>
        <v>0</v>
      </c>
      <c r="H62" s="5">
        <f>SUM('Mountaineer:Charles Town'!H63)</f>
        <v>1631</v>
      </c>
      <c r="I62" s="5">
        <f>SUM('Mountaineer:Charles Town'!I63)</f>
        <v>10925</v>
      </c>
      <c r="J62" s="5">
        <f>SUM('Mountaineer:Charles Town'!J63)</f>
        <v>20476</v>
      </c>
      <c r="K62" s="5">
        <f>SUM('Mountaineer:Charles Town'!K63)</f>
        <v>3546</v>
      </c>
      <c r="L62" s="5">
        <f>SUM('Mountaineer:Charles Town'!L63)</f>
        <v>12810</v>
      </c>
      <c r="M62" s="5">
        <f>SUM('Mountaineer:Charles Town'!M63)</f>
        <v>87776</v>
      </c>
      <c r="N62" s="5">
        <f>SUM('Mountaineer:Charles Town'!N63)</f>
        <v>-23333</v>
      </c>
      <c r="O62" s="5">
        <f>SUM('Mountaineer:Charles Town'!O63)</f>
        <v>5172</v>
      </c>
      <c r="P62" s="5">
        <f>SUM('Mountaineer:Charles Town'!P63)</f>
        <v>316.5</v>
      </c>
      <c r="Q62" s="5">
        <f>SUM('Mountaineer:Charles Town'!Q63)</f>
        <v>8229.25</v>
      </c>
      <c r="R62" s="5">
        <f>SUM('Mountaineer:Charles Town'!R63)</f>
        <v>10144</v>
      </c>
      <c r="S62" s="5">
        <f>SUM('Mountaineer:Charles Town'!S63)</f>
        <v>440</v>
      </c>
      <c r="T62" s="5">
        <f>SUM('Mountaineer:Charles Town'!T63)</f>
        <v>12881</v>
      </c>
      <c r="U62" s="5">
        <f>SUM('Mountaineer:Charles Town'!U63)</f>
        <v>50849.5</v>
      </c>
      <c r="V62" s="5">
        <f>SUM('Mountaineer:Charles Town'!V63)</f>
        <v>0</v>
      </c>
      <c r="W62" s="5">
        <f>SUM('Mountaineer:Charles Town'!W63)</f>
        <v>-8514.25</v>
      </c>
      <c r="X62" s="5">
        <f>SUM('Mountaineer:Charles Town'!X63)</f>
        <v>0</v>
      </c>
      <c r="Y62" s="5">
        <f>SUM('Mountaineer:Charles Town'!Y63)</f>
        <v>1636</v>
      </c>
      <c r="Z62" s="5">
        <f>SUM('Mountaineer:Charles Town'!Z63)</f>
        <v>0</v>
      </c>
      <c r="AA62" s="5">
        <f>SUM('Mountaineer:Charles Town'!AA63)</f>
        <v>1926</v>
      </c>
      <c r="AB62" s="5">
        <f>SUM('Mountaineer:Charles Town'!AB63)</f>
        <v>21867</v>
      </c>
      <c r="AC62" s="5">
        <f>SUM('Mountaineer:Charles Town'!AC63)</f>
        <v>784.5</v>
      </c>
      <c r="AD62" s="5">
        <f>SUM('Mountaineer:Charles Town'!AD63)</f>
        <v>6490</v>
      </c>
      <c r="AE62" s="5">
        <f>SUM('Mountaineer:Charles Town'!AE63)</f>
        <v>382744.25</v>
      </c>
      <c r="AF62" s="5">
        <f>SUM('Mountaineer:Charles Town'!AF63)</f>
        <v>133960.5</v>
      </c>
    </row>
    <row r="63" spans="1:32" x14ac:dyDescent="0.25">
      <c r="A63" s="1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2" ht="15" customHeight="1" thickBot="1" x14ac:dyDescent="0.3">
      <c r="B64" s="6">
        <f>SUM(B9:B63)</f>
        <v>26989095.550000004</v>
      </c>
      <c r="C64" s="6">
        <f t="shared" ref="C64:AF64" si="1">SUM(C9:C63)</f>
        <v>5861794.5</v>
      </c>
      <c r="D64" s="6">
        <f t="shared" si="1"/>
        <v>0</v>
      </c>
      <c r="E64" s="6">
        <f t="shared" si="1"/>
        <v>7502305.4299999997</v>
      </c>
      <c r="F64" s="6">
        <f t="shared" si="1"/>
        <v>0</v>
      </c>
      <c r="G64" s="6">
        <f t="shared" si="1"/>
        <v>0</v>
      </c>
      <c r="H64" s="6">
        <f t="shared" si="1"/>
        <v>1439892.4</v>
      </c>
      <c r="I64" s="6">
        <f t="shared" si="1"/>
        <v>1611907</v>
      </c>
      <c r="J64" s="6">
        <f t="shared" si="1"/>
        <v>2972251.5300000003</v>
      </c>
      <c r="K64" s="6">
        <f t="shared" si="1"/>
        <v>461805</v>
      </c>
      <c r="L64" s="6">
        <f t="shared" si="1"/>
        <v>2066043.61</v>
      </c>
      <c r="M64" s="6">
        <f t="shared" si="1"/>
        <v>3201174</v>
      </c>
      <c r="N64" s="6">
        <f t="shared" si="1"/>
        <v>8181498.5</v>
      </c>
      <c r="O64" s="6">
        <f t="shared" si="1"/>
        <v>2916442.5</v>
      </c>
      <c r="P64" s="6">
        <f t="shared" si="1"/>
        <v>1600894.5</v>
      </c>
      <c r="Q64" s="6">
        <f t="shared" si="1"/>
        <v>1559258.75</v>
      </c>
      <c r="R64" s="6">
        <f t="shared" si="1"/>
        <v>4798935</v>
      </c>
      <c r="S64" s="6">
        <f t="shared" si="1"/>
        <v>52985</v>
      </c>
      <c r="T64" s="6">
        <f t="shared" si="1"/>
        <v>2325148.5</v>
      </c>
      <c r="U64" s="6">
        <f t="shared" si="1"/>
        <v>10232968.4</v>
      </c>
      <c r="V64" s="6">
        <f t="shared" si="1"/>
        <v>0</v>
      </c>
      <c r="W64" s="6">
        <f t="shared" si="1"/>
        <v>1455179.5</v>
      </c>
      <c r="X64" s="6">
        <f t="shared" si="1"/>
        <v>703296.31</v>
      </c>
      <c r="Y64" s="6">
        <f t="shared" si="1"/>
        <v>441875.6</v>
      </c>
      <c r="Z64" s="6">
        <f t="shared" si="1"/>
        <v>0</v>
      </c>
      <c r="AA64" s="6">
        <f t="shared" si="1"/>
        <v>968947.4</v>
      </c>
      <c r="AB64" s="6">
        <f t="shared" si="1"/>
        <v>3879852.7</v>
      </c>
      <c r="AC64" s="6">
        <f t="shared" si="1"/>
        <v>1237387</v>
      </c>
      <c r="AD64" s="6">
        <f t="shared" si="1"/>
        <v>1182758.5</v>
      </c>
      <c r="AE64" s="6">
        <f t="shared" si="1"/>
        <v>93643697.179999992</v>
      </c>
      <c r="AF64" s="6">
        <f t="shared" si="1"/>
        <v>32775294.229999993</v>
      </c>
    </row>
    <row r="65" spans="1:1" ht="15" customHeight="1" thickTop="1" x14ac:dyDescent="0.25"/>
    <row r="66" spans="1:1" ht="15" customHeight="1" x14ac:dyDescent="0.25">
      <c r="A66" s="12" t="s">
        <v>35</v>
      </c>
    </row>
  </sheetData>
  <mergeCells count="4">
    <mergeCell ref="A1:AF1"/>
    <mergeCell ref="A2:AF2"/>
    <mergeCell ref="A3:AF3"/>
    <mergeCell ref="A4:AF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zoomScaleNormal="100" workbookViewId="0">
      <pane ySplit="7" topLeftCell="A44" activePane="bottomLeft" state="frozen"/>
      <selection activeCell="P43" sqref="P43"/>
      <selection pane="bottomLeft" activeCell="AG63" sqref="AG63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4" width="13.7109375" style="2" hidden="1" customWidth="1"/>
    <col min="5" max="5" width="14.28515625" style="2" bestFit="1" customWidth="1"/>
    <col min="6" max="7" width="12.7109375" style="2" hidden="1" customWidth="1"/>
    <col min="8" max="10" width="13.7109375" style="2" hidden="1" customWidth="1"/>
    <col min="11" max="11" width="13.7109375" style="2" customWidth="1"/>
    <col min="12" max="14" width="13.7109375" style="2" hidden="1" customWidth="1"/>
    <col min="15" max="15" width="14.28515625" style="2" bestFit="1" customWidth="1"/>
    <col min="16" max="19" width="13.7109375" style="2" hidden="1" customWidth="1"/>
    <col min="20" max="20" width="14.28515625" style="2" hidden="1" customWidth="1"/>
    <col min="21" max="21" width="14.28515625" style="2" bestFit="1" customWidth="1"/>
    <col min="22" max="22" width="14.28515625" style="2" hidden="1" customWidth="1"/>
    <col min="23" max="23" width="13.7109375" style="2" customWidth="1"/>
    <col min="24" max="27" width="13.7109375" style="2" hidden="1" customWidth="1"/>
    <col min="28" max="28" width="13.7109375" style="2" customWidth="1"/>
    <col min="29" max="30" width="13.7109375" style="2" hidden="1" customWidth="1"/>
    <col min="31" max="31" width="15.28515625" style="2" bestFit="1" customWidth="1"/>
    <col min="32" max="32" width="14.28515625" style="2" bestFit="1" customWidth="1"/>
    <col min="33" max="16384" width="10.7109375" style="2"/>
  </cols>
  <sheetData>
    <row r="1" spans="1:32" ht="15" customHeight="1" x14ac:dyDescent="0.25">
      <c r="A1" s="25" t="s">
        <v>23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</row>
    <row r="2" spans="1:32" ht="15" customHeight="1" x14ac:dyDescent="0.25">
      <c r="B2" s="4"/>
      <c r="C2" s="4"/>
      <c r="D2" s="22"/>
      <c r="E2" s="4"/>
      <c r="F2" s="22"/>
      <c r="G2" s="22"/>
      <c r="H2" s="4"/>
      <c r="I2" s="4"/>
      <c r="J2" s="4"/>
      <c r="K2" s="4"/>
      <c r="L2" s="15"/>
      <c r="M2" s="13"/>
      <c r="N2" s="4"/>
      <c r="O2" s="4"/>
      <c r="P2" s="4"/>
      <c r="Q2" s="4"/>
      <c r="R2" s="4"/>
      <c r="S2" s="18"/>
      <c r="T2" s="4"/>
      <c r="U2" s="4"/>
      <c r="V2" s="22"/>
      <c r="W2" s="4"/>
      <c r="X2" s="4"/>
      <c r="Y2" s="17"/>
      <c r="Z2" s="22"/>
      <c r="AA2" s="16"/>
      <c r="AB2" s="4"/>
      <c r="AC2" s="4"/>
      <c r="AD2" s="4"/>
      <c r="AE2" s="4"/>
      <c r="AF2" s="4"/>
    </row>
    <row r="3" spans="1:32" s="10" customFormat="1" ht="38.25" x14ac:dyDescent="0.2">
      <c r="A3" s="7"/>
      <c r="B3" s="8" t="s">
        <v>0</v>
      </c>
      <c r="C3" s="9" t="s">
        <v>1</v>
      </c>
      <c r="D3" s="9" t="s">
        <v>37</v>
      </c>
      <c r="E3" s="8" t="s">
        <v>2</v>
      </c>
      <c r="F3" s="9" t="s">
        <v>40</v>
      </c>
      <c r="G3" s="9" t="s">
        <v>38</v>
      </c>
      <c r="H3" s="9" t="s">
        <v>3</v>
      </c>
      <c r="I3" s="9" t="s">
        <v>4</v>
      </c>
      <c r="J3" s="9" t="s">
        <v>5</v>
      </c>
      <c r="K3" s="8" t="s">
        <v>6</v>
      </c>
      <c r="L3" s="9" t="s">
        <v>28</v>
      </c>
      <c r="M3" s="9" t="s">
        <v>25</v>
      </c>
      <c r="N3" s="9" t="s">
        <v>7</v>
      </c>
      <c r="O3" s="9" t="s">
        <v>8</v>
      </c>
      <c r="P3" s="8" t="s">
        <v>9</v>
      </c>
      <c r="Q3" s="8" t="s">
        <v>10</v>
      </c>
      <c r="R3" s="8" t="s">
        <v>11</v>
      </c>
      <c r="S3" s="9" t="s">
        <v>31</v>
      </c>
      <c r="T3" s="9" t="s">
        <v>12</v>
      </c>
      <c r="U3" s="8" t="s">
        <v>13</v>
      </c>
      <c r="V3" s="9" t="s">
        <v>41</v>
      </c>
      <c r="W3" s="8" t="s">
        <v>14</v>
      </c>
      <c r="X3" s="9" t="s">
        <v>30</v>
      </c>
      <c r="Y3" s="9" t="s">
        <v>29</v>
      </c>
      <c r="Z3" s="9" t="s">
        <v>42</v>
      </c>
      <c r="AA3" s="9" t="s">
        <v>27</v>
      </c>
      <c r="AB3" s="9" t="s">
        <v>15</v>
      </c>
      <c r="AC3" s="9" t="s">
        <v>17</v>
      </c>
      <c r="AD3" s="9" t="s">
        <v>16</v>
      </c>
      <c r="AE3" s="8" t="s">
        <v>18</v>
      </c>
      <c r="AF3" s="8" t="s">
        <v>20</v>
      </c>
    </row>
    <row r="4" spans="1:32" s="4" customFormat="1" ht="15" customHeight="1" x14ac:dyDescent="0.25">
      <c r="A4" s="3"/>
      <c r="B4" s="4">
        <v>17</v>
      </c>
      <c r="D4" s="22"/>
      <c r="E4" s="4">
        <v>2</v>
      </c>
      <c r="F4" s="22"/>
      <c r="G4" s="22"/>
      <c r="K4" s="4">
        <v>1</v>
      </c>
      <c r="L4" s="15"/>
      <c r="M4" s="13"/>
      <c r="O4" s="4">
        <v>1</v>
      </c>
      <c r="S4" s="18"/>
      <c r="U4" s="4">
        <v>3</v>
      </c>
      <c r="V4" s="22"/>
      <c r="W4" s="4">
        <v>1</v>
      </c>
      <c r="X4" s="16"/>
      <c r="Y4" s="17"/>
      <c r="Z4" s="22"/>
      <c r="AA4" s="15"/>
      <c r="AB4" s="4">
        <v>1</v>
      </c>
      <c r="AE4" s="4">
        <f>SUM(B4:AD4)</f>
        <v>26</v>
      </c>
    </row>
    <row r="6" spans="1:32" ht="15" customHeight="1" x14ac:dyDescent="0.25">
      <c r="A6" s="19" t="s">
        <v>32</v>
      </c>
      <c r="B6" s="5">
        <v>4634355.25</v>
      </c>
      <c r="C6" s="5">
        <v>0</v>
      </c>
      <c r="D6" s="5">
        <v>0</v>
      </c>
      <c r="E6" s="5">
        <v>2664090.62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309263</v>
      </c>
      <c r="L6" s="5">
        <v>0</v>
      </c>
      <c r="M6" s="5">
        <v>0</v>
      </c>
      <c r="N6" s="5">
        <v>0</v>
      </c>
      <c r="O6" s="5">
        <v>987007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2143083.5</v>
      </c>
      <c r="V6" s="5">
        <v>0</v>
      </c>
      <c r="W6" s="5">
        <v>345181.25</v>
      </c>
      <c r="X6" s="5">
        <v>0</v>
      </c>
      <c r="Y6" s="5">
        <v>0</v>
      </c>
      <c r="Z6" s="5">
        <v>0</v>
      </c>
      <c r="AA6" s="5">
        <v>0</v>
      </c>
      <c r="AB6" s="5">
        <v>635218</v>
      </c>
      <c r="AC6" s="5">
        <v>0</v>
      </c>
      <c r="AD6" s="5">
        <v>0</v>
      </c>
      <c r="AE6" s="5">
        <v>11718198.619999999</v>
      </c>
      <c r="AF6" s="5">
        <v>4101369.6300000008</v>
      </c>
    </row>
    <row r="8" spans="1:32" ht="15" customHeight="1" x14ac:dyDescent="0.25">
      <c r="A8" s="26" t="s">
        <v>33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</row>
    <row r="9" spans="1:32" ht="15" customHeight="1" x14ac:dyDescent="0.25">
      <c r="A9" s="1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ht="15" customHeight="1" x14ac:dyDescent="0.25">
      <c r="A10" s="20" t="s">
        <v>34</v>
      </c>
      <c r="B10" s="5">
        <v>64857</v>
      </c>
      <c r="C10" s="5">
        <v>0</v>
      </c>
      <c r="D10" s="5">
        <v>0</v>
      </c>
      <c r="E10" s="5">
        <v>12965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1101</v>
      </c>
      <c r="L10" s="5">
        <v>0</v>
      </c>
      <c r="M10" s="5">
        <v>0</v>
      </c>
      <c r="N10" s="5">
        <v>0</v>
      </c>
      <c r="O10" s="5">
        <v>1896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17990.25</v>
      </c>
      <c r="V10" s="5">
        <v>0</v>
      </c>
      <c r="W10" s="5">
        <v>-7950</v>
      </c>
      <c r="X10" s="5">
        <v>0</v>
      </c>
      <c r="Y10" s="5">
        <v>0</v>
      </c>
      <c r="Z10" s="5">
        <v>0</v>
      </c>
      <c r="AA10" s="5">
        <v>0</v>
      </c>
      <c r="AB10" s="5">
        <v>3040</v>
      </c>
      <c r="AC10" s="5">
        <v>0</v>
      </c>
      <c r="AD10" s="5">
        <v>0</v>
      </c>
      <c r="AE10" s="5">
        <f t="shared" ref="AE10:AE15" si="0">SUM(B10:AD10)</f>
        <v>93899.25</v>
      </c>
      <c r="AF10" s="5">
        <f>ROUND(AE10*0.35,2)-0.01</f>
        <v>32864.729999999996</v>
      </c>
    </row>
    <row r="11" spans="1:32" ht="15" customHeight="1" x14ac:dyDescent="0.25">
      <c r="A11" s="20">
        <v>45115</v>
      </c>
      <c r="B11" s="5">
        <v>75701</v>
      </c>
      <c r="C11" s="5"/>
      <c r="D11" s="5"/>
      <c r="E11" s="5">
        <v>89703</v>
      </c>
      <c r="F11" s="5"/>
      <c r="G11" s="5"/>
      <c r="H11" s="5"/>
      <c r="I11" s="5"/>
      <c r="J11" s="5"/>
      <c r="K11" s="5">
        <v>9756</v>
      </c>
      <c r="L11" s="5"/>
      <c r="M11" s="5"/>
      <c r="N11" s="5"/>
      <c r="O11" s="5">
        <v>-9301</v>
      </c>
      <c r="P11" s="5"/>
      <c r="Q11" s="5"/>
      <c r="R11" s="5"/>
      <c r="S11" s="5"/>
      <c r="T11" s="5"/>
      <c r="U11" s="5">
        <v>55472.75</v>
      </c>
      <c r="V11" s="5">
        <v>0</v>
      </c>
      <c r="W11" s="5">
        <v>24418.25</v>
      </c>
      <c r="X11" s="5"/>
      <c r="Y11" s="5"/>
      <c r="Z11" s="5">
        <v>0</v>
      </c>
      <c r="AA11" s="5"/>
      <c r="AB11" s="5">
        <v>17519</v>
      </c>
      <c r="AC11" s="5">
        <v>0</v>
      </c>
      <c r="AD11" s="5">
        <v>0</v>
      </c>
      <c r="AE11" s="5">
        <f t="shared" si="0"/>
        <v>263269</v>
      </c>
      <c r="AF11" s="5">
        <f t="shared" ref="AF11:AF16" si="1">ROUND(AE11*0.35,2)</f>
        <v>92144.15</v>
      </c>
    </row>
    <row r="12" spans="1:32" ht="15" customHeight="1" x14ac:dyDescent="0.25">
      <c r="A12" s="20">
        <f t="shared" ref="A12:A63" si="2">A11+7</f>
        <v>45122</v>
      </c>
      <c r="B12" s="5">
        <v>122091.25</v>
      </c>
      <c r="C12" s="5"/>
      <c r="D12" s="5"/>
      <c r="E12" s="5">
        <v>6592</v>
      </c>
      <c r="F12" s="5"/>
      <c r="G12" s="5"/>
      <c r="H12" s="5"/>
      <c r="I12" s="5"/>
      <c r="J12" s="5"/>
      <c r="K12" s="5">
        <v>8927</v>
      </c>
      <c r="L12" s="5"/>
      <c r="M12" s="5"/>
      <c r="N12" s="5"/>
      <c r="O12" s="5">
        <v>23861</v>
      </c>
      <c r="P12" s="5"/>
      <c r="Q12" s="5"/>
      <c r="R12" s="5"/>
      <c r="S12" s="5"/>
      <c r="T12" s="5"/>
      <c r="U12" s="5">
        <v>21916</v>
      </c>
      <c r="V12" s="5"/>
      <c r="W12" s="5">
        <v>-6284.25</v>
      </c>
      <c r="X12" s="5"/>
      <c r="Y12" s="5"/>
      <c r="Z12" s="5"/>
      <c r="AA12" s="5"/>
      <c r="AB12" s="5">
        <v>7953</v>
      </c>
      <c r="AC12" s="5">
        <v>0</v>
      </c>
      <c r="AD12" s="5">
        <v>0</v>
      </c>
      <c r="AE12" s="5">
        <f t="shared" si="0"/>
        <v>185056</v>
      </c>
      <c r="AF12" s="5">
        <f t="shared" si="1"/>
        <v>64769.599999999999</v>
      </c>
    </row>
    <row r="13" spans="1:32" ht="15" customHeight="1" x14ac:dyDescent="0.25">
      <c r="A13" s="20">
        <f t="shared" si="2"/>
        <v>45129</v>
      </c>
      <c r="B13" s="5">
        <v>101280.5</v>
      </c>
      <c r="C13" s="5"/>
      <c r="D13" s="5"/>
      <c r="E13" s="5">
        <v>46733</v>
      </c>
      <c r="F13" s="5"/>
      <c r="G13" s="5"/>
      <c r="H13" s="5"/>
      <c r="I13" s="5"/>
      <c r="J13" s="5"/>
      <c r="K13" s="5">
        <v>13887</v>
      </c>
      <c r="L13" s="5"/>
      <c r="M13" s="5"/>
      <c r="N13" s="5"/>
      <c r="O13" s="5">
        <v>37392</v>
      </c>
      <c r="P13" s="5"/>
      <c r="Q13" s="5"/>
      <c r="R13" s="5"/>
      <c r="S13" s="5"/>
      <c r="T13" s="5"/>
      <c r="U13" s="5">
        <v>23323.5</v>
      </c>
      <c r="V13" s="5"/>
      <c r="W13" s="5">
        <v>2477.75</v>
      </c>
      <c r="X13" s="5"/>
      <c r="Y13" s="5"/>
      <c r="Z13" s="5"/>
      <c r="AA13" s="5"/>
      <c r="AB13" s="5">
        <v>15597</v>
      </c>
      <c r="AC13" s="5">
        <v>0</v>
      </c>
      <c r="AD13" s="5">
        <v>0</v>
      </c>
      <c r="AE13" s="5">
        <f t="shared" si="0"/>
        <v>240690.75</v>
      </c>
      <c r="AF13" s="5">
        <f t="shared" si="1"/>
        <v>84241.76</v>
      </c>
    </row>
    <row r="14" spans="1:32" ht="15" customHeight="1" x14ac:dyDescent="0.25">
      <c r="A14" s="20">
        <f t="shared" si="2"/>
        <v>45136</v>
      </c>
      <c r="B14" s="5">
        <v>68705</v>
      </c>
      <c r="C14" s="5"/>
      <c r="D14" s="5"/>
      <c r="E14" s="5">
        <v>34986</v>
      </c>
      <c r="F14" s="5"/>
      <c r="G14" s="5"/>
      <c r="H14" s="5"/>
      <c r="I14" s="5"/>
      <c r="J14" s="5"/>
      <c r="K14" s="5">
        <v>-1480</v>
      </c>
      <c r="L14" s="5"/>
      <c r="M14" s="5"/>
      <c r="N14" s="5"/>
      <c r="O14" s="5">
        <v>18466</v>
      </c>
      <c r="P14" s="5"/>
      <c r="Q14" s="5"/>
      <c r="R14" s="5"/>
      <c r="S14" s="5"/>
      <c r="T14" s="5"/>
      <c r="U14" s="5">
        <v>-6058</v>
      </c>
      <c r="V14" s="5"/>
      <c r="W14" s="5">
        <v>-6564.75</v>
      </c>
      <c r="X14" s="5"/>
      <c r="Y14" s="5"/>
      <c r="Z14" s="5"/>
      <c r="AA14" s="5"/>
      <c r="AB14" s="5">
        <v>15316</v>
      </c>
      <c r="AC14" s="5">
        <v>0</v>
      </c>
      <c r="AD14" s="5">
        <v>0</v>
      </c>
      <c r="AE14" s="5">
        <f t="shared" si="0"/>
        <v>123370.25</v>
      </c>
      <c r="AF14" s="5">
        <f t="shared" si="1"/>
        <v>43179.59</v>
      </c>
    </row>
    <row r="15" spans="1:32" ht="15" customHeight="1" x14ac:dyDescent="0.25">
      <c r="A15" s="20">
        <f t="shared" si="2"/>
        <v>45143</v>
      </c>
      <c r="B15" s="5">
        <v>75591.25</v>
      </c>
      <c r="C15" s="5"/>
      <c r="D15" s="5"/>
      <c r="E15" s="5">
        <v>34605</v>
      </c>
      <c r="F15" s="5"/>
      <c r="G15" s="5"/>
      <c r="H15" s="5"/>
      <c r="I15" s="5"/>
      <c r="J15" s="5"/>
      <c r="K15" s="5">
        <v>3916</v>
      </c>
      <c r="L15" s="5"/>
      <c r="M15" s="5"/>
      <c r="N15" s="5"/>
      <c r="O15" s="5">
        <v>28730</v>
      </c>
      <c r="P15" s="5"/>
      <c r="Q15" s="5"/>
      <c r="R15" s="5"/>
      <c r="S15" s="5"/>
      <c r="T15" s="5"/>
      <c r="U15" s="5">
        <v>25842</v>
      </c>
      <c r="V15" s="5"/>
      <c r="W15" s="5">
        <v>7331.75</v>
      </c>
      <c r="X15" s="5"/>
      <c r="Y15" s="5"/>
      <c r="Z15" s="5"/>
      <c r="AA15" s="5"/>
      <c r="AB15" s="5">
        <v>15893</v>
      </c>
      <c r="AC15" s="5">
        <v>0</v>
      </c>
      <c r="AD15" s="5">
        <v>0</v>
      </c>
      <c r="AE15" s="5">
        <f t="shared" si="0"/>
        <v>191909</v>
      </c>
      <c r="AF15" s="5">
        <f t="shared" si="1"/>
        <v>67168.149999999994</v>
      </c>
    </row>
    <row r="16" spans="1:32" ht="15" customHeight="1" x14ac:dyDescent="0.25">
      <c r="A16" s="20">
        <f t="shared" si="2"/>
        <v>45150</v>
      </c>
      <c r="B16" s="5">
        <v>21391.5</v>
      </c>
      <c r="C16" s="5"/>
      <c r="D16" s="5"/>
      <c r="E16" s="5">
        <v>44805</v>
      </c>
      <c r="F16" s="5"/>
      <c r="G16" s="5"/>
      <c r="H16" s="5"/>
      <c r="I16" s="5"/>
      <c r="J16" s="5"/>
      <c r="K16" s="5">
        <v>8650</v>
      </c>
      <c r="L16" s="5"/>
      <c r="M16" s="5"/>
      <c r="N16" s="5"/>
      <c r="O16" s="5">
        <v>24943</v>
      </c>
      <c r="P16" s="5"/>
      <c r="Q16" s="5"/>
      <c r="R16" s="5"/>
      <c r="S16" s="5"/>
      <c r="T16" s="5"/>
      <c r="U16" s="5">
        <v>28352.5</v>
      </c>
      <c r="V16" s="5"/>
      <c r="W16" s="5">
        <v>10164.75</v>
      </c>
      <c r="X16" s="5"/>
      <c r="Y16" s="5"/>
      <c r="Z16" s="5"/>
      <c r="AA16" s="5"/>
      <c r="AB16" s="5">
        <v>3823</v>
      </c>
      <c r="AC16" s="5">
        <v>0</v>
      </c>
      <c r="AD16" s="5">
        <v>0</v>
      </c>
      <c r="AE16" s="5">
        <f t="shared" ref="AE16" si="3">SUM(B16:AD16)</f>
        <v>142129.75</v>
      </c>
      <c r="AF16" s="5">
        <f t="shared" si="1"/>
        <v>49745.41</v>
      </c>
    </row>
    <row r="17" spans="1:32" ht="15" customHeight="1" x14ac:dyDescent="0.25">
      <c r="A17" s="20">
        <f t="shared" si="2"/>
        <v>45157</v>
      </c>
      <c r="B17" s="5">
        <v>104144.75</v>
      </c>
      <c r="C17" s="5"/>
      <c r="D17" s="5"/>
      <c r="E17" s="5">
        <v>17007</v>
      </c>
      <c r="F17" s="5"/>
      <c r="G17" s="5"/>
      <c r="H17" s="5"/>
      <c r="I17" s="5"/>
      <c r="J17" s="5"/>
      <c r="K17" s="5">
        <v>3705</v>
      </c>
      <c r="L17" s="5"/>
      <c r="M17" s="5"/>
      <c r="N17" s="5"/>
      <c r="O17" s="5">
        <v>26000</v>
      </c>
      <c r="P17" s="5"/>
      <c r="Q17" s="5"/>
      <c r="R17" s="5"/>
      <c r="S17" s="5"/>
      <c r="T17" s="5"/>
      <c r="U17" s="5">
        <v>34839.75</v>
      </c>
      <c r="V17" s="5"/>
      <c r="W17" s="5">
        <v>11431</v>
      </c>
      <c r="X17" s="5"/>
      <c r="Y17" s="5"/>
      <c r="Z17" s="5"/>
      <c r="AA17" s="5"/>
      <c r="AB17" s="5">
        <v>11797</v>
      </c>
      <c r="AC17" s="5">
        <v>0</v>
      </c>
      <c r="AD17" s="5">
        <v>0</v>
      </c>
      <c r="AE17" s="5">
        <f t="shared" ref="AE17" si="4">SUM(B17:AD17)</f>
        <v>208924.5</v>
      </c>
      <c r="AF17" s="5">
        <f t="shared" ref="AF17" si="5">ROUND(AE17*0.35,2)</f>
        <v>73123.58</v>
      </c>
    </row>
    <row r="18" spans="1:32" ht="15" customHeight="1" x14ac:dyDescent="0.25">
      <c r="A18" s="20">
        <f t="shared" si="2"/>
        <v>45164</v>
      </c>
      <c r="B18" s="5">
        <v>123107.5</v>
      </c>
      <c r="C18" s="5"/>
      <c r="D18" s="5"/>
      <c r="E18" s="5">
        <v>66792</v>
      </c>
      <c r="F18" s="5"/>
      <c r="G18" s="5"/>
      <c r="H18" s="5"/>
      <c r="I18" s="5"/>
      <c r="J18" s="5"/>
      <c r="K18" s="5">
        <v>10481</v>
      </c>
      <c r="L18" s="5"/>
      <c r="M18" s="5"/>
      <c r="N18" s="5"/>
      <c r="O18" s="5">
        <v>-25671</v>
      </c>
      <c r="P18" s="5"/>
      <c r="Q18" s="5"/>
      <c r="R18" s="5"/>
      <c r="S18" s="5"/>
      <c r="T18" s="5"/>
      <c r="U18" s="5">
        <v>40274</v>
      </c>
      <c r="V18" s="5"/>
      <c r="W18" s="5">
        <v>6624</v>
      </c>
      <c r="X18" s="5"/>
      <c r="Y18" s="5"/>
      <c r="Z18" s="5"/>
      <c r="AA18" s="5"/>
      <c r="AB18" s="5">
        <v>10607</v>
      </c>
      <c r="AC18" s="5">
        <v>0</v>
      </c>
      <c r="AD18" s="5">
        <v>0</v>
      </c>
      <c r="AE18" s="5">
        <f t="shared" ref="AE18" si="6">SUM(B18:AD18)</f>
        <v>232214.5</v>
      </c>
      <c r="AF18" s="5">
        <f t="shared" ref="AF18" si="7">ROUND(AE18*0.35,2)</f>
        <v>81275.08</v>
      </c>
    </row>
    <row r="19" spans="1:32" ht="15" customHeight="1" x14ac:dyDescent="0.25">
      <c r="A19" s="20">
        <f t="shared" si="2"/>
        <v>45171</v>
      </c>
      <c r="B19" s="5">
        <v>82037.25</v>
      </c>
      <c r="C19" s="5"/>
      <c r="D19" s="5"/>
      <c r="E19" s="5">
        <v>55006</v>
      </c>
      <c r="F19" s="5"/>
      <c r="G19" s="5"/>
      <c r="H19" s="5"/>
      <c r="I19" s="5"/>
      <c r="J19" s="5"/>
      <c r="K19" s="5">
        <v>4987</v>
      </c>
      <c r="L19" s="5"/>
      <c r="M19" s="5"/>
      <c r="N19" s="5"/>
      <c r="O19" s="5">
        <v>20422</v>
      </c>
      <c r="P19" s="5"/>
      <c r="Q19" s="5"/>
      <c r="R19" s="5"/>
      <c r="S19" s="5"/>
      <c r="T19" s="5"/>
      <c r="U19" s="5">
        <v>14294.5</v>
      </c>
      <c r="V19" s="5"/>
      <c r="W19" s="5">
        <v>10316</v>
      </c>
      <c r="X19" s="5"/>
      <c r="Y19" s="5"/>
      <c r="Z19" s="5"/>
      <c r="AA19" s="5"/>
      <c r="AB19" s="5">
        <v>9264</v>
      </c>
      <c r="AC19" s="5">
        <v>0</v>
      </c>
      <c r="AD19" s="5">
        <v>0</v>
      </c>
      <c r="AE19" s="5">
        <f t="shared" ref="AE19" si="8">SUM(B19:AD19)</f>
        <v>196326.75</v>
      </c>
      <c r="AF19" s="5">
        <f t="shared" ref="AF19" si="9">ROUND(AE19*0.35,2)</f>
        <v>68714.36</v>
      </c>
    </row>
    <row r="20" spans="1:32" ht="15" customHeight="1" x14ac:dyDescent="0.25">
      <c r="A20" s="20">
        <f t="shared" si="2"/>
        <v>45178</v>
      </c>
      <c r="B20" s="5">
        <v>158285.5</v>
      </c>
      <c r="C20" s="5"/>
      <c r="D20" s="5"/>
      <c r="E20" s="5">
        <v>31996</v>
      </c>
      <c r="F20" s="5"/>
      <c r="G20" s="5"/>
      <c r="H20" s="5"/>
      <c r="I20" s="5"/>
      <c r="J20" s="5"/>
      <c r="K20" s="5">
        <v>10056</v>
      </c>
      <c r="L20" s="5"/>
      <c r="M20" s="5"/>
      <c r="N20" s="5"/>
      <c r="O20" s="5">
        <v>18205</v>
      </c>
      <c r="P20" s="5"/>
      <c r="Q20" s="5"/>
      <c r="R20" s="5"/>
      <c r="S20" s="5"/>
      <c r="T20" s="5"/>
      <c r="U20" s="5">
        <v>31663.25</v>
      </c>
      <c r="V20" s="5"/>
      <c r="W20" s="5">
        <v>11754.5</v>
      </c>
      <c r="X20" s="5"/>
      <c r="Y20" s="5"/>
      <c r="Z20" s="5"/>
      <c r="AA20" s="5"/>
      <c r="AB20" s="5">
        <v>12645</v>
      </c>
      <c r="AC20" s="5">
        <v>0</v>
      </c>
      <c r="AD20" s="5">
        <v>0</v>
      </c>
      <c r="AE20" s="5">
        <f t="shared" ref="AE20" si="10">SUM(B20:AD20)</f>
        <v>274605.25</v>
      </c>
      <c r="AF20" s="5">
        <f t="shared" ref="AF20" si="11">ROUND(AE20*0.35,2)</f>
        <v>96111.84</v>
      </c>
    </row>
    <row r="21" spans="1:32" ht="15" customHeight="1" x14ac:dyDescent="0.25">
      <c r="A21" s="20">
        <f t="shared" si="2"/>
        <v>45185</v>
      </c>
      <c r="B21" s="5">
        <v>123462.5</v>
      </c>
      <c r="C21" s="5"/>
      <c r="D21" s="5"/>
      <c r="E21" s="5">
        <v>45269</v>
      </c>
      <c r="F21" s="5"/>
      <c r="G21" s="5"/>
      <c r="H21" s="5"/>
      <c r="I21" s="5"/>
      <c r="J21" s="5"/>
      <c r="K21" s="5">
        <v>7637</v>
      </c>
      <c r="L21" s="5"/>
      <c r="M21" s="5"/>
      <c r="N21" s="5"/>
      <c r="O21" s="5">
        <v>32273</v>
      </c>
      <c r="P21" s="5"/>
      <c r="Q21" s="5"/>
      <c r="R21" s="5"/>
      <c r="S21" s="5"/>
      <c r="T21" s="5"/>
      <c r="U21" s="5">
        <v>16176.5</v>
      </c>
      <c r="V21" s="5"/>
      <c r="W21" s="5">
        <v>19719</v>
      </c>
      <c r="X21" s="5"/>
      <c r="Y21" s="5"/>
      <c r="Z21" s="5"/>
      <c r="AA21" s="5"/>
      <c r="AB21" s="5">
        <v>16205</v>
      </c>
      <c r="AC21" s="5">
        <v>0</v>
      </c>
      <c r="AD21" s="5">
        <v>0</v>
      </c>
      <c r="AE21" s="5">
        <f t="shared" ref="AE21" si="12">SUM(B21:AD21)</f>
        <v>260742</v>
      </c>
      <c r="AF21" s="5">
        <f t="shared" ref="AF21" si="13">ROUND(AE21*0.35,2)</f>
        <v>91259.7</v>
      </c>
    </row>
    <row r="22" spans="1:32" ht="15" customHeight="1" x14ac:dyDescent="0.25">
      <c r="A22" s="20">
        <f t="shared" si="2"/>
        <v>45192</v>
      </c>
      <c r="B22" s="5">
        <v>21840.25</v>
      </c>
      <c r="C22" s="5"/>
      <c r="D22" s="5"/>
      <c r="E22" s="5">
        <v>10617</v>
      </c>
      <c r="F22" s="5"/>
      <c r="G22" s="5"/>
      <c r="H22" s="5"/>
      <c r="I22" s="5"/>
      <c r="J22" s="5"/>
      <c r="K22" s="5">
        <v>14708</v>
      </c>
      <c r="L22" s="5"/>
      <c r="M22" s="5"/>
      <c r="N22" s="5"/>
      <c r="O22" s="5">
        <v>29474</v>
      </c>
      <c r="P22" s="5"/>
      <c r="Q22" s="5"/>
      <c r="R22" s="5"/>
      <c r="S22" s="5"/>
      <c r="T22" s="5"/>
      <c r="U22" s="5">
        <v>59699.5</v>
      </c>
      <c r="V22" s="5"/>
      <c r="W22" s="5">
        <v>11284</v>
      </c>
      <c r="X22" s="5"/>
      <c r="Y22" s="5"/>
      <c r="Z22" s="5"/>
      <c r="AA22" s="5"/>
      <c r="AB22" s="5">
        <v>5833</v>
      </c>
      <c r="AC22" s="5">
        <v>0</v>
      </c>
      <c r="AD22" s="5">
        <v>0</v>
      </c>
      <c r="AE22" s="5">
        <f t="shared" ref="AE22" si="14">SUM(B22:AD22)</f>
        <v>153455.75</v>
      </c>
      <c r="AF22" s="5">
        <f t="shared" ref="AF22" si="15">ROUND(AE22*0.35,2)</f>
        <v>53709.51</v>
      </c>
    </row>
    <row r="23" spans="1:32" ht="15" customHeight="1" x14ac:dyDescent="0.25">
      <c r="A23" s="20">
        <f t="shared" si="2"/>
        <v>45199</v>
      </c>
      <c r="B23" s="5">
        <v>-16671.5</v>
      </c>
      <c r="C23" s="5"/>
      <c r="D23" s="5"/>
      <c r="E23" s="5">
        <v>23948</v>
      </c>
      <c r="F23" s="5"/>
      <c r="G23" s="5"/>
      <c r="H23" s="5"/>
      <c r="I23" s="5"/>
      <c r="J23" s="5"/>
      <c r="K23" s="5">
        <v>855</v>
      </c>
      <c r="L23" s="5"/>
      <c r="M23" s="5"/>
      <c r="N23" s="5"/>
      <c r="O23" s="5">
        <v>7887</v>
      </c>
      <c r="P23" s="5"/>
      <c r="Q23" s="5"/>
      <c r="R23" s="5"/>
      <c r="S23" s="5"/>
      <c r="T23" s="5"/>
      <c r="U23" s="5">
        <v>-1547</v>
      </c>
      <c r="V23" s="5"/>
      <c r="W23" s="5">
        <v>2660.5</v>
      </c>
      <c r="X23" s="5"/>
      <c r="Y23" s="5"/>
      <c r="Z23" s="5"/>
      <c r="AA23" s="5"/>
      <c r="AB23" s="5">
        <v>-105</v>
      </c>
      <c r="AC23" s="5">
        <v>0</v>
      </c>
      <c r="AD23" s="5">
        <v>0</v>
      </c>
      <c r="AE23" s="5">
        <f t="shared" ref="AE23" si="16">SUM(B23:AD23)</f>
        <v>17027</v>
      </c>
      <c r="AF23" s="5">
        <f t="shared" ref="AF23" si="17">ROUND(AE23*0.35,2)</f>
        <v>5959.45</v>
      </c>
    </row>
    <row r="24" spans="1:32" ht="15" customHeight="1" x14ac:dyDescent="0.25">
      <c r="A24" s="20">
        <f t="shared" si="2"/>
        <v>45206</v>
      </c>
      <c r="B24" s="5">
        <v>109887.5</v>
      </c>
      <c r="C24" s="5"/>
      <c r="D24" s="5"/>
      <c r="E24" s="5">
        <v>23480</v>
      </c>
      <c r="F24" s="5"/>
      <c r="G24" s="5"/>
      <c r="H24" s="5"/>
      <c r="I24" s="5"/>
      <c r="J24" s="5"/>
      <c r="K24" s="5">
        <v>12136</v>
      </c>
      <c r="L24" s="5"/>
      <c r="M24" s="5"/>
      <c r="N24" s="5"/>
      <c r="O24" s="5">
        <v>18686</v>
      </c>
      <c r="P24" s="5"/>
      <c r="Q24" s="5"/>
      <c r="R24" s="5"/>
      <c r="S24" s="5"/>
      <c r="T24" s="5"/>
      <c r="U24" s="5">
        <v>32270.25</v>
      </c>
      <c r="V24" s="5"/>
      <c r="W24" s="5">
        <v>1680.5</v>
      </c>
      <c r="X24" s="5"/>
      <c r="Y24" s="5"/>
      <c r="Z24" s="5"/>
      <c r="AA24" s="5"/>
      <c r="AB24" s="5">
        <v>11104</v>
      </c>
      <c r="AC24" s="5">
        <v>0</v>
      </c>
      <c r="AD24" s="5">
        <v>0</v>
      </c>
      <c r="AE24" s="5">
        <f t="shared" ref="AE24" si="18">SUM(B24:AD24)</f>
        <v>209244.25</v>
      </c>
      <c r="AF24" s="5">
        <f t="shared" ref="AF24" si="19">ROUND(AE24*0.35,2)</f>
        <v>73235.490000000005</v>
      </c>
    </row>
    <row r="25" spans="1:32" ht="15" customHeight="1" x14ac:dyDescent="0.25">
      <c r="A25" s="20">
        <f t="shared" si="2"/>
        <v>45213</v>
      </c>
      <c r="B25" s="5">
        <v>124978</v>
      </c>
      <c r="C25" s="5"/>
      <c r="D25" s="5"/>
      <c r="E25" s="5">
        <v>89894</v>
      </c>
      <c r="F25" s="5"/>
      <c r="G25" s="5"/>
      <c r="H25" s="5"/>
      <c r="I25" s="5"/>
      <c r="J25" s="5"/>
      <c r="K25" s="5">
        <v>3860</v>
      </c>
      <c r="L25" s="5"/>
      <c r="M25" s="5"/>
      <c r="N25" s="5"/>
      <c r="O25" s="5">
        <v>38857</v>
      </c>
      <c r="P25" s="5"/>
      <c r="Q25" s="5"/>
      <c r="R25" s="5"/>
      <c r="S25" s="5"/>
      <c r="T25" s="5"/>
      <c r="U25" s="5">
        <v>44712.5</v>
      </c>
      <c r="V25" s="5"/>
      <c r="W25" s="5">
        <v>-2494</v>
      </c>
      <c r="X25" s="5"/>
      <c r="Y25" s="5"/>
      <c r="Z25" s="5"/>
      <c r="AA25" s="5"/>
      <c r="AB25" s="5">
        <v>7329</v>
      </c>
      <c r="AC25" s="5">
        <v>0</v>
      </c>
      <c r="AD25" s="5">
        <v>0</v>
      </c>
      <c r="AE25" s="5">
        <f t="shared" ref="AE25" si="20">SUM(B25:AD25)</f>
        <v>307136.5</v>
      </c>
      <c r="AF25" s="5">
        <f t="shared" ref="AF25" si="21">ROUND(AE25*0.35,2)</f>
        <v>107497.78</v>
      </c>
    </row>
    <row r="26" spans="1:32" ht="15" customHeight="1" x14ac:dyDescent="0.25">
      <c r="A26" s="20">
        <f t="shared" si="2"/>
        <v>45220</v>
      </c>
      <c r="B26" s="5">
        <v>128920.25</v>
      </c>
      <c r="C26" s="5"/>
      <c r="D26" s="5"/>
      <c r="E26" s="5">
        <v>57001</v>
      </c>
      <c r="F26" s="5"/>
      <c r="G26" s="5"/>
      <c r="H26" s="5"/>
      <c r="I26" s="5"/>
      <c r="J26" s="5"/>
      <c r="K26" s="5">
        <v>3634</v>
      </c>
      <c r="L26" s="5"/>
      <c r="M26" s="5"/>
      <c r="N26" s="5"/>
      <c r="O26" s="5">
        <v>16918</v>
      </c>
      <c r="P26" s="5"/>
      <c r="Q26" s="5"/>
      <c r="R26" s="5"/>
      <c r="S26" s="5"/>
      <c r="T26" s="5"/>
      <c r="U26" s="5">
        <v>39363.75</v>
      </c>
      <c r="V26" s="5"/>
      <c r="W26" s="5">
        <v>3947.5</v>
      </c>
      <c r="X26" s="5"/>
      <c r="Y26" s="5"/>
      <c r="Z26" s="5"/>
      <c r="AA26" s="5"/>
      <c r="AB26" s="5">
        <v>-1139</v>
      </c>
      <c r="AC26" s="5">
        <v>0</v>
      </c>
      <c r="AD26" s="5">
        <v>0</v>
      </c>
      <c r="AE26" s="5">
        <f t="shared" ref="AE26" si="22">SUM(B26:AD26)</f>
        <v>248645.5</v>
      </c>
      <c r="AF26" s="5">
        <f t="shared" ref="AF26" si="23">ROUND(AE26*0.35,2)</f>
        <v>87025.93</v>
      </c>
    </row>
    <row r="27" spans="1:32" ht="15" customHeight="1" x14ac:dyDescent="0.25">
      <c r="A27" s="20">
        <f t="shared" si="2"/>
        <v>45227</v>
      </c>
      <c r="B27" s="5">
        <v>51219.75</v>
      </c>
      <c r="C27" s="5"/>
      <c r="D27" s="5"/>
      <c r="E27" s="5">
        <v>48072</v>
      </c>
      <c r="F27" s="5"/>
      <c r="G27" s="5"/>
      <c r="H27" s="5"/>
      <c r="I27" s="5"/>
      <c r="J27" s="5"/>
      <c r="K27" s="5">
        <v>7859</v>
      </c>
      <c r="L27" s="5"/>
      <c r="M27" s="5"/>
      <c r="N27" s="5"/>
      <c r="O27" s="5">
        <v>26632.5</v>
      </c>
      <c r="P27" s="5"/>
      <c r="Q27" s="5"/>
      <c r="R27" s="5"/>
      <c r="S27" s="5"/>
      <c r="T27" s="5"/>
      <c r="U27" s="5">
        <v>23632</v>
      </c>
      <c r="V27" s="5"/>
      <c r="W27" s="5">
        <v>11892.5</v>
      </c>
      <c r="X27" s="5"/>
      <c r="Y27" s="5"/>
      <c r="Z27" s="5"/>
      <c r="AA27" s="5"/>
      <c r="AB27" s="5">
        <v>20896</v>
      </c>
      <c r="AC27" s="5">
        <v>0</v>
      </c>
      <c r="AD27" s="5">
        <v>0</v>
      </c>
      <c r="AE27" s="5">
        <f t="shared" ref="AE27" si="24">SUM(B27:AD27)</f>
        <v>190203.75</v>
      </c>
      <c r="AF27" s="5">
        <f t="shared" ref="AF27" si="25">ROUND(AE27*0.35,2)</f>
        <v>66571.31</v>
      </c>
    </row>
    <row r="28" spans="1:32" ht="15" customHeight="1" x14ac:dyDescent="0.25">
      <c r="A28" s="20">
        <f t="shared" si="2"/>
        <v>45234</v>
      </c>
      <c r="B28" s="5">
        <v>80959</v>
      </c>
      <c r="C28" s="5"/>
      <c r="D28" s="5"/>
      <c r="E28" s="5">
        <v>35758</v>
      </c>
      <c r="F28" s="5"/>
      <c r="G28" s="5"/>
      <c r="H28" s="5"/>
      <c r="I28" s="5"/>
      <c r="J28" s="5"/>
      <c r="K28" s="5">
        <v>7173</v>
      </c>
      <c r="L28" s="5"/>
      <c r="M28" s="5"/>
      <c r="N28" s="5"/>
      <c r="O28" s="5">
        <v>9157</v>
      </c>
      <c r="P28" s="5"/>
      <c r="Q28" s="5"/>
      <c r="R28" s="5"/>
      <c r="S28" s="5"/>
      <c r="T28" s="5"/>
      <c r="U28" s="5">
        <v>45439.5</v>
      </c>
      <c r="V28" s="5"/>
      <c r="W28" s="5">
        <v>-5886.5</v>
      </c>
      <c r="X28" s="5"/>
      <c r="Y28" s="5"/>
      <c r="Z28" s="5"/>
      <c r="AA28" s="5"/>
      <c r="AB28" s="5">
        <v>11943</v>
      </c>
      <c r="AC28" s="5">
        <v>0</v>
      </c>
      <c r="AD28" s="5">
        <v>0</v>
      </c>
      <c r="AE28" s="5">
        <f t="shared" ref="AE28" si="26">SUM(B28:AD28)</f>
        <v>184543</v>
      </c>
      <c r="AF28" s="5">
        <f t="shared" ref="AF28" si="27">ROUND(AE28*0.35,2)</f>
        <v>64590.05</v>
      </c>
    </row>
    <row r="29" spans="1:32" ht="15" customHeight="1" x14ac:dyDescent="0.25">
      <c r="A29" s="20">
        <f t="shared" si="2"/>
        <v>45241</v>
      </c>
      <c r="B29" s="5">
        <v>36924.5</v>
      </c>
      <c r="C29" s="5"/>
      <c r="D29" s="5"/>
      <c r="E29" s="5">
        <v>-1498</v>
      </c>
      <c r="F29" s="5"/>
      <c r="G29" s="5"/>
      <c r="H29" s="5"/>
      <c r="I29" s="5"/>
      <c r="J29" s="5"/>
      <c r="K29" s="5">
        <v>10031</v>
      </c>
      <c r="L29" s="5"/>
      <c r="M29" s="5"/>
      <c r="N29" s="5"/>
      <c r="O29" s="5">
        <v>8828</v>
      </c>
      <c r="P29" s="5"/>
      <c r="Q29" s="5"/>
      <c r="R29" s="5"/>
      <c r="S29" s="5"/>
      <c r="T29" s="5"/>
      <c r="U29" s="5">
        <v>24603.25</v>
      </c>
      <c r="V29" s="5"/>
      <c r="W29" s="5">
        <v>518.25</v>
      </c>
      <c r="X29" s="5"/>
      <c r="Y29" s="5"/>
      <c r="Z29" s="5"/>
      <c r="AA29" s="5"/>
      <c r="AB29" s="5">
        <v>12553</v>
      </c>
      <c r="AC29" s="5">
        <v>0</v>
      </c>
      <c r="AD29" s="5">
        <v>0</v>
      </c>
      <c r="AE29" s="5">
        <f t="shared" ref="AE29" si="28">SUM(B29:AD29)</f>
        <v>91960</v>
      </c>
      <c r="AF29" s="5">
        <f t="shared" ref="AF29" si="29">ROUND(AE29*0.35,2)</f>
        <v>32186</v>
      </c>
    </row>
    <row r="30" spans="1:32" ht="15" customHeight="1" x14ac:dyDescent="0.25">
      <c r="A30" s="20">
        <f t="shared" si="2"/>
        <v>45248</v>
      </c>
      <c r="B30" s="5">
        <v>61273.5</v>
      </c>
      <c r="C30" s="5"/>
      <c r="D30" s="5"/>
      <c r="E30" s="5">
        <v>69399</v>
      </c>
      <c r="F30" s="5"/>
      <c r="G30" s="5"/>
      <c r="H30" s="5"/>
      <c r="I30" s="5"/>
      <c r="J30" s="5"/>
      <c r="K30" s="5">
        <v>7568</v>
      </c>
      <c r="L30" s="5"/>
      <c r="M30" s="5"/>
      <c r="N30" s="5"/>
      <c r="O30" s="5">
        <v>-6429</v>
      </c>
      <c r="P30" s="5"/>
      <c r="Q30" s="5"/>
      <c r="R30" s="5"/>
      <c r="S30" s="5"/>
      <c r="T30" s="5"/>
      <c r="U30" s="5">
        <v>16442</v>
      </c>
      <c r="V30" s="5"/>
      <c r="W30" s="5">
        <v>26929.25</v>
      </c>
      <c r="X30" s="5"/>
      <c r="Y30" s="5"/>
      <c r="Z30" s="5"/>
      <c r="AA30" s="5"/>
      <c r="AB30" s="5">
        <v>16180</v>
      </c>
      <c r="AC30" s="5">
        <v>0</v>
      </c>
      <c r="AD30" s="5">
        <v>0</v>
      </c>
      <c r="AE30" s="5">
        <f t="shared" ref="AE30" si="30">SUM(B30:AD30)</f>
        <v>191362.75</v>
      </c>
      <c r="AF30" s="5">
        <f t="shared" ref="AF30" si="31">ROUND(AE30*0.35,2)</f>
        <v>66976.960000000006</v>
      </c>
    </row>
    <row r="31" spans="1:32" ht="15" customHeight="1" x14ac:dyDescent="0.25">
      <c r="A31" s="20">
        <f t="shared" si="2"/>
        <v>45255</v>
      </c>
      <c r="B31" s="5">
        <v>76329</v>
      </c>
      <c r="C31" s="5"/>
      <c r="D31" s="5"/>
      <c r="E31" s="5">
        <v>57037</v>
      </c>
      <c r="F31" s="5"/>
      <c r="G31" s="5"/>
      <c r="H31" s="5"/>
      <c r="I31" s="5"/>
      <c r="J31" s="5"/>
      <c r="K31" s="5">
        <v>5775</v>
      </c>
      <c r="L31" s="5"/>
      <c r="M31" s="5"/>
      <c r="N31" s="5"/>
      <c r="O31" s="5">
        <v>9802</v>
      </c>
      <c r="P31" s="5"/>
      <c r="Q31" s="5"/>
      <c r="R31" s="5"/>
      <c r="S31" s="5"/>
      <c r="T31" s="5"/>
      <c r="U31" s="5">
        <v>35085</v>
      </c>
      <c r="V31" s="5"/>
      <c r="W31" s="5">
        <v>8259.25</v>
      </c>
      <c r="X31" s="5"/>
      <c r="Y31" s="5"/>
      <c r="Z31" s="5"/>
      <c r="AA31" s="5"/>
      <c r="AB31" s="5">
        <v>12595</v>
      </c>
      <c r="AC31" s="5">
        <v>0</v>
      </c>
      <c r="AD31" s="5">
        <v>0</v>
      </c>
      <c r="AE31" s="5">
        <f t="shared" ref="AE31" si="32">SUM(B31:AD31)</f>
        <v>204882.25</v>
      </c>
      <c r="AF31" s="5">
        <f t="shared" ref="AF31" si="33">ROUND(AE31*0.35,2)</f>
        <v>71708.789999999994</v>
      </c>
    </row>
    <row r="32" spans="1:32" ht="15" customHeight="1" x14ac:dyDescent="0.25">
      <c r="A32" s="20">
        <f t="shared" si="2"/>
        <v>45262</v>
      </c>
      <c r="B32" s="5">
        <v>61522.75</v>
      </c>
      <c r="C32" s="5"/>
      <c r="D32" s="5"/>
      <c r="E32" s="5">
        <v>-3260</v>
      </c>
      <c r="F32" s="5"/>
      <c r="G32" s="5"/>
      <c r="H32" s="5"/>
      <c r="I32" s="5"/>
      <c r="J32" s="5"/>
      <c r="K32" s="5">
        <v>-5356</v>
      </c>
      <c r="L32" s="5"/>
      <c r="M32" s="5"/>
      <c r="N32" s="5"/>
      <c r="O32" s="5">
        <v>15233</v>
      </c>
      <c r="P32" s="5"/>
      <c r="Q32" s="5"/>
      <c r="R32" s="5"/>
      <c r="S32" s="5"/>
      <c r="T32" s="5"/>
      <c r="U32" s="5">
        <v>36736.5</v>
      </c>
      <c r="V32" s="5"/>
      <c r="W32" s="5">
        <v>8687</v>
      </c>
      <c r="X32" s="5"/>
      <c r="Y32" s="5"/>
      <c r="Z32" s="5"/>
      <c r="AA32" s="5"/>
      <c r="AB32" s="5">
        <v>10567</v>
      </c>
      <c r="AC32" s="5">
        <v>0</v>
      </c>
      <c r="AD32" s="5">
        <v>0</v>
      </c>
      <c r="AE32" s="5">
        <f t="shared" ref="AE32" si="34">SUM(B32:AD32)</f>
        <v>124130.25</v>
      </c>
      <c r="AF32" s="5">
        <f t="shared" ref="AF32" si="35">ROUND(AE32*0.35,2)</f>
        <v>43445.59</v>
      </c>
    </row>
    <row r="33" spans="1:32" ht="15" customHeight="1" x14ac:dyDescent="0.25">
      <c r="A33" s="20">
        <f t="shared" si="2"/>
        <v>45269</v>
      </c>
      <c r="B33" s="5">
        <v>9643</v>
      </c>
      <c r="C33" s="5"/>
      <c r="D33" s="5"/>
      <c r="E33" s="5">
        <v>-13935</v>
      </c>
      <c r="F33" s="5"/>
      <c r="G33" s="5"/>
      <c r="H33" s="5"/>
      <c r="I33" s="5"/>
      <c r="J33" s="5"/>
      <c r="K33" s="5">
        <v>5618</v>
      </c>
      <c r="L33" s="5"/>
      <c r="M33" s="5"/>
      <c r="N33" s="5"/>
      <c r="O33" s="5">
        <v>-2327</v>
      </c>
      <c r="P33" s="5"/>
      <c r="Q33" s="5"/>
      <c r="R33" s="5"/>
      <c r="S33" s="5"/>
      <c r="T33" s="5"/>
      <c r="U33" s="5">
        <v>11825.5</v>
      </c>
      <c r="V33" s="5"/>
      <c r="W33" s="5">
        <v>8660.25</v>
      </c>
      <c r="X33" s="5"/>
      <c r="Y33" s="5"/>
      <c r="Z33" s="5"/>
      <c r="AA33" s="5"/>
      <c r="AB33" s="5">
        <v>10510</v>
      </c>
      <c r="AC33" s="5">
        <v>0</v>
      </c>
      <c r="AD33" s="5">
        <v>0</v>
      </c>
      <c r="AE33" s="5">
        <f t="shared" ref="AE33" si="36">SUM(B33:AD33)</f>
        <v>29994.75</v>
      </c>
      <c r="AF33" s="5">
        <f t="shared" ref="AF33" si="37">ROUND(AE33*0.35,2)</f>
        <v>10498.16</v>
      </c>
    </row>
    <row r="34" spans="1:32" ht="15" customHeight="1" x14ac:dyDescent="0.25">
      <c r="A34" s="20">
        <f t="shared" si="2"/>
        <v>45276</v>
      </c>
      <c r="B34" s="5">
        <v>57129.25</v>
      </c>
      <c r="C34" s="5"/>
      <c r="D34" s="5"/>
      <c r="E34" s="5">
        <v>82887</v>
      </c>
      <c r="F34" s="5"/>
      <c r="G34" s="5"/>
      <c r="H34" s="5"/>
      <c r="I34" s="5"/>
      <c r="J34" s="5"/>
      <c r="K34" s="5">
        <v>3642</v>
      </c>
      <c r="L34" s="5"/>
      <c r="M34" s="5"/>
      <c r="N34" s="5"/>
      <c r="O34" s="5">
        <v>42188</v>
      </c>
      <c r="P34" s="5"/>
      <c r="Q34" s="5"/>
      <c r="R34" s="5"/>
      <c r="S34" s="5"/>
      <c r="T34" s="5"/>
      <c r="U34" s="5">
        <v>27119.75</v>
      </c>
      <c r="V34" s="5"/>
      <c r="W34" s="5">
        <v>10062.25</v>
      </c>
      <c r="X34" s="5"/>
      <c r="Y34" s="5"/>
      <c r="Z34" s="5"/>
      <c r="AA34" s="5"/>
      <c r="AB34" s="5">
        <v>12000</v>
      </c>
      <c r="AC34" s="5">
        <v>0</v>
      </c>
      <c r="AD34" s="5">
        <v>0</v>
      </c>
      <c r="AE34" s="5">
        <f t="shared" ref="AE34" si="38">SUM(B34:AD34)</f>
        <v>235028.25</v>
      </c>
      <c r="AF34" s="5">
        <f t="shared" ref="AF34" si="39">ROUND(AE34*0.35,2)</f>
        <v>82259.89</v>
      </c>
    </row>
    <row r="35" spans="1:32" ht="15" customHeight="1" x14ac:dyDescent="0.25">
      <c r="A35" s="20">
        <f t="shared" si="2"/>
        <v>45283</v>
      </c>
      <c r="B35" s="5">
        <v>88907.25</v>
      </c>
      <c r="C35" s="5"/>
      <c r="D35" s="5"/>
      <c r="E35" s="5">
        <v>67939</v>
      </c>
      <c r="F35" s="5"/>
      <c r="G35" s="5"/>
      <c r="H35" s="5"/>
      <c r="I35" s="5"/>
      <c r="J35" s="5"/>
      <c r="K35" s="5">
        <v>-1291</v>
      </c>
      <c r="L35" s="5"/>
      <c r="M35" s="5"/>
      <c r="N35" s="5"/>
      <c r="O35" s="5">
        <v>15014</v>
      </c>
      <c r="P35" s="5"/>
      <c r="Q35" s="5"/>
      <c r="R35" s="5"/>
      <c r="S35" s="5"/>
      <c r="T35" s="5"/>
      <c r="U35" s="5">
        <v>38197.5</v>
      </c>
      <c r="V35" s="5"/>
      <c r="W35" s="5">
        <v>9553.75</v>
      </c>
      <c r="X35" s="5"/>
      <c r="Y35" s="5"/>
      <c r="Z35" s="5"/>
      <c r="AA35" s="5"/>
      <c r="AB35" s="5">
        <v>11752</v>
      </c>
      <c r="AC35" s="5">
        <v>0</v>
      </c>
      <c r="AD35" s="5">
        <v>0</v>
      </c>
      <c r="AE35" s="5">
        <f t="shared" ref="AE35" si="40">SUM(B35:AD35)</f>
        <v>230072.5</v>
      </c>
      <c r="AF35" s="5">
        <f t="shared" ref="AF35" si="41">ROUND(AE35*0.35,2)</f>
        <v>80525.38</v>
      </c>
    </row>
    <row r="36" spans="1:32" ht="15" customHeight="1" x14ac:dyDescent="0.25">
      <c r="A36" s="20">
        <f t="shared" si="2"/>
        <v>45290</v>
      </c>
      <c r="B36" s="5">
        <v>98709</v>
      </c>
      <c r="C36" s="5"/>
      <c r="D36" s="5"/>
      <c r="E36" s="5">
        <v>78622</v>
      </c>
      <c r="F36" s="5"/>
      <c r="G36" s="5"/>
      <c r="H36" s="5"/>
      <c r="I36" s="5"/>
      <c r="J36" s="5"/>
      <c r="K36" s="5">
        <v>8343</v>
      </c>
      <c r="L36" s="5"/>
      <c r="M36" s="5"/>
      <c r="N36" s="5"/>
      <c r="O36" s="5">
        <v>37452</v>
      </c>
      <c r="P36" s="5"/>
      <c r="Q36" s="5"/>
      <c r="R36" s="5"/>
      <c r="S36" s="5"/>
      <c r="T36" s="5"/>
      <c r="U36" s="5">
        <v>51045.75</v>
      </c>
      <c r="V36" s="5"/>
      <c r="W36" s="5">
        <v>12570.5</v>
      </c>
      <c r="X36" s="5"/>
      <c r="Y36" s="5"/>
      <c r="Z36" s="5"/>
      <c r="AA36" s="5"/>
      <c r="AB36" s="5">
        <v>26340</v>
      </c>
      <c r="AC36" s="5">
        <v>0</v>
      </c>
      <c r="AD36" s="5">
        <v>0</v>
      </c>
      <c r="AE36" s="5">
        <f t="shared" ref="AE36" si="42">SUM(B36:AD36)</f>
        <v>313082.25</v>
      </c>
      <c r="AF36" s="5">
        <f t="shared" ref="AF36" si="43">ROUND(AE36*0.35,2)</f>
        <v>109578.79</v>
      </c>
    </row>
    <row r="37" spans="1:32" ht="15" customHeight="1" x14ac:dyDescent="0.25">
      <c r="A37" s="20">
        <f t="shared" si="2"/>
        <v>45297</v>
      </c>
      <c r="B37" s="5">
        <v>132142.25</v>
      </c>
      <c r="C37" s="5"/>
      <c r="D37" s="5"/>
      <c r="E37" s="5">
        <v>54680</v>
      </c>
      <c r="F37" s="5"/>
      <c r="G37" s="5"/>
      <c r="H37" s="5"/>
      <c r="I37" s="5"/>
      <c r="J37" s="5"/>
      <c r="K37" s="5">
        <v>-3952</v>
      </c>
      <c r="L37" s="5"/>
      <c r="M37" s="5"/>
      <c r="N37" s="5"/>
      <c r="O37" s="5">
        <v>29663</v>
      </c>
      <c r="P37" s="5"/>
      <c r="Q37" s="5"/>
      <c r="R37" s="5"/>
      <c r="S37" s="5"/>
      <c r="T37" s="5"/>
      <c r="U37" s="5">
        <v>53135.25</v>
      </c>
      <c r="V37" s="5"/>
      <c r="W37" s="5">
        <v>14297.25</v>
      </c>
      <c r="X37" s="5"/>
      <c r="Y37" s="5"/>
      <c r="Z37" s="5"/>
      <c r="AA37" s="5"/>
      <c r="AB37" s="5">
        <v>1363</v>
      </c>
      <c r="AC37" s="5">
        <v>0</v>
      </c>
      <c r="AD37" s="5">
        <v>0</v>
      </c>
      <c r="AE37" s="5">
        <f t="shared" ref="AE37" si="44">SUM(B37:AD37)</f>
        <v>281328.75</v>
      </c>
      <c r="AF37" s="5">
        <f t="shared" ref="AF37" si="45">ROUND(AE37*0.35,2)</f>
        <v>98465.06</v>
      </c>
    </row>
    <row r="38" spans="1:32" ht="15" customHeight="1" x14ac:dyDescent="0.25">
      <c r="A38" s="20">
        <f t="shared" si="2"/>
        <v>45304</v>
      </c>
      <c r="B38" s="5">
        <v>26993</v>
      </c>
      <c r="C38" s="5"/>
      <c r="D38" s="5"/>
      <c r="E38" s="5">
        <v>10590</v>
      </c>
      <c r="F38" s="5"/>
      <c r="G38" s="5"/>
      <c r="H38" s="5"/>
      <c r="I38" s="5"/>
      <c r="J38" s="5"/>
      <c r="K38" s="5">
        <v>6184</v>
      </c>
      <c r="L38" s="5"/>
      <c r="M38" s="5"/>
      <c r="N38" s="5"/>
      <c r="O38" s="5">
        <v>5182</v>
      </c>
      <c r="P38" s="5"/>
      <c r="Q38" s="5"/>
      <c r="R38" s="5"/>
      <c r="S38" s="5"/>
      <c r="T38" s="5"/>
      <c r="U38" s="5">
        <v>67251.5</v>
      </c>
      <c r="V38" s="5"/>
      <c r="W38" s="5">
        <v>10869</v>
      </c>
      <c r="X38" s="5"/>
      <c r="Y38" s="5"/>
      <c r="Z38" s="5"/>
      <c r="AA38" s="5"/>
      <c r="AB38" s="5">
        <v>11885</v>
      </c>
      <c r="AC38" s="5">
        <v>0</v>
      </c>
      <c r="AD38" s="5">
        <v>0</v>
      </c>
      <c r="AE38" s="5">
        <f t="shared" ref="AE38:AE39" si="46">SUM(B38:AD38)</f>
        <v>138954.5</v>
      </c>
      <c r="AF38" s="5">
        <f t="shared" ref="AF38" si="47">ROUND(AE38*0.35,2)</f>
        <v>48634.080000000002</v>
      </c>
    </row>
    <row r="39" spans="1:32" ht="15" customHeight="1" x14ac:dyDescent="0.25">
      <c r="A39" s="20">
        <f t="shared" si="2"/>
        <v>45311</v>
      </c>
      <c r="B39" s="5">
        <v>93895.5</v>
      </c>
      <c r="C39" s="5"/>
      <c r="D39" s="5"/>
      <c r="E39" s="5">
        <v>25748</v>
      </c>
      <c r="F39" s="5"/>
      <c r="G39" s="5"/>
      <c r="H39" s="5"/>
      <c r="I39" s="5"/>
      <c r="J39" s="5"/>
      <c r="K39" s="5">
        <v>8406</v>
      </c>
      <c r="L39" s="5"/>
      <c r="M39" s="5"/>
      <c r="N39" s="5"/>
      <c r="O39" s="5">
        <v>42886</v>
      </c>
      <c r="P39" s="5"/>
      <c r="Q39" s="5"/>
      <c r="R39" s="5"/>
      <c r="S39" s="5"/>
      <c r="T39" s="5"/>
      <c r="U39" s="5">
        <v>34579.5</v>
      </c>
      <c r="V39" s="5"/>
      <c r="W39" s="5">
        <v>4264.5</v>
      </c>
      <c r="X39" s="5"/>
      <c r="Y39" s="5"/>
      <c r="Z39" s="5"/>
      <c r="AA39" s="5"/>
      <c r="AB39" s="5">
        <v>9836</v>
      </c>
      <c r="AC39" s="5">
        <v>0</v>
      </c>
      <c r="AD39" s="5">
        <v>0</v>
      </c>
      <c r="AE39" s="5">
        <f t="shared" si="46"/>
        <v>219615.5</v>
      </c>
      <c r="AF39" s="5">
        <f t="shared" ref="AF39" si="48">ROUND(AE39*0.35,2)</f>
        <v>76865.429999999993</v>
      </c>
    </row>
    <row r="40" spans="1:32" ht="15" customHeight="1" x14ac:dyDescent="0.25">
      <c r="A40" s="20">
        <f t="shared" si="2"/>
        <v>45318</v>
      </c>
      <c r="B40" s="5">
        <v>79992.75</v>
      </c>
      <c r="C40" s="5"/>
      <c r="D40" s="5"/>
      <c r="E40" s="5">
        <v>69107</v>
      </c>
      <c r="F40" s="5"/>
      <c r="G40" s="5"/>
      <c r="H40" s="5"/>
      <c r="I40" s="5"/>
      <c r="J40" s="5"/>
      <c r="K40" s="5">
        <v>-20</v>
      </c>
      <c r="L40" s="5"/>
      <c r="M40" s="5"/>
      <c r="N40" s="5"/>
      <c r="O40" s="5">
        <v>15516</v>
      </c>
      <c r="P40" s="5"/>
      <c r="Q40" s="5"/>
      <c r="R40" s="5"/>
      <c r="S40" s="5"/>
      <c r="T40" s="5"/>
      <c r="U40" s="5">
        <v>19762.5</v>
      </c>
      <c r="V40" s="5"/>
      <c r="W40" s="5">
        <v>6242.25</v>
      </c>
      <c r="X40" s="5"/>
      <c r="Y40" s="5"/>
      <c r="Z40" s="5"/>
      <c r="AA40" s="5"/>
      <c r="AB40" s="5">
        <v>14614</v>
      </c>
      <c r="AC40" s="5">
        <v>0</v>
      </c>
      <c r="AD40" s="5">
        <v>0</v>
      </c>
      <c r="AE40" s="5">
        <f t="shared" ref="AE40" si="49">SUM(B40:AD40)</f>
        <v>205214.5</v>
      </c>
      <c r="AF40" s="5">
        <f t="shared" ref="AF40" si="50">ROUND(AE40*0.35,2)</f>
        <v>71825.08</v>
      </c>
    </row>
    <row r="41" spans="1:32" ht="15" customHeight="1" x14ac:dyDescent="0.25">
      <c r="A41" s="20">
        <f t="shared" si="2"/>
        <v>45325</v>
      </c>
      <c r="B41" s="5">
        <v>89077.5</v>
      </c>
      <c r="C41" s="5"/>
      <c r="D41" s="5"/>
      <c r="E41" s="5">
        <v>27889</v>
      </c>
      <c r="F41" s="5"/>
      <c r="G41" s="5"/>
      <c r="H41" s="5"/>
      <c r="I41" s="5"/>
      <c r="J41" s="5"/>
      <c r="K41" s="5">
        <v>8840</v>
      </c>
      <c r="L41" s="5"/>
      <c r="M41" s="5"/>
      <c r="N41" s="5"/>
      <c r="O41" s="5">
        <v>1718</v>
      </c>
      <c r="P41" s="5"/>
      <c r="Q41" s="5"/>
      <c r="R41" s="5"/>
      <c r="S41" s="5"/>
      <c r="T41" s="5"/>
      <c r="U41" s="5">
        <v>57777.75</v>
      </c>
      <c r="V41" s="5"/>
      <c r="W41" s="5">
        <v>8613.75</v>
      </c>
      <c r="X41" s="5"/>
      <c r="Y41" s="5"/>
      <c r="Z41" s="5"/>
      <c r="AA41" s="5"/>
      <c r="AB41" s="5">
        <v>11872</v>
      </c>
      <c r="AC41" s="5">
        <v>0</v>
      </c>
      <c r="AD41" s="5">
        <v>0</v>
      </c>
      <c r="AE41" s="5">
        <f t="shared" ref="AE41" si="51">SUM(B41:AD41)</f>
        <v>205788</v>
      </c>
      <c r="AF41" s="5">
        <f t="shared" ref="AF41" si="52">ROUND(AE41*0.35,2)</f>
        <v>72025.8</v>
      </c>
    </row>
    <row r="42" spans="1:32" ht="15" customHeight="1" x14ac:dyDescent="0.25">
      <c r="A42" s="20">
        <f t="shared" si="2"/>
        <v>45332</v>
      </c>
      <c r="B42" s="5">
        <v>100380.5</v>
      </c>
      <c r="C42" s="5"/>
      <c r="D42" s="5"/>
      <c r="E42" s="5">
        <v>7177</v>
      </c>
      <c r="F42" s="5"/>
      <c r="G42" s="5"/>
      <c r="H42" s="5"/>
      <c r="I42" s="5"/>
      <c r="J42" s="5"/>
      <c r="K42" s="5">
        <v>3843</v>
      </c>
      <c r="L42" s="5"/>
      <c r="M42" s="5"/>
      <c r="N42" s="5"/>
      <c r="O42" s="5">
        <v>14510</v>
      </c>
      <c r="P42" s="5"/>
      <c r="Q42" s="5"/>
      <c r="R42" s="5"/>
      <c r="S42" s="5"/>
      <c r="T42" s="5"/>
      <c r="U42" s="5">
        <v>62663.25</v>
      </c>
      <c r="V42" s="5"/>
      <c r="W42" s="5">
        <v>2441.75</v>
      </c>
      <c r="X42" s="5"/>
      <c r="Y42" s="5"/>
      <c r="Z42" s="5"/>
      <c r="AA42" s="5"/>
      <c r="AB42" s="5">
        <v>13835</v>
      </c>
      <c r="AC42" s="5">
        <v>0</v>
      </c>
      <c r="AD42" s="5">
        <v>0</v>
      </c>
      <c r="AE42" s="5">
        <f t="shared" ref="AE42" si="53">SUM(B42:AD42)</f>
        <v>204850.5</v>
      </c>
      <c r="AF42" s="5">
        <f t="shared" ref="AF42" si="54">ROUND(AE42*0.35,2)</f>
        <v>71697.679999999993</v>
      </c>
    </row>
    <row r="43" spans="1:32" ht="15" customHeight="1" x14ac:dyDescent="0.25">
      <c r="A43" s="20">
        <f t="shared" si="2"/>
        <v>45339</v>
      </c>
      <c r="B43" s="5">
        <v>55270.5</v>
      </c>
      <c r="C43" s="5"/>
      <c r="D43" s="5"/>
      <c r="E43" s="5">
        <v>48146</v>
      </c>
      <c r="F43" s="5"/>
      <c r="G43" s="5"/>
      <c r="H43" s="5"/>
      <c r="I43" s="5"/>
      <c r="J43" s="5"/>
      <c r="K43" s="5">
        <v>16051</v>
      </c>
      <c r="L43" s="5"/>
      <c r="M43" s="5"/>
      <c r="N43" s="5"/>
      <c r="O43" s="5">
        <v>22568</v>
      </c>
      <c r="P43" s="5"/>
      <c r="Q43" s="5"/>
      <c r="R43" s="5"/>
      <c r="S43" s="5"/>
      <c r="T43" s="5"/>
      <c r="U43" s="5">
        <v>34317.5</v>
      </c>
      <c r="V43" s="5"/>
      <c r="W43" s="5">
        <v>-1685.75</v>
      </c>
      <c r="X43" s="5"/>
      <c r="Y43" s="5"/>
      <c r="Z43" s="5"/>
      <c r="AA43" s="5"/>
      <c r="AB43" s="5">
        <v>14654</v>
      </c>
      <c r="AC43" s="5">
        <v>0</v>
      </c>
      <c r="AD43" s="5">
        <v>0</v>
      </c>
      <c r="AE43" s="5">
        <f t="shared" ref="AE43" si="55">SUM(B43:AD43)</f>
        <v>189321.25</v>
      </c>
      <c r="AF43" s="5">
        <f t="shared" ref="AF43" si="56">ROUND(AE43*0.35,2)</f>
        <v>66262.44</v>
      </c>
    </row>
    <row r="44" spans="1:32" ht="15" customHeight="1" x14ac:dyDescent="0.25">
      <c r="A44" s="20">
        <f t="shared" si="2"/>
        <v>45346</v>
      </c>
      <c r="B44" s="5">
        <v>68208.25</v>
      </c>
      <c r="C44" s="5"/>
      <c r="D44" s="5"/>
      <c r="E44" s="5">
        <v>20608</v>
      </c>
      <c r="F44" s="5"/>
      <c r="G44" s="5"/>
      <c r="H44" s="5"/>
      <c r="I44" s="5"/>
      <c r="J44" s="5"/>
      <c r="K44" s="5">
        <v>-60985</v>
      </c>
      <c r="L44" s="5"/>
      <c r="M44" s="5"/>
      <c r="N44" s="5"/>
      <c r="O44" s="5">
        <v>18805</v>
      </c>
      <c r="P44" s="5"/>
      <c r="Q44" s="5"/>
      <c r="R44" s="5"/>
      <c r="S44" s="5"/>
      <c r="T44" s="5"/>
      <c r="U44" s="5">
        <v>37297.25</v>
      </c>
      <c r="V44" s="5"/>
      <c r="W44" s="5">
        <v>-809</v>
      </c>
      <c r="X44" s="5"/>
      <c r="Y44" s="5"/>
      <c r="Z44" s="5"/>
      <c r="AA44" s="5"/>
      <c r="AB44" s="5">
        <v>15577</v>
      </c>
      <c r="AC44" s="5">
        <v>0</v>
      </c>
      <c r="AD44" s="5">
        <v>0</v>
      </c>
      <c r="AE44" s="5">
        <f t="shared" ref="AE44" si="57">SUM(B44:AD44)</f>
        <v>98701.5</v>
      </c>
      <c r="AF44" s="5">
        <f t="shared" ref="AF44" si="58">ROUND(AE44*0.35,2)</f>
        <v>34545.53</v>
      </c>
    </row>
    <row r="45" spans="1:32" ht="15" customHeight="1" x14ac:dyDescent="0.25">
      <c r="A45" s="20">
        <f t="shared" si="2"/>
        <v>45353</v>
      </c>
      <c r="B45" s="5">
        <v>97981</v>
      </c>
      <c r="C45" s="5"/>
      <c r="D45" s="5"/>
      <c r="E45" s="5">
        <v>50101</v>
      </c>
      <c r="F45" s="5"/>
      <c r="G45" s="5"/>
      <c r="H45" s="5"/>
      <c r="I45" s="5"/>
      <c r="J45" s="5"/>
      <c r="K45" s="5">
        <v>7399</v>
      </c>
      <c r="L45" s="5"/>
      <c r="M45" s="5"/>
      <c r="N45" s="5"/>
      <c r="O45" s="5">
        <v>19518</v>
      </c>
      <c r="P45" s="5"/>
      <c r="Q45" s="5"/>
      <c r="R45" s="5"/>
      <c r="S45" s="5"/>
      <c r="T45" s="5"/>
      <c r="U45" s="5">
        <v>45804</v>
      </c>
      <c r="V45" s="5"/>
      <c r="W45" s="5">
        <v>19682.5</v>
      </c>
      <c r="X45" s="5"/>
      <c r="Y45" s="5"/>
      <c r="Z45" s="5"/>
      <c r="AA45" s="5"/>
      <c r="AB45" s="5">
        <v>10395</v>
      </c>
      <c r="AC45" s="5">
        <v>0</v>
      </c>
      <c r="AD45" s="5">
        <v>0</v>
      </c>
      <c r="AE45" s="5">
        <f t="shared" ref="AE45" si="59">SUM(B45:AD45)</f>
        <v>250880.5</v>
      </c>
      <c r="AF45" s="5">
        <f t="shared" ref="AF45" si="60">ROUND(AE45*0.35,2)</f>
        <v>87808.18</v>
      </c>
    </row>
    <row r="46" spans="1:32" ht="15" customHeight="1" x14ac:dyDescent="0.25">
      <c r="A46" s="20">
        <f t="shared" si="2"/>
        <v>45360</v>
      </c>
      <c r="B46" s="5">
        <v>66485</v>
      </c>
      <c r="C46" s="5"/>
      <c r="D46" s="5"/>
      <c r="E46" s="5">
        <v>90571</v>
      </c>
      <c r="F46" s="5"/>
      <c r="G46" s="5"/>
      <c r="H46" s="5"/>
      <c r="I46" s="5"/>
      <c r="J46" s="5"/>
      <c r="K46" s="5">
        <v>8794</v>
      </c>
      <c r="L46" s="5"/>
      <c r="M46" s="5"/>
      <c r="N46" s="5"/>
      <c r="O46" s="5">
        <v>33117</v>
      </c>
      <c r="P46" s="5"/>
      <c r="Q46" s="5"/>
      <c r="R46" s="5"/>
      <c r="S46" s="5"/>
      <c r="T46" s="5"/>
      <c r="U46" s="5">
        <v>10721.25</v>
      </c>
      <c r="V46" s="5"/>
      <c r="W46" s="5">
        <v>18573</v>
      </c>
      <c r="X46" s="5"/>
      <c r="Y46" s="5"/>
      <c r="Z46" s="5"/>
      <c r="AA46" s="5"/>
      <c r="AB46" s="5">
        <v>13911</v>
      </c>
      <c r="AC46" s="5">
        <v>0</v>
      </c>
      <c r="AD46" s="5">
        <v>0</v>
      </c>
      <c r="AE46" s="5">
        <f t="shared" ref="AE46" si="61">SUM(B46:AD46)</f>
        <v>242172.25</v>
      </c>
      <c r="AF46" s="5">
        <f t="shared" ref="AF46" si="62">ROUND(AE46*0.35,2)</f>
        <v>84760.29</v>
      </c>
    </row>
    <row r="47" spans="1:32" ht="15" customHeight="1" x14ac:dyDescent="0.25">
      <c r="A47" s="20">
        <f t="shared" si="2"/>
        <v>45367</v>
      </c>
      <c r="B47" s="5">
        <v>40463.75</v>
      </c>
      <c r="C47" s="5"/>
      <c r="D47" s="5"/>
      <c r="E47" s="5">
        <v>43260</v>
      </c>
      <c r="F47" s="5"/>
      <c r="G47" s="5"/>
      <c r="H47" s="5"/>
      <c r="I47" s="5"/>
      <c r="J47" s="5"/>
      <c r="K47" s="5">
        <v>566</v>
      </c>
      <c r="L47" s="5"/>
      <c r="M47" s="5"/>
      <c r="N47" s="5"/>
      <c r="O47" s="5">
        <v>14897</v>
      </c>
      <c r="P47" s="5"/>
      <c r="Q47" s="5"/>
      <c r="R47" s="5"/>
      <c r="S47" s="5"/>
      <c r="T47" s="5"/>
      <c r="U47" s="5">
        <v>26773.5</v>
      </c>
      <c r="V47" s="5"/>
      <c r="W47" s="5">
        <v>464.75</v>
      </c>
      <c r="X47" s="5"/>
      <c r="Y47" s="5"/>
      <c r="Z47" s="5"/>
      <c r="AA47" s="5"/>
      <c r="AB47" s="5">
        <v>17569</v>
      </c>
      <c r="AC47" s="5">
        <v>0</v>
      </c>
      <c r="AD47" s="5">
        <v>0</v>
      </c>
      <c r="AE47" s="5">
        <f t="shared" ref="AE47" si="63">SUM(B47:AD47)</f>
        <v>143994</v>
      </c>
      <c r="AF47" s="5">
        <f t="shared" ref="AF47" si="64">ROUND(AE47*0.35,2)</f>
        <v>50397.9</v>
      </c>
    </row>
    <row r="48" spans="1:32" ht="15" customHeight="1" x14ac:dyDescent="0.25">
      <c r="A48" s="20">
        <f t="shared" si="2"/>
        <v>45374</v>
      </c>
      <c r="B48" s="5">
        <v>20317.25</v>
      </c>
      <c r="C48" s="5"/>
      <c r="D48" s="5"/>
      <c r="E48" s="5">
        <v>35334</v>
      </c>
      <c r="F48" s="5"/>
      <c r="G48" s="5"/>
      <c r="H48" s="5"/>
      <c r="I48" s="5"/>
      <c r="J48" s="5"/>
      <c r="K48" s="5">
        <v>5656</v>
      </c>
      <c r="L48" s="5"/>
      <c r="M48" s="5"/>
      <c r="N48" s="5"/>
      <c r="O48" s="5">
        <v>12224</v>
      </c>
      <c r="P48" s="5"/>
      <c r="Q48" s="5"/>
      <c r="R48" s="5"/>
      <c r="S48" s="5"/>
      <c r="T48" s="5"/>
      <c r="U48" s="5">
        <v>28012</v>
      </c>
      <c r="V48" s="5"/>
      <c r="W48" s="5">
        <v>10928</v>
      </c>
      <c r="X48" s="5"/>
      <c r="Y48" s="5"/>
      <c r="Z48" s="5"/>
      <c r="AA48" s="5"/>
      <c r="AB48" s="5">
        <v>13419</v>
      </c>
      <c r="AC48" s="5">
        <v>0</v>
      </c>
      <c r="AD48" s="5">
        <v>0</v>
      </c>
      <c r="AE48" s="5">
        <f t="shared" ref="AE48" si="65">SUM(B48:AD48)</f>
        <v>125890.25</v>
      </c>
      <c r="AF48" s="5">
        <f t="shared" ref="AF48" si="66">ROUND(AE48*0.35,2)</f>
        <v>44061.59</v>
      </c>
    </row>
    <row r="49" spans="1:32" ht="15" customHeight="1" x14ac:dyDescent="0.25">
      <c r="A49" s="20">
        <f t="shared" si="2"/>
        <v>45381</v>
      </c>
      <c r="B49" s="5">
        <v>92319.5</v>
      </c>
      <c r="C49" s="5"/>
      <c r="D49" s="5"/>
      <c r="E49" s="5">
        <v>-8846</v>
      </c>
      <c r="F49" s="5"/>
      <c r="G49" s="5"/>
      <c r="H49" s="5"/>
      <c r="I49" s="5"/>
      <c r="J49" s="5"/>
      <c r="K49" s="5">
        <v>-41759</v>
      </c>
      <c r="L49" s="5"/>
      <c r="M49" s="5"/>
      <c r="N49" s="5"/>
      <c r="O49" s="5">
        <v>38747</v>
      </c>
      <c r="P49" s="5"/>
      <c r="Q49" s="5"/>
      <c r="R49" s="5"/>
      <c r="S49" s="5"/>
      <c r="T49" s="5"/>
      <c r="U49" s="5">
        <v>53870.5</v>
      </c>
      <c r="V49" s="5"/>
      <c r="W49" s="5">
        <v>10018</v>
      </c>
      <c r="X49" s="5"/>
      <c r="Y49" s="5"/>
      <c r="Z49" s="5"/>
      <c r="AA49" s="5"/>
      <c r="AB49" s="5">
        <v>18809</v>
      </c>
      <c r="AC49" s="5">
        <v>0</v>
      </c>
      <c r="AD49" s="5">
        <v>0</v>
      </c>
      <c r="AE49" s="5">
        <f t="shared" ref="AE49" si="67">SUM(B49:AD49)</f>
        <v>163159</v>
      </c>
      <c r="AF49" s="5">
        <f t="shared" ref="AF49" si="68">ROUND(AE49*0.35,2)</f>
        <v>57105.65</v>
      </c>
    </row>
    <row r="50" spans="1:32" ht="15" customHeight="1" x14ac:dyDescent="0.25">
      <c r="A50" s="20">
        <f t="shared" si="2"/>
        <v>45388</v>
      </c>
      <c r="B50" s="5">
        <v>120371.75</v>
      </c>
      <c r="C50" s="5"/>
      <c r="D50" s="5"/>
      <c r="E50" s="5">
        <v>57796</v>
      </c>
      <c r="F50" s="5"/>
      <c r="G50" s="5"/>
      <c r="H50" s="5"/>
      <c r="I50" s="5"/>
      <c r="J50" s="5"/>
      <c r="K50" s="5">
        <v>2450</v>
      </c>
      <c r="L50" s="5"/>
      <c r="M50" s="5"/>
      <c r="N50" s="5"/>
      <c r="O50" s="5">
        <v>29335</v>
      </c>
      <c r="P50" s="5"/>
      <c r="Q50" s="5"/>
      <c r="R50" s="5"/>
      <c r="S50" s="5"/>
      <c r="T50" s="5"/>
      <c r="U50" s="5">
        <v>55739.25</v>
      </c>
      <c r="V50" s="5"/>
      <c r="W50" s="5">
        <v>-2261.5</v>
      </c>
      <c r="X50" s="5"/>
      <c r="Y50" s="5"/>
      <c r="Z50" s="5"/>
      <c r="AA50" s="5"/>
      <c r="AB50" s="5">
        <v>16055</v>
      </c>
      <c r="AC50" s="5">
        <v>0</v>
      </c>
      <c r="AD50" s="5">
        <v>0</v>
      </c>
      <c r="AE50" s="5">
        <f t="shared" ref="AE50" si="69">SUM(B50:AD50)</f>
        <v>279485.5</v>
      </c>
      <c r="AF50" s="5">
        <f t="shared" ref="AF50" si="70">ROUND(AE50*0.35,2)</f>
        <v>97819.93</v>
      </c>
    </row>
    <row r="51" spans="1:32" ht="15" customHeight="1" x14ac:dyDescent="0.25">
      <c r="A51" s="20">
        <f t="shared" si="2"/>
        <v>45395</v>
      </c>
      <c r="B51" s="5">
        <v>100881.25</v>
      </c>
      <c r="C51" s="5"/>
      <c r="D51" s="5"/>
      <c r="E51" s="5">
        <v>85945</v>
      </c>
      <c r="F51" s="5"/>
      <c r="G51" s="5"/>
      <c r="H51" s="5"/>
      <c r="I51" s="5"/>
      <c r="J51" s="5"/>
      <c r="K51" s="5">
        <v>12163</v>
      </c>
      <c r="L51" s="5"/>
      <c r="M51" s="5"/>
      <c r="N51" s="5"/>
      <c r="O51" s="5">
        <v>34190</v>
      </c>
      <c r="P51" s="5"/>
      <c r="Q51" s="5"/>
      <c r="R51" s="5"/>
      <c r="S51" s="5"/>
      <c r="T51" s="5"/>
      <c r="U51" s="5">
        <v>396.75</v>
      </c>
      <c r="V51" s="5"/>
      <c r="W51" s="5">
        <v>3793</v>
      </c>
      <c r="X51" s="5"/>
      <c r="Y51" s="5"/>
      <c r="Z51" s="5"/>
      <c r="AA51" s="5"/>
      <c r="AB51" s="5">
        <v>10821</v>
      </c>
      <c r="AC51" s="5">
        <v>0</v>
      </c>
      <c r="AD51" s="5">
        <v>0</v>
      </c>
      <c r="AE51" s="5">
        <f t="shared" ref="AE51" si="71">SUM(B51:AD51)</f>
        <v>248190</v>
      </c>
      <c r="AF51" s="5">
        <f t="shared" ref="AF51" si="72">ROUND(AE51*0.35,2)</f>
        <v>86866.5</v>
      </c>
    </row>
    <row r="52" spans="1:32" ht="15" customHeight="1" x14ac:dyDescent="0.25">
      <c r="A52" s="20">
        <f t="shared" si="2"/>
        <v>45402</v>
      </c>
      <c r="B52" s="5">
        <v>61206.25</v>
      </c>
      <c r="C52" s="5"/>
      <c r="D52" s="5"/>
      <c r="E52" s="5">
        <v>9783</v>
      </c>
      <c r="F52" s="5"/>
      <c r="G52" s="5"/>
      <c r="H52" s="5"/>
      <c r="I52" s="5"/>
      <c r="J52" s="5"/>
      <c r="K52" s="5">
        <v>4509</v>
      </c>
      <c r="L52" s="5"/>
      <c r="M52" s="5"/>
      <c r="N52" s="5"/>
      <c r="O52" s="5">
        <v>10708</v>
      </c>
      <c r="P52" s="5"/>
      <c r="Q52" s="5"/>
      <c r="R52" s="5"/>
      <c r="S52" s="5"/>
      <c r="T52" s="5"/>
      <c r="U52" s="5">
        <v>48017.75</v>
      </c>
      <c r="V52" s="5"/>
      <c r="W52" s="5">
        <v>18062.25</v>
      </c>
      <c r="X52" s="5"/>
      <c r="Y52" s="5"/>
      <c r="Z52" s="5"/>
      <c r="AA52" s="5"/>
      <c r="AB52" s="5">
        <v>14914</v>
      </c>
      <c r="AC52" s="5">
        <v>0</v>
      </c>
      <c r="AD52" s="5">
        <v>0</v>
      </c>
      <c r="AE52" s="5">
        <f t="shared" ref="AE52" si="73">SUM(B52:AD52)</f>
        <v>167200.25</v>
      </c>
      <c r="AF52" s="5">
        <f t="shared" ref="AF52" si="74">ROUND(AE52*0.35,2)</f>
        <v>58520.09</v>
      </c>
    </row>
    <row r="53" spans="1:32" ht="15" customHeight="1" x14ac:dyDescent="0.25">
      <c r="A53" s="20">
        <f t="shared" si="2"/>
        <v>45409</v>
      </c>
      <c r="B53" s="5">
        <v>76005</v>
      </c>
      <c r="C53" s="5"/>
      <c r="D53" s="5"/>
      <c r="E53" s="5">
        <v>7757</v>
      </c>
      <c r="F53" s="5"/>
      <c r="G53" s="5"/>
      <c r="H53" s="5"/>
      <c r="I53" s="5"/>
      <c r="J53" s="5"/>
      <c r="K53" s="5">
        <v>18092</v>
      </c>
      <c r="L53" s="5"/>
      <c r="M53" s="5"/>
      <c r="N53" s="5"/>
      <c r="O53" s="5">
        <v>30231</v>
      </c>
      <c r="P53" s="5"/>
      <c r="Q53" s="5"/>
      <c r="R53" s="5"/>
      <c r="S53" s="5"/>
      <c r="T53" s="5"/>
      <c r="U53" s="5">
        <v>32183.25</v>
      </c>
      <c r="V53" s="5"/>
      <c r="W53" s="5">
        <v>4732.75</v>
      </c>
      <c r="X53" s="5"/>
      <c r="Y53" s="5"/>
      <c r="Z53" s="5"/>
      <c r="AA53" s="5"/>
      <c r="AB53" s="5">
        <v>12662</v>
      </c>
      <c r="AC53" s="5">
        <v>0</v>
      </c>
      <c r="AD53" s="5">
        <v>0</v>
      </c>
      <c r="AE53" s="5">
        <f t="shared" ref="AE53" si="75">SUM(B53:AD53)</f>
        <v>181663</v>
      </c>
      <c r="AF53" s="5">
        <f t="shared" ref="AF53" si="76">ROUND(AE53*0.35,2)</f>
        <v>63582.05</v>
      </c>
    </row>
    <row r="54" spans="1:32" ht="15" customHeight="1" x14ac:dyDescent="0.25">
      <c r="A54" s="20">
        <f t="shared" si="2"/>
        <v>45416</v>
      </c>
      <c r="B54" s="5">
        <v>33487.5</v>
      </c>
      <c r="C54" s="5"/>
      <c r="D54" s="5"/>
      <c r="E54" s="5">
        <v>13739</v>
      </c>
      <c r="F54" s="5"/>
      <c r="G54" s="5"/>
      <c r="H54" s="5"/>
      <c r="I54" s="5"/>
      <c r="J54" s="5"/>
      <c r="K54" s="5">
        <v>3711</v>
      </c>
      <c r="L54" s="5"/>
      <c r="M54" s="5"/>
      <c r="N54" s="5"/>
      <c r="O54" s="5">
        <v>20355</v>
      </c>
      <c r="P54" s="5"/>
      <c r="Q54" s="5"/>
      <c r="R54" s="5"/>
      <c r="S54" s="5"/>
      <c r="T54" s="5"/>
      <c r="U54" s="5">
        <v>17320.75</v>
      </c>
      <c r="V54" s="5"/>
      <c r="W54" s="5">
        <v>273.25</v>
      </c>
      <c r="X54" s="5"/>
      <c r="Y54" s="5"/>
      <c r="Z54" s="5"/>
      <c r="AA54" s="5"/>
      <c r="AB54" s="5">
        <v>10184</v>
      </c>
      <c r="AC54" s="5">
        <v>0</v>
      </c>
      <c r="AD54" s="5">
        <v>0</v>
      </c>
      <c r="AE54" s="5">
        <f t="shared" ref="AE54" si="77">SUM(B54:AD54)</f>
        <v>99070.5</v>
      </c>
      <c r="AF54" s="5">
        <f t="shared" ref="AF54" si="78">ROUND(AE54*0.35,2)</f>
        <v>34674.68</v>
      </c>
    </row>
    <row r="55" spans="1:32" ht="15" customHeight="1" x14ac:dyDescent="0.25">
      <c r="A55" s="20">
        <f t="shared" si="2"/>
        <v>45423</v>
      </c>
      <c r="B55" s="5">
        <v>76302.5</v>
      </c>
      <c r="C55" s="5"/>
      <c r="D55" s="5"/>
      <c r="E55" s="5">
        <v>33049</v>
      </c>
      <c r="F55" s="5"/>
      <c r="G55" s="5"/>
      <c r="H55" s="5"/>
      <c r="I55" s="5"/>
      <c r="J55" s="5"/>
      <c r="K55" s="5">
        <v>-6911</v>
      </c>
      <c r="L55" s="5"/>
      <c r="M55" s="5"/>
      <c r="N55" s="5"/>
      <c r="O55" s="5">
        <v>21324</v>
      </c>
      <c r="P55" s="5"/>
      <c r="Q55" s="5"/>
      <c r="R55" s="5"/>
      <c r="S55" s="5"/>
      <c r="T55" s="5"/>
      <c r="U55" s="5">
        <v>33163</v>
      </c>
      <c r="V55" s="5"/>
      <c r="W55" s="5">
        <v>24761</v>
      </c>
      <c r="X55" s="5"/>
      <c r="Y55" s="5"/>
      <c r="Z55" s="5"/>
      <c r="AA55" s="5"/>
      <c r="AB55" s="5">
        <v>15519</v>
      </c>
      <c r="AC55" s="5">
        <v>0</v>
      </c>
      <c r="AD55" s="5">
        <v>0</v>
      </c>
      <c r="AE55" s="5">
        <f t="shared" ref="AE55" si="79">SUM(B55:AD55)</f>
        <v>197207.5</v>
      </c>
      <c r="AF55" s="5">
        <f t="shared" ref="AF55" si="80">ROUND(AE55*0.35,2)</f>
        <v>69022.63</v>
      </c>
    </row>
    <row r="56" spans="1:32" ht="15" customHeight="1" x14ac:dyDescent="0.25">
      <c r="A56" s="20">
        <f t="shared" si="2"/>
        <v>45430</v>
      </c>
      <c r="B56" s="5">
        <v>35340.25</v>
      </c>
      <c r="C56" s="5"/>
      <c r="D56" s="5"/>
      <c r="E56" s="5">
        <v>39088</v>
      </c>
      <c r="F56" s="5"/>
      <c r="G56" s="5"/>
      <c r="H56" s="5"/>
      <c r="I56" s="5"/>
      <c r="J56" s="5"/>
      <c r="K56" s="5">
        <v>6387</v>
      </c>
      <c r="L56" s="5"/>
      <c r="M56" s="5"/>
      <c r="N56" s="5"/>
      <c r="O56" s="5">
        <v>1212</v>
      </c>
      <c r="P56" s="5"/>
      <c r="Q56" s="5"/>
      <c r="R56" s="5"/>
      <c r="S56" s="5"/>
      <c r="T56" s="5"/>
      <c r="U56" s="5">
        <v>33346</v>
      </c>
      <c r="V56" s="5"/>
      <c r="W56" s="5">
        <v>5801.5</v>
      </c>
      <c r="X56" s="5"/>
      <c r="Y56" s="5"/>
      <c r="Z56" s="5"/>
      <c r="AA56" s="5"/>
      <c r="AB56" s="5">
        <v>11283</v>
      </c>
      <c r="AC56" s="5">
        <v>0</v>
      </c>
      <c r="AD56" s="5">
        <v>0</v>
      </c>
      <c r="AE56" s="5">
        <f t="shared" ref="AE56" si="81">SUM(B56:AD56)</f>
        <v>132457.75</v>
      </c>
      <c r="AF56" s="5">
        <f t="shared" ref="AF56" si="82">ROUND(AE56*0.35,2)</f>
        <v>46360.21</v>
      </c>
    </row>
    <row r="57" spans="1:32" ht="15" customHeight="1" x14ac:dyDescent="0.25">
      <c r="A57" s="20">
        <f t="shared" si="2"/>
        <v>45437</v>
      </c>
      <c r="B57" s="5">
        <v>177371.5</v>
      </c>
      <c r="C57" s="5"/>
      <c r="D57" s="5"/>
      <c r="E57" s="5">
        <v>14874</v>
      </c>
      <c r="F57" s="5"/>
      <c r="G57" s="5"/>
      <c r="H57" s="5"/>
      <c r="I57" s="5"/>
      <c r="J57" s="5"/>
      <c r="K57" s="5">
        <v>4953</v>
      </c>
      <c r="L57" s="5"/>
      <c r="M57" s="5"/>
      <c r="N57" s="5"/>
      <c r="O57" s="5">
        <v>10516</v>
      </c>
      <c r="P57" s="5"/>
      <c r="Q57" s="5"/>
      <c r="R57" s="5"/>
      <c r="S57" s="5"/>
      <c r="T57" s="5"/>
      <c r="U57" s="5">
        <v>17108.75</v>
      </c>
      <c r="V57" s="5"/>
      <c r="W57" s="5">
        <v>21403.75</v>
      </c>
      <c r="X57" s="5"/>
      <c r="Y57" s="5"/>
      <c r="Z57" s="5"/>
      <c r="AA57" s="5"/>
      <c r="AB57" s="5">
        <v>25347</v>
      </c>
      <c r="AC57" s="5">
        <v>0</v>
      </c>
      <c r="AD57" s="5">
        <v>0</v>
      </c>
      <c r="AE57" s="5">
        <f t="shared" ref="AE57" si="83">SUM(B57:AD57)</f>
        <v>271574</v>
      </c>
      <c r="AF57" s="5">
        <f t="shared" ref="AF57" si="84">ROUND(AE57*0.35,2)</f>
        <v>95050.9</v>
      </c>
    </row>
    <row r="58" spans="1:32" ht="15" customHeight="1" x14ac:dyDescent="0.25">
      <c r="A58" s="20">
        <f t="shared" si="2"/>
        <v>45444</v>
      </c>
      <c r="B58" s="5">
        <v>97590.75</v>
      </c>
      <c r="C58" s="5"/>
      <c r="D58" s="5"/>
      <c r="E58" s="5">
        <v>74654</v>
      </c>
      <c r="F58" s="5"/>
      <c r="G58" s="5"/>
      <c r="H58" s="5"/>
      <c r="I58" s="5"/>
      <c r="J58" s="5"/>
      <c r="K58" s="5">
        <v>9281</v>
      </c>
      <c r="L58" s="5"/>
      <c r="M58" s="5"/>
      <c r="N58" s="5"/>
      <c r="O58" s="5">
        <v>37047</v>
      </c>
      <c r="P58" s="5"/>
      <c r="Q58" s="5"/>
      <c r="R58" s="5"/>
      <c r="S58" s="5"/>
      <c r="T58" s="5"/>
      <c r="U58" s="5">
        <v>26983.5</v>
      </c>
      <c r="V58" s="5"/>
      <c r="W58" s="5">
        <v>9720.75</v>
      </c>
      <c r="X58" s="5"/>
      <c r="Y58" s="5"/>
      <c r="Z58" s="5"/>
      <c r="AA58" s="5"/>
      <c r="AB58" s="5">
        <v>16210</v>
      </c>
      <c r="AC58" s="5">
        <v>0</v>
      </c>
      <c r="AD58" s="5">
        <v>0</v>
      </c>
      <c r="AE58" s="5">
        <f t="shared" ref="AE58" si="85">SUM(B58:AD58)</f>
        <v>271487</v>
      </c>
      <c r="AF58" s="5">
        <f t="shared" ref="AF58" si="86">ROUND(AE58*0.35,2)</f>
        <v>95020.45</v>
      </c>
    </row>
    <row r="59" spans="1:32" ht="15" customHeight="1" x14ac:dyDescent="0.25">
      <c r="A59" s="20">
        <f t="shared" si="2"/>
        <v>45451</v>
      </c>
      <c r="B59" s="5">
        <v>35809.75</v>
      </c>
      <c r="C59" s="5"/>
      <c r="D59" s="5"/>
      <c r="E59" s="5">
        <v>-25422</v>
      </c>
      <c r="F59" s="5"/>
      <c r="G59" s="5"/>
      <c r="H59" s="5"/>
      <c r="I59" s="5"/>
      <c r="J59" s="5"/>
      <c r="K59" s="5">
        <v>6178</v>
      </c>
      <c r="L59" s="5"/>
      <c r="M59" s="5"/>
      <c r="N59" s="5"/>
      <c r="O59" s="5">
        <v>36933</v>
      </c>
      <c r="P59" s="5"/>
      <c r="Q59" s="5"/>
      <c r="R59" s="5"/>
      <c r="S59" s="5"/>
      <c r="T59" s="5"/>
      <c r="U59" s="5">
        <v>25755</v>
      </c>
      <c r="V59" s="5"/>
      <c r="W59" s="5">
        <v>10066.25</v>
      </c>
      <c r="X59" s="5"/>
      <c r="Y59" s="5"/>
      <c r="Z59" s="5"/>
      <c r="AA59" s="5"/>
      <c r="AB59" s="5">
        <v>21898</v>
      </c>
      <c r="AC59" s="5">
        <v>0</v>
      </c>
      <c r="AD59" s="5">
        <v>0</v>
      </c>
      <c r="AE59" s="5">
        <f t="shared" ref="AE59" si="87">SUM(B59:AD59)</f>
        <v>111218</v>
      </c>
      <c r="AF59" s="5">
        <f t="shared" ref="AF59" si="88">ROUND(AE59*0.35,2)</f>
        <v>38926.300000000003</v>
      </c>
    </row>
    <row r="60" spans="1:32" ht="15" customHeight="1" x14ac:dyDescent="0.25">
      <c r="A60" s="20">
        <f t="shared" si="2"/>
        <v>45458</v>
      </c>
      <c r="B60" s="5">
        <v>139404.75</v>
      </c>
      <c r="C60" s="5"/>
      <c r="D60" s="5"/>
      <c r="E60" s="5">
        <v>40889</v>
      </c>
      <c r="F60" s="5"/>
      <c r="G60" s="5"/>
      <c r="H60" s="5"/>
      <c r="I60" s="5"/>
      <c r="J60" s="5"/>
      <c r="K60" s="5">
        <v>6564</v>
      </c>
      <c r="L60" s="5"/>
      <c r="M60" s="5"/>
      <c r="N60" s="5"/>
      <c r="O60" s="5">
        <v>39734</v>
      </c>
      <c r="P60" s="5"/>
      <c r="Q60" s="5"/>
      <c r="R60" s="5"/>
      <c r="S60" s="5"/>
      <c r="T60" s="5"/>
      <c r="U60" s="5">
        <v>28729.75</v>
      </c>
      <c r="V60" s="5"/>
      <c r="W60" s="5">
        <v>8673.25</v>
      </c>
      <c r="X60" s="5"/>
      <c r="Y60" s="5"/>
      <c r="Z60" s="5"/>
      <c r="AA60" s="5"/>
      <c r="AB60" s="5">
        <v>19627</v>
      </c>
      <c r="AC60" s="5">
        <v>0</v>
      </c>
      <c r="AD60" s="5">
        <v>0</v>
      </c>
      <c r="AE60" s="5">
        <f t="shared" ref="AE60" si="89">SUM(B60:AD60)</f>
        <v>283621.75</v>
      </c>
      <c r="AF60" s="5">
        <f t="shared" ref="AF60" si="90">ROUND(AE60*0.35,2)</f>
        <v>99267.61</v>
      </c>
    </row>
    <row r="61" spans="1:32" ht="15" customHeight="1" x14ac:dyDescent="0.25">
      <c r="A61" s="20">
        <f t="shared" si="2"/>
        <v>45465</v>
      </c>
      <c r="B61" s="5">
        <v>60459.75</v>
      </c>
      <c r="C61" s="5"/>
      <c r="D61" s="5"/>
      <c r="E61" s="5">
        <v>-32174</v>
      </c>
      <c r="F61" s="5"/>
      <c r="G61" s="5"/>
      <c r="H61" s="5"/>
      <c r="I61" s="5"/>
      <c r="J61" s="5"/>
      <c r="K61" s="5">
        <v>11371</v>
      </c>
      <c r="L61" s="5"/>
      <c r="M61" s="5"/>
      <c r="N61" s="5"/>
      <c r="O61" s="5">
        <v>18855</v>
      </c>
      <c r="P61" s="5"/>
      <c r="Q61" s="5"/>
      <c r="R61" s="5"/>
      <c r="S61" s="5"/>
      <c r="T61" s="5"/>
      <c r="U61" s="5">
        <v>23529.5</v>
      </c>
      <c r="V61" s="5"/>
      <c r="W61" s="5">
        <v>8505.5</v>
      </c>
      <c r="X61" s="5"/>
      <c r="Y61" s="5"/>
      <c r="Z61" s="5"/>
      <c r="AA61" s="5"/>
      <c r="AB61" s="5">
        <v>24937</v>
      </c>
      <c r="AC61" s="5">
        <v>0</v>
      </c>
      <c r="AD61" s="5">
        <v>0</v>
      </c>
      <c r="AE61" s="5">
        <f t="shared" ref="AE61" si="91">SUM(B61:AD61)</f>
        <v>115483.75</v>
      </c>
      <c r="AF61" s="5">
        <f t="shared" ref="AF61" si="92">ROUND(AE61*0.35,2)</f>
        <v>40419.31</v>
      </c>
    </row>
    <row r="62" spans="1:32" ht="15" customHeight="1" x14ac:dyDescent="0.25">
      <c r="A62" s="20">
        <f t="shared" si="2"/>
        <v>45472</v>
      </c>
      <c r="B62" s="5">
        <v>17257.25</v>
      </c>
      <c r="C62" s="5"/>
      <c r="D62" s="5"/>
      <c r="E62" s="5">
        <v>74812</v>
      </c>
      <c r="F62" s="5"/>
      <c r="G62" s="5"/>
      <c r="H62" s="5"/>
      <c r="I62" s="5"/>
      <c r="J62" s="5"/>
      <c r="K62" s="5">
        <v>3255</v>
      </c>
      <c r="L62" s="5"/>
      <c r="M62" s="5"/>
      <c r="N62" s="5"/>
      <c r="O62" s="5">
        <v>10942</v>
      </c>
      <c r="P62" s="5"/>
      <c r="Q62" s="5"/>
      <c r="R62" s="5"/>
      <c r="S62" s="5"/>
      <c r="T62" s="5"/>
      <c r="U62" s="5">
        <v>-7457.5</v>
      </c>
      <c r="V62" s="5"/>
      <c r="W62" s="5">
        <v>-1027.75</v>
      </c>
      <c r="X62" s="5"/>
      <c r="Y62" s="5"/>
      <c r="Z62" s="5"/>
      <c r="AA62" s="5"/>
      <c r="AB62" s="5">
        <v>10281</v>
      </c>
      <c r="AC62" s="5">
        <v>0</v>
      </c>
      <c r="AD62" s="5">
        <v>0</v>
      </c>
      <c r="AE62" s="5">
        <f t="shared" ref="AE62" si="93">SUM(B62:AD62)</f>
        <v>108062</v>
      </c>
      <c r="AF62" s="5">
        <f t="shared" ref="AF62" si="94">ROUND(AE62*0.35,2)</f>
        <v>37821.699999999997</v>
      </c>
    </row>
    <row r="63" spans="1:32" ht="15" customHeight="1" x14ac:dyDescent="0.25">
      <c r="A63" s="20">
        <v>45473</v>
      </c>
      <c r="B63" s="5">
        <v>20182.75</v>
      </c>
      <c r="C63" s="5"/>
      <c r="D63" s="5"/>
      <c r="E63" s="5">
        <v>17445</v>
      </c>
      <c r="F63" s="5"/>
      <c r="G63" s="5"/>
      <c r="H63" s="5"/>
      <c r="I63" s="5"/>
      <c r="J63" s="5"/>
      <c r="K63" s="5">
        <v>2160</v>
      </c>
      <c r="L63" s="5"/>
      <c r="M63" s="5"/>
      <c r="N63" s="5"/>
      <c r="O63" s="5">
        <v>7785</v>
      </c>
      <c r="P63" s="5"/>
      <c r="Q63" s="5"/>
      <c r="R63" s="5"/>
      <c r="S63" s="5"/>
      <c r="T63" s="5"/>
      <c r="U63" s="5">
        <v>9054.5</v>
      </c>
      <c r="V63" s="5"/>
      <c r="W63" s="5">
        <v>-598.75</v>
      </c>
      <c r="X63" s="5"/>
      <c r="Y63" s="5"/>
      <c r="Z63" s="5"/>
      <c r="AA63" s="5"/>
      <c r="AB63" s="5">
        <v>2172</v>
      </c>
      <c r="AC63" s="5">
        <v>0</v>
      </c>
      <c r="AD63" s="5">
        <v>0</v>
      </c>
      <c r="AE63" s="5">
        <f t="shared" ref="AE63" si="95">SUM(B63:AD63)</f>
        <v>58200.5</v>
      </c>
      <c r="AF63" s="5">
        <f t="shared" ref="AF63" si="96">ROUND(AE63*0.35,2)</f>
        <v>20370.18</v>
      </c>
    </row>
    <row r="64" spans="1:32" ht="14.25" customHeight="1" x14ac:dyDescent="0.25">
      <c r="A64" s="1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</row>
    <row r="65" spans="1:32" ht="15" customHeight="1" thickBot="1" x14ac:dyDescent="0.3">
      <c r="B65" s="6">
        <f t="shared" ref="B65:AF65" si="97">SUM(B10:B64)</f>
        <v>4127424.25</v>
      </c>
      <c r="C65" s="6">
        <f t="shared" si="97"/>
        <v>0</v>
      </c>
      <c r="D65" s="6">
        <f t="shared" si="97"/>
        <v>0</v>
      </c>
      <c r="E65" s="6">
        <f t="shared" si="97"/>
        <v>1999020</v>
      </c>
      <c r="F65" s="6">
        <f t="shared" si="97"/>
        <v>0</v>
      </c>
      <c r="G65" s="6">
        <f t="shared" si="97"/>
        <v>0</v>
      </c>
      <c r="H65" s="6">
        <f t="shared" si="97"/>
        <v>0</v>
      </c>
      <c r="I65" s="6">
        <f t="shared" si="97"/>
        <v>0</v>
      </c>
      <c r="J65" s="6">
        <f t="shared" si="97"/>
        <v>0</v>
      </c>
      <c r="K65" s="6">
        <f t="shared" si="97"/>
        <v>209364</v>
      </c>
      <c r="L65" s="6">
        <f t="shared" si="97"/>
        <v>0</v>
      </c>
      <c r="M65" s="6">
        <f t="shared" si="97"/>
        <v>0</v>
      </c>
      <c r="N65" s="6">
        <f t="shared" si="97"/>
        <v>0</v>
      </c>
      <c r="O65" s="6">
        <f t="shared" si="97"/>
        <v>1043106.5</v>
      </c>
      <c r="P65" s="6">
        <f t="shared" si="97"/>
        <v>0</v>
      </c>
      <c r="Q65" s="6">
        <f t="shared" si="97"/>
        <v>0</v>
      </c>
      <c r="R65" s="6">
        <f t="shared" si="97"/>
        <v>0</v>
      </c>
      <c r="S65" s="6">
        <f t="shared" si="97"/>
        <v>0</v>
      </c>
      <c r="T65" s="6">
        <f t="shared" si="97"/>
        <v>0</v>
      </c>
      <c r="U65" s="6">
        <f t="shared" si="97"/>
        <v>1664548.75</v>
      </c>
      <c r="V65" s="6">
        <f t="shared" si="97"/>
        <v>0</v>
      </c>
      <c r="W65" s="6">
        <f t="shared" si="97"/>
        <v>407568.25</v>
      </c>
      <c r="X65" s="6">
        <f t="shared" si="97"/>
        <v>0</v>
      </c>
      <c r="Y65" s="6">
        <f t="shared" si="97"/>
        <v>0</v>
      </c>
      <c r="Z65" s="6">
        <f t="shared" si="97"/>
        <v>0</v>
      </c>
      <c r="AA65" s="6">
        <f t="shared" si="97"/>
        <v>0</v>
      </c>
      <c r="AB65" s="6">
        <f t="shared" si="97"/>
        <v>687666</v>
      </c>
      <c r="AC65" s="6">
        <f t="shared" si="97"/>
        <v>0</v>
      </c>
      <c r="AD65" s="6">
        <f t="shared" si="97"/>
        <v>0</v>
      </c>
      <c r="AE65" s="6">
        <f t="shared" si="97"/>
        <v>10138697.75</v>
      </c>
      <c r="AF65" s="6">
        <f t="shared" si="97"/>
        <v>3548544.28</v>
      </c>
    </row>
    <row r="66" spans="1:32" ht="15" customHeight="1" thickTop="1" x14ac:dyDescent="0.25"/>
    <row r="67" spans="1:32" ht="15" customHeight="1" x14ac:dyDescent="0.25">
      <c r="A67" s="12" t="s">
        <v>35</v>
      </c>
    </row>
  </sheetData>
  <mergeCells count="2">
    <mergeCell ref="A1:AF1"/>
    <mergeCell ref="A8:AF8"/>
  </mergeCells>
  <pageMargins left="0.25" right="0.25" top="0.25" bottom="0.25" header="0" footer="0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workbookViewId="0">
      <pane ySplit="7" topLeftCell="A42" activePane="bottomLeft" state="frozen"/>
      <selection activeCell="P43" sqref="P43"/>
      <selection pane="bottomLeft" activeCell="AG63" sqref="AG63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4" width="13.7109375" style="2" hidden="1" customWidth="1"/>
    <col min="5" max="5" width="14.28515625" style="2" bestFit="1" customWidth="1"/>
    <col min="6" max="7" width="14.28515625" style="2" hidden="1" customWidth="1"/>
    <col min="8" max="8" width="13.7109375" style="2" customWidth="1"/>
    <col min="9" max="11" width="13.7109375" style="2" hidden="1" customWidth="1"/>
    <col min="12" max="12" width="15.140625" style="2" customWidth="1"/>
    <col min="13" max="15" width="13.7109375" style="2" hidden="1" customWidth="1"/>
    <col min="16" max="16" width="14.28515625" style="2" hidden="1" customWidth="1"/>
    <col min="17" max="17" width="13.7109375" style="2" hidden="1" customWidth="1"/>
    <col min="18" max="19" width="13.7109375" style="2" customWidth="1"/>
    <col min="20" max="20" width="13.7109375" style="2" hidden="1" customWidth="1"/>
    <col min="21" max="21" width="13.7109375" style="2" customWidth="1"/>
    <col min="22" max="22" width="13.7109375" style="2" hidden="1" customWidth="1"/>
    <col min="23" max="23" width="14.28515625" style="2" hidden="1" customWidth="1"/>
    <col min="24" max="24" width="14.28515625" style="2" customWidth="1"/>
    <col min="25" max="26" width="14.28515625" style="2" hidden="1" customWidth="1"/>
    <col min="27" max="27" width="14.28515625" style="2" customWidth="1"/>
    <col min="28" max="30" width="13.7109375" style="2" hidden="1" customWidth="1"/>
    <col min="31" max="32" width="14.28515625" style="2" bestFit="1" customWidth="1"/>
    <col min="33" max="16384" width="10.7109375" style="2"/>
  </cols>
  <sheetData>
    <row r="1" spans="1:32" ht="15" customHeight="1" x14ac:dyDescent="0.25">
      <c r="A1" s="27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</row>
    <row r="2" spans="1:32" ht="15" customHeight="1" x14ac:dyDescent="0.25">
      <c r="B2" s="11"/>
      <c r="C2" s="11"/>
      <c r="D2" s="22"/>
      <c r="E2" s="11"/>
      <c r="F2" s="22"/>
      <c r="G2" s="22"/>
      <c r="H2" s="11"/>
      <c r="I2" s="11"/>
      <c r="J2" s="11"/>
      <c r="K2" s="11"/>
      <c r="L2" s="15"/>
      <c r="M2" s="13"/>
      <c r="N2" s="11"/>
      <c r="O2" s="11"/>
      <c r="P2" s="11"/>
      <c r="Q2" s="11"/>
      <c r="R2" s="11"/>
      <c r="S2" s="18"/>
      <c r="T2" s="11"/>
      <c r="U2" s="11"/>
      <c r="V2" s="22"/>
      <c r="W2" s="11"/>
      <c r="X2" s="11"/>
      <c r="Y2" s="17"/>
      <c r="Z2" s="22"/>
      <c r="AA2" s="16"/>
      <c r="AB2" s="11"/>
      <c r="AC2" s="11"/>
      <c r="AD2" s="11"/>
      <c r="AE2" s="11"/>
      <c r="AF2" s="11"/>
    </row>
    <row r="3" spans="1:32" s="10" customFormat="1" ht="38.25" x14ac:dyDescent="0.2">
      <c r="A3" s="7"/>
      <c r="B3" s="8" t="s">
        <v>0</v>
      </c>
      <c r="C3" s="9" t="s">
        <v>1</v>
      </c>
      <c r="D3" s="9" t="s">
        <v>37</v>
      </c>
      <c r="E3" s="8" t="s">
        <v>2</v>
      </c>
      <c r="F3" s="9" t="s">
        <v>40</v>
      </c>
      <c r="G3" s="9" t="s">
        <v>38</v>
      </c>
      <c r="H3" s="9" t="s">
        <v>3</v>
      </c>
      <c r="I3" s="9" t="s">
        <v>4</v>
      </c>
      <c r="J3" s="9" t="s">
        <v>5</v>
      </c>
      <c r="K3" s="8" t="s">
        <v>6</v>
      </c>
      <c r="L3" s="9" t="s">
        <v>28</v>
      </c>
      <c r="M3" s="9" t="s">
        <v>25</v>
      </c>
      <c r="N3" s="9" t="s">
        <v>7</v>
      </c>
      <c r="O3" s="9" t="s">
        <v>8</v>
      </c>
      <c r="P3" s="8" t="s">
        <v>9</v>
      </c>
      <c r="Q3" s="8" t="s">
        <v>10</v>
      </c>
      <c r="R3" s="8" t="s">
        <v>11</v>
      </c>
      <c r="S3" s="9" t="s">
        <v>31</v>
      </c>
      <c r="T3" s="9" t="s">
        <v>12</v>
      </c>
      <c r="U3" s="8" t="s">
        <v>13</v>
      </c>
      <c r="V3" s="9" t="s">
        <v>41</v>
      </c>
      <c r="W3" s="8" t="s">
        <v>14</v>
      </c>
      <c r="X3" s="9" t="s">
        <v>30</v>
      </c>
      <c r="Y3" s="9" t="s">
        <v>29</v>
      </c>
      <c r="Z3" s="9" t="s">
        <v>42</v>
      </c>
      <c r="AA3" s="9" t="s">
        <v>27</v>
      </c>
      <c r="AB3" s="9" t="s">
        <v>15</v>
      </c>
      <c r="AC3" s="9" t="s">
        <v>17</v>
      </c>
      <c r="AD3" s="9" t="s">
        <v>16</v>
      </c>
      <c r="AE3" s="8" t="s">
        <v>18</v>
      </c>
      <c r="AF3" s="8" t="s">
        <v>20</v>
      </c>
    </row>
    <row r="4" spans="1:32" s="11" customFormat="1" ht="15" customHeight="1" x14ac:dyDescent="0.25">
      <c r="A4" s="3"/>
      <c r="B4" s="11">
        <v>14</v>
      </c>
      <c r="D4" s="22"/>
      <c r="E4" s="11">
        <v>2</v>
      </c>
      <c r="F4" s="22"/>
      <c r="G4" s="22"/>
      <c r="H4" s="11">
        <v>1</v>
      </c>
      <c r="L4" s="15">
        <v>1</v>
      </c>
      <c r="M4" s="13"/>
      <c r="O4" s="11">
        <v>1</v>
      </c>
      <c r="R4" s="11">
        <v>9</v>
      </c>
      <c r="S4" s="18">
        <v>0</v>
      </c>
      <c r="U4" s="11">
        <v>2</v>
      </c>
      <c r="V4" s="22"/>
      <c r="X4" s="16">
        <v>1</v>
      </c>
      <c r="Y4" s="17"/>
      <c r="Z4" s="22"/>
      <c r="AA4" s="15">
        <v>1</v>
      </c>
      <c r="AE4" s="11">
        <f>SUM(B4:AD4)</f>
        <v>32</v>
      </c>
    </row>
    <row r="6" spans="1:32" ht="15" customHeight="1" x14ac:dyDescent="0.25">
      <c r="A6" s="19" t="s">
        <v>32</v>
      </c>
      <c r="B6" s="5">
        <v>2076987.2099999997</v>
      </c>
      <c r="C6" s="5">
        <v>0</v>
      </c>
      <c r="D6" s="5">
        <v>0</v>
      </c>
      <c r="E6" s="5">
        <v>1306754</v>
      </c>
      <c r="F6" s="5">
        <v>0</v>
      </c>
      <c r="G6" s="5">
        <v>0</v>
      </c>
      <c r="H6" s="5">
        <v>253344</v>
      </c>
      <c r="I6" s="5">
        <v>0</v>
      </c>
      <c r="J6" s="5">
        <v>0</v>
      </c>
      <c r="K6" s="5">
        <v>0</v>
      </c>
      <c r="L6" s="5">
        <v>926339.8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524098</v>
      </c>
      <c r="S6" s="5">
        <v>4995</v>
      </c>
      <c r="T6" s="5">
        <v>0</v>
      </c>
      <c r="U6" s="5">
        <v>762931</v>
      </c>
      <c r="V6" s="5">
        <v>0</v>
      </c>
      <c r="W6" s="5">
        <v>0</v>
      </c>
      <c r="X6" s="5">
        <v>848705.30999999994</v>
      </c>
      <c r="Y6" s="5">
        <v>0</v>
      </c>
      <c r="Z6" s="5">
        <v>0</v>
      </c>
      <c r="AA6" s="5">
        <v>472942.5</v>
      </c>
      <c r="AB6" s="5">
        <v>0</v>
      </c>
      <c r="AC6" s="5">
        <v>0</v>
      </c>
      <c r="AD6" s="5">
        <v>0</v>
      </c>
      <c r="AE6" s="5">
        <v>7177096.8199999994</v>
      </c>
      <c r="AF6" s="5">
        <v>2511983.8800000004</v>
      </c>
    </row>
    <row r="8" spans="1:32" ht="15" customHeight="1" x14ac:dyDescent="0.25">
      <c r="A8" s="26" t="s">
        <v>33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</row>
    <row r="9" spans="1:32" ht="15" customHeight="1" x14ac:dyDescent="0.25">
      <c r="A9" s="1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ht="15" customHeight="1" x14ac:dyDescent="0.25">
      <c r="A10" s="20" t="s">
        <v>34</v>
      </c>
      <c r="B10" s="5">
        <v>-11349</v>
      </c>
      <c r="C10" s="5">
        <v>0</v>
      </c>
      <c r="D10" s="5">
        <v>0</v>
      </c>
      <c r="E10" s="5">
        <v>3429</v>
      </c>
      <c r="F10" s="5">
        <v>0</v>
      </c>
      <c r="G10" s="5">
        <v>0</v>
      </c>
      <c r="H10" s="5">
        <v>-509</v>
      </c>
      <c r="I10" s="5">
        <v>0</v>
      </c>
      <c r="J10" s="5">
        <v>0</v>
      </c>
      <c r="K10" s="5">
        <v>0</v>
      </c>
      <c r="L10" s="5">
        <v>7319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3484</v>
      </c>
      <c r="S10" s="5">
        <v>0</v>
      </c>
      <c r="T10" s="5">
        <v>0</v>
      </c>
      <c r="U10" s="5">
        <v>3074</v>
      </c>
      <c r="V10" s="5">
        <v>0</v>
      </c>
      <c r="W10" s="5">
        <v>0</v>
      </c>
      <c r="X10" s="5">
        <v>5766.45</v>
      </c>
      <c r="Y10" s="5">
        <v>0</v>
      </c>
      <c r="Z10" s="5">
        <v>0</v>
      </c>
      <c r="AA10" s="5">
        <v>2352</v>
      </c>
      <c r="AB10" s="5">
        <v>0</v>
      </c>
      <c r="AC10" s="5">
        <v>0</v>
      </c>
      <c r="AD10" s="5">
        <v>0</v>
      </c>
      <c r="AE10" s="5">
        <f t="shared" ref="AE10:AE15" si="0">SUM(B10:AD10)</f>
        <v>13566.45</v>
      </c>
      <c r="AF10" s="5">
        <f>ROUND(AE10*0.35,2)+0.01</f>
        <v>4748.2700000000004</v>
      </c>
    </row>
    <row r="11" spans="1:32" ht="15" customHeight="1" x14ac:dyDescent="0.25">
      <c r="A11" s="20">
        <v>45115</v>
      </c>
      <c r="B11" s="5">
        <v>10809.5</v>
      </c>
      <c r="C11" s="5">
        <v>0</v>
      </c>
      <c r="D11" s="5">
        <v>0</v>
      </c>
      <c r="E11" s="5">
        <v>20881</v>
      </c>
      <c r="F11" s="5">
        <v>0</v>
      </c>
      <c r="G11" s="5">
        <v>0</v>
      </c>
      <c r="H11" s="5">
        <v>3505</v>
      </c>
      <c r="I11" s="5"/>
      <c r="J11" s="5"/>
      <c r="K11" s="5"/>
      <c r="L11" s="5">
        <v>21911</v>
      </c>
      <c r="M11" s="5"/>
      <c r="N11" s="5"/>
      <c r="O11" s="5"/>
      <c r="P11" s="5"/>
      <c r="Q11" s="5"/>
      <c r="R11" s="5">
        <v>11623</v>
      </c>
      <c r="S11" s="5">
        <v>645</v>
      </c>
      <c r="T11" s="5"/>
      <c r="U11" s="5">
        <v>19943</v>
      </c>
      <c r="V11" s="5">
        <v>0</v>
      </c>
      <c r="W11" s="5"/>
      <c r="X11" s="5">
        <v>10706.390000000001</v>
      </c>
      <c r="Y11" s="5"/>
      <c r="Z11" s="5">
        <v>0</v>
      </c>
      <c r="AA11" s="5">
        <v>12886</v>
      </c>
      <c r="AB11" s="5">
        <v>0</v>
      </c>
      <c r="AC11" s="5">
        <v>0</v>
      </c>
      <c r="AD11" s="5">
        <v>0</v>
      </c>
      <c r="AE11" s="5">
        <f t="shared" si="0"/>
        <v>112909.89</v>
      </c>
      <c r="AF11" s="5">
        <f t="shared" ref="AF11:AF16" si="1">ROUND(AE11*0.35,2)</f>
        <v>39518.46</v>
      </c>
    </row>
    <row r="12" spans="1:32" ht="15" customHeight="1" x14ac:dyDescent="0.25">
      <c r="A12" s="20">
        <f t="shared" ref="A12:A63" si="2">A11+7</f>
        <v>45122</v>
      </c>
      <c r="B12" s="5">
        <v>65271</v>
      </c>
      <c r="C12" s="5"/>
      <c r="D12" s="5"/>
      <c r="E12" s="5">
        <v>27058</v>
      </c>
      <c r="F12" s="5"/>
      <c r="G12" s="5"/>
      <c r="H12" s="5">
        <v>13369</v>
      </c>
      <c r="I12" s="5"/>
      <c r="J12" s="5"/>
      <c r="K12" s="5"/>
      <c r="L12" s="5">
        <v>10067</v>
      </c>
      <c r="M12" s="5"/>
      <c r="N12" s="5"/>
      <c r="O12" s="5"/>
      <c r="P12" s="5"/>
      <c r="Q12" s="5"/>
      <c r="R12" s="5">
        <v>11259</v>
      </c>
      <c r="S12" s="5">
        <v>600</v>
      </c>
      <c r="T12" s="5"/>
      <c r="U12" s="5">
        <v>18582</v>
      </c>
      <c r="V12" s="5"/>
      <c r="W12" s="5"/>
      <c r="X12" s="5">
        <v>8971.61</v>
      </c>
      <c r="Y12" s="5"/>
      <c r="Z12" s="5"/>
      <c r="AA12" s="5">
        <v>10530</v>
      </c>
      <c r="AB12" s="5">
        <v>0</v>
      </c>
      <c r="AC12" s="5">
        <v>0</v>
      </c>
      <c r="AD12" s="5">
        <v>0</v>
      </c>
      <c r="AE12" s="5">
        <f t="shared" si="0"/>
        <v>165707.60999999999</v>
      </c>
      <c r="AF12" s="5">
        <f t="shared" si="1"/>
        <v>57997.66</v>
      </c>
    </row>
    <row r="13" spans="1:32" ht="15" customHeight="1" x14ac:dyDescent="0.25">
      <c r="A13" s="20">
        <f t="shared" si="2"/>
        <v>45129</v>
      </c>
      <c r="B13" s="5">
        <v>-3630.5</v>
      </c>
      <c r="C13" s="5"/>
      <c r="D13" s="5"/>
      <c r="E13" s="5">
        <v>31996</v>
      </c>
      <c r="F13" s="5"/>
      <c r="G13" s="5"/>
      <c r="H13" s="5">
        <v>5397</v>
      </c>
      <c r="I13" s="5"/>
      <c r="J13" s="5"/>
      <c r="K13" s="5"/>
      <c r="L13" s="5">
        <v>16643</v>
      </c>
      <c r="M13" s="5"/>
      <c r="N13" s="5"/>
      <c r="O13" s="5"/>
      <c r="P13" s="5"/>
      <c r="Q13" s="5"/>
      <c r="R13" s="5">
        <v>10645</v>
      </c>
      <c r="S13" s="5">
        <v>705</v>
      </c>
      <c r="T13" s="5"/>
      <c r="U13" s="5">
        <v>13202</v>
      </c>
      <c r="V13" s="5"/>
      <c r="W13" s="5"/>
      <c r="X13" s="5">
        <v>22616.05</v>
      </c>
      <c r="Y13" s="5"/>
      <c r="Z13" s="5"/>
      <c r="AA13" s="5">
        <v>3740</v>
      </c>
      <c r="AB13" s="5">
        <v>0</v>
      </c>
      <c r="AC13" s="5">
        <v>0</v>
      </c>
      <c r="AD13" s="5">
        <v>0</v>
      </c>
      <c r="AE13" s="5">
        <f t="shared" si="0"/>
        <v>101313.55</v>
      </c>
      <c r="AF13" s="5">
        <f t="shared" si="1"/>
        <v>35459.74</v>
      </c>
    </row>
    <row r="14" spans="1:32" ht="15" customHeight="1" x14ac:dyDescent="0.25">
      <c r="A14" s="20">
        <f t="shared" si="2"/>
        <v>45136</v>
      </c>
      <c r="B14" s="5">
        <v>12869</v>
      </c>
      <c r="C14" s="5"/>
      <c r="D14" s="5"/>
      <c r="E14" s="5">
        <v>36636</v>
      </c>
      <c r="F14" s="5"/>
      <c r="G14" s="5"/>
      <c r="H14" s="5">
        <v>3643</v>
      </c>
      <c r="I14" s="5"/>
      <c r="J14" s="5"/>
      <c r="K14" s="5"/>
      <c r="L14" s="5">
        <v>16313</v>
      </c>
      <c r="M14" s="5"/>
      <c r="N14" s="5"/>
      <c r="O14" s="5"/>
      <c r="P14" s="5"/>
      <c r="Q14" s="5"/>
      <c r="R14" s="5">
        <v>10723</v>
      </c>
      <c r="S14" s="5">
        <v>615</v>
      </c>
      <c r="T14" s="5"/>
      <c r="U14" s="5">
        <v>14318.5</v>
      </c>
      <c r="V14" s="5"/>
      <c r="W14" s="5"/>
      <c r="X14" s="5">
        <v>-490.78000000000065</v>
      </c>
      <c r="Y14" s="5"/>
      <c r="Z14" s="5"/>
      <c r="AA14" s="5">
        <v>5364</v>
      </c>
      <c r="AB14" s="5">
        <v>0</v>
      </c>
      <c r="AC14" s="5">
        <v>0</v>
      </c>
      <c r="AD14" s="5">
        <v>0</v>
      </c>
      <c r="AE14" s="5">
        <f t="shared" si="0"/>
        <v>99990.720000000001</v>
      </c>
      <c r="AF14" s="5">
        <f t="shared" si="1"/>
        <v>34996.75</v>
      </c>
    </row>
    <row r="15" spans="1:32" ht="15" customHeight="1" x14ac:dyDescent="0.25">
      <c r="A15" s="20">
        <f t="shared" si="2"/>
        <v>45143</v>
      </c>
      <c r="B15" s="5">
        <v>18242</v>
      </c>
      <c r="C15" s="5"/>
      <c r="D15" s="5"/>
      <c r="E15" s="5">
        <v>46323</v>
      </c>
      <c r="F15" s="5"/>
      <c r="G15" s="5"/>
      <c r="H15" s="5">
        <v>8923</v>
      </c>
      <c r="I15" s="5"/>
      <c r="J15" s="5"/>
      <c r="K15" s="5"/>
      <c r="L15" s="5">
        <v>26505</v>
      </c>
      <c r="M15" s="5"/>
      <c r="N15" s="5"/>
      <c r="O15" s="5"/>
      <c r="P15" s="5"/>
      <c r="Q15" s="5"/>
      <c r="R15" s="5">
        <v>9595</v>
      </c>
      <c r="S15" s="5">
        <v>840</v>
      </c>
      <c r="T15" s="5"/>
      <c r="U15" s="5">
        <v>-6023</v>
      </c>
      <c r="V15" s="5"/>
      <c r="W15" s="5"/>
      <c r="X15" s="5">
        <v>2869.83</v>
      </c>
      <c r="Y15" s="5"/>
      <c r="Z15" s="5"/>
      <c r="AA15" s="5">
        <v>13792</v>
      </c>
      <c r="AB15" s="5">
        <v>0</v>
      </c>
      <c r="AC15" s="5">
        <v>0</v>
      </c>
      <c r="AD15" s="5">
        <v>0</v>
      </c>
      <c r="AE15" s="5">
        <f t="shared" si="0"/>
        <v>121066.83</v>
      </c>
      <c r="AF15" s="5">
        <f t="shared" si="1"/>
        <v>42373.39</v>
      </c>
    </row>
    <row r="16" spans="1:32" ht="15" customHeight="1" x14ac:dyDescent="0.25">
      <c r="A16" s="20">
        <f t="shared" si="2"/>
        <v>45150</v>
      </c>
      <c r="B16" s="5">
        <v>31438.5</v>
      </c>
      <c r="C16" s="5"/>
      <c r="D16" s="5"/>
      <c r="E16" s="5">
        <v>12856</v>
      </c>
      <c r="F16" s="5"/>
      <c r="G16" s="5"/>
      <c r="H16" s="5">
        <v>12233</v>
      </c>
      <c r="I16" s="5"/>
      <c r="J16" s="5"/>
      <c r="K16" s="5"/>
      <c r="L16" s="5">
        <v>43294</v>
      </c>
      <c r="M16" s="5"/>
      <c r="N16" s="5"/>
      <c r="O16" s="5"/>
      <c r="P16" s="5"/>
      <c r="Q16" s="5"/>
      <c r="R16" s="5">
        <v>10173</v>
      </c>
      <c r="S16" s="5">
        <v>480</v>
      </c>
      <c r="T16" s="5"/>
      <c r="U16" s="5">
        <v>15561</v>
      </c>
      <c r="V16" s="5"/>
      <c r="W16" s="5"/>
      <c r="X16" s="5">
        <v>27818.38</v>
      </c>
      <c r="Y16" s="5"/>
      <c r="Z16" s="5"/>
      <c r="AA16" s="5">
        <v>9505</v>
      </c>
      <c r="AB16" s="5">
        <v>0</v>
      </c>
      <c r="AC16" s="5">
        <v>0</v>
      </c>
      <c r="AD16" s="5">
        <v>0</v>
      </c>
      <c r="AE16" s="5">
        <f t="shared" ref="AE16" si="3">SUM(B16:AD16)</f>
        <v>163358.88</v>
      </c>
      <c r="AF16" s="5">
        <f t="shared" si="1"/>
        <v>57175.61</v>
      </c>
    </row>
    <row r="17" spans="1:32" ht="15" customHeight="1" x14ac:dyDescent="0.25">
      <c r="A17" s="20">
        <f t="shared" si="2"/>
        <v>45157</v>
      </c>
      <c r="B17" s="5">
        <v>54550.5</v>
      </c>
      <c r="C17" s="5"/>
      <c r="D17" s="5"/>
      <c r="E17" s="5">
        <v>14275</v>
      </c>
      <c r="F17" s="5"/>
      <c r="G17" s="5"/>
      <c r="H17" s="5">
        <v>6484</v>
      </c>
      <c r="I17" s="5"/>
      <c r="J17" s="5"/>
      <c r="K17" s="5"/>
      <c r="L17" s="5">
        <v>-115376.45000000001</v>
      </c>
      <c r="M17" s="5"/>
      <c r="N17" s="5"/>
      <c r="O17" s="5"/>
      <c r="P17" s="5"/>
      <c r="Q17" s="5"/>
      <c r="R17" s="5">
        <v>7290</v>
      </c>
      <c r="S17" s="5">
        <v>420</v>
      </c>
      <c r="T17" s="5"/>
      <c r="U17" s="5">
        <v>18993</v>
      </c>
      <c r="V17" s="5"/>
      <c r="W17" s="5"/>
      <c r="X17" s="5">
        <v>11005.25</v>
      </c>
      <c r="Y17" s="5"/>
      <c r="Z17" s="5"/>
      <c r="AA17" s="5">
        <v>8099</v>
      </c>
      <c r="AB17" s="5">
        <v>0</v>
      </c>
      <c r="AC17" s="5">
        <v>0</v>
      </c>
      <c r="AD17" s="5">
        <v>0</v>
      </c>
      <c r="AE17" s="5">
        <f t="shared" ref="AE17" si="4">SUM(B17:AD17)</f>
        <v>5740.2999999999884</v>
      </c>
      <c r="AF17" s="5">
        <f>ROUND(AE17*0.35,2)-0.01</f>
        <v>2009.1</v>
      </c>
    </row>
    <row r="18" spans="1:32" ht="15" customHeight="1" x14ac:dyDescent="0.25">
      <c r="A18" s="20">
        <f t="shared" si="2"/>
        <v>45164</v>
      </c>
      <c r="B18" s="5">
        <v>37127.5</v>
      </c>
      <c r="C18" s="5"/>
      <c r="D18" s="5"/>
      <c r="E18" s="5">
        <v>36610</v>
      </c>
      <c r="F18" s="5"/>
      <c r="G18" s="5"/>
      <c r="H18" s="5">
        <v>7000</v>
      </c>
      <c r="I18" s="5"/>
      <c r="J18" s="5"/>
      <c r="K18" s="5"/>
      <c r="L18" s="5">
        <v>4653</v>
      </c>
      <c r="M18" s="5"/>
      <c r="N18" s="5"/>
      <c r="O18" s="5"/>
      <c r="P18" s="5"/>
      <c r="Q18" s="5"/>
      <c r="R18" s="5">
        <v>11844</v>
      </c>
      <c r="S18" s="5">
        <v>285</v>
      </c>
      <c r="T18" s="5"/>
      <c r="U18" s="5">
        <v>19792</v>
      </c>
      <c r="V18" s="5"/>
      <c r="W18" s="5"/>
      <c r="X18" s="5">
        <v>13641.32</v>
      </c>
      <c r="Y18" s="5"/>
      <c r="Z18" s="5"/>
      <c r="AA18" s="5">
        <v>4575</v>
      </c>
      <c r="AB18" s="5">
        <v>0</v>
      </c>
      <c r="AC18" s="5">
        <v>0</v>
      </c>
      <c r="AD18" s="5">
        <v>0</v>
      </c>
      <c r="AE18" s="5">
        <f t="shared" ref="AE18" si="5">SUM(B18:AD18)</f>
        <v>135527.82</v>
      </c>
      <c r="AF18" s="5">
        <f t="shared" ref="AF18:AF23" si="6">ROUND(AE18*0.35,2)</f>
        <v>47434.74</v>
      </c>
    </row>
    <row r="19" spans="1:32" ht="15" customHeight="1" x14ac:dyDescent="0.25">
      <c r="A19" s="20">
        <f t="shared" si="2"/>
        <v>45171</v>
      </c>
      <c r="B19" s="5">
        <v>6658.9000000000015</v>
      </c>
      <c r="C19" s="5"/>
      <c r="D19" s="5"/>
      <c r="E19" s="5">
        <v>20034</v>
      </c>
      <c r="F19" s="5"/>
      <c r="G19" s="5"/>
      <c r="H19" s="5">
        <v>-1901</v>
      </c>
      <c r="I19" s="5"/>
      <c r="J19" s="5"/>
      <c r="K19" s="5"/>
      <c r="L19" s="5">
        <v>16002</v>
      </c>
      <c r="M19" s="5"/>
      <c r="N19" s="5"/>
      <c r="O19" s="5"/>
      <c r="P19" s="5"/>
      <c r="Q19" s="5"/>
      <c r="R19" s="5">
        <v>10304</v>
      </c>
      <c r="S19" s="5">
        <v>420</v>
      </c>
      <c r="T19" s="5"/>
      <c r="U19" s="5">
        <v>-147</v>
      </c>
      <c r="V19" s="5"/>
      <c r="W19" s="5"/>
      <c r="X19" s="5">
        <v>10979.81</v>
      </c>
      <c r="Y19" s="5"/>
      <c r="Z19" s="5"/>
      <c r="AA19" s="5">
        <v>12042</v>
      </c>
      <c r="AB19" s="5">
        <v>0</v>
      </c>
      <c r="AC19" s="5">
        <v>0</v>
      </c>
      <c r="AD19" s="5">
        <v>0</v>
      </c>
      <c r="AE19" s="5">
        <f t="shared" ref="AE19" si="7">SUM(B19:AD19)</f>
        <v>74392.709999999992</v>
      </c>
      <c r="AF19" s="5">
        <f t="shared" si="6"/>
        <v>26037.45</v>
      </c>
    </row>
    <row r="20" spans="1:32" ht="15" customHeight="1" x14ac:dyDescent="0.25">
      <c r="A20" s="20">
        <f t="shared" si="2"/>
        <v>45178</v>
      </c>
      <c r="B20" s="5">
        <v>45797.5</v>
      </c>
      <c r="C20" s="5"/>
      <c r="D20" s="5"/>
      <c r="E20" s="5">
        <v>25070</v>
      </c>
      <c r="F20" s="5"/>
      <c r="G20" s="5"/>
      <c r="H20" s="5">
        <v>5486</v>
      </c>
      <c r="I20" s="5"/>
      <c r="J20" s="5"/>
      <c r="K20" s="5"/>
      <c r="L20" s="5">
        <v>22892</v>
      </c>
      <c r="M20" s="5"/>
      <c r="N20" s="5"/>
      <c r="O20" s="5"/>
      <c r="P20" s="5"/>
      <c r="Q20" s="5"/>
      <c r="R20" s="5">
        <v>9704</v>
      </c>
      <c r="S20" s="5">
        <v>330</v>
      </c>
      <c r="T20" s="5"/>
      <c r="U20" s="5">
        <v>18137</v>
      </c>
      <c r="V20" s="5"/>
      <c r="W20" s="5"/>
      <c r="X20" s="5">
        <v>-17717.28</v>
      </c>
      <c r="Y20" s="5"/>
      <c r="Z20" s="5"/>
      <c r="AA20" s="5">
        <v>10071</v>
      </c>
      <c r="AB20" s="5">
        <v>0</v>
      </c>
      <c r="AC20" s="5">
        <v>0</v>
      </c>
      <c r="AD20" s="5">
        <v>0</v>
      </c>
      <c r="AE20" s="5">
        <f t="shared" ref="AE20" si="8">SUM(B20:AD20)</f>
        <v>119770.22</v>
      </c>
      <c r="AF20" s="5">
        <f t="shared" si="6"/>
        <v>41919.58</v>
      </c>
    </row>
    <row r="21" spans="1:32" ht="15" customHeight="1" x14ac:dyDescent="0.25">
      <c r="A21" s="20">
        <f t="shared" si="2"/>
        <v>45185</v>
      </c>
      <c r="B21" s="5">
        <v>-50429.960000000006</v>
      </c>
      <c r="C21" s="5"/>
      <c r="D21" s="5"/>
      <c r="E21" s="5">
        <v>27459</v>
      </c>
      <c r="F21" s="5"/>
      <c r="G21" s="5"/>
      <c r="H21" s="5">
        <v>-8931</v>
      </c>
      <c r="I21" s="5"/>
      <c r="J21" s="5"/>
      <c r="K21" s="5"/>
      <c r="L21" s="5">
        <v>16232</v>
      </c>
      <c r="M21" s="5"/>
      <c r="N21" s="5"/>
      <c r="O21" s="5"/>
      <c r="P21" s="5"/>
      <c r="Q21" s="5"/>
      <c r="R21" s="5">
        <v>8312</v>
      </c>
      <c r="S21" s="5">
        <v>225</v>
      </c>
      <c r="T21" s="5"/>
      <c r="U21" s="5">
        <v>5864</v>
      </c>
      <c r="V21" s="5"/>
      <c r="W21" s="5"/>
      <c r="X21" s="5">
        <v>6929.9900000000007</v>
      </c>
      <c r="Y21" s="5"/>
      <c r="Z21" s="5"/>
      <c r="AA21" s="5">
        <v>-60076</v>
      </c>
      <c r="AB21" s="5">
        <v>0</v>
      </c>
      <c r="AC21" s="5">
        <v>0</v>
      </c>
      <c r="AD21" s="5">
        <v>0</v>
      </c>
      <c r="AE21" s="5">
        <f t="shared" ref="AE21" si="9">SUM(B21:AD21)</f>
        <v>-54414.970000000008</v>
      </c>
      <c r="AF21" s="5">
        <f t="shared" si="6"/>
        <v>-19045.240000000002</v>
      </c>
    </row>
    <row r="22" spans="1:32" ht="15" customHeight="1" x14ac:dyDescent="0.25">
      <c r="A22" s="20">
        <f t="shared" si="2"/>
        <v>45192</v>
      </c>
      <c r="B22" s="5">
        <v>41423.5</v>
      </c>
      <c r="C22" s="5"/>
      <c r="D22" s="5"/>
      <c r="E22" s="5">
        <v>-3809</v>
      </c>
      <c r="F22" s="5"/>
      <c r="G22" s="5"/>
      <c r="H22" s="5">
        <v>12028</v>
      </c>
      <c r="I22" s="5"/>
      <c r="J22" s="5"/>
      <c r="K22" s="5"/>
      <c r="L22" s="5">
        <v>14675</v>
      </c>
      <c r="M22" s="5"/>
      <c r="N22" s="5"/>
      <c r="O22" s="5"/>
      <c r="P22" s="5"/>
      <c r="Q22" s="5"/>
      <c r="R22" s="5">
        <v>9213</v>
      </c>
      <c r="S22" s="5">
        <v>330</v>
      </c>
      <c r="T22" s="5"/>
      <c r="U22" s="5">
        <v>9195</v>
      </c>
      <c r="V22" s="5"/>
      <c r="W22" s="5"/>
      <c r="X22" s="5">
        <v>18376.91</v>
      </c>
      <c r="Y22" s="5"/>
      <c r="Z22" s="5"/>
      <c r="AA22" s="5">
        <v>9474</v>
      </c>
      <c r="AB22" s="5">
        <v>0</v>
      </c>
      <c r="AC22" s="5">
        <v>0</v>
      </c>
      <c r="AD22" s="5">
        <v>0</v>
      </c>
      <c r="AE22" s="5">
        <f t="shared" ref="AE22" si="10">SUM(B22:AD22)</f>
        <v>110906.41</v>
      </c>
      <c r="AF22" s="5">
        <f t="shared" si="6"/>
        <v>38817.24</v>
      </c>
    </row>
    <row r="23" spans="1:32" ht="15" customHeight="1" x14ac:dyDescent="0.25">
      <c r="A23" s="20">
        <f t="shared" si="2"/>
        <v>45199</v>
      </c>
      <c r="B23" s="5">
        <v>54650.5</v>
      </c>
      <c r="C23" s="5"/>
      <c r="D23" s="5"/>
      <c r="E23" s="5">
        <v>31771</v>
      </c>
      <c r="F23" s="5"/>
      <c r="G23" s="5"/>
      <c r="H23" s="5">
        <v>5952</v>
      </c>
      <c r="I23" s="5"/>
      <c r="J23" s="5"/>
      <c r="K23" s="5"/>
      <c r="L23" s="5">
        <v>6262</v>
      </c>
      <c r="M23" s="5"/>
      <c r="N23" s="5"/>
      <c r="O23" s="5"/>
      <c r="P23" s="5"/>
      <c r="Q23" s="5"/>
      <c r="R23" s="5">
        <v>7695</v>
      </c>
      <c r="S23" s="5">
        <v>225</v>
      </c>
      <c r="T23" s="5"/>
      <c r="U23" s="5">
        <v>17754</v>
      </c>
      <c r="V23" s="5"/>
      <c r="W23" s="5"/>
      <c r="X23" s="5">
        <v>15129.11</v>
      </c>
      <c r="Y23" s="5"/>
      <c r="Z23" s="5"/>
      <c r="AA23" s="5">
        <v>10049</v>
      </c>
      <c r="AB23" s="5">
        <v>0</v>
      </c>
      <c r="AC23" s="5">
        <v>0</v>
      </c>
      <c r="AD23" s="5">
        <v>0</v>
      </c>
      <c r="AE23" s="5">
        <f t="shared" ref="AE23" si="11">SUM(B23:AD23)</f>
        <v>149487.60999999999</v>
      </c>
      <c r="AF23" s="5">
        <f t="shared" si="6"/>
        <v>52320.66</v>
      </c>
    </row>
    <row r="24" spans="1:32" ht="15" customHeight="1" x14ac:dyDescent="0.25">
      <c r="A24" s="20">
        <f t="shared" si="2"/>
        <v>45206</v>
      </c>
      <c r="B24" s="5">
        <v>24959</v>
      </c>
      <c r="C24" s="5"/>
      <c r="D24" s="5"/>
      <c r="E24" s="5">
        <v>23162</v>
      </c>
      <c r="F24" s="5"/>
      <c r="G24" s="5"/>
      <c r="H24" s="5">
        <v>12732</v>
      </c>
      <c r="I24" s="5"/>
      <c r="J24" s="5"/>
      <c r="K24" s="5"/>
      <c r="L24" s="5">
        <v>20767</v>
      </c>
      <c r="M24" s="5"/>
      <c r="N24" s="5"/>
      <c r="O24" s="5"/>
      <c r="P24" s="5"/>
      <c r="Q24" s="5"/>
      <c r="R24" s="5">
        <v>8251</v>
      </c>
      <c r="S24" s="5">
        <v>450</v>
      </c>
      <c r="T24" s="5"/>
      <c r="U24" s="5">
        <v>20569</v>
      </c>
      <c r="V24" s="5"/>
      <c r="W24" s="5"/>
      <c r="X24" s="5">
        <v>9642.51</v>
      </c>
      <c r="Y24" s="5"/>
      <c r="Z24" s="5"/>
      <c r="AA24" s="5">
        <v>11878</v>
      </c>
      <c r="AB24" s="5">
        <v>0</v>
      </c>
      <c r="AC24" s="5">
        <v>0</v>
      </c>
      <c r="AD24" s="5">
        <v>0</v>
      </c>
      <c r="AE24" s="5">
        <f t="shared" ref="AE24" si="12">SUM(B24:AD24)</f>
        <v>132410.51</v>
      </c>
      <c r="AF24" s="5">
        <f t="shared" ref="AF24" si="13">ROUND(AE24*0.35,2)</f>
        <v>46343.68</v>
      </c>
    </row>
    <row r="25" spans="1:32" ht="15" customHeight="1" x14ac:dyDescent="0.25">
      <c r="A25" s="20">
        <f t="shared" si="2"/>
        <v>45213</v>
      </c>
      <c r="B25" s="5">
        <v>74642</v>
      </c>
      <c r="C25" s="5"/>
      <c r="D25" s="5"/>
      <c r="E25" s="5">
        <v>1928</v>
      </c>
      <c r="F25" s="5"/>
      <c r="G25" s="5"/>
      <c r="H25" s="5">
        <v>8157</v>
      </c>
      <c r="I25" s="5"/>
      <c r="J25" s="5"/>
      <c r="K25" s="5"/>
      <c r="L25" s="5">
        <v>12436</v>
      </c>
      <c r="M25" s="5"/>
      <c r="N25" s="5"/>
      <c r="O25" s="5"/>
      <c r="P25" s="5"/>
      <c r="Q25" s="5"/>
      <c r="R25" s="5">
        <v>8067</v>
      </c>
      <c r="S25" s="5">
        <v>525</v>
      </c>
      <c r="T25" s="5"/>
      <c r="U25" s="5">
        <v>12753</v>
      </c>
      <c r="V25" s="5"/>
      <c r="W25" s="5"/>
      <c r="X25" s="5">
        <v>-3653.8500000000004</v>
      </c>
      <c r="Y25" s="5"/>
      <c r="Z25" s="5"/>
      <c r="AA25" s="5">
        <v>13177</v>
      </c>
      <c r="AB25" s="5">
        <v>0</v>
      </c>
      <c r="AC25" s="5">
        <v>0</v>
      </c>
      <c r="AD25" s="5">
        <v>0</v>
      </c>
      <c r="AE25" s="5">
        <f t="shared" ref="AE25" si="14">SUM(B25:AD25)</f>
        <v>128031.15</v>
      </c>
      <c r="AF25" s="5">
        <f t="shared" ref="AF25" si="15">ROUND(AE25*0.35,2)</f>
        <v>44810.9</v>
      </c>
    </row>
    <row r="26" spans="1:32" ht="15" customHeight="1" x14ac:dyDescent="0.25">
      <c r="A26" s="20">
        <f t="shared" si="2"/>
        <v>45220</v>
      </c>
      <c r="B26" s="5">
        <v>61999</v>
      </c>
      <c r="C26" s="5"/>
      <c r="D26" s="5"/>
      <c r="E26" s="5">
        <v>43509</v>
      </c>
      <c r="F26" s="5"/>
      <c r="G26" s="5"/>
      <c r="H26" s="5">
        <v>3789</v>
      </c>
      <c r="I26" s="5"/>
      <c r="J26" s="5"/>
      <c r="K26" s="5"/>
      <c r="L26" s="5">
        <v>31200</v>
      </c>
      <c r="M26" s="5"/>
      <c r="N26" s="5"/>
      <c r="O26" s="5"/>
      <c r="P26" s="5"/>
      <c r="Q26" s="5"/>
      <c r="R26" s="5">
        <v>8656</v>
      </c>
      <c r="S26" s="5">
        <v>495</v>
      </c>
      <c r="T26" s="5"/>
      <c r="U26" s="5">
        <v>4294</v>
      </c>
      <c r="V26" s="5"/>
      <c r="W26" s="5"/>
      <c r="X26" s="5">
        <v>12974.5</v>
      </c>
      <c r="Y26" s="5"/>
      <c r="Z26" s="5"/>
      <c r="AA26" s="5">
        <v>11039</v>
      </c>
      <c r="AB26" s="5">
        <v>0</v>
      </c>
      <c r="AC26" s="5">
        <v>0</v>
      </c>
      <c r="AD26" s="5">
        <v>0</v>
      </c>
      <c r="AE26" s="5">
        <f t="shared" ref="AE26" si="16">SUM(B26:AD26)</f>
        <v>177955.5</v>
      </c>
      <c r="AF26" s="5">
        <f t="shared" ref="AF26" si="17">ROUND(AE26*0.35,2)</f>
        <v>62284.43</v>
      </c>
    </row>
    <row r="27" spans="1:32" ht="15" customHeight="1" x14ac:dyDescent="0.25">
      <c r="A27" s="20">
        <f t="shared" si="2"/>
        <v>45227</v>
      </c>
      <c r="B27" s="5">
        <v>43127.5</v>
      </c>
      <c r="C27" s="5"/>
      <c r="D27" s="5"/>
      <c r="E27" s="5">
        <v>39742</v>
      </c>
      <c r="F27" s="5"/>
      <c r="G27" s="5"/>
      <c r="H27" s="5">
        <v>7889</v>
      </c>
      <c r="I27" s="5"/>
      <c r="J27" s="5"/>
      <c r="K27" s="5"/>
      <c r="L27" s="5">
        <v>17297</v>
      </c>
      <c r="M27" s="5"/>
      <c r="N27" s="5"/>
      <c r="O27" s="5"/>
      <c r="P27" s="5"/>
      <c r="Q27" s="5"/>
      <c r="R27" s="5">
        <v>8853</v>
      </c>
      <c r="S27" s="5">
        <v>225</v>
      </c>
      <c r="T27" s="5"/>
      <c r="U27" s="5">
        <v>19135</v>
      </c>
      <c r="V27" s="5"/>
      <c r="W27" s="5"/>
      <c r="X27" s="5">
        <v>12144</v>
      </c>
      <c r="Y27" s="5"/>
      <c r="Z27" s="5"/>
      <c r="AA27" s="5">
        <v>5890</v>
      </c>
      <c r="AB27" s="5">
        <v>0</v>
      </c>
      <c r="AC27" s="5">
        <v>0</v>
      </c>
      <c r="AD27" s="5">
        <v>0</v>
      </c>
      <c r="AE27" s="5">
        <f t="shared" ref="AE27" si="18">SUM(B27:AD27)</f>
        <v>154302.5</v>
      </c>
      <c r="AF27" s="5">
        <f t="shared" ref="AF27" si="19">ROUND(AE27*0.35,2)</f>
        <v>54005.88</v>
      </c>
    </row>
    <row r="28" spans="1:32" ht="15" customHeight="1" x14ac:dyDescent="0.25">
      <c r="A28" s="20">
        <f t="shared" si="2"/>
        <v>45234</v>
      </c>
      <c r="B28" s="5">
        <v>28495.5</v>
      </c>
      <c r="C28" s="5"/>
      <c r="D28" s="5"/>
      <c r="E28" s="5">
        <v>25371</v>
      </c>
      <c r="F28" s="5"/>
      <c r="G28" s="5"/>
      <c r="H28" s="5">
        <v>15535</v>
      </c>
      <c r="I28" s="5"/>
      <c r="J28" s="5"/>
      <c r="K28" s="5"/>
      <c r="L28" s="5">
        <v>14861</v>
      </c>
      <c r="M28" s="5"/>
      <c r="N28" s="5"/>
      <c r="O28" s="5"/>
      <c r="P28" s="5"/>
      <c r="Q28" s="5"/>
      <c r="R28" s="5">
        <v>7574</v>
      </c>
      <c r="S28" s="5">
        <v>345</v>
      </c>
      <c r="T28" s="5"/>
      <c r="U28" s="5">
        <v>24642</v>
      </c>
      <c r="V28" s="5"/>
      <c r="W28" s="5"/>
      <c r="X28" s="5">
        <v>-575.36999999999989</v>
      </c>
      <c r="Y28" s="5"/>
      <c r="Z28" s="5"/>
      <c r="AA28" s="5">
        <v>7892</v>
      </c>
      <c r="AB28" s="5">
        <v>0</v>
      </c>
      <c r="AC28" s="5">
        <v>0</v>
      </c>
      <c r="AD28" s="5">
        <v>0</v>
      </c>
      <c r="AE28" s="5">
        <f t="shared" ref="AE28" si="20">SUM(B28:AD28)</f>
        <v>124140.13</v>
      </c>
      <c r="AF28" s="5">
        <f t="shared" ref="AF28" si="21">ROUND(AE28*0.35,2)</f>
        <v>43449.05</v>
      </c>
    </row>
    <row r="29" spans="1:32" ht="15" customHeight="1" x14ac:dyDescent="0.25">
      <c r="A29" s="20">
        <f t="shared" si="2"/>
        <v>45241</v>
      </c>
      <c r="B29" s="5">
        <v>549</v>
      </c>
      <c r="C29" s="5"/>
      <c r="D29" s="5"/>
      <c r="E29" s="5">
        <v>23184</v>
      </c>
      <c r="F29" s="5"/>
      <c r="G29" s="5"/>
      <c r="H29" s="5">
        <v>8819</v>
      </c>
      <c r="I29" s="5"/>
      <c r="J29" s="5"/>
      <c r="K29" s="5"/>
      <c r="L29" s="5">
        <v>26029</v>
      </c>
      <c r="M29" s="5"/>
      <c r="N29" s="5"/>
      <c r="O29" s="5"/>
      <c r="P29" s="5"/>
      <c r="Q29" s="5"/>
      <c r="R29" s="5">
        <v>9365</v>
      </c>
      <c r="S29" s="5">
        <v>255</v>
      </c>
      <c r="T29" s="5"/>
      <c r="U29" s="5">
        <v>11556</v>
      </c>
      <c r="V29" s="5"/>
      <c r="W29" s="5"/>
      <c r="X29" s="5">
        <v>39477.32</v>
      </c>
      <c r="Y29" s="5"/>
      <c r="Z29" s="5"/>
      <c r="AA29" s="5">
        <v>12840</v>
      </c>
      <c r="AB29" s="5">
        <v>0</v>
      </c>
      <c r="AC29" s="5">
        <v>0</v>
      </c>
      <c r="AD29" s="5">
        <v>0</v>
      </c>
      <c r="AE29" s="5">
        <f t="shared" ref="AE29" si="22">SUM(B29:AD29)</f>
        <v>132074.32</v>
      </c>
      <c r="AF29" s="5">
        <f t="shared" ref="AF29" si="23">ROUND(AE29*0.35,2)</f>
        <v>46226.01</v>
      </c>
    </row>
    <row r="30" spans="1:32" ht="15" customHeight="1" x14ac:dyDescent="0.25">
      <c r="A30" s="20">
        <f t="shared" si="2"/>
        <v>45248</v>
      </c>
      <c r="B30" s="5">
        <v>32367</v>
      </c>
      <c r="C30" s="5"/>
      <c r="D30" s="5"/>
      <c r="E30" s="5">
        <v>37708</v>
      </c>
      <c r="F30" s="5"/>
      <c r="G30" s="5"/>
      <c r="H30" s="5">
        <v>9226</v>
      </c>
      <c r="I30" s="5"/>
      <c r="J30" s="5"/>
      <c r="K30" s="5"/>
      <c r="L30" s="5">
        <v>24516</v>
      </c>
      <c r="M30" s="5"/>
      <c r="N30" s="5"/>
      <c r="O30" s="5"/>
      <c r="P30" s="5"/>
      <c r="Q30" s="5"/>
      <c r="R30" s="5">
        <v>9217</v>
      </c>
      <c r="S30" s="5">
        <v>270</v>
      </c>
      <c r="T30" s="5"/>
      <c r="U30" s="5">
        <v>-8516</v>
      </c>
      <c r="V30" s="5"/>
      <c r="W30" s="5"/>
      <c r="X30" s="5">
        <v>28996.09</v>
      </c>
      <c r="Y30" s="5"/>
      <c r="Z30" s="5"/>
      <c r="AA30" s="5">
        <v>9031</v>
      </c>
      <c r="AB30" s="5">
        <v>0</v>
      </c>
      <c r="AC30" s="5">
        <v>0</v>
      </c>
      <c r="AD30" s="5">
        <v>0</v>
      </c>
      <c r="AE30" s="5">
        <f t="shared" ref="AE30" si="24">SUM(B30:AD30)</f>
        <v>142815.09</v>
      </c>
      <c r="AF30" s="5">
        <f t="shared" ref="AF30" si="25">ROUND(AE30*0.35,2)</f>
        <v>49985.279999999999</v>
      </c>
    </row>
    <row r="31" spans="1:32" ht="15" customHeight="1" x14ac:dyDescent="0.25">
      <c r="A31" s="20">
        <f t="shared" si="2"/>
        <v>45255</v>
      </c>
      <c r="B31" s="5">
        <v>24753.5</v>
      </c>
      <c r="C31" s="5"/>
      <c r="D31" s="5"/>
      <c r="E31" s="5">
        <v>22629</v>
      </c>
      <c r="F31" s="5"/>
      <c r="G31" s="5"/>
      <c r="H31" s="5">
        <v>9810</v>
      </c>
      <c r="I31" s="5"/>
      <c r="J31" s="5"/>
      <c r="K31" s="5"/>
      <c r="L31" s="5">
        <v>46940</v>
      </c>
      <c r="M31" s="5"/>
      <c r="N31" s="5"/>
      <c r="O31" s="5"/>
      <c r="P31" s="5"/>
      <c r="Q31" s="5"/>
      <c r="R31" s="5">
        <v>8988</v>
      </c>
      <c r="S31" s="5">
        <v>390</v>
      </c>
      <c r="T31" s="5"/>
      <c r="U31" s="5">
        <v>11988</v>
      </c>
      <c r="V31" s="5"/>
      <c r="W31" s="5"/>
      <c r="X31" s="5">
        <v>16973.009999999998</v>
      </c>
      <c r="Y31" s="5"/>
      <c r="Z31" s="5"/>
      <c r="AA31" s="5">
        <v>11054</v>
      </c>
      <c r="AB31" s="5">
        <v>0</v>
      </c>
      <c r="AC31" s="5">
        <v>0</v>
      </c>
      <c r="AD31" s="5">
        <v>0</v>
      </c>
      <c r="AE31" s="5">
        <f t="shared" ref="AE31" si="26">SUM(B31:AD31)</f>
        <v>153525.51</v>
      </c>
      <c r="AF31" s="5">
        <f t="shared" ref="AF31" si="27">ROUND(AE31*0.35,2)</f>
        <v>53733.93</v>
      </c>
    </row>
    <row r="32" spans="1:32" ht="15" customHeight="1" x14ac:dyDescent="0.25">
      <c r="A32" s="20">
        <f t="shared" si="2"/>
        <v>45262</v>
      </c>
      <c r="B32" s="5">
        <v>73846</v>
      </c>
      <c r="C32" s="5"/>
      <c r="D32" s="5"/>
      <c r="E32" s="5">
        <v>-4685</v>
      </c>
      <c r="F32" s="5"/>
      <c r="G32" s="5"/>
      <c r="H32" s="5">
        <v>380</v>
      </c>
      <c r="I32" s="5"/>
      <c r="J32" s="5"/>
      <c r="K32" s="5"/>
      <c r="L32" s="5">
        <v>46757</v>
      </c>
      <c r="M32" s="5"/>
      <c r="N32" s="5"/>
      <c r="O32" s="5"/>
      <c r="P32" s="5"/>
      <c r="Q32" s="5"/>
      <c r="R32" s="5">
        <v>10821</v>
      </c>
      <c r="S32" s="5">
        <v>270</v>
      </c>
      <c r="T32" s="5"/>
      <c r="U32" s="5">
        <v>17363</v>
      </c>
      <c r="V32" s="5"/>
      <c r="W32" s="5"/>
      <c r="X32" s="5">
        <v>10778.01</v>
      </c>
      <c r="Y32" s="5"/>
      <c r="Z32" s="5"/>
      <c r="AA32" s="5">
        <v>9324</v>
      </c>
      <c r="AB32" s="5">
        <v>0</v>
      </c>
      <c r="AC32" s="5">
        <v>0</v>
      </c>
      <c r="AD32" s="5">
        <v>0</v>
      </c>
      <c r="AE32" s="5">
        <f t="shared" ref="AE32" si="28">SUM(B32:AD32)</f>
        <v>164854.01</v>
      </c>
      <c r="AF32" s="5">
        <f t="shared" ref="AF32" si="29">ROUND(AE32*0.35,2)</f>
        <v>57698.9</v>
      </c>
    </row>
    <row r="33" spans="1:32" ht="15" customHeight="1" x14ac:dyDescent="0.25">
      <c r="A33" s="20">
        <f t="shared" si="2"/>
        <v>45269</v>
      </c>
      <c r="B33" s="5">
        <v>78342.5</v>
      </c>
      <c r="C33" s="5"/>
      <c r="D33" s="5"/>
      <c r="E33" s="5">
        <v>-175</v>
      </c>
      <c r="F33" s="5"/>
      <c r="G33" s="5"/>
      <c r="H33" s="5">
        <v>3659</v>
      </c>
      <c r="I33" s="5"/>
      <c r="J33" s="5"/>
      <c r="K33" s="5"/>
      <c r="L33" s="5">
        <v>24689</v>
      </c>
      <c r="M33" s="5"/>
      <c r="N33" s="5"/>
      <c r="O33" s="5"/>
      <c r="P33" s="5"/>
      <c r="Q33" s="5"/>
      <c r="R33" s="5">
        <v>10214</v>
      </c>
      <c r="S33" s="5">
        <v>360</v>
      </c>
      <c r="T33" s="5"/>
      <c r="U33" s="5">
        <v>15750</v>
      </c>
      <c r="V33" s="5"/>
      <c r="W33" s="5"/>
      <c r="X33" s="5">
        <v>799.47</v>
      </c>
      <c r="Y33" s="5"/>
      <c r="Z33" s="5"/>
      <c r="AA33" s="5">
        <v>11925</v>
      </c>
      <c r="AB33" s="5">
        <v>0</v>
      </c>
      <c r="AC33" s="5">
        <v>0</v>
      </c>
      <c r="AD33" s="5">
        <v>0</v>
      </c>
      <c r="AE33" s="5">
        <f t="shared" ref="AE33" si="30">SUM(B33:AD33)</f>
        <v>145563.97</v>
      </c>
      <c r="AF33" s="5">
        <f t="shared" ref="AF33" si="31">ROUND(AE33*0.35,2)</f>
        <v>50947.39</v>
      </c>
    </row>
    <row r="34" spans="1:32" ht="15" customHeight="1" x14ac:dyDescent="0.25">
      <c r="A34" s="20">
        <f t="shared" si="2"/>
        <v>45276</v>
      </c>
      <c r="B34" s="5">
        <v>91420</v>
      </c>
      <c r="C34" s="5"/>
      <c r="D34" s="5"/>
      <c r="E34" s="5">
        <v>43917</v>
      </c>
      <c r="F34" s="5"/>
      <c r="G34" s="5"/>
      <c r="H34" s="5">
        <v>8528</v>
      </c>
      <c r="I34" s="5"/>
      <c r="J34" s="5"/>
      <c r="K34" s="5"/>
      <c r="L34" s="5">
        <v>-2664</v>
      </c>
      <c r="M34" s="5"/>
      <c r="N34" s="5"/>
      <c r="O34" s="5"/>
      <c r="P34" s="5"/>
      <c r="Q34" s="5"/>
      <c r="R34" s="5">
        <v>9107</v>
      </c>
      <c r="S34" s="5">
        <v>240</v>
      </c>
      <c r="T34" s="5"/>
      <c r="U34" s="5">
        <v>9853</v>
      </c>
      <c r="V34" s="5"/>
      <c r="W34" s="5"/>
      <c r="X34" s="5">
        <v>7970.83</v>
      </c>
      <c r="Y34" s="5"/>
      <c r="Z34" s="5"/>
      <c r="AA34" s="5">
        <v>12703</v>
      </c>
      <c r="AB34" s="5">
        <v>0</v>
      </c>
      <c r="AC34" s="5">
        <v>0</v>
      </c>
      <c r="AD34" s="5">
        <v>0</v>
      </c>
      <c r="AE34" s="5">
        <f t="shared" ref="AE34" si="32">SUM(B34:AD34)</f>
        <v>181074.83</v>
      </c>
      <c r="AF34" s="5">
        <f t="shared" ref="AF34" si="33">ROUND(AE34*0.35,2)</f>
        <v>63376.19</v>
      </c>
    </row>
    <row r="35" spans="1:32" ht="15" customHeight="1" x14ac:dyDescent="0.25">
      <c r="A35" s="20">
        <f t="shared" si="2"/>
        <v>45283</v>
      </c>
      <c r="B35" s="5">
        <v>24853</v>
      </c>
      <c r="C35" s="5"/>
      <c r="D35" s="5"/>
      <c r="E35" s="5">
        <v>46147</v>
      </c>
      <c r="F35" s="5"/>
      <c r="G35" s="5"/>
      <c r="H35" s="5">
        <v>13682</v>
      </c>
      <c r="I35" s="5"/>
      <c r="J35" s="5"/>
      <c r="K35" s="5"/>
      <c r="L35" s="5">
        <v>19916</v>
      </c>
      <c r="M35" s="5"/>
      <c r="N35" s="5"/>
      <c r="O35" s="5"/>
      <c r="P35" s="5"/>
      <c r="Q35" s="5"/>
      <c r="R35" s="5">
        <v>10788</v>
      </c>
      <c r="S35" s="5">
        <v>315</v>
      </c>
      <c r="T35" s="5"/>
      <c r="U35" s="5">
        <v>22542</v>
      </c>
      <c r="V35" s="5"/>
      <c r="W35" s="5"/>
      <c r="X35" s="5">
        <v>16489.650000000001</v>
      </c>
      <c r="Y35" s="5"/>
      <c r="Z35" s="5"/>
      <c r="AA35" s="5">
        <v>6672</v>
      </c>
      <c r="AB35" s="5">
        <v>0</v>
      </c>
      <c r="AC35" s="5">
        <v>0</v>
      </c>
      <c r="AD35" s="5">
        <v>0</v>
      </c>
      <c r="AE35" s="5">
        <f t="shared" ref="AE35" si="34">SUM(B35:AD35)</f>
        <v>161404.65</v>
      </c>
      <c r="AF35" s="5">
        <f t="shared" ref="AF35" si="35">ROUND(AE35*0.35,2)</f>
        <v>56491.63</v>
      </c>
    </row>
    <row r="36" spans="1:32" ht="15" customHeight="1" x14ac:dyDescent="0.25">
      <c r="A36" s="20">
        <f t="shared" si="2"/>
        <v>45290</v>
      </c>
      <c r="B36" s="5">
        <v>123868.5</v>
      </c>
      <c r="C36" s="5"/>
      <c r="D36" s="5"/>
      <c r="E36" s="5">
        <v>6914</v>
      </c>
      <c r="F36" s="5"/>
      <c r="G36" s="5"/>
      <c r="H36" s="5">
        <v>2667</v>
      </c>
      <c r="I36" s="5"/>
      <c r="J36" s="5"/>
      <c r="K36" s="5"/>
      <c r="L36" s="5">
        <v>36455</v>
      </c>
      <c r="M36" s="5"/>
      <c r="N36" s="5"/>
      <c r="O36" s="5"/>
      <c r="P36" s="5"/>
      <c r="Q36" s="5"/>
      <c r="R36" s="5">
        <v>12487</v>
      </c>
      <c r="S36" s="5">
        <v>0</v>
      </c>
      <c r="T36" s="5"/>
      <c r="U36" s="5">
        <v>27044</v>
      </c>
      <c r="V36" s="5"/>
      <c r="W36" s="5"/>
      <c r="X36" s="5">
        <v>20234.059999999998</v>
      </c>
      <c r="Y36" s="5"/>
      <c r="Z36" s="5"/>
      <c r="AA36" s="5">
        <v>-18913.599999999999</v>
      </c>
      <c r="AB36" s="5">
        <v>0</v>
      </c>
      <c r="AC36" s="5">
        <v>0</v>
      </c>
      <c r="AD36" s="5">
        <v>0</v>
      </c>
      <c r="AE36" s="5">
        <f t="shared" ref="AE36" si="36">SUM(B36:AD36)</f>
        <v>210755.96</v>
      </c>
      <c r="AF36" s="5">
        <f t="shared" ref="AF36" si="37">ROUND(AE36*0.35,2)</f>
        <v>73764.59</v>
      </c>
    </row>
    <row r="37" spans="1:32" ht="15" customHeight="1" x14ac:dyDescent="0.25">
      <c r="A37" s="20">
        <f t="shared" si="2"/>
        <v>45297</v>
      </c>
      <c r="B37" s="5">
        <v>-24585.559999999998</v>
      </c>
      <c r="C37" s="5"/>
      <c r="D37" s="5"/>
      <c r="E37" s="5">
        <v>36926</v>
      </c>
      <c r="F37" s="5"/>
      <c r="G37" s="5"/>
      <c r="H37" s="5">
        <v>13647</v>
      </c>
      <c r="I37" s="5"/>
      <c r="J37" s="5"/>
      <c r="K37" s="5"/>
      <c r="L37" s="5">
        <v>35490</v>
      </c>
      <c r="M37" s="5"/>
      <c r="N37" s="5"/>
      <c r="O37" s="5"/>
      <c r="P37" s="5"/>
      <c r="Q37" s="5"/>
      <c r="R37" s="5">
        <v>11458</v>
      </c>
      <c r="S37" s="5">
        <v>285</v>
      </c>
      <c r="T37" s="5"/>
      <c r="U37" s="5">
        <v>11572</v>
      </c>
      <c r="V37" s="5"/>
      <c r="W37" s="5"/>
      <c r="X37" s="5">
        <v>13982.529999999999</v>
      </c>
      <c r="Y37" s="5"/>
      <c r="Z37" s="5"/>
      <c r="AA37" s="5">
        <v>13498</v>
      </c>
      <c r="AB37" s="5">
        <v>0</v>
      </c>
      <c r="AC37" s="5">
        <v>0</v>
      </c>
      <c r="AD37" s="5">
        <v>0</v>
      </c>
      <c r="AE37" s="5">
        <f t="shared" ref="AE37" si="38">SUM(B37:AD37)</f>
        <v>112272.97</v>
      </c>
      <c r="AF37" s="5">
        <f t="shared" ref="AF37" si="39">ROUND(AE37*0.35,2)</f>
        <v>39295.54</v>
      </c>
    </row>
    <row r="38" spans="1:32" ht="15" customHeight="1" x14ac:dyDescent="0.25">
      <c r="A38" s="20">
        <f t="shared" si="2"/>
        <v>45304</v>
      </c>
      <c r="B38" s="5">
        <v>29371.5</v>
      </c>
      <c r="C38" s="5"/>
      <c r="D38" s="5"/>
      <c r="E38" s="5">
        <v>-6012</v>
      </c>
      <c r="F38" s="5"/>
      <c r="G38" s="5"/>
      <c r="H38" s="5">
        <v>7190</v>
      </c>
      <c r="I38" s="5"/>
      <c r="J38" s="5"/>
      <c r="K38" s="5"/>
      <c r="L38" s="5">
        <v>1743</v>
      </c>
      <c r="M38" s="5"/>
      <c r="N38" s="5"/>
      <c r="O38" s="5"/>
      <c r="P38" s="5"/>
      <c r="Q38" s="5"/>
      <c r="R38" s="5">
        <v>7973</v>
      </c>
      <c r="S38" s="5">
        <v>255</v>
      </c>
      <c r="T38" s="5"/>
      <c r="U38" s="5">
        <v>11814</v>
      </c>
      <c r="V38" s="5"/>
      <c r="W38" s="5"/>
      <c r="X38" s="5">
        <v>4706</v>
      </c>
      <c r="Y38" s="5"/>
      <c r="Z38" s="5"/>
      <c r="AA38" s="5">
        <v>7575</v>
      </c>
      <c r="AB38" s="5">
        <v>0</v>
      </c>
      <c r="AC38" s="5">
        <v>0</v>
      </c>
      <c r="AD38" s="5">
        <v>0</v>
      </c>
      <c r="AE38" s="5">
        <f t="shared" ref="AE38:AE39" si="40">SUM(B38:AD38)</f>
        <v>64615.5</v>
      </c>
      <c r="AF38" s="5">
        <f>ROUND(AE38*0.35,2)-0.01</f>
        <v>22615.420000000002</v>
      </c>
    </row>
    <row r="39" spans="1:32" ht="15" customHeight="1" x14ac:dyDescent="0.25">
      <c r="A39" s="20">
        <f t="shared" si="2"/>
        <v>45311</v>
      </c>
      <c r="B39" s="5">
        <v>73794.5</v>
      </c>
      <c r="C39" s="5"/>
      <c r="D39" s="5"/>
      <c r="E39" s="5">
        <v>-7300</v>
      </c>
      <c r="F39" s="5"/>
      <c r="G39" s="5"/>
      <c r="H39" s="5">
        <v>-7478</v>
      </c>
      <c r="I39" s="5"/>
      <c r="J39" s="5"/>
      <c r="K39" s="5"/>
      <c r="L39" s="5">
        <v>629</v>
      </c>
      <c r="M39" s="5"/>
      <c r="N39" s="5"/>
      <c r="O39" s="5"/>
      <c r="P39" s="5"/>
      <c r="Q39" s="5"/>
      <c r="R39" s="5">
        <v>9109</v>
      </c>
      <c r="S39" s="5">
        <v>0</v>
      </c>
      <c r="T39" s="5"/>
      <c r="U39" s="5">
        <v>9712</v>
      </c>
      <c r="V39" s="5"/>
      <c r="W39" s="5"/>
      <c r="X39" s="5">
        <v>7679.24</v>
      </c>
      <c r="Y39" s="5"/>
      <c r="Z39" s="5"/>
      <c r="AA39" s="5">
        <v>3683</v>
      </c>
      <c r="AB39" s="5">
        <v>0</v>
      </c>
      <c r="AC39" s="5">
        <v>0</v>
      </c>
      <c r="AD39" s="5">
        <v>0</v>
      </c>
      <c r="AE39" s="5">
        <f t="shared" si="40"/>
        <v>89828.74</v>
      </c>
      <c r="AF39" s="5">
        <f>ROUND(AE39*0.35,2)</f>
        <v>31440.06</v>
      </c>
    </row>
    <row r="40" spans="1:32" ht="15" customHeight="1" x14ac:dyDescent="0.25">
      <c r="A40" s="20">
        <f t="shared" si="2"/>
        <v>45318</v>
      </c>
      <c r="B40" s="5">
        <v>-8024.1999999999971</v>
      </c>
      <c r="C40" s="5"/>
      <c r="D40" s="5"/>
      <c r="E40" s="5">
        <v>632</v>
      </c>
      <c r="F40" s="5"/>
      <c r="G40" s="5"/>
      <c r="H40" s="5">
        <v>-8871</v>
      </c>
      <c r="I40" s="5"/>
      <c r="J40" s="5"/>
      <c r="K40" s="5"/>
      <c r="L40" s="5">
        <v>16558</v>
      </c>
      <c r="M40" s="5"/>
      <c r="N40" s="5"/>
      <c r="O40" s="5"/>
      <c r="P40" s="5"/>
      <c r="Q40" s="5"/>
      <c r="R40" s="5">
        <v>11455</v>
      </c>
      <c r="S40" s="5"/>
      <c r="T40" s="5"/>
      <c r="U40" s="5">
        <v>10537</v>
      </c>
      <c r="V40" s="5"/>
      <c r="W40" s="5"/>
      <c r="X40" s="5">
        <v>11490.859999999999</v>
      </c>
      <c r="Y40" s="5"/>
      <c r="Z40" s="5"/>
      <c r="AA40" s="5">
        <v>5518</v>
      </c>
      <c r="AB40" s="5">
        <v>0</v>
      </c>
      <c r="AC40" s="5">
        <v>0</v>
      </c>
      <c r="AD40" s="5">
        <v>0</v>
      </c>
      <c r="AE40" s="5">
        <f t="shared" ref="AE40" si="41">SUM(B40:AD40)</f>
        <v>39295.660000000003</v>
      </c>
      <c r="AF40" s="5">
        <f>ROUND(AE40*0.35,2)+0.01</f>
        <v>13753.49</v>
      </c>
    </row>
    <row r="41" spans="1:32" ht="15" customHeight="1" x14ac:dyDescent="0.25">
      <c r="A41" s="20">
        <f t="shared" si="2"/>
        <v>45325</v>
      </c>
      <c r="B41" s="5">
        <v>42041.5</v>
      </c>
      <c r="C41" s="5"/>
      <c r="D41" s="5"/>
      <c r="E41" s="5">
        <v>22683</v>
      </c>
      <c r="F41" s="5"/>
      <c r="G41" s="5"/>
      <c r="H41" s="5">
        <v>12079</v>
      </c>
      <c r="I41" s="5"/>
      <c r="J41" s="5"/>
      <c r="K41" s="5"/>
      <c r="L41" s="5">
        <v>10329</v>
      </c>
      <c r="M41" s="5"/>
      <c r="N41" s="5"/>
      <c r="O41" s="5"/>
      <c r="P41" s="5"/>
      <c r="Q41" s="5"/>
      <c r="R41" s="5">
        <v>9898</v>
      </c>
      <c r="S41" s="5">
        <v>240</v>
      </c>
      <c r="T41" s="5"/>
      <c r="U41" s="5">
        <v>19349</v>
      </c>
      <c r="V41" s="5"/>
      <c r="W41" s="5"/>
      <c r="X41" s="5">
        <v>7779</v>
      </c>
      <c r="Y41" s="5"/>
      <c r="Z41" s="5"/>
      <c r="AA41" s="5">
        <v>7730</v>
      </c>
      <c r="AB41" s="5">
        <v>0</v>
      </c>
      <c r="AC41" s="5">
        <v>0</v>
      </c>
      <c r="AD41" s="5">
        <v>0</v>
      </c>
      <c r="AE41" s="5">
        <f t="shared" ref="AE41" si="42">SUM(B41:AD41)</f>
        <v>132128.5</v>
      </c>
      <c r="AF41" s="5">
        <f t="shared" ref="AF41:AF47" si="43">ROUND(AE41*0.35,2)</f>
        <v>46244.98</v>
      </c>
    </row>
    <row r="42" spans="1:32" ht="15" customHeight="1" x14ac:dyDescent="0.25">
      <c r="A42" s="20">
        <f t="shared" si="2"/>
        <v>45332</v>
      </c>
      <c r="B42" s="5">
        <v>72549</v>
      </c>
      <c r="C42" s="5"/>
      <c r="D42" s="5"/>
      <c r="E42" s="5">
        <v>14593</v>
      </c>
      <c r="F42" s="5"/>
      <c r="G42" s="5"/>
      <c r="H42" s="5">
        <v>-18295</v>
      </c>
      <c r="I42" s="5"/>
      <c r="J42" s="5"/>
      <c r="K42" s="5"/>
      <c r="L42" s="5">
        <v>19979</v>
      </c>
      <c r="M42" s="5"/>
      <c r="N42" s="5"/>
      <c r="O42" s="5"/>
      <c r="P42" s="5"/>
      <c r="Q42" s="5"/>
      <c r="R42" s="5">
        <v>11939</v>
      </c>
      <c r="S42" s="5">
        <v>165</v>
      </c>
      <c r="T42" s="5"/>
      <c r="U42" s="5">
        <v>24851</v>
      </c>
      <c r="V42" s="5"/>
      <c r="W42" s="5"/>
      <c r="X42" s="5">
        <v>8203.1099999999988</v>
      </c>
      <c r="Y42" s="5"/>
      <c r="Z42" s="5"/>
      <c r="AA42" s="5">
        <v>2781</v>
      </c>
      <c r="AB42" s="5">
        <v>0</v>
      </c>
      <c r="AC42" s="5">
        <v>0</v>
      </c>
      <c r="AD42" s="5">
        <v>0</v>
      </c>
      <c r="AE42" s="5">
        <f t="shared" ref="AE42" si="44">SUM(B42:AD42)</f>
        <v>136765.10999999999</v>
      </c>
      <c r="AF42" s="5">
        <f t="shared" si="43"/>
        <v>47867.79</v>
      </c>
    </row>
    <row r="43" spans="1:32" ht="15" customHeight="1" x14ac:dyDescent="0.25">
      <c r="A43" s="20">
        <f t="shared" si="2"/>
        <v>45339</v>
      </c>
      <c r="B43" s="5">
        <v>-153.5</v>
      </c>
      <c r="C43" s="5"/>
      <c r="D43" s="5"/>
      <c r="E43" s="5">
        <v>17004</v>
      </c>
      <c r="F43" s="5"/>
      <c r="G43" s="5"/>
      <c r="H43" s="5">
        <v>-6042</v>
      </c>
      <c r="I43" s="5"/>
      <c r="J43" s="5"/>
      <c r="K43" s="5"/>
      <c r="L43" s="5">
        <v>37346</v>
      </c>
      <c r="M43" s="5"/>
      <c r="N43" s="5"/>
      <c r="O43" s="5"/>
      <c r="P43" s="5"/>
      <c r="Q43" s="5"/>
      <c r="R43" s="5">
        <v>10065</v>
      </c>
      <c r="S43" s="5">
        <v>0</v>
      </c>
      <c r="T43" s="5"/>
      <c r="U43" s="5">
        <v>12270</v>
      </c>
      <c r="V43" s="5"/>
      <c r="W43" s="5"/>
      <c r="X43" s="5">
        <v>11352.46</v>
      </c>
      <c r="Y43" s="5"/>
      <c r="Z43" s="5"/>
      <c r="AA43" s="5">
        <v>13937</v>
      </c>
      <c r="AB43" s="5">
        <v>0</v>
      </c>
      <c r="AC43" s="5">
        <v>0</v>
      </c>
      <c r="AD43" s="5">
        <v>0</v>
      </c>
      <c r="AE43" s="5">
        <f t="shared" ref="AE43" si="45">SUM(B43:AD43)</f>
        <v>95778.959999999992</v>
      </c>
      <c r="AF43" s="5">
        <f t="shared" si="43"/>
        <v>33522.639999999999</v>
      </c>
    </row>
    <row r="44" spans="1:32" ht="15" customHeight="1" x14ac:dyDescent="0.25">
      <c r="A44" s="20">
        <f t="shared" si="2"/>
        <v>45346</v>
      </c>
      <c r="B44" s="5">
        <v>13058.2</v>
      </c>
      <c r="C44" s="5"/>
      <c r="D44" s="5"/>
      <c r="E44" s="5">
        <v>6403</v>
      </c>
      <c r="F44" s="5"/>
      <c r="G44" s="5"/>
      <c r="H44" s="5">
        <v>1515.4</v>
      </c>
      <c r="I44" s="5"/>
      <c r="J44" s="5"/>
      <c r="K44" s="5"/>
      <c r="L44" s="5">
        <v>31052</v>
      </c>
      <c r="M44" s="5"/>
      <c r="N44" s="5"/>
      <c r="O44" s="5"/>
      <c r="P44" s="5"/>
      <c r="Q44" s="5"/>
      <c r="R44" s="5">
        <v>12666</v>
      </c>
      <c r="S44" s="5">
        <v>0</v>
      </c>
      <c r="T44" s="5"/>
      <c r="U44" s="5">
        <v>11943.5</v>
      </c>
      <c r="V44" s="5"/>
      <c r="W44" s="5"/>
      <c r="X44" s="5">
        <v>13560.5</v>
      </c>
      <c r="Y44" s="5"/>
      <c r="Z44" s="5"/>
      <c r="AA44" s="5">
        <v>14651</v>
      </c>
      <c r="AB44" s="5">
        <v>0</v>
      </c>
      <c r="AC44" s="5">
        <v>0</v>
      </c>
      <c r="AD44" s="5">
        <v>0</v>
      </c>
      <c r="AE44" s="5">
        <f t="shared" ref="AE44" si="46">SUM(B44:AD44)</f>
        <v>104849.60000000001</v>
      </c>
      <c r="AF44" s="5">
        <f t="shared" si="43"/>
        <v>36697.360000000001</v>
      </c>
    </row>
    <row r="45" spans="1:32" ht="15" customHeight="1" x14ac:dyDescent="0.25">
      <c r="A45" s="20">
        <f t="shared" si="2"/>
        <v>45353</v>
      </c>
      <c r="B45" s="5">
        <v>76051.5</v>
      </c>
      <c r="C45" s="5"/>
      <c r="D45" s="5"/>
      <c r="E45" s="5">
        <v>22569</v>
      </c>
      <c r="F45" s="5"/>
      <c r="G45" s="5"/>
      <c r="H45" s="5">
        <v>17440</v>
      </c>
      <c r="I45" s="5"/>
      <c r="J45" s="5"/>
      <c r="K45" s="5"/>
      <c r="L45" s="5">
        <v>49269</v>
      </c>
      <c r="M45" s="5"/>
      <c r="N45" s="5"/>
      <c r="O45" s="5"/>
      <c r="P45" s="5"/>
      <c r="Q45" s="5"/>
      <c r="R45" s="5">
        <v>13092</v>
      </c>
      <c r="S45" s="5">
        <v>0</v>
      </c>
      <c r="T45" s="5"/>
      <c r="U45" s="5">
        <v>22513</v>
      </c>
      <c r="V45" s="5"/>
      <c r="W45" s="5"/>
      <c r="X45" s="5">
        <v>12838.69</v>
      </c>
      <c r="Y45" s="5"/>
      <c r="Z45" s="5"/>
      <c r="AA45" s="5">
        <v>7958</v>
      </c>
      <c r="AB45" s="5">
        <v>0</v>
      </c>
      <c r="AC45" s="5">
        <v>0</v>
      </c>
      <c r="AD45" s="5">
        <v>0</v>
      </c>
      <c r="AE45" s="5">
        <f t="shared" ref="AE45" si="47">SUM(B45:AD45)</f>
        <v>221731.19</v>
      </c>
      <c r="AF45" s="5">
        <f t="shared" si="43"/>
        <v>77605.919999999998</v>
      </c>
    </row>
    <row r="46" spans="1:32" ht="15" customHeight="1" x14ac:dyDescent="0.25">
      <c r="A46" s="20">
        <f t="shared" si="2"/>
        <v>45360</v>
      </c>
      <c r="B46" s="5">
        <v>39480.5</v>
      </c>
      <c r="C46" s="5"/>
      <c r="D46" s="5"/>
      <c r="E46" s="5">
        <v>26441</v>
      </c>
      <c r="F46" s="5"/>
      <c r="G46" s="5"/>
      <c r="H46" s="5">
        <v>13118</v>
      </c>
      <c r="I46" s="5"/>
      <c r="J46" s="5"/>
      <c r="K46" s="5"/>
      <c r="L46" s="5">
        <v>14412</v>
      </c>
      <c r="M46" s="5"/>
      <c r="N46" s="5"/>
      <c r="O46" s="5"/>
      <c r="P46" s="5"/>
      <c r="Q46" s="5"/>
      <c r="R46" s="5">
        <v>13955</v>
      </c>
      <c r="S46" s="5">
        <v>260</v>
      </c>
      <c r="T46" s="5"/>
      <c r="U46" s="5">
        <v>13553.5</v>
      </c>
      <c r="V46" s="5"/>
      <c r="W46" s="5"/>
      <c r="X46" s="5">
        <v>16141.6</v>
      </c>
      <c r="Y46" s="5"/>
      <c r="Z46" s="5"/>
      <c r="AA46" s="5">
        <v>9444</v>
      </c>
      <c r="AB46" s="5">
        <v>0</v>
      </c>
      <c r="AC46" s="5">
        <v>0</v>
      </c>
      <c r="AD46" s="5">
        <v>0</v>
      </c>
      <c r="AE46" s="5">
        <f t="shared" ref="AE46" si="48">SUM(B46:AD46)</f>
        <v>146805.6</v>
      </c>
      <c r="AF46" s="5">
        <f t="shared" si="43"/>
        <v>51381.96</v>
      </c>
    </row>
    <row r="47" spans="1:32" ht="15" customHeight="1" x14ac:dyDescent="0.25">
      <c r="A47" s="20">
        <f t="shared" si="2"/>
        <v>45367</v>
      </c>
      <c r="B47" s="5">
        <v>38673.5</v>
      </c>
      <c r="C47" s="5"/>
      <c r="D47" s="5"/>
      <c r="E47" s="5">
        <v>-113</v>
      </c>
      <c r="F47" s="5"/>
      <c r="G47" s="5"/>
      <c r="H47" s="5">
        <v>1726</v>
      </c>
      <c r="I47" s="5"/>
      <c r="J47" s="5"/>
      <c r="K47" s="5"/>
      <c r="L47" s="5">
        <v>50406</v>
      </c>
      <c r="M47" s="5"/>
      <c r="N47" s="5"/>
      <c r="O47" s="5"/>
      <c r="P47" s="5"/>
      <c r="Q47" s="5"/>
      <c r="R47" s="5">
        <v>13025</v>
      </c>
      <c r="S47" s="5">
        <v>0</v>
      </c>
      <c r="T47" s="5"/>
      <c r="U47" s="5">
        <v>4413.5</v>
      </c>
      <c r="V47" s="5"/>
      <c r="W47" s="5"/>
      <c r="X47" s="5">
        <v>8013.2000000000007</v>
      </c>
      <c r="Y47" s="5"/>
      <c r="Z47" s="5"/>
      <c r="AA47" s="5">
        <v>9774</v>
      </c>
      <c r="AB47" s="5">
        <v>0</v>
      </c>
      <c r="AC47" s="5">
        <v>0</v>
      </c>
      <c r="AD47" s="5">
        <v>0</v>
      </c>
      <c r="AE47" s="5">
        <f t="shared" ref="AE47" si="49">SUM(B47:AD47)</f>
        <v>125918.2</v>
      </c>
      <c r="AF47" s="5">
        <f t="shared" si="43"/>
        <v>44071.37</v>
      </c>
    </row>
    <row r="48" spans="1:32" ht="15" customHeight="1" x14ac:dyDescent="0.25">
      <c r="A48" s="20">
        <f t="shared" si="2"/>
        <v>45374</v>
      </c>
      <c r="B48" s="5">
        <v>63225.5</v>
      </c>
      <c r="C48" s="5"/>
      <c r="D48" s="5"/>
      <c r="E48" s="5">
        <v>5381</v>
      </c>
      <c r="F48" s="5"/>
      <c r="G48" s="5"/>
      <c r="H48" s="5">
        <v>3558</v>
      </c>
      <c r="I48" s="5"/>
      <c r="J48" s="5"/>
      <c r="K48" s="5"/>
      <c r="L48" s="5">
        <v>25837</v>
      </c>
      <c r="M48" s="5"/>
      <c r="N48" s="5"/>
      <c r="O48" s="5"/>
      <c r="P48" s="5"/>
      <c r="Q48" s="5"/>
      <c r="R48" s="5">
        <v>11084</v>
      </c>
      <c r="S48" s="5">
        <v>280</v>
      </c>
      <c r="T48" s="5"/>
      <c r="U48" s="5">
        <v>9294</v>
      </c>
      <c r="V48" s="5"/>
      <c r="W48" s="5"/>
      <c r="X48" s="5">
        <v>11808.8</v>
      </c>
      <c r="Y48" s="5"/>
      <c r="Z48" s="5"/>
      <c r="AA48" s="5">
        <v>7362</v>
      </c>
      <c r="AB48" s="5">
        <v>0</v>
      </c>
      <c r="AC48" s="5">
        <v>0</v>
      </c>
      <c r="AD48" s="5">
        <v>0</v>
      </c>
      <c r="AE48" s="5">
        <f t="shared" ref="AE48" si="50">SUM(B48:AD48)</f>
        <v>137830.29999999999</v>
      </c>
      <c r="AF48" s="5">
        <f t="shared" ref="AF48" si="51">ROUND(AE48*0.35,2)</f>
        <v>48240.61</v>
      </c>
    </row>
    <row r="49" spans="1:32" ht="15" customHeight="1" x14ac:dyDescent="0.25">
      <c r="A49" s="20">
        <f t="shared" si="2"/>
        <v>45381</v>
      </c>
      <c r="B49" s="5">
        <v>43700.5</v>
      </c>
      <c r="C49" s="5"/>
      <c r="D49" s="5"/>
      <c r="E49" s="5">
        <v>28920</v>
      </c>
      <c r="F49" s="5"/>
      <c r="G49" s="5"/>
      <c r="H49" s="5">
        <v>16189</v>
      </c>
      <c r="I49" s="5"/>
      <c r="J49" s="5"/>
      <c r="K49" s="5"/>
      <c r="L49" s="5">
        <v>32901</v>
      </c>
      <c r="M49" s="5"/>
      <c r="N49" s="5"/>
      <c r="O49" s="5"/>
      <c r="P49" s="5"/>
      <c r="Q49" s="5"/>
      <c r="R49" s="5">
        <v>9256</v>
      </c>
      <c r="S49" s="5">
        <v>310</v>
      </c>
      <c r="T49" s="5"/>
      <c r="U49" s="5">
        <v>11928</v>
      </c>
      <c r="V49" s="5"/>
      <c r="W49" s="5"/>
      <c r="X49" s="5">
        <v>21000.36</v>
      </c>
      <c r="Y49" s="5"/>
      <c r="Z49" s="5"/>
      <c r="AA49" s="5">
        <v>5948</v>
      </c>
      <c r="AB49" s="5">
        <v>0</v>
      </c>
      <c r="AC49" s="5">
        <v>0</v>
      </c>
      <c r="AD49" s="5">
        <v>0</v>
      </c>
      <c r="AE49" s="5">
        <f t="shared" ref="AE49" si="52">SUM(B49:AD49)</f>
        <v>170152.86</v>
      </c>
      <c r="AF49" s="5">
        <f t="shared" ref="AF49" si="53">ROUND(AE49*0.35,2)</f>
        <v>59553.5</v>
      </c>
    </row>
    <row r="50" spans="1:32" ht="15" customHeight="1" x14ac:dyDescent="0.25">
      <c r="A50" s="20">
        <f t="shared" si="2"/>
        <v>45388</v>
      </c>
      <c r="B50" s="5">
        <v>19331</v>
      </c>
      <c r="C50" s="5"/>
      <c r="D50" s="5"/>
      <c r="E50" s="5">
        <v>7347</v>
      </c>
      <c r="F50" s="5"/>
      <c r="G50" s="5"/>
      <c r="H50" s="5">
        <v>7761</v>
      </c>
      <c r="I50" s="5"/>
      <c r="J50" s="5"/>
      <c r="K50" s="5"/>
      <c r="L50" s="5">
        <v>1085</v>
      </c>
      <c r="M50" s="5"/>
      <c r="N50" s="5"/>
      <c r="O50" s="5"/>
      <c r="P50" s="5"/>
      <c r="Q50" s="5"/>
      <c r="R50" s="5">
        <v>285</v>
      </c>
      <c r="S50" s="5">
        <v>0</v>
      </c>
      <c r="T50" s="5"/>
      <c r="U50" s="5">
        <v>-7449</v>
      </c>
      <c r="V50" s="5"/>
      <c r="W50" s="5"/>
      <c r="X50" s="5">
        <v>2391.3200000000002</v>
      </c>
      <c r="Y50" s="5"/>
      <c r="Z50" s="5"/>
      <c r="AA50" s="5">
        <v>-157</v>
      </c>
      <c r="AB50" s="5">
        <v>0</v>
      </c>
      <c r="AC50" s="5">
        <v>0</v>
      </c>
      <c r="AD50" s="5">
        <v>0</v>
      </c>
      <c r="AE50" s="5">
        <f t="shared" ref="AE50" si="54">SUM(B50:AD50)</f>
        <v>30594.32</v>
      </c>
      <c r="AF50" s="5">
        <f t="shared" ref="AF50" si="55">ROUND(AE50*0.35,2)</f>
        <v>10708.01</v>
      </c>
    </row>
    <row r="51" spans="1:32" ht="15" customHeight="1" x14ac:dyDescent="0.25">
      <c r="A51" s="20">
        <f t="shared" si="2"/>
        <v>45395</v>
      </c>
      <c r="B51" s="5">
        <v>36153</v>
      </c>
      <c r="C51" s="5"/>
      <c r="D51" s="5"/>
      <c r="E51" s="5">
        <v>17878</v>
      </c>
      <c r="F51" s="5"/>
      <c r="G51" s="5"/>
      <c r="H51" s="5">
        <v>2388</v>
      </c>
      <c r="I51" s="5"/>
      <c r="J51" s="5"/>
      <c r="K51" s="5"/>
      <c r="L51" s="5">
        <v>13250</v>
      </c>
      <c r="M51" s="5"/>
      <c r="N51" s="5"/>
      <c r="O51" s="5"/>
      <c r="P51" s="5"/>
      <c r="Q51" s="5"/>
      <c r="R51" s="5">
        <v>2636</v>
      </c>
      <c r="S51" s="5">
        <v>0</v>
      </c>
      <c r="T51" s="5"/>
      <c r="U51" s="5">
        <v>7522</v>
      </c>
      <c r="V51" s="5"/>
      <c r="W51" s="5"/>
      <c r="X51" s="5">
        <v>11340.029999999999</v>
      </c>
      <c r="Y51" s="5"/>
      <c r="Z51" s="5"/>
      <c r="AA51" s="5">
        <v>-1461</v>
      </c>
      <c r="AB51" s="5">
        <v>0</v>
      </c>
      <c r="AC51" s="5">
        <v>0</v>
      </c>
      <c r="AD51" s="5">
        <v>0</v>
      </c>
      <c r="AE51" s="5">
        <f t="shared" ref="AE51" si="56">SUM(B51:AD51)</f>
        <v>89706.03</v>
      </c>
      <c r="AF51" s="5">
        <f t="shared" ref="AF51" si="57">ROUND(AE51*0.35,2)</f>
        <v>31397.11</v>
      </c>
    </row>
    <row r="52" spans="1:32" ht="15" customHeight="1" x14ac:dyDescent="0.25">
      <c r="A52" s="20">
        <f t="shared" si="2"/>
        <v>45402</v>
      </c>
      <c r="B52" s="5">
        <v>43493</v>
      </c>
      <c r="C52" s="5"/>
      <c r="D52" s="5"/>
      <c r="E52" s="5">
        <v>22159</v>
      </c>
      <c r="F52" s="5"/>
      <c r="G52" s="5"/>
      <c r="H52" s="5">
        <v>1971</v>
      </c>
      <c r="I52" s="5"/>
      <c r="J52" s="5"/>
      <c r="K52" s="5"/>
      <c r="L52" s="5">
        <v>8581</v>
      </c>
      <c r="M52" s="5"/>
      <c r="N52" s="5"/>
      <c r="O52" s="5"/>
      <c r="P52" s="5"/>
      <c r="Q52" s="5"/>
      <c r="R52" s="5">
        <v>7870</v>
      </c>
      <c r="S52" s="5">
        <v>0</v>
      </c>
      <c r="T52" s="5"/>
      <c r="U52" s="5">
        <v>-4410</v>
      </c>
      <c r="V52" s="5"/>
      <c r="W52" s="5"/>
      <c r="X52" s="5">
        <v>39496.57</v>
      </c>
      <c r="Y52" s="5"/>
      <c r="Z52" s="5"/>
      <c r="AA52" s="5">
        <v>2614</v>
      </c>
      <c r="AB52" s="5">
        <v>0</v>
      </c>
      <c r="AC52" s="5">
        <v>0</v>
      </c>
      <c r="AD52" s="5">
        <v>0</v>
      </c>
      <c r="AE52" s="5">
        <f t="shared" ref="AE52" si="58">SUM(B52:AD52)</f>
        <v>121774.57</v>
      </c>
      <c r="AF52" s="5">
        <f t="shared" ref="AF52" si="59">ROUND(AE52*0.35,2)</f>
        <v>42621.1</v>
      </c>
    </row>
    <row r="53" spans="1:32" ht="15" customHeight="1" x14ac:dyDescent="0.25">
      <c r="A53" s="20">
        <f t="shared" si="2"/>
        <v>45409</v>
      </c>
      <c r="B53" s="5">
        <v>47372</v>
      </c>
      <c r="C53" s="5"/>
      <c r="D53" s="5"/>
      <c r="E53" s="5">
        <v>36383</v>
      </c>
      <c r="F53" s="5"/>
      <c r="G53" s="5"/>
      <c r="H53" s="5">
        <v>5023</v>
      </c>
      <c r="I53" s="5"/>
      <c r="J53" s="5"/>
      <c r="K53" s="5"/>
      <c r="L53" s="5">
        <v>26734</v>
      </c>
      <c r="M53" s="5"/>
      <c r="N53" s="5"/>
      <c r="O53" s="5"/>
      <c r="P53" s="5"/>
      <c r="Q53" s="5"/>
      <c r="R53" s="5">
        <v>8986</v>
      </c>
      <c r="S53" s="5">
        <v>470</v>
      </c>
      <c r="T53" s="5"/>
      <c r="U53" s="5">
        <v>8474</v>
      </c>
      <c r="V53" s="5"/>
      <c r="W53" s="5"/>
      <c r="X53" s="5">
        <v>24734.59</v>
      </c>
      <c r="Y53" s="5"/>
      <c r="Z53" s="5"/>
      <c r="AA53" s="5">
        <v>11334</v>
      </c>
      <c r="AB53" s="5">
        <v>0</v>
      </c>
      <c r="AC53" s="5">
        <v>0</v>
      </c>
      <c r="AD53" s="5">
        <v>0</v>
      </c>
      <c r="AE53" s="5">
        <f t="shared" ref="AE53" si="60">SUM(B53:AD53)</f>
        <v>169510.59</v>
      </c>
      <c r="AF53" s="5">
        <f t="shared" ref="AF53" si="61">ROUND(AE53*0.35,2)</f>
        <v>59328.71</v>
      </c>
    </row>
    <row r="54" spans="1:32" ht="15" customHeight="1" x14ac:dyDescent="0.25">
      <c r="A54" s="20">
        <f t="shared" si="2"/>
        <v>45416</v>
      </c>
      <c r="B54" s="5">
        <v>55287.5</v>
      </c>
      <c r="C54" s="5"/>
      <c r="D54" s="5"/>
      <c r="E54" s="5">
        <v>19676</v>
      </c>
      <c r="F54" s="5"/>
      <c r="G54" s="5"/>
      <c r="H54" s="5">
        <v>3768</v>
      </c>
      <c r="I54" s="5"/>
      <c r="J54" s="5"/>
      <c r="K54" s="5"/>
      <c r="L54" s="5">
        <v>26009</v>
      </c>
      <c r="M54" s="5"/>
      <c r="N54" s="5"/>
      <c r="O54" s="5"/>
      <c r="P54" s="5"/>
      <c r="Q54" s="5"/>
      <c r="R54" s="5">
        <v>9512</v>
      </c>
      <c r="S54" s="5">
        <v>350</v>
      </c>
      <c r="T54" s="5"/>
      <c r="U54" s="5">
        <v>-3885</v>
      </c>
      <c r="V54" s="5"/>
      <c r="W54" s="5"/>
      <c r="X54" s="5">
        <v>17504.689999999999</v>
      </c>
      <c r="Y54" s="5"/>
      <c r="Z54" s="5"/>
      <c r="AA54" s="5">
        <v>7880</v>
      </c>
      <c r="AB54" s="5">
        <v>0</v>
      </c>
      <c r="AC54" s="5">
        <v>0</v>
      </c>
      <c r="AD54" s="5">
        <v>0</v>
      </c>
      <c r="AE54" s="5">
        <f t="shared" ref="AE54" si="62">SUM(B54:AD54)</f>
        <v>136102.19</v>
      </c>
      <c r="AF54" s="5">
        <f t="shared" ref="AF54" si="63">ROUND(AE54*0.35,2)</f>
        <v>47635.77</v>
      </c>
    </row>
    <row r="55" spans="1:32" ht="15" customHeight="1" x14ac:dyDescent="0.25">
      <c r="A55" s="20">
        <f t="shared" si="2"/>
        <v>45423</v>
      </c>
      <c r="B55" s="5">
        <v>31500.5</v>
      </c>
      <c r="C55" s="5"/>
      <c r="D55" s="5"/>
      <c r="E55" s="5">
        <v>20422</v>
      </c>
      <c r="F55" s="5"/>
      <c r="G55" s="5"/>
      <c r="H55" s="5">
        <v>9402</v>
      </c>
      <c r="I55" s="5"/>
      <c r="J55" s="5"/>
      <c r="K55" s="5"/>
      <c r="L55" s="5">
        <v>40527</v>
      </c>
      <c r="M55" s="5"/>
      <c r="N55" s="5"/>
      <c r="O55" s="5"/>
      <c r="P55" s="5"/>
      <c r="Q55" s="5"/>
      <c r="R55" s="5">
        <v>11389</v>
      </c>
      <c r="S55" s="5">
        <v>300</v>
      </c>
      <c r="T55" s="5"/>
      <c r="U55" s="5">
        <v>19574</v>
      </c>
      <c r="V55" s="5"/>
      <c r="W55" s="5"/>
      <c r="X55" s="5">
        <v>8883.0199999999986</v>
      </c>
      <c r="Y55" s="5"/>
      <c r="Z55" s="5"/>
      <c r="AA55" s="5">
        <v>-13766</v>
      </c>
      <c r="AB55" s="5">
        <v>0</v>
      </c>
      <c r="AC55" s="5">
        <v>0</v>
      </c>
      <c r="AD55" s="5">
        <v>0</v>
      </c>
      <c r="AE55" s="5">
        <f t="shared" ref="AE55" si="64">SUM(B55:AD55)</f>
        <v>128231.51999999999</v>
      </c>
      <c r="AF55" s="5">
        <f>ROUND(AE55*0.35,2)+0.01</f>
        <v>44881.04</v>
      </c>
    </row>
    <row r="56" spans="1:32" ht="15" customHeight="1" x14ac:dyDescent="0.25">
      <c r="A56" s="20">
        <f t="shared" si="2"/>
        <v>45430</v>
      </c>
      <c r="B56" s="5">
        <v>38327</v>
      </c>
      <c r="C56" s="5"/>
      <c r="D56" s="5"/>
      <c r="E56" s="5">
        <v>19645</v>
      </c>
      <c r="F56" s="5"/>
      <c r="G56" s="5"/>
      <c r="H56" s="5">
        <v>12097</v>
      </c>
      <c r="I56" s="5"/>
      <c r="J56" s="5"/>
      <c r="K56" s="5"/>
      <c r="L56" s="5">
        <v>9831</v>
      </c>
      <c r="M56" s="5"/>
      <c r="N56" s="5"/>
      <c r="O56" s="5"/>
      <c r="P56" s="5"/>
      <c r="Q56" s="5"/>
      <c r="R56" s="5">
        <v>11217</v>
      </c>
      <c r="S56" s="5">
        <v>360</v>
      </c>
      <c r="T56" s="5"/>
      <c r="U56" s="5">
        <v>226</v>
      </c>
      <c r="V56" s="5"/>
      <c r="W56" s="5"/>
      <c r="X56" s="5">
        <v>50462.799999999996</v>
      </c>
      <c r="Y56" s="5"/>
      <c r="Z56" s="5"/>
      <c r="AA56" s="5">
        <v>9144</v>
      </c>
      <c r="AB56" s="5">
        <v>0</v>
      </c>
      <c r="AC56" s="5">
        <v>0</v>
      </c>
      <c r="AD56" s="5">
        <v>0</v>
      </c>
      <c r="AE56" s="5">
        <f t="shared" ref="AE56" si="65">SUM(B56:AD56)</f>
        <v>151309.79999999999</v>
      </c>
      <c r="AF56" s="5">
        <f>ROUND(AE56*0.35,2)-0.01</f>
        <v>52958.42</v>
      </c>
    </row>
    <row r="57" spans="1:32" ht="15" customHeight="1" x14ac:dyDescent="0.25">
      <c r="A57" s="20">
        <f t="shared" si="2"/>
        <v>45437</v>
      </c>
      <c r="B57" s="5">
        <v>35382.5</v>
      </c>
      <c r="C57" s="5"/>
      <c r="D57" s="5"/>
      <c r="E57" s="5">
        <v>12043</v>
      </c>
      <c r="F57" s="5"/>
      <c r="G57" s="5"/>
      <c r="H57" s="5">
        <v>8232</v>
      </c>
      <c r="I57" s="5"/>
      <c r="J57" s="5"/>
      <c r="K57" s="5"/>
      <c r="L57" s="5">
        <v>24020</v>
      </c>
      <c r="M57" s="5"/>
      <c r="N57" s="5"/>
      <c r="O57" s="5"/>
      <c r="P57" s="5"/>
      <c r="Q57" s="5"/>
      <c r="R57" s="5">
        <v>7443</v>
      </c>
      <c r="S57" s="5">
        <v>260</v>
      </c>
      <c r="T57" s="5"/>
      <c r="U57" s="5">
        <v>14860.5</v>
      </c>
      <c r="V57" s="5"/>
      <c r="W57" s="5"/>
      <c r="X57" s="5">
        <v>19285.600000000002</v>
      </c>
      <c r="Y57" s="5"/>
      <c r="Z57" s="5"/>
      <c r="AA57" s="5">
        <v>2000</v>
      </c>
      <c r="AB57" s="5">
        <v>0</v>
      </c>
      <c r="AC57" s="5">
        <v>0</v>
      </c>
      <c r="AD57" s="5">
        <v>0</v>
      </c>
      <c r="AE57" s="5">
        <f t="shared" ref="AE57" si="66">SUM(B57:AD57)</f>
        <v>123526.6</v>
      </c>
      <c r="AF57" s="5">
        <f t="shared" ref="AF57:AF62" si="67">ROUND(AE57*0.35,2)</f>
        <v>43234.31</v>
      </c>
    </row>
    <row r="58" spans="1:32" ht="15" customHeight="1" x14ac:dyDescent="0.25">
      <c r="A58" s="20">
        <f t="shared" si="2"/>
        <v>45444</v>
      </c>
      <c r="B58" s="5">
        <v>29165.5</v>
      </c>
      <c r="C58" s="5"/>
      <c r="D58" s="5"/>
      <c r="E58" s="5">
        <v>30129</v>
      </c>
      <c r="F58" s="5"/>
      <c r="G58" s="5"/>
      <c r="H58" s="5">
        <v>6524</v>
      </c>
      <c r="I58" s="5"/>
      <c r="J58" s="5"/>
      <c r="K58" s="5"/>
      <c r="L58" s="5">
        <v>33763</v>
      </c>
      <c r="M58" s="5"/>
      <c r="N58" s="5"/>
      <c r="O58" s="5"/>
      <c r="P58" s="5"/>
      <c r="Q58" s="5"/>
      <c r="R58" s="5">
        <v>7802</v>
      </c>
      <c r="S58" s="5">
        <v>380</v>
      </c>
      <c r="T58" s="5"/>
      <c r="U58" s="5">
        <v>15246.5</v>
      </c>
      <c r="V58" s="5"/>
      <c r="W58" s="5"/>
      <c r="X58" s="5">
        <v>7498.31</v>
      </c>
      <c r="Y58" s="5"/>
      <c r="Z58" s="5"/>
      <c r="AA58" s="5">
        <v>7680</v>
      </c>
      <c r="AB58" s="5">
        <v>0</v>
      </c>
      <c r="AC58" s="5">
        <v>0</v>
      </c>
      <c r="AD58" s="5">
        <v>0</v>
      </c>
      <c r="AE58" s="5">
        <f t="shared" ref="AE58" si="68">SUM(B58:AD58)</f>
        <v>138188.31</v>
      </c>
      <c r="AF58" s="5">
        <f t="shared" si="67"/>
        <v>48365.91</v>
      </c>
    </row>
    <row r="59" spans="1:32" ht="15" customHeight="1" x14ac:dyDescent="0.25">
      <c r="A59" s="20">
        <f t="shared" si="2"/>
        <v>45451</v>
      </c>
      <c r="B59" s="5">
        <v>31913</v>
      </c>
      <c r="C59" s="5"/>
      <c r="D59" s="5"/>
      <c r="E59" s="5">
        <v>17606</v>
      </c>
      <c r="F59" s="5"/>
      <c r="G59" s="5"/>
      <c r="H59" s="5">
        <v>5414</v>
      </c>
      <c r="I59" s="5"/>
      <c r="J59" s="5"/>
      <c r="K59" s="5"/>
      <c r="L59" s="5">
        <v>16326</v>
      </c>
      <c r="M59" s="5"/>
      <c r="N59" s="5"/>
      <c r="O59" s="5"/>
      <c r="P59" s="5"/>
      <c r="Q59" s="5"/>
      <c r="R59" s="5">
        <v>9665</v>
      </c>
      <c r="S59" s="5">
        <v>410</v>
      </c>
      <c r="T59" s="5"/>
      <c r="U59" s="5">
        <v>19882</v>
      </c>
      <c r="V59" s="5"/>
      <c r="W59" s="5"/>
      <c r="X59" s="5">
        <v>12138.04</v>
      </c>
      <c r="Y59" s="5"/>
      <c r="Z59" s="5"/>
      <c r="AA59" s="5">
        <v>79</v>
      </c>
      <c r="AB59" s="5">
        <v>0</v>
      </c>
      <c r="AC59" s="5">
        <v>0</v>
      </c>
      <c r="AD59" s="5">
        <v>0</v>
      </c>
      <c r="AE59" s="5">
        <f t="shared" ref="AE59" si="69">SUM(B59:AD59)</f>
        <v>113433.04000000001</v>
      </c>
      <c r="AF59" s="5">
        <f t="shared" si="67"/>
        <v>39701.56</v>
      </c>
    </row>
    <row r="60" spans="1:32" ht="15" customHeight="1" x14ac:dyDescent="0.25">
      <c r="A60" s="20">
        <f t="shared" si="2"/>
        <v>45458</v>
      </c>
      <c r="B60" s="5">
        <v>62661</v>
      </c>
      <c r="C60" s="5"/>
      <c r="D60" s="5"/>
      <c r="E60" s="5">
        <v>38494</v>
      </c>
      <c r="F60" s="5"/>
      <c r="G60" s="5"/>
      <c r="H60" s="5">
        <v>788</v>
      </c>
      <c r="I60" s="5"/>
      <c r="J60" s="5"/>
      <c r="K60" s="5"/>
      <c r="L60" s="5">
        <v>22788</v>
      </c>
      <c r="M60" s="5"/>
      <c r="N60" s="5"/>
      <c r="O60" s="5"/>
      <c r="P60" s="5"/>
      <c r="Q60" s="5"/>
      <c r="R60" s="5">
        <v>8159</v>
      </c>
      <c r="S60" s="5">
        <v>470</v>
      </c>
      <c r="T60" s="5"/>
      <c r="U60" s="5">
        <v>12794</v>
      </c>
      <c r="V60" s="5"/>
      <c r="W60" s="5"/>
      <c r="X60" s="5">
        <v>26406.7</v>
      </c>
      <c r="Y60" s="5"/>
      <c r="Z60" s="5"/>
      <c r="AA60" s="5">
        <v>11192</v>
      </c>
      <c r="AB60" s="5">
        <v>0</v>
      </c>
      <c r="AC60" s="5">
        <v>0</v>
      </c>
      <c r="AD60" s="5">
        <v>0</v>
      </c>
      <c r="AE60" s="5">
        <f t="shared" ref="AE60" si="70">SUM(B60:AD60)</f>
        <v>183752.7</v>
      </c>
      <c r="AF60" s="5">
        <f t="shared" si="67"/>
        <v>64313.45</v>
      </c>
    </row>
    <row r="61" spans="1:32" ht="15" customHeight="1" x14ac:dyDescent="0.25">
      <c r="A61" s="20">
        <f t="shared" si="2"/>
        <v>45465</v>
      </c>
      <c r="B61" s="5">
        <v>43479</v>
      </c>
      <c r="C61" s="5"/>
      <c r="D61" s="5"/>
      <c r="E61" s="5">
        <v>-14766</v>
      </c>
      <c r="F61" s="5"/>
      <c r="G61" s="5"/>
      <c r="H61" s="5">
        <v>525</v>
      </c>
      <c r="I61" s="5"/>
      <c r="J61" s="5"/>
      <c r="K61" s="5"/>
      <c r="L61" s="5">
        <v>17336</v>
      </c>
      <c r="M61" s="5"/>
      <c r="N61" s="5"/>
      <c r="O61" s="5"/>
      <c r="P61" s="5"/>
      <c r="Q61" s="5"/>
      <c r="R61" s="5">
        <v>7874</v>
      </c>
      <c r="S61" s="5">
        <v>835</v>
      </c>
      <c r="T61" s="5"/>
      <c r="U61" s="5">
        <v>13980</v>
      </c>
      <c r="V61" s="5"/>
      <c r="W61" s="5"/>
      <c r="X61" s="5">
        <v>20708.21</v>
      </c>
      <c r="Y61" s="5"/>
      <c r="Z61" s="5"/>
      <c r="AA61" s="5">
        <v>8444</v>
      </c>
      <c r="AB61" s="5">
        <v>0</v>
      </c>
      <c r="AC61" s="5">
        <v>0</v>
      </c>
      <c r="AD61" s="5">
        <v>0</v>
      </c>
      <c r="AE61" s="5">
        <f t="shared" ref="AE61" si="71">SUM(B61:AD61)</f>
        <v>98415.209999999992</v>
      </c>
      <c r="AF61" s="5">
        <f t="shared" si="67"/>
        <v>34445.32</v>
      </c>
    </row>
    <row r="62" spans="1:32" ht="15" customHeight="1" x14ac:dyDescent="0.25">
      <c r="A62" s="20">
        <f t="shared" si="2"/>
        <v>45472</v>
      </c>
      <c r="B62" s="5">
        <v>7415</v>
      </c>
      <c r="C62" s="5"/>
      <c r="D62" s="5"/>
      <c r="E62" s="5">
        <v>-12385</v>
      </c>
      <c r="F62" s="5"/>
      <c r="G62" s="5"/>
      <c r="H62" s="5">
        <v>-5298</v>
      </c>
      <c r="I62" s="5"/>
      <c r="J62" s="5"/>
      <c r="K62" s="5"/>
      <c r="L62" s="5">
        <v>12259</v>
      </c>
      <c r="M62" s="5"/>
      <c r="N62" s="5"/>
      <c r="O62" s="5"/>
      <c r="P62" s="5"/>
      <c r="Q62" s="5"/>
      <c r="R62" s="5">
        <v>8676</v>
      </c>
      <c r="S62" s="5">
        <v>1085</v>
      </c>
      <c r="T62" s="5"/>
      <c r="U62" s="5">
        <v>14702</v>
      </c>
      <c r="V62" s="5"/>
      <c r="W62" s="5"/>
      <c r="X62" s="5">
        <v>5036.8099999999995</v>
      </c>
      <c r="Y62" s="5"/>
      <c r="Z62" s="5"/>
      <c r="AA62" s="5">
        <v>2592</v>
      </c>
      <c r="AB62" s="5">
        <v>0</v>
      </c>
      <c r="AC62" s="5">
        <v>0</v>
      </c>
      <c r="AD62" s="5">
        <v>0</v>
      </c>
      <c r="AE62" s="5">
        <f t="shared" ref="AE62" si="72">SUM(B62:AD62)</f>
        <v>34082.81</v>
      </c>
      <c r="AF62" s="5">
        <f t="shared" si="67"/>
        <v>11928.98</v>
      </c>
    </row>
    <row r="63" spans="1:32" ht="15" customHeight="1" x14ac:dyDescent="0.25">
      <c r="A63" s="20">
        <v>45473</v>
      </c>
      <c r="B63" s="5">
        <v>2971</v>
      </c>
      <c r="C63" s="5"/>
      <c r="D63" s="5"/>
      <c r="E63" s="5">
        <v>1501</v>
      </c>
      <c r="F63" s="5"/>
      <c r="G63" s="5"/>
      <c r="H63" s="5">
        <v>-2</v>
      </c>
      <c r="I63" s="5"/>
      <c r="J63" s="5"/>
      <c r="K63" s="5"/>
      <c r="L63" s="5">
        <v>1634</v>
      </c>
      <c r="M63" s="5"/>
      <c r="N63" s="5"/>
      <c r="O63" s="5"/>
      <c r="P63" s="5"/>
      <c r="Q63" s="5"/>
      <c r="R63" s="5">
        <v>789</v>
      </c>
      <c r="S63" s="5">
        <v>440</v>
      </c>
      <c r="T63" s="5"/>
      <c r="U63" s="5">
        <v>370</v>
      </c>
      <c r="V63" s="5"/>
      <c r="W63" s="5"/>
      <c r="X63" s="5">
        <v>0</v>
      </c>
      <c r="Y63" s="5"/>
      <c r="Z63" s="5"/>
      <c r="AA63" s="5">
        <v>-355</v>
      </c>
      <c r="AB63" s="5">
        <v>0</v>
      </c>
      <c r="AC63" s="5">
        <v>0</v>
      </c>
      <c r="AD63" s="5">
        <v>0</v>
      </c>
      <c r="AE63" s="5">
        <f t="shared" ref="AE63" si="73">SUM(B63:AD63)</f>
        <v>7348</v>
      </c>
      <c r="AF63" s="5">
        <f t="shared" ref="AF63" si="74">ROUND(AE63*0.35,2)</f>
        <v>2571.8000000000002</v>
      </c>
    </row>
    <row r="64" spans="1:32" ht="14.25" customHeight="1" x14ac:dyDescent="0.25">
      <c r="A64" s="1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</row>
    <row r="65" spans="1:32" ht="15" customHeight="1" thickBot="1" x14ac:dyDescent="0.3">
      <c r="B65" s="6">
        <f t="shared" ref="B65:AF65" si="75">SUM(B10:B64)</f>
        <v>1940285.38</v>
      </c>
      <c r="C65" s="6">
        <f t="shared" si="75"/>
        <v>0</v>
      </c>
      <c r="D65" s="6">
        <f t="shared" si="75"/>
        <v>0</v>
      </c>
      <c r="E65" s="6">
        <f t="shared" si="75"/>
        <v>1024199</v>
      </c>
      <c r="F65" s="6">
        <f t="shared" si="75"/>
        <v>0</v>
      </c>
      <c r="G65" s="6">
        <f t="shared" si="75"/>
        <v>0</v>
      </c>
      <c r="H65" s="6">
        <f t="shared" si="75"/>
        <v>281921.40000000002</v>
      </c>
      <c r="I65" s="6">
        <f t="shared" si="75"/>
        <v>0</v>
      </c>
      <c r="J65" s="6">
        <f t="shared" si="75"/>
        <v>0</v>
      </c>
      <c r="K65" s="6">
        <f t="shared" si="75"/>
        <v>0</v>
      </c>
      <c r="L65" s="6">
        <f t="shared" si="75"/>
        <v>1006684.55</v>
      </c>
      <c r="M65" s="6">
        <f t="shared" si="75"/>
        <v>0</v>
      </c>
      <c r="N65" s="6">
        <f t="shared" si="75"/>
        <v>0</v>
      </c>
      <c r="O65" s="6">
        <f t="shared" si="75"/>
        <v>0</v>
      </c>
      <c r="P65" s="6">
        <f t="shared" si="75"/>
        <v>0</v>
      </c>
      <c r="Q65" s="6">
        <f t="shared" si="75"/>
        <v>0</v>
      </c>
      <c r="R65" s="6">
        <f t="shared" si="75"/>
        <v>501530</v>
      </c>
      <c r="S65" s="6">
        <f t="shared" si="75"/>
        <v>17415</v>
      </c>
      <c r="T65" s="6">
        <f t="shared" si="75"/>
        <v>0</v>
      </c>
      <c r="U65" s="6">
        <f t="shared" si="75"/>
        <v>642856</v>
      </c>
      <c r="V65" s="6">
        <f t="shared" si="75"/>
        <v>0</v>
      </c>
      <c r="W65" s="6">
        <f t="shared" si="75"/>
        <v>0</v>
      </c>
      <c r="X65" s="6">
        <f t="shared" si="75"/>
        <v>703296.31</v>
      </c>
      <c r="Y65" s="6">
        <f t="shared" si="75"/>
        <v>0</v>
      </c>
      <c r="Z65" s="6">
        <f t="shared" si="75"/>
        <v>0</v>
      </c>
      <c r="AA65" s="6">
        <f t="shared" si="75"/>
        <v>313993.40000000002</v>
      </c>
      <c r="AB65" s="6">
        <f t="shared" si="75"/>
        <v>0</v>
      </c>
      <c r="AC65" s="6">
        <f t="shared" si="75"/>
        <v>0</v>
      </c>
      <c r="AD65" s="6">
        <f t="shared" si="75"/>
        <v>0</v>
      </c>
      <c r="AE65" s="6">
        <f t="shared" si="75"/>
        <v>6432181.0399999991</v>
      </c>
      <c r="AF65" s="6">
        <f t="shared" si="75"/>
        <v>2251263.4000000004</v>
      </c>
    </row>
    <row r="66" spans="1:32" ht="15" customHeight="1" thickTop="1" x14ac:dyDescent="0.25"/>
    <row r="67" spans="1:32" ht="15" customHeight="1" x14ac:dyDescent="0.25">
      <c r="A67" s="12" t="s">
        <v>35</v>
      </c>
    </row>
  </sheetData>
  <mergeCells count="2">
    <mergeCell ref="A8:AF8"/>
    <mergeCell ref="A1:AF1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workbookViewId="0">
      <pane ySplit="7" topLeftCell="A42" activePane="bottomLeft" state="frozen"/>
      <selection activeCell="P43" sqref="P43"/>
      <selection pane="bottomLeft" activeCell="AG63" sqref="AG63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4" width="13.7109375" style="2" hidden="1" customWidth="1"/>
    <col min="5" max="5" width="14.28515625" style="2" bestFit="1" customWidth="1"/>
    <col min="6" max="7" width="11.42578125" style="2" hidden="1" customWidth="1"/>
    <col min="8" max="8" width="14.28515625" style="2" bestFit="1" customWidth="1"/>
    <col min="9" max="11" width="13.7109375" style="2" hidden="1" customWidth="1"/>
    <col min="12" max="12" width="14.7109375" style="2" customWidth="1"/>
    <col min="13" max="13" width="13.7109375" style="2" hidden="1" customWidth="1"/>
    <col min="14" max="14" width="15.42578125" style="2" customWidth="1"/>
    <col min="15" max="16" width="14.28515625" style="2" hidden="1" customWidth="1"/>
    <col min="17" max="17" width="13.7109375" style="2" hidden="1" customWidth="1"/>
    <col min="18" max="18" width="14.28515625" style="2" bestFit="1" customWidth="1"/>
    <col min="19" max="19" width="13.7109375" style="2" customWidth="1"/>
    <col min="20" max="20" width="13.7109375" style="2" hidden="1" customWidth="1"/>
    <col min="21" max="21" width="14.28515625" style="2" bestFit="1" customWidth="1"/>
    <col min="22" max="24" width="14.28515625" style="2" hidden="1" customWidth="1"/>
    <col min="25" max="25" width="14.28515625" style="2" customWidth="1"/>
    <col min="26" max="26" width="14.28515625" style="2" hidden="1" customWidth="1"/>
    <col min="27" max="27" width="14.28515625" style="2" customWidth="1"/>
    <col min="28" max="30" width="13.7109375" style="2" hidden="1" customWidth="1"/>
    <col min="31" max="31" width="15.28515625" style="2" bestFit="1" customWidth="1"/>
    <col min="32" max="32" width="14.28515625" style="2" bestFit="1" customWidth="1"/>
    <col min="33" max="16384" width="10.7109375" style="2"/>
  </cols>
  <sheetData>
    <row r="1" spans="1:32" ht="15" customHeight="1" x14ac:dyDescent="0.25">
      <c r="A1" s="27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</row>
    <row r="2" spans="1:32" ht="15" customHeight="1" x14ac:dyDescent="0.25">
      <c r="B2" s="11"/>
      <c r="C2" s="11"/>
      <c r="D2" s="22"/>
      <c r="E2" s="11"/>
      <c r="F2" s="22"/>
      <c r="G2" s="22"/>
      <c r="H2" s="11"/>
      <c r="I2" s="11"/>
      <c r="J2" s="11"/>
      <c r="K2" s="11"/>
      <c r="L2" s="15"/>
      <c r="M2" s="13"/>
      <c r="N2" s="11"/>
      <c r="O2" s="11"/>
      <c r="P2" s="11"/>
      <c r="Q2" s="11"/>
      <c r="R2" s="11"/>
      <c r="S2" s="18"/>
      <c r="T2" s="11"/>
      <c r="U2" s="11"/>
      <c r="V2" s="22"/>
      <c r="W2" s="11"/>
      <c r="X2" s="11"/>
      <c r="Y2" s="17"/>
      <c r="Z2" s="22"/>
      <c r="AA2" s="16"/>
      <c r="AB2" s="11"/>
      <c r="AC2" s="11"/>
      <c r="AD2" s="11"/>
      <c r="AE2" s="11"/>
      <c r="AF2" s="11"/>
    </row>
    <row r="3" spans="1:32" s="10" customFormat="1" ht="38.25" x14ac:dyDescent="0.2">
      <c r="A3" s="7"/>
      <c r="B3" s="8" t="s">
        <v>0</v>
      </c>
      <c r="C3" s="9" t="s">
        <v>1</v>
      </c>
      <c r="D3" s="9" t="s">
        <v>37</v>
      </c>
      <c r="E3" s="8" t="s">
        <v>2</v>
      </c>
      <c r="F3" s="9" t="s">
        <v>40</v>
      </c>
      <c r="G3" s="9" t="s">
        <v>38</v>
      </c>
      <c r="H3" s="9" t="s">
        <v>3</v>
      </c>
      <c r="I3" s="9" t="s">
        <v>4</v>
      </c>
      <c r="J3" s="9" t="s">
        <v>5</v>
      </c>
      <c r="K3" s="8" t="s">
        <v>6</v>
      </c>
      <c r="L3" s="9" t="s">
        <v>28</v>
      </c>
      <c r="M3" s="9" t="s">
        <v>25</v>
      </c>
      <c r="N3" s="9" t="s">
        <v>7</v>
      </c>
      <c r="O3" s="9" t="s">
        <v>8</v>
      </c>
      <c r="P3" s="8" t="s">
        <v>9</v>
      </c>
      <c r="Q3" s="8" t="s">
        <v>10</v>
      </c>
      <c r="R3" s="8" t="s">
        <v>11</v>
      </c>
      <c r="S3" s="9" t="s">
        <v>31</v>
      </c>
      <c r="T3" s="9" t="s">
        <v>12</v>
      </c>
      <c r="U3" s="8" t="s">
        <v>13</v>
      </c>
      <c r="V3" s="9" t="s">
        <v>41</v>
      </c>
      <c r="W3" s="8" t="s">
        <v>14</v>
      </c>
      <c r="X3" s="9" t="s">
        <v>30</v>
      </c>
      <c r="Y3" s="9" t="s">
        <v>29</v>
      </c>
      <c r="Z3" s="9" t="s">
        <v>42</v>
      </c>
      <c r="AA3" s="9" t="s">
        <v>27</v>
      </c>
      <c r="AB3" s="9" t="s">
        <v>15</v>
      </c>
      <c r="AC3" s="9" t="s">
        <v>17</v>
      </c>
      <c r="AD3" s="9" t="s">
        <v>16</v>
      </c>
      <c r="AE3" s="8" t="s">
        <v>18</v>
      </c>
      <c r="AF3" s="8" t="s">
        <v>20</v>
      </c>
    </row>
    <row r="4" spans="1:32" s="11" customFormat="1" ht="15" customHeight="1" x14ac:dyDescent="0.25">
      <c r="A4" s="3"/>
      <c r="B4" s="11">
        <v>22</v>
      </c>
      <c r="D4" s="22"/>
      <c r="E4" s="11">
        <v>1</v>
      </c>
      <c r="F4" s="22"/>
      <c r="G4" s="22"/>
      <c r="H4" s="11">
        <v>2</v>
      </c>
      <c r="L4" s="15">
        <v>2</v>
      </c>
      <c r="M4" s="13">
        <v>0</v>
      </c>
      <c r="N4" s="11">
        <v>2</v>
      </c>
      <c r="R4" s="11">
        <v>10</v>
      </c>
      <c r="S4" s="18">
        <v>0</v>
      </c>
      <c r="U4" s="11">
        <v>4</v>
      </c>
      <c r="V4" s="22"/>
      <c r="X4" s="16"/>
      <c r="Y4" s="17">
        <v>1</v>
      </c>
      <c r="Z4" s="22"/>
      <c r="AA4" s="15">
        <v>2</v>
      </c>
      <c r="AE4" s="11">
        <f>SUM(B4:AD4)</f>
        <v>46</v>
      </c>
    </row>
    <row r="6" spans="1:32" ht="15" customHeight="1" x14ac:dyDescent="0.25">
      <c r="A6" s="19" t="s">
        <v>32</v>
      </c>
      <c r="B6" s="5">
        <v>7043061.5</v>
      </c>
      <c r="C6" s="5">
        <v>0</v>
      </c>
      <c r="D6" s="5">
        <v>0</v>
      </c>
      <c r="E6" s="5">
        <v>852356</v>
      </c>
      <c r="F6" s="5">
        <v>0</v>
      </c>
      <c r="G6" s="5">
        <v>0</v>
      </c>
      <c r="H6" s="5">
        <v>1148905</v>
      </c>
      <c r="I6" s="5">
        <v>0</v>
      </c>
      <c r="J6" s="5">
        <v>0</v>
      </c>
      <c r="K6" s="5">
        <v>0</v>
      </c>
      <c r="L6" s="5">
        <v>997038</v>
      </c>
      <c r="M6" s="5">
        <v>0</v>
      </c>
      <c r="N6" s="5">
        <v>254305.5</v>
      </c>
      <c r="O6" s="5">
        <v>0</v>
      </c>
      <c r="P6" s="5">
        <v>0</v>
      </c>
      <c r="Q6" s="5">
        <v>0</v>
      </c>
      <c r="R6" s="5">
        <v>927730</v>
      </c>
      <c r="S6" s="5">
        <v>2425</v>
      </c>
      <c r="T6" s="5">
        <v>0</v>
      </c>
      <c r="U6" s="5">
        <v>2657472</v>
      </c>
      <c r="V6" s="5">
        <v>0</v>
      </c>
      <c r="W6" s="5">
        <v>0</v>
      </c>
      <c r="X6" s="5">
        <v>0</v>
      </c>
      <c r="Y6" s="5">
        <v>479005</v>
      </c>
      <c r="Z6" s="5">
        <v>0</v>
      </c>
      <c r="AA6" s="5">
        <v>779667.5</v>
      </c>
      <c r="AB6" s="5">
        <v>0</v>
      </c>
      <c r="AC6" s="5">
        <v>0</v>
      </c>
      <c r="AD6" s="5">
        <v>0</v>
      </c>
      <c r="AE6" s="5">
        <v>15141965.5</v>
      </c>
      <c r="AF6" s="5">
        <v>5299688.05</v>
      </c>
    </row>
    <row r="8" spans="1:32" ht="15" customHeight="1" x14ac:dyDescent="0.25">
      <c r="A8" s="26" t="s">
        <v>33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</row>
    <row r="9" spans="1:32" ht="15" customHeight="1" x14ac:dyDescent="0.25">
      <c r="A9" s="1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ht="15" customHeight="1" x14ac:dyDescent="0.25">
      <c r="A10" s="20" t="s">
        <v>34</v>
      </c>
      <c r="B10" s="5">
        <v>58378</v>
      </c>
      <c r="C10" s="5">
        <v>0</v>
      </c>
      <c r="D10" s="5">
        <v>0</v>
      </c>
      <c r="E10" s="5">
        <v>17956</v>
      </c>
      <c r="F10" s="5">
        <v>0</v>
      </c>
      <c r="G10" s="5">
        <v>0</v>
      </c>
      <c r="H10" s="5">
        <v>-4103</v>
      </c>
      <c r="I10" s="5">
        <v>0</v>
      </c>
      <c r="J10" s="5">
        <v>0</v>
      </c>
      <c r="K10" s="5">
        <v>0</v>
      </c>
      <c r="L10" s="5">
        <v>5130</v>
      </c>
      <c r="M10" s="5">
        <v>0</v>
      </c>
      <c r="N10" s="5">
        <v>-487.75</v>
      </c>
      <c r="O10" s="5">
        <v>0</v>
      </c>
      <c r="P10" s="5">
        <v>0</v>
      </c>
      <c r="Q10" s="5">
        <v>0</v>
      </c>
      <c r="R10" s="5">
        <v>6299</v>
      </c>
      <c r="S10" s="5">
        <v>0</v>
      </c>
      <c r="T10" s="5">
        <v>0</v>
      </c>
      <c r="U10" s="5">
        <v>16849</v>
      </c>
      <c r="V10" s="5">
        <v>0</v>
      </c>
      <c r="W10" s="5">
        <v>0</v>
      </c>
      <c r="X10" s="5">
        <v>0</v>
      </c>
      <c r="Y10" s="5">
        <v>7404</v>
      </c>
      <c r="Z10" s="5">
        <v>0</v>
      </c>
      <c r="AA10" s="5">
        <v>4742</v>
      </c>
      <c r="AB10" s="5">
        <v>0</v>
      </c>
      <c r="AC10" s="5">
        <v>0</v>
      </c>
      <c r="AD10" s="5">
        <v>0</v>
      </c>
      <c r="AE10" s="5">
        <f t="shared" ref="AE10:AE15" si="0">SUM(B10:AD10)</f>
        <v>112167.25</v>
      </c>
      <c r="AF10" s="5">
        <f t="shared" ref="AF10:AF15" si="1">ROUND(AE10*0.35,2)</f>
        <v>39258.54</v>
      </c>
    </row>
    <row r="11" spans="1:32" ht="15" customHeight="1" x14ac:dyDescent="0.25">
      <c r="A11" s="20">
        <v>45115</v>
      </c>
      <c r="B11" s="5">
        <v>144077.5</v>
      </c>
      <c r="C11" s="5">
        <v>0</v>
      </c>
      <c r="D11" s="5">
        <v>0</v>
      </c>
      <c r="E11" s="5">
        <v>35246</v>
      </c>
      <c r="F11" s="5">
        <v>0</v>
      </c>
      <c r="G11" s="5">
        <v>0</v>
      </c>
      <c r="H11" s="5">
        <v>28858</v>
      </c>
      <c r="I11" s="5"/>
      <c r="J11" s="5"/>
      <c r="K11" s="5"/>
      <c r="L11" s="5">
        <v>25879</v>
      </c>
      <c r="M11" s="5">
        <v>0</v>
      </c>
      <c r="N11" s="5">
        <v>45714.75</v>
      </c>
      <c r="O11" s="5"/>
      <c r="P11" s="5"/>
      <c r="Q11" s="5"/>
      <c r="R11" s="5">
        <v>19038</v>
      </c>
      <c r="S11" s="5">
        <v>0</v>
      </c>
      <c r="T11" s="5">
        <v>0</v>
      </c>
      <c r="U11" s="5">
        <v>54082</v>
      </c>
      <c r="V11" s="5">
        <v>0</v>
      </c>
      <c r="W11" s="5"/>
      <c r="X11" s="5"/>
      <c r="Y11" s="5">
        <v>7694.5</v>
      </c>
      <c r="Z11" s="5">
        <v>0</v>
      </c>
      <c r="AA11" s="5">
        <v>22981</v>
      </c>
      <c r="AB11" s="5">
        <v>0</v>
      </c>
      <c r="AC11" s="5">
        <v>0</v>
      </c>
      <c r="AD11" s="5">
        <v>0</v>
      </c>
      <c r="AE11" s="5">
        <f t="shared" si="0"/>
        <v>383570.75</v>
      </c>
      <c r="AF11" s="5">
        <f t="shared" si="1"/>
        <v>134249.76</v>
      </c>
    </row>
    <row r="12" spans="1:32" ht="15" customHeight="1" x14ac:dyDescent="0.25">
      <c r="A12" s="20">
        <f t="shared" ref="A12:A63" si="2">A11+7</f>
        <v>45122</v>
      </c>
      <c r="B12" s="5">
        <v>72236</v>
      </c>
      <c r="C12" s="5"/>
      <c r="D12" s="5"/>
      <c r="E12" s="5">
        <v>24946</v>
      </c>
      <c r="F12" s="5"/>
      <c r="G12" s="5"/>
      <c r="H12" s="5">
        <v>27615</v>
      </c>
      <c r="I12" s="5"/>
      <c r="J12" s="5"/>
      <c r="K12" s="5"/>
      <c r="L12" s="5">
        <v>25872</v>
      </c>
      <c r="M12" s="5"/>
      <c r="N12" s="5">
        <v>-955.25</v>
      </c>
      <c r="O12" s="5"/>
      <c r="P12" s="5"/>
      <c r="Q12" s="5"/>
      <c r="R12" s="5">
        <v>17039</v>
      </c>
      <c r="S12" s="5">
        <v>0</v>
      </c>
      <c r="T12" s="5"/>
      <c r="U12" s="5">
        <v>33148</v>
      </c>
      <c r="V12" s="5"/>
      <c r="W12" s="5"/>
      <c r="X12" s="5"/>
      <c r="Y12" s="5">
        <v>3125.5</v>
      </c>
      <c r="Z12" s="5">
        <v>0</v>
      </c>
      <c r="AA12" s="5">
        <v>1469</v>
      </c>
      <c r="AB12" s="5">
        <v>0</v>
      </c>
      <c r="AC12" s="5">
        <v>0</v>
      </c>
      <c r="AD12" s="5">
        <v>0</v>
      </c>
      <c r="AE12" s="5">
        <f t="shared" si="0"/>
        <v>204495.25</v>
      </c>
      <c r="AF12" s="5">
        <f t="shared" si="1"/>
        <v>71573.34</v>
      </c>
    </row>
    <row r="13" spans="1:32" ht="15" customHeight="1" x14ac:dyDescent="0.25">
      <c r="A13" s="20">
        <f t="shared" si="2"/>
        <v>45129</v>
      </c>
      <c r="B13" s="5">
        <v>82907.5</v>
      </c>
      <c r="C13" s="5"/>
      <c r="D13" s="5"/>
      <c r="E13" s="5">
        <v>15649</v>
      </c>
      <c r="F13" s="5"/>
      <c r="G13" s="5"/>
      <c r="H13" s="5">
        <v>15137</v>
      </c>
      <c r="I13" s="5"/>
      <c r="J13" s="5"/>
      <c r="K13" s="5"/>
      <c r="L13" s="5">
        <v>24853</v>
      </c>
      <c r="M13" s="5"/>
      <c r="N13" s="5">
        <v>59791.25</v>
      </c>
      <c r="O13" s="5"/>
      <c r="P13" s="5"/>
      <c r="Q13" s="5"/>
      <c r="R13" s="5">
        <v>15360</v>
      </c>
      <c r="S13" s="5">
        <v>0</v>
      </c>
      <c r="T13" s="5"/>
      <c r="U13" s="5">
        <v>45832</v>
      </c>
      <c r="V13" s="5"/>
      <c r="W13" s="5"/>
      <c r="X13" s="5"/>
      <c r="Y13" s="5">
        <v>14484</v>
      </c>
      <c r="Z13" s="5"/>
      <c r="AA13" s="5">
        <v>14969</v>
      </c>
      <c r="AB13" s="5">
        <v>0</v>
      </c>
      <c r="AC13" s="5">
        <v>0</v>
      </c>
      <c r="AD13" s="5">
        <v>0</v>
      </c>
      <c r="AE13" s="5">
        <f t="shared" si="0"/>
        <v>288982.75</v>
      </c>
      <c r="AF13" s="5">
        <f t="shared" si="1"/>
        <v>101143.96</v>
      </c>
    </row>
    <row r="14" spans="1:32" ht="15" customHeight="1" x14ac:dyDescent="0.25">
      <c r="A14" s="20">
        <f t="shared" si="2"/>
        <v>45136</v>
      </c>
      <c r="B14" s="5">
        <v>95630.5</v>
      </c>
      <c r="C14" s="5"/>
      <c r="D14" s="5"/>
      <c r="E14" s="5">
        <v>13727</v>
      </c>
      <c r="F14" s="5"/>
      <c r="G14" s="5"/>
      <c r="H14" s="5">
        <v>7650</v>
      </c>
      <c r="I14" s="5"/>
      <c r="J14" s="5"/>
      <c r="K14" s="5"/>
      <c r="L14" s="5">
        <v>22571</v>
      </c>
      <c r="M14" s="5"/>
      <c r="N14" s="5">
        <v>-3337.5</v>
      </c>
      <c r="O14" s="5"/>
      <c r="P14" s="5"/>
      <c r="Q14" s="5"/>
      <c r="R14" s="5">
        <v>16061</v>
      </c>
      <c r="S14" s="5">
        <v>0</v>
      </c>
      <c r="T14" s="5"/>
      <c r="U14" s="5">
        <v>55139</v>
      </c>
      <c r="V14" s="5"/>
      <c r="W14" s="5"/>
      <c r="X14" s="5"/>
      <c r="Y14" s="5">
        <v>16446</v>
      </c>
      <c r="Z14" s="5"/>
      <c r="AA14" s="5">
        <v>13471</v>
      </c>
      <c r="AB14" s="5">
        <v>0</v>
      </c>
      <c r="AC14" s="5">
        <v>0</v>
      </c>
      <c r="AD14" s="5">
        <v>0</v>
      </c>
      <c r="AE14" s="5">
        <f t="shared" si="0"/>
        <v>237358</v>
      </c>
      <c r="AF14" s="5">
        <f t="shared" si="1"/>
        <v>83075.3</v>
      </c>
    </row>
    <row r="15" spans="1:32" ht="15" customHeight="1" x14ac:dyDescent="0.25">
      <c r="A15" s="20">
        <f t="shared" si="2"/>
        <v>45143</v>
      </c>
      <c r="B15" s="5">
        <v>194328.5</v>
      </c>
      <c r="C15" s="5"/>
      <c r="D15" s="5"/>
      <c r="E15" s="5">
        <v>18056</v>
      </c>
      <c r="F15" s="5"/>
      <c r="G15" s="5"/>
      <c r="H15" s="5">
        <v>7735</v>
      </c>
      <c r="I15" s="5"/>
      <c r="J15" s="5"/>
      <c r="K15" s="5"/>
      <c r="L15" s="5">
        <v>26351</v>
      </c>
      <c r="M15" s="5"/>
      <c r="N15" s="5">
        <v>16846</v>
      </c>
      <c r="O15" s="5"/>
      <c r="P15" s="5"/>
      <c r="Q15" s="5"/>
      <c r="R15" s="5">
        <v>13730</v>
      </c>
      <c r="S15" s="5">
        <v>0</v>
      </c>
      <c r="T15" s="5"/>
      <c r="U15" s="5">
        <v>-4220</v>
      </c>
      <c r="V15" s="5"/>
      <c r="W15" s="5"/>
      <c r="X15" s="5"/>
      <c r="Y15" s="5">
        <v>6164.5</v>
      </c>
      <c r="Z15" s="5"/>
      <c r="AA15" s="5">
        <v>11628</v>
      </c>
      <c r="AB15" s="5">
        <v>0</v>
      </c>
      <c r="AC15" s="5">
        <v>0</v>
      </c>
      <c r="AD15" s="5">
        <v>0</v>
      </c>
      <c r="AE15" s="5">
        <f t="shared" si="0"/>
        <v>290619</v>
      </c>
      <c r="AF15" s="5">
        <f t="shared" si="1"/>
        <v>101716.65</v>
      </c>
    </row>
    <row r="16" spans="1:32" ht="15" customHeight="1" x14ac:dyDescent="0.25">
      <c r="A16" s="20">
        <f t="shared" si="2"/>
        <v>45150</v>
      </c>
      <c r="B16" s="5">
        <v>217381</v>
      </c>
      <c r="C16" s="5"/>
      <c r="D16" s="5"/>
      <c r="E16" s="5">
        <v>15821</v>
      </c>
      <c r="F16" s="5"/>
      <c r="G16" s="5"/>
      <c r="H16" s="5">
        <v>21646</v>
      </c>
      <c r="I16" s="5"/>
      <c r="J16" s="5"/>
      <c r="K16" s="5"/>
      <c r="L16" s="5">
        <v>19014</v>
      </c>
      <c r="M16" s="5"/>
      <c r="N16" s="5">
        <v>35619.25</v>
      </c>
      <c r="O16" s="5"/>
      <c r="P16" s="5"/>
      <c r="Q16" s="5"/>
      <c r="R16" s="5">
        <v>16053</v>
      </c>
      <c r="S16" s="5">
        <v>0</v>
      </c>
      <c r="T16" s="5"/>
      <c r="U16" s="5">
        <v>75490</v>
      </c>
      <c r="V16" s="5"/>
      <c r="W16" s="5"/>
      <c r="X16" s="5"/>
      <c r="Y16" s="5">
        <v>695.5</v>
      </c>
      <c r="Z16" s="5"/>
      <c r="AA16" s="5">
        <v>23813</v>
      </c>
      <c r="AB16" s="5">
        <v>0</v>
      </c>
      <c r="AC16" s="5">
        <v>0</v>
      </c>
      <c r="AD16" s="5">
        <v>0</v>
      </c>
      <c r="AE16" s="5">
        <f t="shared" ref="AE16" si="3">SUM(B16:AD16)</f>
        <v>425532.75</v>
      </c>
      <c r="AF16" s="5">
        <f t="shared" ref="AF16" si="4">ROUND(AE16*0.35,2)</f>
        <v>148936.46</v>
      </c>
    </row>
    <row r="17" spans="1:32" x14ac:dyDescent="0.25">
      <c r="A17" s="20">
        <f t="shared" si="2"/>
        <v>45157</v>
      </c>
      <c r="B17" s="5">
        <v>132097.5</v>
      </c>
      <c r="C17" s="5"/>
      <c r="D17" s="5"/>
      <c r="E17" s="5">
        <v>27998</v>
      </c>
      <c r="F17" s="5"/>
      <c r="G17" s="5"/>
      <c r="H17" s="5">
        <v>42723</v>
      </c>
      <c r="I17" s="5"/>
      <c r="J17" s="5"/>
      <c r="K17" s="5"/>
      <c r="L17" s="5">
        <v>31178</v>
      </c>
      <c r="M17" s="5"/>
      <c r="N17" s="5">
        <v>2497.75</v>
      </c>
      <c r="O17" s="5"/>
      <c r="P17" s="5"/>
      <c r="Q17" s="5"/>
      <c r="R17" s="5">
        <v>16380</v>
      </c>
      <c r="S17" s="5">
        <v>0</v>
      </c>
      <c r="T17" s="5"/>
      <c r="U17" s="5">
        <v>14592</v>
      </c>
      <c r="V17" s="5"/>
      <c r="W17" s="5"/>
      <c r="X17" s="5"/>
      <c r="Y17" s="5">
        <v>21361</v>
      </c>
      <c r="Z17" s="5"/>
      <c r="AA17" s="5">
        <v>13413</v>
      </c>
      <c r="AB17" s="5">
        <v>0</v>
      </c>
      <c r="AC17" s="5">
        <v>0</v>
      </c>
      <c r="AD17" s="5">
        <v>0</v>
      </c>
      <c r="AE17" s="5">
        <f t="shared" ref="AE17" si="5">SUM(B17:AD17)</f>
        <v>302240.25</v>
      </c>
      <c r="AF17" s="5">
        <f t="shared" ref="AF17" si="6">ROUND(AE17*0.35,2)</f>
        <v>105784.09</v>
      </c>
    </row>
    <row r="18" spans="1:32" x14ac:dyDescent="0.25">
      <c r="A18" s="20">
        <f t="shared" si="2"/>
        <v>45164</v>
      </c>
      <c r="B18" s="5">
        <v>160144.5</v>
      </c>
      <c r="C18" s="5"/>
      <c r="D18" s="5"/>
      <c r="E18" s="5">
        <v>6199</v>
      </c>
      <c r="F18" s="5"/>
      <c r="G18" s="5"/>
      <c r="H18" s="5">
        <v>45953</v>
      </c>
      <c r="I18" s="5"/>
      <c r="J18" s="5"/>
      <c r="K18" s="5"/>
      <c r="L18" s="5">
        <v>39680</v>
      </c>
      <c r="M18" s="5"/>
      <c r="N18" s="5">
        <v>29859.5</v>
      </c>
      <c r="O18" s="5"/>
      <c r="P18" s="5"/>
      <c r="Q18" s="5"/>
      <c r="R18" s="5">
        <v>17360</v>
      </c>
      <c r="S18" s="5">
        <v>0</v>
      </c>
      <c r="T18" s="5"/>
      <c r="U18" s="5">
        <v>40415</v>
      </c>
      <c r="V18" s="5"/>
      <c r="W18" s="5"/>
      <c r="X18" s="5"/>
      <c r="Y18" s="5">
        <v>15931</v>
      </c>
      <c r="Z18" s="5"/>
      <c r="AA18" s="5">
        <v>16970</v>
      </c>
      <c r="AB18" s="5">
        <v>0</v>
      </c>
      <c r="AC18" s="5">
        <v>0</v>
      </c>
      <c r="AD18" s="5">
        <v>0</v>
      </c>
      <c r="AE18" s="5">
        <f t="shared" ref="AE18" si="7">SUM(B18:AD18)</f>
        <v>372512</v>
      </c>
      <c r="AF18" s="5">
        <f t="shared" ref="AF18" si="8">ROUND(AE18*0.35,2)</f>
        <v>130379.2</v>
      </c>
    </row>
    <row r="19" spans="1:32" x14ac:dyDescent="0.25">
      <c r="A19" s="20">
        <f t="shared" si="2"/>
        <v>45171</v>
      </c>
      <c r="B19" s="5">
        <v>148708</v>
      </c>
      <c r="C19" s="5"/>
      <c r="D19" s="5"/>
      <c r="E19" s="5">
        <v>25359</v>
      </c>
      <c r="F19" s="5"/>
      <c r="G19" s="5"/>
      <c r="H19" s="5">
        <v>44208</v>
      </c>
      <c r="I19" s="5"/>
      <c r="J19" s="5"/>
      <c r="K19" s="5"/>
      <c r="L19" s="5">
        <v>47101</v>
      </c>
      <c r="M19" s="5"/>
      <c r="N19" s="5">
        <v>86167.75</v>
      </c>
      <c r="O19" s="5"/>
      <c r="P19" s="5"/>
      <c r="Q19" s="5"/>
      <c r="R19" s="5">
        <v>16124</v>
      </c>
      <c r="S19" s="5">
        <v>0</v>
      </c>
      <c r="T19" s="5"/>
      <c r="U19" s="5">
        <v>551</v>
      </c>
      <c r="V19" s="5"/>
      <c r="W19" s="5"/>
      <c r="X19" s="5"/>
      <c r="Y19" s="5">
        <v>-4666.5</v>
      </c>
      <c r="Z19" s="5"/>
      <c r="AA19" s="5">
        <v>24505</v>
      </c>
      <c r="AB19" s="5">
        <v>0</v>
      </c>
      <c r="AC19" s="5">
        <v>0</v>
      </c>
      <c r="AD19" s="5">
        <v>0</v>
      </c>
      <c r="AE19" s="5">
        <f t="shared" ref="AE19" si="9">SUM(B19:AD19)</f>
        <v>388057.25</v>
      </c>
      <c r="AF19" s="5">
        <f t="shared" ref="AF19" si="10">ROUND(AE19*0.35,2)</f>
        <v>135820.04</v>
      </c>
    </row>
    <row r="20" spans="1:32" x14ac:dyDescent="0.25">
      <c r="A20" s="20">
        <f t="shared" si="2"/>
        <v>45178</v>
      </c>
      <c r="B20" s="5">
        <v>136141.5</v>
      </c>
      <c r="C20" s="5"/>
      <c r="D20" s="5"/>
      <c r="E20" s="5">
        <v>23852</v>
      </c>
      <c r="F20" s="5"/>
      <c r="G20" s="5"/>
      <c r="H20" s="5">
        <v>33630</v>
      </c>
      <c r="I20" s="5"/>
      <c r="J20" s="5"/>
      <c r="K20" s="5"/>
      <c r="L20" s="5">
        <v>28873</v>
      </c>
      <c r="M20" s="5"/>
      <c r="N20" s="5">
        <v>51713.5</v>
      </c>
      <c r="O20" s="5"/>
      <c r="P20" s="5"/>
      <c r="Q20" s="5"/>
      <c r="R20" s="5">
        <v>16780</v>
      </c>
      <c r="S20" s="5">
        <v>0</v>
      </c>
      <c r="T20" s="5"/>
      <c r="U20" s="5">
        <v>11547</v>
      </c>
      <c r="V20" s="5"/>
      <c r="W20" s="5"/>
      <c r="X20" s="5"/>
      <c r="Y20" s="5">
        <v>5236</v>
      </c>
      <c r="Z20" s="5"/>
      <c r="AA20" s="5">
        <v>9015</v>
      </c>
      <c r="AB20" s="5">
        <v>0</v>
      </c>
      <c r="AC20" s="5">
        <v>0</v>
      </c>
      <c r="AD20" s="5">
        <v>0</v>
      </c>
      <c r="AE20" s="5">
        <f t="shared" ref="AE20" si="11">SUM(B20:AD20)</f>
        <v>316788</v>
      </c>
      <c r="AF20" s="5">
        <f t="shared" ref="AF20" si="12">ROUND(AE20*0.35,2)</f>
        <v>110875.8</v>
      </c>
    </row>
    <row r="21" spans="1:32" x14ac:dyDescent="0.25">
      <c r="A21" s="20">
        <f t="shared" si="2"/>
        <v>45185</v>
      </c>
      <c r="B21" s="5">
        <v>121934</v>
      </c>
      <c r="C21" s="5"/>
      <c r="D21" s="5"/>
      <c r="E21" s="5">
        <v>8315</v>
      </c>
      <c r="F21" s="5"/>
      <c r="G21" s="5"/>
      <c r="H21" s="5">
        <v>17743</v>
      </c>
      <c r="I21" s="5"/>
      <c r="J21" s="5"/>
      <c r="K21" s="5"/>
      <c r="L21" s="5">
        <v>17301</v>
      </c>
      <c r="M21" s="5"/>
      <c r="N21" s="5">
        <v>27410.75</v>
      </c>
      <c r="O21" s="5"/>
      <c r="P21" s="5"/>
      <c r="Q21" s="5"/>
      <c r="R21" s="5">
        <v>15480</v>
      </c>
      <c r="S21" s="5">
        <v>0</v>
      </c>
      <c r="T21" s="5"/>
      <c r="U21" s="5">
        <v>75692</v>
      </c>
      <c r="V21" s="5"/>
      <c r="W21" s="5"/>
      <c r="X21" s="5"/>
      <c r="Y21" s="5">
        <v>16222</v>
      </c>
      <c r="Z21" s="5"/>
      <c r="AA21" s="5">
        <v>10883</v>
      </c>
      <c r="AB21" s="5">
        <v>0</v>
      </c>
      <c r="AC21" s="5">
        <v>0</v>
      </c>
      <c r="AD21" s="5">
        <v>0</v>
      </c>
      <c r="AE21" s="5">
        <f t="shared" ref="AE21" si="13">SUM(B21:AD21)</f>
        <v>310980.75</v>
      </c>
      <c r="AF21" s="5">
        <f t="shared" ref="AF21" si="14">ROUND(AE21*0.35,2)</f>
        <v>108843.26</v>
      </c>
    </row>
    <row r="22" spans="1:32" x14ac:dyDescent="0.25">
      <c r="A22" s="20">
        <f t="shared" si="2"/>
        <v>45192</v>
      </c>
      <c r="B22" s="5">
        <v>149356.5</v>
      </c>
      <c r="C22" s="5"/>
      <c r="D22" s="5"/>
      <c r="E22" s="5">
        <v>23672</v>
      </c>
      <c r="F22" s="5"/>
      <c r="G22" s="5"/>
      <c r="H22" s="5">
        <v>-4628</v>
      </c>
      <c r="I22" s="5"/>
      <c r="J22" s="5"/>
      <c r="K22" s="5"/>
      <c r="L22" s="5">
        <v>16566</v>
      </c>
      <c r="M22" s="5"/>
      <c r="N22" s="5">
        <v>35127</v>
      </c>
      <c r="O22" s="5"/>
      <c r="P22" s="5"/>
      <c r="Q22" s="5"/>
      <c r="R22" s="5">
        <v>15759</v>
      </c>
      <c r="S22" s="5">
        <v>0</v>
      </c>
      <c r="T22" s="5"/>
      <c r="U22" s="5">
        <v>43048</v>
      </c>
      <c r="V22" s="5"/>
      <c r="W22" s="5"/>
      <c r="X22" s="5"/>
      <c r="Y22" s="5">
        <v>6721.5</v>
      </c>
      <c r="Z22" s="5"/>
      <c r="AA22" s="5">
        <v>-667</v>
      </c>
      <c r="AB22" s="5">
        <v>0</v>
      </c>
      <c r="AC22" s="5">
        <v>0</v>
      </c>
      <c r="AD22" s="5">
        <v>0</v>
      </c>
      <c r="AE22" s="5">
        <f t="shared" ref="AE22" si="15">SUM(B22:AD22)</f>
        <v>284955</v>
      </c>
      <c r="AF22" s="5">
        <f t="shared" ref="AF22" si="16">ROUND(AE22*0.35,2)</f>
        <v>99734.25</v>
      </c>
    </row>
    <row r="23" spans="1:32" x14ac:dyDescent="0.25">
      <c r="A23" s="20">
        <f t="shared" si="2"/>
        <v>45199</v>
      </c>
      <c r="B23" s="5">
        <v>112120.5</v>
      </c>
      <c r="C23" s="5"/>
      <c r="D23" s="5"/>
      <c r="E23" s="5">
        <v>29952</v>
      </c>
      <c r="F23" s="5"/>
      <c r="G23" s="5"/>
      <c r="H23" s="5">
        <v>40666</v>
      </c>
      <c r="I23" s="5"/>
      <c r="J23" s="5"/>
      <c r="K23" s="5"/>
      <c r="L23" s="5">
        <v>19615</v>
      </c>
      <c r="M23" s="5"/>
      <c r="N23" s="5">
        <v>35780</v>
      </c>
      <c r="O23" s="5"/>
      <c r="P23" s="5"/>
      <c r="Q23" s="5"/>
      <c r="R23" s="5">
        <v>16483</v>
      </c>
      <c r="S23" s="5">
        <v>0</v>
      </c>
      <c r="T23" s="5"/>
      <c r="U23" s="5">
        <v>53119</v>
      </c>
      <c r="V23" s="5"/>
      <c r="W23" s="5"/>
      <c r="X23" s="5"/>
      <c r="Y23" s="5">
        <v>1595</v>
      </c>
      <c r="Z23" s="5"/>
      <c r="AA23" s="5">
        <v>25729</v>
      </c>
      <c r="AB23" s="5">
        <v>0</v>
      </c>
      <c r="AC23" s="5">
        <v>0</v>
      </c>
      <c r="AD23" s="5">
        <v>0</v>
      </c>
      <c r="AE23" s="5">
        <f t="shared" ref="AE23" si="17">SUM(B23:AD23)</f>
        <v>335059.5</v>
      </c>
      <c r="AF23" s="5">
        <f t="shared" ref="AF23" si="18">ROUND(AE23*0.35,2)</f>
        <v>117270.83</v>
      </c>
    </row>
    <row r="24" spans="1:32" x14ac:dyDescent="0.25">
      <c r="A24" s="20">
        <f t="shared" si="2"/>
        <v>45206</v>
      </c>
      <c r="B24" s="5">
        <v>93430.5</v>
      </c>
      <c r="C24" s="5"/>
      <c r="D24" s="5"/>
      <c r="E24" s="5">
        <v>12548</v>
      </c>
      <c r="F24" s="5"/>
      <c r="G24" s="5"/>
      <c r="H24" s="5">
        <v>23667</v>
      </c>
      <c r="I24" s="5"/>
      <c r="J24" s="5"/>
      <c r="K24" s="5"/>
      <c r="L24" s="5">
        <v>36305</v>
      </c>
      <c r="M24" s="5"/>
      <c r="N24" s="5">
        <v>13196.5</v>
      </c>
      <c r="O24" s="5"/>
      <c r="P24" s="5"/>
      <c r="Q24" s="5"/>
      <c r="R24" s="5">
        <v>16285</v>
      </c>
      <c r="S24" s="5">
        <v>0</v>
      </c>
      <c r="T24" s="5"/>
      <c r="U24" s="5">
        <v>-4663</v>
      </c>
      <c r="V24" s="5"/>
      <c r="W24" s="5"/>
      <c r="X24" s="5"/>
      <c r="Y24" s="5">
        <v>1156.5</v>
      </c>
      <c r="Z24" s="5"/>
      <c r="AA24" s="5">
        <v>17731</v>
      </c>
      <c r="AB24" s="5">
        <v>0</v>
      </c>
      <c r="AC24" s="5">
        <v>0</v>
      </c>
      <c r="AD24" s="5">
        <v>0</v>
      </c>
      <c r="AE24" s="5">
        <f t="shared" ref="AE24" si="19">SUM(B24:AD24)</f>
        <v>209656.5</v>
      </c>
      <c r="AF24" s="5">
        <f t="shared" ref="AF24" si="20">ROUND(AE24*0.35,2)</f>
        <v>73379.78</v>
      </c>
    </row>
    <row r="25" spans="1:32" x14ac:dyDescent="0.25">
      <c r="A25" s="20">
        <f t="shared" si="2"/>
        <v>45213</v>
      </c>
      <c r="B25" s="5">
        <v>70736.5</v>
      </c>
      <c r="C25" s="5"/>
      <c r="D25" s="5"/>
      <c r="E25" s="5">
        <v>25502</v>
      </c>
      <c r="F25" s="5"/>
      <c r="G25" s="5"/>
      <c r="H25" s="5">
        <v>30528</v>
      </c>
      <c r="I25" s="5"/>
      <c r="J25" s="5"/>
      <c r="K25" s="5"/>
      <c r="L25" s="5">
        <v>15295</v>
      </c>
      <c r="M25" s="5"/>
      <c r="N25" s="5">
        <v>41126.25</v>
      </c>
      <c r="O25" s="5"/>
      <c r="P25" s="5"/>
      <c r="Q25" s="5"/>
      <c r="R25" s="5">
        <v>15154</v>
      </c>
      <c r="S25" s="5">
        <v>0</v>
      </c>
      <c r="T25" s="5"/>
      <c r="U25" s="5">
        <v>38479</v>
      </c>
      <c r="V25" s="5"/>
      <c r="W25" s="5"/>
      <c r="X25" s="5"/>
      <c r="Y25" s="5">
        <v>8326.5</v>
      </c>
      <c r="Z25" s="5"/>
      <c r="AA25" s="5">
        <v>18228</v>
      </c>
      <c r="AB25" s="5">
        <v>0</v>
      </c>
      <c r="AC25" s="5">
        <v>0</v>
      </c>
      <c r="AD25" s="5">
        <v>0</v>
      </c>
      <c r="AE25" s="5">
        <f t="shared" ref="AE25" si="21">SUM(B25:AD25)</f>
        <v>263375.25</v>
      </c>
      <c r="AF25" s="5">
        <f t="shared" ref="AF25" si="22">ROUND(AE25*0.35,2)</f>
        <v>92181.34</v>
      </c>
    </row>
    <row r="26" spans="1:32" x14ac:dyDescent="0.25">
      <c r="A26" s="20">
        <f t="shared" si="2"/>
        <v>45220</v>
      </c>
      <c r="B26" s="5">
        <v>40299</v>
      </c>
      <c r="C26" s="5"/>
      <c r="D26" s="5"/>
      <c r="E26" s="5">
        <v>-17579</v>
      </c>
      <c r="F26" s="5"/>
      <c r="G26" s="5"/>
      <c r="H26" s="5">
        <v>69543</v>
      </c>
      <c r="I26" s="5"/>
      <c r="J26" s="5"/>
      <c r="K26" s="5"/>
      <c r="L26" s="5">
        <v>18381</v>
      </c>
      <c r="M26" s="5"/>
      <c r="N26" s="5">
        <v>16116.25</v>
      </c>
      <c r="O26" s="5"/>
      <c r="P26" s="5"/>
      <c r="Q26" s="5"/>
      <c r="R26" s="5">
        <v>14542</v>
      </c>
      <c r="S26" s="5">
        <v>0</v>
      </c>
      <c r="T26" s="5"/>
      <c r="U26" s="5">
        <v>23578</v>
      </c>
      <c r="V26" s="5"/>
      <c r="W26" s="5"/>
      <c r="X26" s="5"/>
      <c r="Y26" s="5">
        <v>9146.5</v>
      </c>
      <c r="Z26" s="5"/>
      <c r="AA26" s="5">
        <v>12207</v>
      </c>
      <c r="AB26" s="5">
        <v>0</v>
      </c>
      <c r="AC26" s="5">
        <v>0</v>
      </c>
      <c r="AD26" s="5">
        <v>0</v>
      </c>
      <c r="AE26" s="5">
        <f t="shared" ref="AE26" si="23">SUM(B26:AD26)</f>
        <v>186233.75</v>
      </c>
      <c r="AF26" s="5">
        <f t="shared" ref="AF26" si="24">ROUND(AE26*0.35,2)</f>
        <v>65181.81</v>
      </c>
    </row>
    <row r="27" spans="1:32" x14ac:dyDescent="0.25">
      <c r="A27" s="20">
        <f t="shared" si="2"/>
        <v>45227</v>
      </c>
      <c r="B27" s="5">
        <v>73823</v>
      </c>
      <c r="C27" s="5"/>
      <c r="D27" s="5"/>
      <c r="E27" s="5">
        <v>16661</v>
      </c>
      <c r="F27" s="5"/>
      <c r="G27" s="5"/>
      <c r="H27" s="5">
        <v>13264</v>
      </c>
      <c r="I27" s="5"/>
      <c r="J27" s="5"/>
      <c r="K27" s="5"/>
      <c r="L27" s="5">
        <v>18273</v>
      </c>
      <c r="M27" s="5"/>
      <c r="N27" s="5">
        <v>54030</v>
      </c>
      <c r="O27" s="5"/>
      <c r="P27" s="5"/>
      <c r="Q27" s="5"/>
      <c r="R27" s="5">
        <v>15336</v>
      </c>
      <c r="S27" s="5">
        <v>0</v>
      </c>
      <c r="T27" s="5"/>
      <c r="U27" s="5">
        <v>34018</v>
      </c>
      <c r="V27" s="5"/>
      <c r="W27" s="5"/>
      <c r="X27" s="5"/>
      <c r="Y27" s="5">
        <v>17923.5</v>
      </c>
      <c r="Z27" s="5"/>
      <c r="AA27" s="5">
        <v>17455</v>
      </c>
      <c r="AB27" s="5">
        <v>0</v>
      </c>
      <c r="AC27" s="5">
        <v>0</v>
      </c>
      <c r="AD27" s="5">
        <v>0</v>
      </c>
      <c r="AE27" s="5">
        <f t="shared" ref="AE27" si="25">SUM(B27:AD27)</f>
        <v>260783.5</v>
      </c>
      <c r="AF27" s="5">
        <f t="shared" ref="AF27" si="26">ROUND(AE27*0.35,2)</f>
        <v>91274.23</v>
      </c>
    </row>
    <row r="28" spans="1:32" x14ac:dyDescent="0.25">
      <c r="A28" s="20">
        <f t="shared" si="2"/>
        <v>45234</v>
      </c>
      <c r="B28" s="5">
        <v>156994</v>
      </c>
      <c r="C28" s="5"/>
      <c r="D28" s="5"/>
      <c r="E28" s="5">
        <v>-9328</v>
      </c>
      <c r="F28" s="5"/>
      <c r="G28" s="5"/>
      <c r="H28" s="5">
        <v>-10157</v>
      </c>
      <c r="I28" s="5"/>
      <c r="J28" s="5"/>
      <c r="K28" s="5"/>
      <c r="L28" s="5">
        <v>6038</v>
      </c>
      <c r="M28" s="5"/>
      <c r="N28" s="5">
        <v>45202.25</v>
      </c>
      <c r="O28" s="5"/>
      <c r="P28" s="5"/>
      <c r="Q28" s="5"/>
      <c r="R28" s="5">
        <v>15769</v>
      </c>
      <c r="S28" s="5">
        <v>0</v>
      </c>
      <c r="T28" s="5"/>
      <c r="U28" s="5">
        <v>45374</v>
      </c>
      <c r="V28" s="5"/>
      <c r="W28" s="5"/>
      <c r="X28" s="5"/>
      <c r="Y28" s="5">
        <v>6830.5</v>
      </c>
      <c r="Z28" s="5"/>
      <c r="AA28" s="5">
        <v>14560</v>
      </c>
      <c r="AB28" s="5">
        <v>0</v>
      </c>
      <c r="AC28" s="5">
        <v>0</v>
      </c>
      <c r="AD28" s="5">
        <v>0</v>
      </c>
      <c r="AE28" s="5">
        <f t="shared" ref="AE28" si="27">SUM(B28:AD28)</f>
        <v>271282.75</v>
      </c>
      <c r="AF28" s="5">
        <f t="shared" ref="AF28" si="28">ROUND(AE28*0.35,2)</f>
        <v>94948.96</v>
      </c>
    </row>
    <row r="29" spans="1:32" x14ac:dyDescent="0.25">
      <c r="A29" s="20">
        <f t="shared" si="2"/>
        <v>45241</v>
      </c>
      <c r="B29" s="5">
        <v>52285</v>
      </c>
      <c r="C29" s="5"/>
      <c r="D29" s="5"/>
      <c r="E29" s="5">
        <v>20845</v>
      </c>
      <c r="F29" s="5"/>
      <c r="G29" s="5"/>
      <c r="H29" s="5">
        <v>46148</v>
      </c>
      <c r="I29" s="5"/>
      <c r="J29" s="5"/>
      <c r="K29" s="5"/>
      <c r="L29" s="5">
        <v>-1386</v>
      </c>
      <c r="M29" s="5"/>
      <c r="N29" s="5">
        <v>46805.75</v>
      </c>
      <c r="O29" s="5"/>
      <c r="P29" s="5"/>
      <c r="Q29" s="5"/>
      <c r="R29" s="5">
        <v>16195</v>
      </c>
      <c r="S29" s="5">
        <v>0</v>
      </c>
      <c r="T29" s="5"/>
      <c r="U29" s="5">
        <v>56482</v>
      </c>
      <c r="V29" s="5"/>
      <c r="W29" s="5"/>
      <c r="X29" s="5"/>
      <c r="Y29" s="5">
        <v>4815</v>
      </c>
      <c r="Z29" s="5"/>
      <c r="AA29" s="5">
        <v>8308</v>
      </c>
      <c r="AB29" s="5">
        <v>0</v>
      </c>
      <c r="AC29" s="5">
        <v>0</v>
      </c>
      <c r="AD29" s="5">
        <v>0</v>
      </c>
      <c r="AE29" s="5">
        <f t="shared" ref="AE29" si="29">SUM(B29:AD29)</f>
        <v>250497.75</v>
      </c>
      <c r="AF29" s="5">
        <f t="shared" ref="AF29" si="30">ROUND(AE29*0.35,2)</f>
        <v>87674.21</v>
      </c>
    </row>
    <row r="30" spans="1:32" x14ac:dyDescent="0.25">
      <c r="A30" s="20">
        <f t="shared" si="2"/>
        <v>45248</v>
      </c>
      <c r="B30" s="5">
        <v>153164.5</v>
      </c>
      <c r="C30" s="5"/>
      <c r="D30" s="5"/>
      <c r="E30" s="5">
        <v>26515</v>
      </c>
      <c r="F30" s="5"/>
      <c r="G30" s="5"/>
      <c r="H30" s="5">
        <v>10991</v>
      </c>
      <c r="I30" s="5"/>
      <c r="J30" s="5"/>
      <c r="K30" s="5"/>
      <c r="L30" s="5">
        <v>33791</v>
      </c>
      <c r="M30" s="5"/>
      <c r="N30" s="5">
        <v>15371.75</v>
      </c>
      <c r="O30" s="5"/>
      <c r="P30" s="5"/>
      <c r="Q30" s="5"/>
      <c r="R30" s="5">
        <v>16324</v>
      </c>
      <c r="S30" s="5">
        <v>0</v>
      </c>
      <c r="T30" s="5"/>
      <c r="U30" s="5">
        <v>32844</v>
      </c>
      <c r="V30" s="5"/>
      <c r="W30" s="5"/>
      <c r="X30" s="5"/>
      <c r="Y30" s="5">
        <v>1277</v>
      </c>
      <c r="Z30" s="5"/>
      <c r="AA30" s="5">
        <v>7149</v>
      </c>
      <c r="AB30" s="5">
        <v>0</v>
      </c>
      <c r="AC30" s="5">
        <v>0</v>
      </c>
      <c r="AD30" s="5">
        <v>0</v>
      </c>
      <c r="AE30" s="5">
        <f t="shared" ref="AE30" si="31">SUM(B30:AD30)</f>
        <v>297427.25</v>
      </c>
      <c r="AF30" s="5">
        <f t="shared" ref="AF30" si="32">ROUND(AE30*0.35,2)</f>
        <v>104099.54</v>
      </c>
    </row>
    <row r="31" spans="1:32" x14ac:dyDescent="0.25">
      <c r="A31" s="20">
        <f t="shared" si="2"/>
        <v>45255</v>
      </c>
      <c r="B31" s="5">
        <v>174780</v>
      </c>
      <c r="C31" s="5"/>
      <c r="D31" s="5"/>
      <c r="E31" s="5">
        <v>26333</v>
      </c>
      <c r="F31" s="5"/>
      <c r="G31" s="5"/>
      <c r="H31" s="5">
        <v>10037</v>
      </c>
      <c r="I31" s="5"/>
      <c r="J31" s="5"/>
      <c r="K31" s="5"/>
      <c r="L31" s="5">
        <v>23955</v>
      </c>
      <c r="M31" s="5"/>
      <c r="N31" s="5">
        <v>47432.5</v>
      </c>
      <c r="O31" s="5"/>
      <c r="P31" s="5"/>
      <c r="Q31" s="5"/>
      <c r="R31" s="5">
        <v>17245</v>
      </c>
      <c r="S31" s="5">
        <v>0</v>
      </c>
      <c r="T31" s="5"/>
      <c r="U31" s="5">
        <v>69651</v>
      </c>
      <c r="V31" s="5"/>
      <c r="W31" s="5"/>
      <c r="X31" s="5"/>
      <c r="Y31" s="5">
        <v>218.5</v>
      </c>
      <c r="Z31" s="5"/>
      <c r="AA31" s="5">
        <v>11237</v>
      </c>
      <c r="AB31" s="5">
        <v>0</v>
      </c>
      <c r="AC31" s="5">
        <v>0</v>
      </c>
      <c r="AD31" s="5">
        <v>0</v>
      </c>
      <c r="AE31" s="5">
        <f t="shared" ref="AE31" si="33">SUM(B31:AD31)</f>
        <v>380889</v>
      </c>
      <c r="AF31" s="5">
        <f t="shared" ref="AF31" si="34">ROUND(AE31*0.35,2)</f>
        <v>133311.15</v>
      </c>
    </row>
    <row r="32" spans="1:32" x14ac:dyDescent="0.25">
      <c r="A32" s="20">
        <f t="shared" si="2"/>
        <v>45262</v>
      </c>
      <c r="B32" s="5">
        <v>133021</v>
      </c>
      <c r="C32" s="5"/>
      <c r="D32" s="5"/>
      <c r="E32" s="5">
        <v>9622</v>
      </c>
      <c r="F32" s="5"/>
      <c r="G32" s="5"/>
      <c r="H32" s="5">
        <v>12170</v>
      </c>
      <c r="I32" s="5"/>
      <c r="J32" s="5"/>
      <c r="K32" s="5"/>
      <c r="L32" s="5">
        <v>36036</v>
      </c>
      <c r="M32" s="5"/>
      <c r="N32" s="5">
        <v>-3287.5</v>
      </c>
      <c r="O32" s="5"/>
      <c r="P32" s="5"/>
      <c r="Q32" s="5"/>
      <c r="R32" s="5">
        <v>16412</v>
      </c>
      <c r="S32" s="5">
        <v>0</v>
      </c>
      <c r="T32" s="5"/>
      <c r="U32" s="5">
        <v>42941</v>
      </c>
      <c r="V32" s="5"/>
      <c r="W32" s="5"/>
      <c r="X32" s="5"/>
      <c r="Y32" s="5">
        <v>11039</v>
      </c>
      <c r="Z32" s="5"/>
      <c r="AA32" s="5">
        <v>21634</v>
      </c>
      <c r="AB32" s="5">
        <v>0</v>
      </c>
      <c r="AC32" s="5">
        <v>0</v>
      </c>
      <c r="AD32" s="5">
        <v>0</v>
      </c>
      <c r="AE32" s="5">
        <f t="shared" ref="AE32" si="35">SUM(B32:AD32)</f>
        <v>279587.5</v>
      </c>
      <c r="AF32" s="5">
        <f t="shared" ref="AF32" si="36">ROUND(AE32*0.35,2)</f>
        <v>97855.63</v>
      </c>
    </row>
    <row r="33" spans="1:32" x14ac:dyDescent="0.25">
      <c r="A33" s="20">
        <f t="shared" si="2"/>
        <v>45269</v>
      </c>
      <c r="B33" s="5">
        <v>142613.5</v>
      </c>
      <c r="C33" s="5"/>
      <c r="D33" s="5"/>
      <c r="E33" s="5">
        <v>14662</v>
      </c>
      <c r="F33" s="5"/>
      <c r="G33" s="5"/>
      <c r="H33" s="5">
        <v>30286</v>
      </c>
      <c r="I33" s="5"/>
      <c r="J33" s="5"/>
      <c r="K33" s="5"/>
      <c r="L33" s="5">
        <v>16784</v>
      </c>
      <c r="M33" s="5"/>
      <c r="N33" s="5">
        <v>4871.75</v>
      </c>
      <c r="O33" s="5"/>
      <c r="P33" s="5"/>
      <c r="Q33" s="5"/>
      <c r="R33" s="5">
        <v>16155</v>
      </c>
      <c r="S33" s="5">
        <v>0</v>
      </c>
      <c r="T33" s="5"/>
      <c r="U33" s="5">
        <v>42240.07</v>
      </c>
      <c r="V33" s="5"/>
      <c r="W33" s="5"/>
      <c r="X33" s="5"/>
      <c r="Y33" s="5">
        <v>7376</v>
      </c>
      <c r="Z33" s="5"/>
      <c r="AA33" s="5">
        <v>5125</v>
      </c>
      <c r="AB33" s="5">
        <v>0</v>
      </c>
      <c r="AC33" s="5">
        <v>0</v>
      </c>
      <c r="AD33" s="5">
        <v>0</v>
      </c>
      <c r="AE33" s="5">
        <f t="shared" ref="AE33" si="37">SUM(B33:AD33)</f>
        <v>280113.32</v>
      </c>
      <c r="AF33" s="5">
        <f t="shared" ref="AF33" si="38">ROUND(AE33*0.35,2)</f>
        <v>98039.66</v>
      </c>
    </row>
    <row r="34" spans="1:32" x14ac:dyDescent="0.25">
      <c r="A34" s="20">
        <f t="shared" si="2"/>
        <v>45276</v>
      </c>
      <c r="B34" s="5">
        <v>142817</v>
      </c>
      <c r="C34" s="5"/>
      <c r="D34" s="5"/>
      <c r="E34" s="5">
        <v>22760</v>
      </c>
      <c r="F34" s="5"/>
      <c r="G34" s="5"/>
      <c r="H34" s="5">
        <v>3947</v>
      </c>
      <c r="I34" s="5"/>
      <c r="J34" s="5"/>
      <c r="K34" s="5"/>
      <c r="L34" s="5">
        <v>17506.009999999998</v>
      </c>
      <c r="M34" s="5"/>
      <c r="N34" s="5">
        <v>-8849.25</v>
      </c>
      <c r="O34" s="5"/>
      <c r="P34" s="5"/>
      <c r="Q34" s="5"/>
      <c r="R34" s="5">
        <v>16255</v>
      </c>
      <c r="S34" s="5">
        <v>0</v>
      </c>
      <c r="T34" s="5"/>
      <c r="U34" s="5">
        <v>47245</v>
      </c>
      <c r="V34" s="5"/>
      <c r="W34" s="5"/>
      <c r="X34" s="5"/>
      <c r="Y34" s="5">
        <v>5816</v>
      </c>
      <c r="Z34" s="5"/>
      <c r="AA34" s="5">
        <v>11185</v>
      </c>
      <c r="AB34" s="5">
        <v>0</v>
      </c>
      <c r="AC34" s="5">
        <v>0</v>
      </c>
      <c r="AD34" s="5">
        <v>0</v>
      </c>
      <c r="AE34" s="5">
        <f t="shared" ref="AE34" si="39">SUM(B34:AD34)</f>
        <v>258681.76</v>
      </c>
      <c r="AF34" s="5">
        <f t="shared" ref="AF34" si="40">ROUND(AE34*0.35,2)</f>
        <v>90538.62</v>
      </c>
    </row>
    <row r="35" spans="1:32" x14ac:dyDescent="0.25">
      <c r="A35" s="20">
        <f t="shared" si="2"/>
        <v>45283</v>
      </c>
      <c r="B35" s="5">
        <v>76139</v>
      </c>
      <c r="C35" s="5"/>
      <c r="D35" s="5"/>
      <c r="E35" s="5">
        <v>7676</v>
      </c>
      <c r="F35" s="5"/>
      <c r="G35" s="5"/>
      <c r="H35" s="5">
        <v>14313</v>
      </c>
      <c r="I35" s="5"/>
      <c r="J35" s="5"/>
      <c r="K35" s="5"/>
      <c r="L35" s="5">
        <v>24220</v>
      </c>
      <c r="M35" s="5"/>
      <c r="N35" s="5">
        <v>27597.75</v>
      </c>
      <c r="O35" s="5"/>
      <c r="P35" s="5"/>
      <c r="Q35" s="5"/>
      <c r="R35" s="5">
        <v>15285</v>
      </c>
      <c r="S35" s="5">
        <v>0</v>
      </c>
      <c r="T35" s="5"/>
      <c r="U35" s="5">
        <v>17397</v>
      </c>
      <c r="V35" s="5"/>
      <c r="W35" s="5"/>
      <c r="X35" s="5"/>
      <c r="Y35" s="5">
        <v>5988.5</v>
      </c>
      <c r="Z35" s="5"/>
      <c r="AA35" s="5">
        <v>6938</v>
      </c>
      <c r="AB35" s="5">
        <v>0</v>
      </c>
      <c r="AC35" s="5">
        <v>0</v>
      </c>
      <c r="AD35" s="5">
        <v>0</v>
      </c>
      <c r="AE35" s="5">
        <f t="shared" ref="AE35" si="41">SUM(B35:AD35)</f>
        <v>195554.25</v>
      </c>
      <c r="AF35" s="5">
        <f t="shared" ref="AF35" si="42">ROUND(AE35*0.35,2)</f>
        <v>68443.990000000005</v>
      </c>
    </row>
    <row r="36" spans="1:32" x14ac:dyDescent="0.25">
      <c r="A36" s="20">
        <f t="shared" si="2"/>
        <v>45290</v>
      </c>
      <c r="B36" s="5">
        <v>116387</v>
      </c>
      <c r="C36" s="5"/>
      <c r="D36" s="5"/>
      <c r="E36" s="5">
        <v>10719</v>
      </c>
      <c r="F36" s="5"/>
      <c r="G36" s="5"/>
      <c r="H36" s="5">
        <v>41267</v>
      </c>
      <c r="I36" s="5"/>
      <c r="J36" s="5"/>
      <c r="K36" s="5"/>
      <c r="L36" s="5">
        <v>-5793</v>
      </c>
      <c r="M36" s="5"/>
      <c r="N36" s="5">
        <v>8379</v>
      </c>
      <c r="O36" s="5"/>
      <c r="P36" s="5"/>
      <c r="Q36" s="5"/>
      <c r="R36" s="5">
        <v>21373</v>
      </c>
      <c r="S36" s="5">
        <v>0</v>
      </c>
      <c r="T36" s="5"/>
      <c r="U36" s="5">
        <v>33095</v>
      </c>
      <c r="V36" s="5"/>
      <c r="W36" s="5"/>
      <c r="X36" s="5"/>
      <c r="Y36" s="5">
        <v>25640</v>
      </c>
      <c r="Z36" s="5"/>
      <c r="AA36" s="5">
        <v>20490</v>
      </c>
      <c r="AB36" s="5">
        <v>0</v>
      </c>
      <c r="AC36" s="5">
        <v>0</v>
      </c>
      <c r="AD36" s="5">
        <v>0</v>
      </c>
      <c r="AE36" s="5">
        <f t="shared" ref="AE36" si="43">SUM(B36:AD36)</f>
        <v>271557</v>
      </c>
      <c r="AF36" s="5">
        <f t="shared" ref="AF36" si="44">ROUND(AE36*0.35,2)</f>
        <v>95044.95</v>
      </c>
    </row>
    <row r="37" spans="1:32" x14ac:dyDescent="0.25">
      <c r="A37" s="20">
        <f t="shared" si="2"/>
        <v>45297</v>
      </c>
      <c r="B37" s="5">
        <v>172368</v>
      </c>
      <c r="C37" s="5"/>
      <c r="D37" s="5"/>
      <c r="E37" s="5">
        <v>28966</v>
      </c>
      <c r="F37" s="5"/>
      <c r="G37" s="5"/>
      <c r="H37" s="5">
        <v>13384</v>
      </c>
      <c r="I37" s="5"/>
      <c r="J37" s="5"/>
      <c r="K37" s="5"/>
      <c r="L37" s="5">
        <v>34424</v>
      </c>
      <c r="M37" s="5"/>
      <c r="N37" s="5">
        <v>22256</v>
      </c>
      <c r="O37" s="5"/>
      <c r="P37" s="5"/>
      <c r="Q37" s="5"/>
      <c r="R37" s="5">
        <v>28071</v>
      </c>
      <c r="S37" s="5">
        <v>0</v>
      </c>
      <c r="T37" s="5"/>
      <c r="U37" s="5">
        <v>90544</v>
      </c>
      <c r="V37" s="5"/>
      <c r="W37" s="5"/>
      <c r="X37" s="5"/>
      <c r="Y37" s="5">
        <v>13193</v>
      </c>
      <c r="Z37" s="5"/>
      <c r="AA37" s="5">
        <v>16260</v>
      </c>
      <c r="AB37" s="5">
        <v>0</v>
      </c>
      <c r="AC37" s="5">
        <v>0</v>
      </c>
      <c r="AD37" s="5">
        <v>0</v>
      </c>
      <c r="AE37" s="5">
        <f t="shared" ref="AE37" si="45">SUM(B37:AD37)</f>
        <v>419466</v>
      </c>
      <c r="AF37" s="5">
        <f t="shared" ref="AF37" si="46">ROUND(AE37*0.35,2)</f>
        <v>146813.1</v>
      </c>
    </row>
    <row r="38" spans="1:32" x14ac:dyDescent="0.25">
      <c r="A38" s="20">
        <f t="shared" si="2"/>
        <v>45304</v>
      </c>
      <c r="B38" s="5">
        <v>116749.55</v>
      </c>
      <c r="C38" s="5"/>
      <c r="D38" s="5"/>
      <c r="E38" s="5">
        <v>1236</v>
      </c>
      <c r="F38" s="5"/>
      <c r="G38" s="5"/>
      <c r="H38" s="5">
        <v>24488</v>
      </c>
      <c r="I38" s="5"/>
      <c r="J38" s="5"/>
      <c r="K38" s="5"/>
      <c r="L38" s="5">
        <v>-1466.9500000000007</v>
      </c>
      <c r="M38" s="5"/>
      <c r="N38" s="5">
        <v>38644.75</v>
      </c>
      <c r="O38" s="5"/>
      <c r="P38" s="5"/>
      <c r="Q38" s="5"/>
      <c r="R38" s="5">
        <v>21067</v>
      </c>
      <c r="S38" s="5">
        <v>0</v>
      </c>
      <c r="T38" s="5"/>
      <c r="U38" s="5">
        <v>41685</v>
      </c>
      <c r="V38" s="5"/>
      <c r="W38" s="5"/>
      <c r="X38" s="5"/>
      <c r="Y38" s="5">
        <v>5922.1</v>
      </c>
      <c r="Z38" s="5"/>
      <c r="AA38" s="5">
        <v>16859</v>
      </c>
      <c r="AB38" s="5">
        <v>0</v>
      </c>
      <c r="AC38" s="5">
        <v>0</v>
      </c>
      <c r="AD38" s="5">
        <v>0</v>
      </c>
      <c r="AE38" s="5">
        <f t="shared" ref="AE38:AE39" si="47">SUM(B38:AD38)</f>
        <v>265184.44999999995</v>
      </c>
      <c r="AF38" s="5">
        <f t="shared" ref="AF38" si="48">ROUND(AE38*0.35,2)</f>
        <v>92814.56</v>
      </c>
    </row>
    <row r="39" spans="1:32" x14ac:dyDescent="0.25">
      <c r="A39" s="20">
        <f t="shared" si="2"/>
        <v>45311</v>
      </c>
      <c r="B39" s="5">
        <v>94660.56</v>
      </c>
      <c r="C39" s="5"/>
      <c r="D39" s="5"/>
      <c r="E39" s="5">
        <v>2594</v>
      </c>
      <c r="F39" s="5"/>
      <c r="G39" s="5"/>
      <c r="H39" s="5">
        <v>27670</v>
      </c>
      <c r="I39" s="5"/>
      <c r="J39" s="5"/>
      <c r="K39" s="5"/>
      <c r="L39" s="5">
        <v>20657</v>
      </c>
      <c r="M39" s="5"/>
      <c r="N39" s="5">
        <v>51192.5</v>
      </c>
      <c r="O39" s="5"/>
      <c r="P39" s="5"/>
      <c r="Q39" s="5"/>
      <c r="R39" s="5">
        <v>11212</v>
      </c>
      <c r="S39" s="5">
        <v>0</v>
      </c>
      <c r="T39" s="5"/>
      <c r="U39" s="5">
        <v>49379.08</v>
      </c>
      <c r="V39" s="5"/>
      <c r="W39" s="5"/>
      <c r="X39" s="5"/>
      <c r="Y39" s="5">
        <v>9281.5</v>
      </c>
      <c r="Z39" s="5"/>
      <c r="AA39" s="5">
        <v>4184</v>
      </c>
      <c r="AB39" s="5">
        <v>0</v>
      </c>
      <c r="AC39" s="5">
        <v>0</v>
      </c>
      <c r="AD39" s="5">
        <v>0</v>
      </c>
      <c r="AE39" s="5">
        <f t="shared" si="47"/>
        <v>270830.64</v>
      </c>
      <c r="AF39" s="5">
        <f t="shared" ref="AF39" si="49">ROUND(AE39*0.35,2)</f>
        <v>94790.720000000001</v>
      </c>
    </row>
    <row r="40" spans="1:32" x14ac:dyDescent="0.25">
      <c r="A40" s="20">
        <f t="shared" si="2"/>
        <v>45318</v>
      </c>
      <c r="B40" s="5">
        <v>68408.5</v>
      </c>
      <c r="C40" s="5"/>
      <c r="D40" s="5"/>
      <c r="E40" s="5">
        <v>3322</v>
      </c>
      <c r="F40" s="5"/>
      <c r="G40" s="5"/>
      <c r="H40" s="5">
        <v>8640</v>
      </c>
      <c r="I40" s="5"/>
      <c r="J40" s="5"/>
      <c r="K40" s="5"/>
      <c r="L40" s="5">
        <v>27780</v>
      </c>
      <c r="M40" s="5"/>
      <c r="N40" s="5">
        <v>87694.5</v>
      </c>
      <c r="O40" s="5"/>
      <c r="P40" s="5"/>
      <c r="Q40" s="5"/>
      <c r="R40" s="5">
        <v>22870</v>
      </c>
      <c r="S40" s="5">
        <v>0</v>
      </c>
      <c r="T40" s="5"/>
      <c r="U40" s="5">
        <v>49079</v>
      </c>
      <c r="V40" s="5"/>
      <c r="W40" s="5"/>
      <c r="X40" s="5"/>
      <c r="Y40" s="5">
        <v>6185.5</v>
      </c>
      <c r="Z40" s="5"/>
      <c r="AA40" s="5">
        <v>-6879</v>
      </c>
      <c r="AB40" s="5">
        <v>0</v>
      </c>
      <c r="AC40" s="5">
        <v>0</v>
      </c>
      <c r="AD40" s="5">
        <v>0</v>
      </c>
      <c r="AE40" s="5">
        <f t="shared" ref="AE40" si="50">SUM(B40:AD40)</f>
        <v>267100.5</v>
      </c>
      <c r="AF40" s="5">
        <f t="shared" ref="AF40" si="51">ROUND(AE40*0.35,2)</f>
        <v>93485.18</v>
      </c>
    </row>
    <row r="41" spans="1:32" x14ac:dyDescent="0.25">
      <c r="A41" s="20">
        <f t="shared" si="2"/>
        <v>45325</v>
      </c>
      <c r="B41" s="5">
        <v>123254.5</v>
      </c>
      <c r="C41" s="5"/>
      <c r="D41" s="5"/>
      <c r="E41" s="5">
        <v>-2534</v>
      </c>
      <c r="F41" s="5"/>
      <c r="G41" s="5"/>
      <c r="H41" s="5">
        <v>20385</v>
      </c>
      <c r="I41" s="5"/>
      <c r="J41" s="5"/>
      <c r="K41" s="5"/>
      <c r="L41" s="5">
        <v>18317</v>
      </c>
      <c r="M41" s="5"/>
      <c r="N41" s="5">
        <v>-154.5</v>
      </c>
      <c r="O41" s="5"/>
      <c r="P41" s="5"/>
      <c r="Q41" s="5"/>
      <c r="R41" s="5">
        <v>22261</v>
      </c>
      <c r="S41" s="5">
        <v>0</v>
      </c>
      <c r="T41" s="5"/>
      <c r="U41" s="5">
        <v>46770</v>
      </c>
      <c r="V41" s="5"/>
      <c r="W41" s="5"/>
      <c r="X41" s="5"/>
      <c r="Y41" s="5">
        <v>10448</v>
      </c>
      <c r="Z41" s="5"/>
      <c r="AA41" s="5">
        <v>8469</v>
      </c>
      <c r="AB41" s="5">
        <v>0</v>
      </c>
      <c r="AC41" s="5">
        <v>0</v>
      </c>
      <c r="AD41" s="5">
        <v>0</v>
      </c>
      <c r="AE41" s="5">
        <f t="shared" ref="AE41" si="52">SUM(B41:AD41)</f>
        <v>247216</v>
      </c>
      <c r="AF41" s="5">
        <f t="shared" ref="AF41" si="53">ROUND(AE41*0.35,2)</f>
        <v>86525.6</v>
      </c>
    </row>
    <row r="42" spans="1:32" x14ac:dyDescent="0.25">
      <c r="A42" s="20">
        <f t="shared" si="2"/>
        <v>45332</v>
      </c>
      <c r="B42" s="5">
        <v>101398.25</v>
      </c>
      <c r="C42" s="5"/>
      <c r="D42" s="5"/>
      <c r="E42" s="5">
        <v>21462</v>
      </c>
      <c r="F42" s="5"/>
      <c r="G42" s="5"/>
      <c r="H42" s="5">
        <v>244</v>
      </c>
      <c r="I42" s="5"/>
      <c r="J42" s="5"/>
      <c r="K42" s="5"/>
      <c r="L42" s="5">
        <v>8096</v>
      </c>
      <c r="M42" s="5"/>
      <c r="N42" s="5">
        <v>20013.75</v>
      </c>
      <c r="O42" s="5"/>
      <c r="P42" s="5"/>
      <c r="Q42" s="5"/>
      <c r="R42" s="5">
        <v>20986</v>
      </c>
      <c r="S42" s="5">
        <v>0</v>
      </c>
      <c r="T42" s="5"/>
      <c r="U42" s="5">
        <v>80211</v>
      </c>
      <c r="V42" s="5"/>
      <c r="W42" s="5"/>
      <c r="X42" s="5"/>
      <c r="Y42" s="5">
        <v>10034</v>
      </c>
      <c r="Z42" s="5"/>
      <c r="AA42" s="5">
        <v>12760</v>
      </c>
      <c r="AB42" s="5">
        <v>0</v>
      </c>
      <c r="AC42" s="5">
        <v>0</v>
      </c>
      <c r="AD42" s="5">
        <v>0</v>
      </c>
      <c r="AE42" s="5">
        <f t="shared" ref="AE42" si="54">SUM(B42:AD42)</f>
        <v>275205</v>
      </c>
      <c r="AF42" s="5">
        <f t="shared" ref="AF42" si="55">ROUND(AE42*0.35,2)</f>
        <v>96321.75</v>
      </c>
    </row>
    <row r="43" spans="1:32" x14ac:dyDescent="0.25">
      <c r="A43" s="20">
        <f t="shared" si="2"/>
        <v>45339</v>
      </c>
      <c r="B43" s="5">
        <v>118495</v>
      </c>
      <c r="C43" s="5"/>
      <c r="D43" s="5"/>
      <c r="E43" s="5">
        <v>-1439</v>
      </c>
      <c r="F43" s="5"/>
      <c r="G43" s="5"/>
      <c r="H43" s="5">
        <v>18006</v>
      </c>
      <c r="I43" s="5"/>
      <c r="J43" s="5"/>
      <c r="K43" s="5"/>
      <c r="L43" s="5">
        <v>18412</v>
      </c>
      <c r="M43" s="5"/>
      <c r="N43" s="5">
        <v>37292.75</v>
      </c>
      <c r="O43" s="5"/>
      <c r="P43" s="5"/>
      <c r="Q43" s="5"/>
      <c r="R43" s="5">
        <v>20750</v>
      </c>
      <c r="S43" s="5">
        <v>0</v>
      </c>
      <c r="T43" s="5"/>
      <c r="U43" s="5">
        <v>56896</v>
      </c>
      <c r="V43" s="5"/>
      <c r="W43" s="5"/>
      <c r="X43" s="5"/>
      <c r="Y43" s="5">
        <v>10705</v>
      </c>
      <c r="Z43" s="5"/>
      <c r="AA43" s="5">
        <v>15268</v>
      </c>
      <c r="AB43" s="5">
        <v>0</v>
      </c>
      <c r="AC43" s="5">
        <v>0</v>
      </c>
      <c r="AD43" s="5">
        <v>0</v>
      </c>
      <c r="AE43" s="5">
        <f t="shared" ref="AE43" si="56">SUM(B43:AD43)</f>
        <v>294385.75</v>
      </c>
      <c r="AF43" s="5">
        <f t="shared" ref="AF43" si="57">ROUND(AE43*0.35,2)</f>
        <v>103035.01</v>
      </c>
    </row>
    <row r="44" spans="1:32" x14ac:dyDescent="0.25">
      <c r="A44" s="20">
        <f t="shared" si="2"/>
        <v>45346</v>
      </c>
      <c r="B44" s="5">
        <v>144214.09</v>
      </c>
      <c r="C44" s="5"/>
      <c r="D44" s="5"/>
      <c r="E44" s="5">
        <v>19340</v>
      </c>
      <c r="F44" s="5"/>
      <c r="G44" s="5"/>
      <c r="H44" s="5">
        <v>18459</v>
      </c>
      <c r="I44" s="5"/>
      <c r="J44" s="5"/>
      <c r="K44" s="5"/>
      <c r="L44" s="5">
        <v>29373</v>
      </c>
      <c r="M44" s="5"/>
      <c r="N44" s="5">
        <v>29793.5</v>
      </c>
      <c r="O44" s="5"/>
      <c r="P44" s="5"/>
      <c r="Q44" s="5"/>
      <c r="R44" s="5">
        <v>22520</v>
      </c>
      <c r="S44" s="5">
        <v>0</v>
      </c>
      <c r="T44" s="5"/>
      <c r="U44" s="5">
        <v>63645</v>
      </c>
      <c r="V44" s="5"/>
      <c r="W44" s="5"/>
      <c r="X44" s="5"/>
      <c r="Y44" s="5">
        <v>11412.5</v>
      </c>
      <c r="Z44" s="5"/>
      <c r="AA44" s="5">
        <v>8355</v>
      </c>
      <c r="AB44" s="5">
        <v>0</v>
      </c>
      <c r="AC44" s="5">
        <v>0</v>
      </c>
      <c r="AD44" s="5">
        <v>0</v>
      </c>
      <c r="AE44" s="5">
        <f t="shared" ref="AE44" si="58">SUM(B44:AD44)</f>
        <v>347112.08999999997</v>
      </c>
      <c r="AF44" s="5">
        <f t="shared" ref="AF44" si="59">ROUND(AE44*0.35,2)</f>
        <v>121489.23</v>
      </c>
    </row>
    <row r="45" spans="1:32" x14ac:dyDescent="0.25">
      <c r="A45" s="20">
        <f t="shared" si="2"/>
        <v>45353</v>
      </c>
      <c r="B45" s="5">
        <v>167789.5</v>
      </c>
      <c r="C45" s="5"/>
      <c r="D45" s="5"/>
      <c r="E45" s="5">
        <v>-6285</v>
      </c>
      <c r="F45" s="5"/>
      <c r="G45" s="5"/>
      <c r="H45" s="5">
        <v>32290</v>
      </c>
      <c r="I45" s="5"/>
      <c r="J45" s="5"/>
      <c r="K45" s="5"/>
      <c r="L45" s="5">
        <v>14251</v>
      </c>
      <c r="M45" s="5"/>
      <c r="N45" s="5">
        <v>35738.75</v>
      </c>
      <c r="O45" s="5"/>
      <c r="P45" s="5"/>
      <c r="Q45" s="5"/>
      <c r="R45" s="5">
        <v>24451</v>
      </c>
      <c r="S45" s="5">
        <v>0</v>
      </c>
      <c r="T45" s="5"/>
      <c r="U45" s="5">
        <v>37837</v>
      </c>
      <c r="V45" s="5"/>
      <c r="W45" s="5"/>
      <c r="X45" s="5"/>
      <c r="Y45" s="5">
        <v>15066.5</v>
      </c>
      <c r="Z45" s="5"/>
      <c r="AA45" s="5">
        <v>14387</v>
      </c>
      <c r="AB45" s="5">
        <v>0</v>
      </c>
      <c r="AC45" s="5">
        <v>0</v>
      </c>
      <c r="AD45" s="5">
        <v>0</v>
      </c>
      <c r="AE45" s="5">
        <f t="shared" ref="AE45" si="60">SUM(B45:AD45)</f>
        <v>335525.75</v>
      </c>
      <c r="AF45" s="5">
        <f t="shared" ref="AF45" si="61">ROUND(AE45*0.35,2)</f>
        <v>117434.01</v>
      </c>
    </row>
    <row r="46" spans="1:32" x14ac:dyDescent="0.25">
      <c r="A46" s="20">
        <f t="shared" si="2"/>
        <v>45360</v>
      </c>
      <c r="B46" s="5">
        <v>159385.5</v>
      </c>
      <c r="C46" s="5"/>
      <c r="D46" s="5"/>
      <c r="E46" s="5">
        <v>6640.17</v>
      </c>
      <c r="F46" s="5"/>
      <c r="G46" s="5"/>
      <c r="H46" s="5">
        <v>35990</v>
      </c>
      <c r="I46" s="5"/>
      <c r="J46" s="5"/>
      <c r="K46" s="5"/>
      <c r="L46" s="5">
        <v>15058</v>
      </c>
      <c r="M46" s="5"/>
      <c r="N46" s="5">
        <v>79857.75</v>
      </c>
      <c r="O46" s="5"/>
      <c r="P46" s="5"/>
      <c r="Q46" s="5"/>
      <c r="R46" s="5">
        <v>23333</v>
      </c>
      <c r="S46" s="5">
        <v>0</v>
      </c>
      <c r="T46" s="5"/>
      <c r="U46" s="5">
        <v>43279</v>
      </c>
      <c r="V46" s="5"/>
      <c r="W46" s="5"/>
      <c r="X46" s="5"/>
      <c r="Y46" s="5">
        <v>15347.5</v>
      </c>
      <c r="Z46" s="5"/>
      <c r="AA46" s="5">
        <v>4014</v>
      </c>
      <c r="AB46" s="5">
        <v>0</v>
      </c>
      <c r="AC46" s="5">
        <v>0</v>
      </c>
      <c r="AD46" s="5">
        <v>0</v>
      </c>
      <c r="AE46" s="5">
        <f t="shared" ref="AE46" si="62">SUM(B46:AD46)</f>
        <v>382904.92000000004</v>
      </c>
      <c r="AF46" s="5">
        <f t="shared" ref="AF46" si="63">ROUND(AE46*0.35,2)</f>
        <v>134016.72</v>
      </c>
    </row>
    <row r="47" spans="1:32" x14ac:dyDescent="0.25">
      <c r="A47" s="20">
        <f t="shared" si="2"/>
        <v>45367</v>
      </c>
      <c r="B47" s="5">
        <v>169584.5</v>
      </c>
      <c r="C47" s="5"/>
      <c r="D47" s="5"/>
      <c r="E47" s="5">
        <v>9469</v>
      </c>
      <c r="F47" s="5"/>
      <c r="G47" s="5"/>
      <c r="H47" s="5">
        <v>15250</v>
      </c>
      <c r="I47" s="5"/>
      <c r="J47" s="5"/>
      <c r="K47" s="5"/>
      <c r="L47" s="5">
        <v>7849</v>
      </c>
      <c r="M47" s="5"/>
      <c r="N47" s="5">
        <v>49411</v>
      </c>
      <c r="O47" s="5"/>
      <c r="P47" s="5"/>
      <c r="Q47" s="5"/>
      <c r="R47" s="5">
        <v>19999</v>
      </c>
      <c r="S47" s="5">
        <v>0</v>
      </c>
      <c r="T47" s="5"/>
      <c r="U47" s="5">
        <v>85104</v>
      </c>
      <c r="V47" s="5"/>
      <c r="W47" s="5"/>
      <c r="X47" s="5"/>
      <c r="Y47" s="5">
        <v>6948.5</v>
      </c>
      <c r="Z47" s="5"/>
      <c r="AA47" s="5">
        <v>19888</v>
      </c>
      <c r="AB47" s="5">
        <v>0</v>
      </c>
      <c r="AC47" s="5">
        <v>0</v>
      </c>
      <c r="AD47" s="5">
        <v>0</v>
      </c>
      <c r="AE47" s="5">
        <f t="shared" ref="AE47" si="64">SUM(B47:AD47)</f>
        <v>383503</v>
      </c>
      <c r="AF47" s="5">
        <f t="shared" ref="AF47" si="65">ROUND(AE47*0.35,2)</f>
        <v>134226.04999999999</v>
      </c>
    </row>
    <row r="48" spans="1:32" x14ac:dyDescent="0.25">
      <c r="A48" s="20">
        <f t="shared" si="2"/>
        <v>45374</v>
      </c>
      <c r="B48" s="5">
        <v>77448</v>
      </c>
      <c r="C48" s="5"/>
      <c r="D48" s="5"/>
      <c r="E48" s="5">
        <v>22619</v>
      </c>
      <c r="F48" s="5"/>
      <c r="G48" s="5"/>
      <c r="H48" s="5">
        <v>23966</v>
      </c>
      <c r="I48" s="5"/>
      <c r="J48" s="5"/>
      <c r="K48" s="5"/>
      <c r="L48" s="5">
        <v>11773</v>
      </c>
      <c r="M48" s="5"/>
      <c r="N48" s="5">
        <v>122183.25</v>
      </c>
      <c r="O48" s="5"/>
      <c r="P48" s="5"/>
      <c r="Q48" s="5"/>
      <c r="R48" s="5">
        <v>21327</v>
      </c>
      <c r="S48" s="5">
        <v>0</v>
      </c>
      <c r="T48" s="5"/>
      <c r="U48" s="5">
        <v>101598</v>
      </c>
      <c r="V48" s="5"/>
      <c r="W48" s="5"/>
      <c r="X48" s="5"/>
      <c r="Y48" s="5">
        <v>2385.5</v>
      </c>
      <c r="Z48" s="5"/>
      <c r="AA48" s="5">
        <v>18026</v>
      </c>
      <c r="AB48" s="5">
        <v>0</v>
      </c>
      <c r="AC48" s="5">
        <v>0</v>
      </c>
      <c r="AD48" s="5">
        <v>0</v>
      </c>
      <c r="AE48" s="5">
        <f t="shared" ref="AE48" si="66">SUM(B48:AD48)</f>
        <v>401325.75</v>
      </c>
      <c r="AF48" s="5">
        <f t="shared" ref="AF48" si="67">ROUND(AE48*0.35,2)</f>
        <v>140464.01</v>
      </c>
    </row>
    <row r="49" spans="1:32" x14ac:dyDescent="0.25">
      <c r="A49" s="20">
        <f t="shared" si="2"/>
        <v>45381</v>
      </c>
      <c r="B49" s="5">
        <v>98960</v>
      </c>
      <c r="C49" s="5"/>
      <c r="D49" s="5"/>
      <c r="E49" s="5">
        <v>13812</v>
      </c>
      <c r="F49" s="5"/>
      <c r="G49" s="5"/>
      <c r="H49" s="5">
        <v>26962</v>
      </c>
      <c r="I49" s="5"/>
      <c r="J49" s="5"/>
      <c r="K49" s="5"/>
      <c r="L49" s="5">
        <v>26410</v>
      </c>
      <c r="M49" s="5"/>
      <c r="N49" s="5">
        <v>42642.5</v>
      </c>
      <c r="O49" s="5"/>
      <c r="P49" s="5"/>
      <c r="Q49" s="5"/>
      <c r="R49" s="5">
        <v>18930</v>
      </c>
      <c r="S49" s="5">
        <v>0</v>
      </c>
      <c r="T49" s="5"/>
      <c r="U49" s="5">
        <v>74495</v>
      </c>
      <c r="V49" s="5"/>
      <c r="W49" s="5"/>
      <c r="X49" s="5"/>
      <c r="Y49" s="5">
        <v>13089.5</v>
      </c>
      <c r="Z49" s="5"/>
      <c r="AA49" s="5">
        <v>11071</v>
      </c>
      <c r="AB49" s="5">
        <v>0</v>
      </c>
      <c r="AC49" s="5">
        <v>0</v>
      </c>
      <c r="AD49" s="5">
        <v>0</v>
      </c>
      <c r="AE49" s="5">
        <f t="shared" ref="AE49" si="68">SUM(B49:AD49)</f>
        <v>326372</v>
      </c>
      <c r="AF49" s="5">
        <f t="shared" ref="AF49" si="69">ROUND(AE49*0.35,2)</f>
        <v>114230.2</v>
      </c>
    </row>
    <row r="50" spans="1:32" x14ac:dyDescent="0.25">
      <c r="A50" s="20">
        <f t="shared" si="2"/>
        <v>45388</v>
      </c>
      <c r="B50" s="5">
        <v>92133.5</v>
      </c>
      <c r="C50" s="5"/>
      <c r="D50" s="5"/>
      <c r="E50" s="5">
        <v>31714</v>
      </c>
      <c r="F50" s="5"/>
      <c r="G50" s="5"/>
      <c r="H50" s="5">
        <v>30559</v>
      </c>
      <c r="I50" s="5"/>
      <c r="J50" s="5"/>
      <c r="K50" s="5"/>
      <c r="L50" s="5">
        <v>22377</v>
      </c>
      <c r="M50" s="5"/>
      <c r="N50" s="5">
        <v>75344.25</v>
      </c>
      <c r="O50" s="5"/>
      <c r="P50" s="5"/>
      <c r="Q50" s="5"/>
      <c r="R50" s="5">
        <v>19898</v>
      </c>
      <c r="S50" s="5">
        <v>0</v>
      </c>
      <c r="T50" s="5"/>
      <c r="U50" s="5">
        <v>-617</v>
      </c>
      <c r="V50" s="5"/>
      <c r="W50" s="5"/>
      <c r="X50" s="5"/>
      <c r="Y50" s="5">
        <v>6187.5</v>
      </c>
      <c r="Z50" s="5"/>
      <c r="AA50" s="5">
        <v>13140</v>
      </c>
      <c r="AB50" s="5">
        <v>0</v>
      </c>
      <c r="AC50" s="5">
        <v>0</v>
      </c>
      <c r="AD50" s="5">
        <v>0</v>
      </c>
      <c r="AE50" s="5">
        <f t="shared" ref="AE50" si="70">SUM(B50:AD50)</f>
        <v>290736.25</v>
      </c>
      <c r="AF50" s="5">
        <f t="shared" ref="AF50" si="71">ROUND(AE50*0.35,2)</f>
        <v>101757.69</v>
      </c>
    </row>
    <row r="51" spans="1:32" x14ac:dyDescent="0.25">
      <c r="A51" s="20">
        <f t="shared" si="2"/>
        <v>45395</v>
      </c>
      <c r="B51" s="5">
        <v>123268</v>
      </c>
      <c r="C51" s="5"/>
      <c r="D51" s="5"/>
      <c r="E51" s="5">
        <v>6504</v>
      </c>
      <c r="F51" s="5"/>
      <c r="G51" s="5"/>
      <c r="H51" s="5">
        <v>41428</v>
      </c>
      <c r="I51" s="5"/>
      <c r="J51" s="5"/>
      <c r="K51" s="5"/>
      <c r="L51" s="5">
        <v>20527</v>
      </c>
      <c r="M51" s="5"/>
      <c r="N51" s="5">
        <v>82271.75</v>
      </c>
      <c r="O51" s="5"/>
      <c r="P51" s="5"/>
      <c r="Q51" s="5"/>
      <c r="R51" s="5">
        <v>19878</v>
      </c>
      <c r="S51" s="5">
        <v>0</v>
      </c>
      <c r="T51" s="5"/>
      <c r="U51" s="5">
        <v>79409</v>
      </c>
      <c r="V51" s="5"/>
      <c r="W51" s="5"/>
      <c r="X51" s="5"/>
      <c r="Y51" s="5">
        <v>19127</v>
      </c>
      <c r="Z51" s="5"/>
      <c r="AA51" s="5">
        <v>18344</v>
      </c>
      <c r="AB51" s="5">
        <v>0</v>
      </c>
      <c r="AC51" s="5">
        <v>0</v>
      </c>
      <c r="AD51" s="5">
        <v>0</v>
      </c>
      <c r="AE51" s="5">
        <f t="shared" ref="AE51" si="72">SUM(B51:AD51)</f>
        <v>410756.75</v>
      </c>
      <c r="AF51" s="5">
        <f t="shared" ref="AF51" si="73">ROUND(AE51*0.35,2)</f>
        <v>143764.85999999999</v>
      </c>
    </row>
    <row r="52" spans="1:32" x14ac:dyDescent="0.25">
      <c r="A52" s="20">
        <f t="shared" si="2"/>
        <v>45402</v>
      </c>
      <c r="B52" s="5">
        <v>133673</v>
      </c>
      <c r="C52" s="5"/>
      <c r="D52" s="5"/>
      <c r="E52" s="5">
        <v>1795.760000000002</v>
      </c>
      <c r="F52" s="5"/>
      <c r="G52" s="5"/>
      <c r="H52" s="5">
        <v>17916</v>
      </c>
      <c r="I52" s="5"/>
      <c r="J52" s="5"/>
      <c r="K52" s="5"/>
      <c r="L52" s="5">
        <v>1006</v>
      </c>
      <c r="M52" s="5"/>
      <c r="N52" s="5">
        <v>47701.75</v>
      </c>
      <c r="O52" s="5"/>
      <c r="P52" s="5"/>
      <c r="Q52" s="5"/>
      <c r="R52" s="5">
        <v>19320</v>
      </c>
      <c r="S52" s="5">
        <v>0</v>
      </c>
      <c r="T52" s="5"/>
      <c r="U52" s="5">
        <v>63334</v>
      </c>
      <c r="V52" s="5"/>
      <c r="W52" s="5"/>
      <c r="X52" s="5"/>
      <c r="Y52" s="5">
        <v>213.5</v>
      </c>
      <c r="Z52" s="5"/>
      <c r="AA52" s="5">
        <v>-261</v>
      </c>
      <c r="AB52" s="5">
        <v>0</v>
      </c>
      <c r="AC52" s="5">
        <v>0</v>
      </c>
      <c r="AD52" s="5">
        <v>0</v>
      </c>
      <c r="AE52" s="5">
        <f t="shared" ref="AE52" si="74">SUM(B52:AD52)</f>
        <v>284699.01</v>
      </c>
      <c r="AF52" s="5">
        <f t="shared" ref="AF52" si="75">ROUND(AE52*0.35,2)</f>
        <v>99644.65</v>
      </c>
    </row>
    <row r="53" spans="1:32" x14ac:dyDescent="0.25">
      <c r="A53" s="20">
        <f t="shared" si="2"/>
        <v>45409</v>
      </c>
      <c r="B53" s="5">
        <v>124268</v>
      </c>
      <c r="C53" s="5"/>
      <c r="D53" s="5"/>
      <c r="E53" s="5">
        <v>22128</v>
      </c>
      <c r="F53" s="5"/>
      <c r="G53" s="5"/>
      <c r="H53" s="5">
        <v>18419</v>
      </c>
      <c r="I53" s="5"/>
      <c r="J53" s="5"/>
      <c r="K53" s="5"/>
      <c r="L53" s="5">
        <v>27519</v>
      </c>
      <c r="M53" s="5"/>
      <c r="N53" s="5">
        <v>55649</v>
      </c>
      <c r="O53" s="5"/>
      <c r="P53" s="5"/>
      <c r="Q53" s="5"/>
      <c r="R53" s="5">
        <v>16172</v>
      </c>
      <c r="S53" s="5">
        <v>0</v>
      </c>
      <c r="T53" s="5"/>
      <c r="U53" s="5">
        <v>75372</v>
      </c>
      <c r="V53" s="5"/>
      <c r="W53" s="5"/>
      <c r="X53" s="5"/>
      <c r="Y53" s="5">
        <v>3941</v>
      </c>
      <c r="Z53" s="5"/>
      <c r="AA53" s="5">
        <v>16043</v>
      </c>
      <c r="AB53" s="5">
        <v>0</v>
      </c>
      <c r="AC53" s="5">
        <v>0</v>
      </c>
      <c r="AD53" s="5">
        <v>0</v>
      </c>
      <c r="AE53" s="5">
        <f t="shared" ref="AE53" si="76">SUM(B53:AD53)</f>
        <v>359511</v>
      </c>
      <c r="AF53" s="5">
        <f t="shared" ref="AF53" si="77">ROUND(AE53*0.35,2)</f>
        <v>125828.85</v>
      </c>
    </row>
    <row r="54" spans="1:32" x14ac:dyDescent="0.25">
      <c r="A54" s="20">
        <f t="shared" si="2"/>
        <v>45416</v>
      </c>
      <c r="B54" s="5">
        <v>158397</v>
      </c>
      <c r="C54" s="5"/>
      <c r="D54" s="5"/>
      <c r="E54" s="5">
        <v>-6261</v>
      </c>
      <c r="F54" s="5"/>
      <c r="G54" s="5"/>
      <c r="H54" s="5">
        <v>22037</v>
      </c>
      <c r="I54" s="5"/>
      <c r="J54" s="5"/>
      <c r="K54" s="5"/>
      <c r="L54" s="5">
        <v>8005</v>
      </c>
      <c r="M54" s="5"/>
      <c r="N54" s="5">
        <v>-6425.25</v>
      </c>
      <c r="O54" s="5"/>
      <c r="P54" s="5"/>
      <c r="Q54" s="5"/>
      <c r="R54" s="5">
        <v>17419</v>
      </c>
      <c r="S54" s="5">
        <v>0</v>
      </c>
      <c r="T54" s="5"/>
      <c r="U54" s="5">
        <v>46023</v>
      </c>
      <c r="V54" s="5"/>
      <c r="W54" s="5"/>
      <c r="X54" s="5"/>
      <c r="Y54" s="5">
        <v>4381</v>
      </c>
      <c r="Z54" s="5"/>
      <c r="AA54" s="5">
        <v>3815</v>
      </c>
      <c r="AB54" s="5">
        <v>0</v>
      </c>
      <c r="AC54" s="5">
        <v>0</v>
      </c>
      <c r="AD54" s="5">
        <v>0</v>
      </c>
      <c r="AE54" s="5">
        <f t="shared" ref="AE54" si="78">SUM(B54:AD54)</f>
        <v>247390.75</v>
      </c>
      <c r="AF54" s="5">
        <f t="shared" ref="AF54" si="79">ROUND(AE54*0.35,2)</f>
        <v>86586.76</v>
      </c>
    </row>
    <row r="55" spans="1:32" x14ac:dyDescent="0.25">
      <c r="A55" s="20">
        <f t="shared" si="2"/>
        <v>45423</v>
      </c>
      <c r="B55" s="5">
        <v>107435.51000000001</v>
      </c>
      <c r="C55" s="5"/>
      <c r="D55" s="5"/>
      <c r="E55" s="5">
        <v>9932</v>
      </c>
      <c r="F55" s="5"/>
      <c r="G55" s="5"/>
      <c r="H55" s="5">
        <v>21284</v>
      </c>
      <c r="I55" s="5"/>
      <c r="J55" s="5"/>
      <c r="K55" s="5"/>
      <c r="L55" s="5">
        <v>23119</v>
      </c>
      <c r="M55" s="5"/>
      <c r="N55" s="5">
        <v>84937</v>
      </c>
      <c r="O55" s="5"/>
      <c r="P55" s="5"/>
      <c r="Q55" s="5"/>
      <c r="R55" s="5">
        <v>17370</v>
      </c>
      <c r="S55" s="5">
        <v>0</v>
      </c>
      <c r="T55" s="5"/>
      <c r="U55" s="5">
        <v>68797</v>
      </c>
      <c r="V55" s="5"/>
      <c r="W55" s="5"/>
      <c r="X55" s="5"/>
      <c r="Y55" s="5">
        <v>5847</v>
      </c>
      <c r="Z55" s="5"/>
      <c r="AA55" s="5">
        <v>22725</v>
      </c>
      <c r="AB55" s="5">
        <v>0</v>
      </c>
      <c r="AC55" s="5">
        <v>0</v>
      </c>
      <c r="AD55" s="5">
        <v>0</v>
      </c>
      <c r="AE55" s="5">
        <f t="shared" ref="AE55" si="80">SUM(B55:AD55)</f>
        <v>361446.51</v>
      </c>
      <c r="AF55" s="5">
        <f t="shared" ref="AF55" si="81">ROUND(AE55*0.35,2)</f>
        <v>126506.28</v>
      </c>
    </row>
    <row r="56" spans="1:32" x14ac:dyDescent="0.25">
      <c r="A56" s="20">
        <f t="shared" si="2"/>
        <v>45430</v>
      </c>
      <c r="B56" s="5">
        <v>67435</v>
      </c>
      <c r="C56" s="5"/>
      <c r="D56" s="5"/>
      <c r="E56" s="5">
        <v>22608</v>
      </c>
      <c r="F56" s="5"/>
      <c r="G56" s="5"/>
      <c r="H56" s="5">
        <v>21769</v>
      </c>
      <c r="I56" s="5"/>
      <c r="J56" s="5"/>
      <c r="K56" s="5"/>
      <c r="L56" s="5">
        <v>13485</v>
      </c>
      <c r="M56" s="5"/>
      <c r="N56" s="5">
        <v>53448.75</v>
      </c>
      <c r="O56" s="5"/>
      <c r="P56" s="5"/>
      <c r="Q56" s="5"/>
      <c r="R56" s="5">
        <v>19261</v>
      </c>
      <c r="S56" s="5">
        <v>0</v>
      </c>
      <c r="T56" s="5"/>
      <c r="U56" s="5">
        <v>29715</v>
      </c>
      <c r="V56" s="5"/>
      <c r="W56" s="5"/>
      <c r="X56" s="5"/>
      <c r="Y56" s="5">
        <v>1728</v>
      </c>
      <c r="Z56" s="5"/>
      <c r="AA56" s="5">
        <v>1809</v>
      </c>
      <c r="AB56" s="5">
        <v>0</v>
      </c>
      <c r="AC56" s="5">
        <v>0</v>
      </c>
      <c r="AD56" s="5">
        <v>0</v>
      </c>
      <c r="AE56" s="5">
        <f t="shared" ref="AE56" si="82">SUM(B56:AD56)</f>
        <v>231258.75</v>
      </c>
      <c r="AF56" s="5">
        <f t="shared" ref="AF56" si="83">ROUND(AE56*0.35,2)</f>
        <v>80940.56</v>
      </c>
    </row>
    <row r="57" spans="1:32" x14ac:dyDescent="0.25">
      <c r="A57" s="20">
        <f t="shared" si="2"/>
        <v>45437</v>
      </c>
      <c r="B57" s="5">
        <v>77469</v>
      </c>
      <c r="C57" s="5"/>
      <c r="D57" s="5"/>
      <c r="E57" s="5">
        <v>19100</v>
      </c>
      <c r="F57" s="5"/>
      <c r="G57" s="5"/>
      <c r="H57" s="5">
        <v>15783</v>
      </c>
      <c r="I57" s="5"/>
      <c r="J57" s="5"/>
      <c r="K57" s="5"/>
      <c r="L57" s="5">
        <v>15925</v>
      </c>
      <c r="M57" s="5"/>
      <c r="N57" s="5">
        <v>39012.25</v>
      </c>
      <c r="O57" s="5"/>
      <c r="P57" s="5"/>
      <c r="Q57" s="5"/>
      <c r="R57" s="5">
        <v>17801</v>
      </c>
      <c r="S57" s="5">
        <v>0</v>
      </c>
      <c r="T57" s="5"/>
      <c r="U57" s="5">
        <v>72618</v>
      </c>
      <c r="V57" s="5"/>
      <c r="W57" s="5"/>
      <c r="X57" s="5"/>
      <c r="Y57" s="5">
        <v>6728</v>
      </c>
      <c r="Z57" s="5"/>
      <c r="AA57" s="5">
        <v>11367</v>
      </c>
      <c r="AB57" s="5">
        <v>0</v>
      </c>
      <c r="AC57" s="5">
        <v>0</v>
      </c>
      <c r="AD57" s="5">
        <v>0</v>
      </c>
      <c r="AE57" s="5">
        <f t="shared" ref="AE57" si="84">SUM(B57:AD57)</f>
        <v>275803.25</v>
      </c>
      <c r="AF57" s="5">
        <f t="shared" ref="AF57" si="85">ROUND(AE57*0.35,2)</f>
        <v>96531.14</v>
      </c>
    </row>
    <row r="58" spans="1:32" x14ac:dyDescent="0.25">
      <c r="A58" s="20">
        <f t="shared" si="2"/>
        <v>45444</v>
      </c>
      <c r="B58" s="5">
        <v>18821.96</v>
      </c>
      <c r="C58" s="5"/>
      <c r="D58" s="5"/>
      <c r="E58" s="5">
        <v>21247</v>
      </c>
      <c r="F58" s="5"/>
      <c r="G58" s="5"/>
      <c r="H58" s="5">
        <v>22021</v>
      </c>
      <c r="I58" s="5"/>
      <c r="J58" s="5"/>
      <c r="K58" s="5"/>
      <c r="L58" s="5">
        <v>24399</v>
      </c>
      <c r="M58" s="5"/>
      <c r="N58" s="5">
        <v>64388.75</v>
      </c>
      <c r="O58" s="5"/>
      <c r="P58" s="5"/>
      <c r="Q58" s="5"/>
      <c r="R58" s="5">
        <v>17732</v>
      </c>
      <c r="S58" s="5">
        <v>0</v>
      </c>
      <c r="T58" s="5"/>
      <c r="U58" s="5">
        <v>39024</v>
      </c>
      <c r="V58" s="5"/>
      <c r="W58" s="5"/>
      <c r="X58" s="5"/>
      <c r="Y58" s="5">
        <v>10774</v>
      </c>
      <c r="Z58" s="5"/>
      <c r="AA58" s="5">
        <v>13443</v>
      </c>
      <c r="AB58" s="5">
        <v>0</v>
      </c>
      <c r="AC58" s="5">
        <v>0</v>
      </c>
      <c r="AD58" s="5">
        <v>0</v>
      </c>
      <c r="AE58" s="5">
        <f t="shared" ref="AE58" si="86">SUM(B58:AD58)</f>
        <v>231850.71</v>
      </c>
      <c r="AF58" s="5">
        <f t="shared" ref="AF58" si="87">ROUND(AE58*0.35,2)</f>
        <v>81147.75</v>
      </c>
    </row>
    <row r="59" spans="1:32" x14ac:dyDescent="0.25">
      <c r="A59" s="20">
        <f t="shared" si="2"/>
        <v>45451</v>
      </c>
      <c r="B59" s="5">
        <v>55163</v>
      </c>
      <c r="C59" s="5"/>
      <c r="D59" s="5"/>
      <c r="E59" s="5">
        <v>4862</v>
      </c>
      <c r="F59" s="5"/>
      <c r="G59" s="5"/>
      <c r="H59" s="5">
        <v>3858</v>
      </c>
      <c r="I59" s="5"/>
      <c r="J59" s="5"/>
      <c r="K59" s="5"/>
      <c r="L59" s="5">
        <v>23939</v>
      </c>
      <c r="M59" s="5"/>
      <c r="N59" s="5">
        <v>76106.75</v>
      </c>
      <c r="O59" s="5"/>
      <c r="P59" s="5"/>
      <c r="Q59" s="5"/>
      <c r="R59" s="5">
        <v>17466</v>
      </c>
      <c r="S59" s="5">
        <v>0</v>
      </c>
      <c r="T59" s="5"/>
      <c r="U59" s="5">
        <v>2376.5</v>
      </c>
      <c r="V59" s="5"/>
      <c r="W59" s="5"/>
      <c r="X59" s="5"/>
      <c r="Y59" s="5">
        <v>13852</v>
      </c>
      <c r="Z59" s="5"/>
      <c r="AA59" s="5">
        <v>13317</v>
      </c>
      <c r="AB59" s="5">
        <v>0</v>
      </c>
      <c r="AC59" s="5">
        <v>0</v>
      </c>
      <c r="AD59" s="5">
        <v>0</v>
      </c>
      <c r="AE59" s="5">
        <f t="shared" ref="AE59" si="88">SUM(B59:AD59)</f>
        <v>210940.25</v>
      </c>
      <c r="AF59" s="5">
        <f t="shared" ref="AF59" si="89">ROUND(AE59*0.35,2)</f>
        <v>73829.09</v>
      </c>
    </row>
    <row r="60" spans="1:32" x14ac:dyDescent="0.25">
      <c r="A60" s="20">
        <f t="shared" si="2"/>
        <v>45458</v>
      </c>
      <c r="B60" s="5">
        <v>139367.5</v>
      </c>
      <c r="C60" s="5"/>
      <c r="D60" s="5"/>
      <c r="E60" s="5">
        <v>11662</v>
      </c>
      <c r="F60" s="5"/>
      <c r="G60" s="5"/>
      <c r="H60" s="5">
        <v>7703</v>
      </c>
      <c r="I60" s="5"/>
      <c r="J60" s="5"/>
      <c r="K60" s="5"/>
      <c r="L60" s="5">
        <v>3276</v>
      </c>
      <c r="M60" s="5"/>
      <c r="N60" s="5">
        <v>25359</v>
      </c>
      <c r="O60" s="5"/>
      <c r="P60" s="5"/>
      <c r="Q60" s="5"/>
      <c r="R60" s="5">
        <v>17543</v>
      </c>
      <c r="S60" s="5">
        <v>0</v>
      </c>
      <c r="T60" s="5"/>
      <c r="U60" s="5">
        <v>54891</v>
      </c>
      <c r="V60" s="5"/>
      <c r="W60" s="5"/>
      <c r="X60" s="5"/>
      <c r="Y60" s="5">
        <v>9620</v>
      </c>
      <c r="Z60" s="5"/>
      <c r="AA60" s="5">
        <v>13920</v>
      </c>
      <c r="AB60" s="5">
        <v>0</v>
      </c>
      <c r="AC60" s="5">
        <v>0</v>
      </c>
      <c r="AD60" s="5">
        <v>0</v>
      </c>
      <c r="AE60" s="5">
        <f t="shared" ref="AE60" si="90">SUM(B60:AD60)</f>
        <v>283341.5</v>
      </c>
      <c r="AF60" s="5">
        <f t="shared" ref="AF60" si="91">ROUND(AE60*0.35,2)</f>
        <v>99169.53</v>
      </c>
    </row>
    <row r="61" spans="1:32" x14ac:dyDescent="0.25">
      <c r="A61" s="20">
        <f t="shared" si="2"/>
        <v>45465</v>
      </c>
      <c r="B61" s="5">
        <v>127392</v>
      </c>
      <c r="C61" s="5"/>
      <c r="D61" s="5"/>
      <c r="E61" s="5">
        <v>19404</v>
      </c>
      <c r="F61" s="5"/>
      <c r="G61" s="5"/>
      <c r="H61" s="5">
        <v>24294</v>
      </c>
      <c r="I61" s="5"/>
      <c r="J61" s="5"/>
      <c r="K61" s="5"/>
      <c r="L61" s="5">
        <v>21086</v>
      </c>
      <c r="M61" s="5"/>
      <c r="N61" s="5">
        <v>-4041.75</v>
      </c>
      <c r="O61" s="5"/>
      <c r="P61" s="5"/>
      <c r="Q61" s="5"/>
      <c r="R61" s="5">
        <v>18551</v>
      </c>
      <c r="S61" s="5">
        <v>0</v>
      </c>
      <c r="T61" s="5"/>
      <c r="U61" s="5">
        <v>106017</v>
      </c>
      <c r="V61" s="5"/>
      <c r="W61" s="5"/>
      <c r="X61" s="5"/>
      <c r="Y61" s="5">
        <v>7287</v>
      </c>
      <c r="Z61" s="5"/>
      <c r="AA61" s="5">
        <v>8715</v>
      </c>
      <c r="AB61" s="5">
        <v>0</v>
      </c>
      <c r="AC61" s="5">
        <v>0</v>
      </c>
      <c r="AD61" s="5">
        <v>0</v>
      </c>
      <c r="AE61" s="5">
        <f t="shared" ref="AE61" si="92">SUM(B61:AD61)</f>
        <v>328704.25</v>
      </c>
      <c r="AF61" s="5">
        <f t="shared" ref="AF61" si="93">ROUND(AE61*0.35,2)</f>
        <v>115046.49</v>
      </c>
    </row>
    <row r="62" spans="1:32" x14ac:dyDescent="0.25">
      <c r="A62" s="20">
        <f t="shared" si="2"/>
        <v>45472</v>
      </c>
      <c r="B62" s="5">
        <v>122794.5</v>
      </c>
      <c r="C62" s="5"/>
      <c r="D62" s="5"/>
      <c r="E62" s="5">
        <v>23530</v>
      </c>
      <c r="F62" s="5"/>
      <c r="G62" s="5"/>
      <c r="H62" s="5">
        <v>22696</v>
      </c>
      <c r="I62" s="5"/>
      <c r="J62" s="5"/>
      <c r="K62" s="5"/>
      <c r="L62" s="5">
        <v>23198</v>
      </c>
      <c r="M62" s="5"/>
      <c r="N62" s="5">
        <v>27066.25</v>
      </c>
      <c r="O62" s="5"/>
      <c r="P62" s="5"/>
      <c r="Q62" s="5"/>
      <c r="R62" s="5">
        <v>17151</v>
      </c>
      <c r="S62" s="5">
        <v>0</v>
      </c>
      <c r="T62" s="5"/>
      <c r="U62" s="5">
        <v>38797</v>
      </c>
      <c r="V62" s="5"/>
      <c r="W62" s="5"/>
      <c r="X62" s="5"/>
      <c r="Y62" s="5">
        <v>-3433</v>
      </c>
      <c r="Z62" s="5"/>
      <c r="AA62" s="5">
        <v>8466</v>
      </c>
      <c r="AB62" s="5">
        <v>0</v>
      </c>
      <c r="AC62" s="5">
        <v>0</v>
      </c>
      <c r="AD62" s="5">
        <v>0</v>
      </c>
      <c r="AE62" s="5">
        <f t="shared" ref="AE62" si="94">SUM(B62:AD62)</f>
        <v>280265.75</v>
      </c>
      <c r="AF62" s="5">
        <f t="shared" ref="AF62" si="95">ROUND(AE62*0.35,2)</f>
        <v>98093.01</v>
      </c>
    </row>
    <row r="63" spans="1:32" x14ac:dyDescent="0.25">
      <c r="A63" s="20">
        <v>45473</v>
      </c>
      <c r="B63" s="5">
        <v>1126.5</v>
      </c>
      <c r="C63" s="5"/>
      <c r="D63" s="5"/>
      <c r="E63" s="5">
        <v>3030</v>
      </c>
      <c r="F63" s="5"/>
      <c r="G63" s="5"/>
      <c r="H63" s="5">
        <v>1633</v>
      </c>
      <c r="I63" s="5"/>
      <c r="J63" s="5"/>
      <c r="K63" s="5"/>
      <c r="L63" s="5">
        <v>11176</v>
      </c>
      <c r="M63" s="5"/>
      <c r="N63" s="5">
        <v>-1508</v>
      </c>
      <c r="O63" s="5"/>
      <c r="P63" s="5"/>
      <c r="Q63" s="5"/>
      <c r="R63" s="5">
        <v>0</v>
      </c>
      <c r="S63" s="5">
        <v>0</v>
      </c>
      <c r="T63" s="5"/>
      <c r="U63" s="5">
        <v>3755</v>
      </c>
      <c r="V63" s="5"/>
      <c r="W63" s="5"/>
      <c r="X63" s="5"/>
      <c r="Y63" s="5">
        <v>1636</v>
      </c>
      <c r="Z63" s="5"/>
      <c r="AA63" s="5">
        <v>2281</v>
      </c>
      <c r="AB63" s="5">
        <v>0</v>
      </c>
      <c r="AC63" s="5">
        <v>0</v>
      </c>
      <c r="AD63" s="5">
        <v>0</v>
      </c>
      <c r="AE63" s="5">
        <f t="shared" ref="AE63" si="96">SUM(B63:AD63)</f>
        <v>23129.5</v>
      </c>
      <c r="AF63" s="5">
        <f t="shared" ref="AF63" si="97">ROUND(AE63*0.35,2)</f>
        <v>8095.33</v>
      </c>
    </row>
    <row r="64" spans="1:32" ht="15" customHeight="1" x14ac:dyDescent="0.25">
      <c r="A64" s="1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</row>
    <row r="65" spans="1:32" ht="15" customHeight="1" thickBot="1" x14ac:dyDescent="0.3">
      <c r="B65" s="6">
        <f t="shared" ref="B65:AF65" si="98">SUM(B10:B64)</f>
        <v>6213391.919999999</v>
      </c>
      <c r="C65" s="6">
        <f t="shared" si="98"/>
        <v>0</v>
      </c>
      <c r="D65" s="6">
        <f t="shared" si="98"/>
        <v>0</v>
      </c>
      <c r="E65" s="6">
        <f t="shared" si="98"/>
        <v>764141.93</v>
      </c>
      <c r="F65" s="6">
        <f t="shared" si="98"/>
        <v>0</v>
      </c>
      <c r="G65" s="6">
        <f t="shared" si="98"/>
        <v>0</v>
      </c>
      <c r="H65" s="6">
        <f t="shared" si="98"/>
        <v>1157971</v>
      </c>
      <c r="I65" s="6">
        <f t="shared" si="98"/>
        <v>0</v>
      </c>
      <c r="J65" s="6">
        <f t="shared" si="98"/>
        <v>0</v>
      </c>
      <c r="K65" s="6">
        <f t="shared" si="98"/>
        <v>0</v>
      </c>
      <c r="L65" s="6">
        <f t="shared" si="98"/>
        <v>1059359.06</v>
      </c>
      <c r="M65" s="6">
        <f t="shared" si="98"/>
        <v>0</v>
      </c>
      <c r="N65" s="6">
        <f t="shared" si="98"/>
        <v>1965617</v>
      </c>
      <c r="O65" s="6">
        <f t="shared" si="98"/>
        <v>0</v>
      </c>
      <c r="P65" s="6">
        <f t="shared" si="98"/>
        <v>0</v>
      </c>
      <c r="Q65" s="6">
        <f t="shared" si="98"/>
        <v>0</v>
      </c>
      <c r="R65" s="6">
        <f t="shared" si="98"/>
        <v>943615</v>
      </c>
      <c r="S65" s="6">
        <f t="shared" si="98"/>
        <v>0</v>
      </c>
      <c r="T65" s="6">
        <f t="shared" si="98"/>
        <v>0</v>
      </c>
      <c r="U65" s="6">
        <f t="shared" si="98"/>
        <v>2493998.65</v>
      </c>
      <c r="V65" s="6">
        <f t="shared" si="98"/>
        <v>0</v>
      </c>
      <c r="W65" s="6">
        <f t="shared" si="98"/>
        <v>0</v>
      </c>
      <c r="X65" s="6">
        <f t="shared" si="98"/>
        <v>0</v>
      </c>
      <c r="Y65" s="6">
        <f t="shared" si="98"/>
        <v>441875.6</v>
      </c>
      <c r="Z65" s="6">
        <f t="shared" si="98"/>
        <v>0</v>
      </c>
      <c r="AA65" s="6">
        <f t="shared" si="98"/>
        <v>654954</v>
      </c>
      <c r="AB65" s="6">
        <f t="shared" si="98"/>
        <v>0</v>
      </c>
      <c r="AC65" s="6">
        <f t="shared" si="98"/>
        <v>0</v>
      </c>
      <c r="AD65" s="6">
        <f t="shared" si="98"/>
        <v>0</v>
      </c>
      <c r="AE65" s="6">
        <f t="shared" si="98"/>
        <v>15694924.16</v>
      </c>
      <c r="AF65" s="6">
        <f t="shared" si="98"/>
        <v>5493223.4800000014</v>
      </c>
    </row>
    <row r="66" spans="1:32" ht="15" customHeight="1" thickTop="1" x14ac:dyDescent="0.25"/>
    <row r="67" spans="1:32" ht="15" customHeight="1" x14ac:dyDescent="0.25">
      <c r="A67" s="12" t="s">
        <v>35</v>
      </c>
    </row>
  </sheetData>
  <mergeCells count="2">
    <mergeCell ref="A8:AF8"/>
    <mergeCell ref="A1:AF1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topLeftCell="M1" zoomScaleNormal="100" workbookViewId="0">
      <pane ySplit="7" topLeftCell="A41" activePane="bottomLeft" state="frozen"/>
      <selection activeCell="P43" sqref="P43"/>
      <selection pane="bottomLeft" activeCell="AG63" sqref="AG63"/>
    </sheetView>
  </sheetViews>
  <sheetFormatPr defaultColWidth="10.7109375" defaultRowHeight="15" customHeight="1" x14ac:dyDescent="0.25"/>
  <cols>
    <col min="1" max="1" width="10.85546875" style="3" bestFit="1" customWidth="1"/>
    <col min="2" max="2" width="15.28515625" style="2" bestFit="1" customWidth="1"/>
    <col min="3" max="3" width="14.28515625" style="2" bestFit="1" customWidth="1"/>
    <col min="4" max="4" width="14.28515625" style="2" hidden="1" customWidth="1"/>
    <col min="5" max="5" width="14.28515625" style="2" bestFit="1" customWidth="1"/>
    <col min="6" max="7" width="14.28515625" style="2" hidden="1" customWidth="1"/>
    <col min="8" max="8" width="13.7109375" style="2" hidden="1" customWidth="1"/>
    <col min="9" max="10" width="14.28515625" style="2" bestFit="1" customWidth="1"/>
    <col min="11" max="11" width="13.7109375" style="2" customWidth="1"/>
    <col min="12" max="12" width="13.7109375" style="2" hidden="1" customWidth="1"/>
    <col min="13" max="14" width="14.28515625" style="2" bestFit="1" customWidth="1"/>
    <col min="15" max="15" width="14.28515625" style="2" customWidth="1"/>
    <col min="16" max="18" width="14.28515625" style="2" bestFit="1" customWidth="1"/>
    <col min="19" max="19" width="13.7109375" style="2" customWidth="1"/>
    <col min="20" max="21" width="14.28515625" style="2" bestFit="1" customWidth="1"/>
    <col min="22" max="22" width="14.28515625" style="2" hidden="1" customWidth="1"/>
    <col min="23" max="23" width="14.28515625" style="2" bestFit="1" customWidth="1"/>
    <col min="24" max="27" width="14.28515625" style="2" hidden="1" customWidth="1"/>
    <col min="28" max="28" width="14.28515625" style="2" bestFit="1" customWidth="1"/>
    <col min="29" max="29" width="14.5703125" style="2" customWidth="1"/>
    <col min="30" max="30" width="14.28515625" style="2" bestFit="1" customWidth="1"/>
    <col min="31" max="32" width="15.28515625" style="2" bestFit="1" customWidth="1"/>
    <col min="33" max="16384" width="10.7109375" style="2"/>
  </cols>
  <sheetData>
    <row r="1" spans="1:32" ht="15" customHeight="1" x14ac:dyDescent="0.25">
      <c r="A1" s="28" t="s">
        <v>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</row>
    <row r="2" spans="1:32" ht="15" customHeight="1" x14ac:dyDescent="0.25">
      <c r="B2" s="11"/>
      <c r="C2" s="11"/>
      <c r="D2" s="22"/>
      <c r="E2" s="11"/>
      <c r="F2" s="21"/>
      <c r="G2" s="22"/>
      <c r="H2" s="11"/>
      <c r="I2" s="11"/>
      <c r="J2" s="11"/>
      <c r="K2" s="11"/>
      <c r="L2" s="15"/>
      <c r="M2" s="13"/>
      <c r="N2" s="11"/>
      <c r="O2" s="11"/>
      <c r="P2" s="11"/>
      <c r="Q2" s="11"/>
      <c r="R2" s="11"/>
      <c r="S2" s="18"/>
      <c r="T2" s="11"/>
      <c r="U2" s="11"/>
      <c r="V2" s="22"/>
      <c r="W2" s="11"/>
      <c r="X2" s="11"/>
      <c r="Y2" s="17"/>
      <c r="Z2" s="22"/>
      <c r="AA2" s="16"/>
      <c r="AB2" s="11"/>
      <c r="AC2" s="11"/>
      <c r="AD2" s="11"/>
      <c r="AE2" s="11"/>
      <c r="AF2" s="11"/>
    </row>
    <row r="3" spans="1:32" s="10" customFormat="1" ht="38.25" customHeight="1" x14ac:dyDescent="0.2">
      <c r="A3" s="7"/>
      <c r="B3" s="8" t="s">
        <v>0</v>
      </c>
      <c r="C3" s="9" t="s">
        <v>1</v>
      </c>
      <c r="D3" s="9" t="s">
        <v>37</v>
      </c>
      <c r="E3" s="8" t="s">
        <v>2</v>
      </c>
      <c r="F3" s="9" t="s">
        <v>36</v>
      </c>
      <c r="G3" s="9" t="s">
        <v>38</v>
      </c>
      <c r="H3" s="9" t="s">
        <v>3</v>
      </c>
      <c r="I3" s="9" t="s">
        <v>4</v>
      </c>
      <c r="J3" s="9" t="s">
        <v>5</v>
      </c>
      <c r="K3" s="8" t="s">
        <v>6</v>
      </c>
      <c r="L3" s="9" t="s">
        <v>28</v>
      </c>
      <c r="M3" s="9" t="s">
        <v>25</v>
      </c>
      <c r="N3" s="9" t="s">
        <v>7</v>
      </c>
      <c r="O3" s="9" t="s">
        <v>8</v>
      </c>
      <c r="P3" s="8" t="s">
        <v>9</v>
      </c>
      <c r="Q3" s="8" t="s">
        <v>10</v>
      </c>
      <c r="R3" s="8" t="s">
        <v>11</v>
      </c>
      <c r="S3" s="9" t="s">
        <v>31</v>
      </c>
      <c r="T3" s="9" t="s">
        <v>12</v>
      </c>
      <c r="U3" s="8" t="s">
        <v>13</v>
      </c>
      <c r="V3" s="9" t="s">
        <v>39</v>
      </c>
      <c r="W3" s="8" t="s">
        <v>14</v>
      </c>
      <c r="X3" s="9" t="s">
        <v>30</v>
      </c>
      <c r="Y3" s="9" t="s">
        <v>29</v>
      </c>
      <c r="Z3" s="9" t="s">
        <v>42</v>
      </c>
      <c r="AA3" s="9" t="s">
        <v>27</v>
      </c>
      <c r="AB3" s="9" t="s">
        <v>15</v>
      </c>
      <c r="AC3" s="9" t="s">
        <v>17</v>
      </c>
      <c r="AD3" s="9" t="s">
        <v>16</v>
      </c>
      <c r="AE3" s="8" t="s">
        <v>18</v>
      </c>
      <c r="AF3" s="8" t="s">
        <v>20</v>
      </c>
    </row>
    <row r="4" spans="1:32" s="11" customFormat="1" ht="15" customHeight="1" x14ac:dyDescent="0.25">
      <c r="A4" s="3"/>
      <c r="B4" s="11">
        <v>20</v>
      </c>
      <c r="C4" s="11">
        <v>6</v>
      </c>
      <c r="D4" s="22">
        <v>0</v>
      </c>
      <c r="E4" s="11">
        <v>2</v>
      </c>
      <c r="F4" s="21">
        <v>0</v>
      </c>
      <c r="G4" s="22">
        <v>0</v>
      </c>
      <c r="I4" s="11">
        <v>2</v>
      </c>
      <c r="J4" s="11">
        <v>3</v>
      </c>
      <c r="K4" s="11">
        <v>1</v>
      </c>
      <c r="L4" s="15">
        <v>0</v>
      </c>
      <c r="M4" s="13">
        <v>2</v>
      </c>
      <c r="N4" s="11">
        <v>3</v>
      </c>
      <c r="O4" s="11">
        <v>2</v>
      </c>
      <c r="P4" s="11">
        <v>1</v>
      </c>
      <c r="Q4" s="11">
        <v>2</v>
      </c>
      <c r="R4" s="11">
        <v>17</v>
      </c>
      <c r="S4" s="18">
        <v>0</v>
      </c>
      <c r="T4" s="11">
        <v>18</v>
      </c>
      <c r="U4" s="11">
        <v>6</v>
      </c>
      <c r="V4" s="22">
        <v>0</v>
      </c>
      <c r="W4" s="11">
        <v>2</v>
      </c>
      <c r="X4" s="11">
        <v>0</v>
      </c>
      <c r="Y4" s="17">
        <v>0</v>
      </c>
      <c r="Z4" s="22">
        <v>0</v>
      </c>
      <c r="AA4" s="16">
        <v>0</v>
      </c>
      <c r="AB4" s="11">
        <v>6</v>
      </c>
      <c r="AC4" s="11">
        <v>2</v>
      </c>
      <c r="AD4" s="11">
        <v>2</v>
      </c>
      <c r="AE4" s="11">
        <f>SUM(B4:AD4)</f>
        <v>97</v>
      </c>
    </row>
    <row r="6" spans="1:32" ht="15" customHeight="1" x14ac:dyDescent="0.25">
      <c r="A6" s="19" t="s">
        <v>32</v>
      </c>
      <c r="B6" s="5">
        <v>17559030.5</v>
      </c>
      <c r="C6" s="5">
        <v>6235616</v>
      </c>
      <c r="D6" s="5">
        <v>0</v>
      </c>
      <c r="E6" s="5">
        <v>4877386</v>
      </c>
      <c r="F6" s="5">
        <v>478180.78</v>
      </c>
      <c r="G6" s="5">
        <v>0</v>
      </c>
      <c r="H6" s="5">
        <v>0</v>
      </c>
      <c r="I6" s="5">
        <v>1639028</v>
      </c>
      <c r="J6" s="5">
        <v>2501354.92</v>
      </c>
      <c r="K6" s="5">
        <v>200907</v>
      </c>
      <c r="L6" s="5">
        <v>0</v>
      </c>
      <c r="M6" s="5">
        <v>1174097.25</v>
      </c>
      <c r="N6" s="5">
        <v>6959065.5</v>
      </c>
      <c r="O6" s="5">
        <v>1776612.5</v>
      </c>
      <c r="P6" s="5">
        <v>1528116.5</v>
      </c>
      <c r="Q6" s="5">
        <v>1849272.5</v>
      </c>
      <c r="R6" s="5">
        <v>3333661</v>
      </c>
      <c r="S6" s="5">
        <v>0</v>
      </c>
      <c r="T6" s="5">
        <v>2824345.67</v>
      </c>
      <c r="U6" s="5">
        <v>5417928.5</v>
      </c>
      <c r="V6" s="5">
        <v>0</v>
      </c>
      <c r="W6" s="5">
        <v>1224391.5</v>
      </c>
      <c r="X6" s="5">
        <v>0</v>
      </c>
      <c r="Y6" s="5">
        <v>0</v>
      </c>
      <c r="Z6" s="5">
        <v>0</v>
      </c>
      <c r="AA6" s="5">
        <v>0</v>
      </c>
      <c r="AB6" s="5">
        <v>4148368</v>
      </c>
      <c r="AC6" s="5">
        <v>735702.5</v>
      </c>
      <c r="AD6" s="5">
        <v>1276412.5</v>
      </c>
      <c r="AE6" s="5">
        <v>65739477.119999997</v>
      </c>
      <c r="AF6" s="5">
        <v>23008817.050000001</v>
      </c>
    </row>
    <row r="8" spans="1:32" ht="15" customHeight="1" x14ac:dyDescent="0.25">
      <c r="A8" s="26" t="s">
        <v>33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</row>
    <row r="9" spans="1:32" ht="15" customHeight="1" x14ac:dyDescent="0.25">
      <c r="A9" s="1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ht="15" customHeight="1" x14ac:dyDescent="0.25">
      <c r="A10" s="20" t="s">
        <v>34</v>
      </c>
      <c r="B10" s="5">
        <v>83499.5</v>
      </c>
      <c r="C10" s="5">
        <v>73589.5</v>
      </c>
      <c r="D10" s="5">
        <v>0</v>
      </c>
      <c r="E10" s="5">
        <v>24530</v>
      </c>
      <c r="F10" s="5">
        <v>0</v>
      </c>
      <c r="G10" s="5">
        <v>0</v>
      </c>
      <c r="H10" s="5">
        <v>0</v>
      </c>
      <c r="I10" s="5">
        <v>13390</v>
      </c>
      <c r="J10" s="5">
        <v>27764</v>
      </c>
      <c r="K10" s="5">
        <v>4578</v>
      </c>
      <c r="L10" s="5">
        <v>0</v>
      </c>
      <c r="M10" s="5">
        <v>-6030</v>
      </c>
      <c r="N10" s="5">
        <v>23820.5</v>
      </c>
      <c r="O10" s="5">
        <v>2280</v>
      </c>
      <c r="P10" s="5">
        <v>11997</v>
      </c>
      <c r="Q10" s="5">
        <v>8826.75</v>
      </c>
      <c r="R10" s="5">
        <v>18824</v>
      </c>
      <c r="S10" s="5">
        <v>0</v>
      </c>
      <c r="T10" s="5">
        <v>14513.5</v>
      </c>
      <c r="U10" s="5">
        <v>36046.5</v>
      </c>
      <c r="V10" s="5">
        <v>0</v>
      </c>
      <c r="W10" s="5">
        <v>10965.75</v>
      </c>
      <c r="X10" s="5">
        <v>0</v>
      </c>
      <c r="Y10" s="5">
        <v>0</v>
      </c>
      <c r="Z10" s="5">
        <v>0</v>
      </c>
      <c r="AA10" s="5">
        <v>0</v>
      </c>
      <c r="AB10" s="5">
        <v>27569.5</v>
      </c>
      <c r="AC10" s="5">
        <v>7578.5</v>
      </c>
      <c r="AD10" s="5">
        <v>1064.5</v>
      </c>
      <c r="AE10" s="5">
        <f t="shared" ref="AE10:AE15" si="0">SUM(B10:AD10)</f>
        <v>384807.5</v>
      </c>
      <c r="AF10" s="5">
        <f>ROUND(AE10*0.35,2)-0.01</f>
        <v>134682.62</v>
      </c>
    </row>
    <row r="11" spans="1:32" ht="15" customHeight="1" x14ac:dyDescent="0.25">
      <c r="A11" s="20">
        <v>45115</v>
      </c>
      <c r="B11" s="5">
        <v>344434</v>
      </c>
      <c r="C11" s="5">
        <v>156041.5</v>
      </c>
      <c r="D11" s="5">
        <v>0</v>
      </c>
      <c r="E11" s="5">
        <v>66523</v>
      </c>
      <c r="F11" s="5">
        <v>0</v>
      </c>
      <c r="G11" s="5">
        <v>0</v>
      </c>
      <c r="H11" s="5">
        <v>0</v>
      </c>
      <c r="I11" s="5">
        <v>66236</v>
      </c>
      <c r="J11" s="5">
        <v>98924</v>
      </c>
      <c r="K11" s="5">
        <v>7414</v>
      </c>
      <c r="L11" s="5">
        <v>0</v>
      </c>
      <c r="M11" s="5">
        <v>63126</v>
      </c>
      <c r="N11" s="5">
        <v>82762.75</v>
      </c>
      <c r="O11" s="5">
        <v>71329</v>
      </c>
      <c r="P11" s="5">
        <v>52196</v>
      </c>
      <c r="Q11" s="5">
        <v>33019.5</v>
      </c>
      <c r="R11" s="5">
        <v>72418</v>
      </c>
      <c r="S11" s="5">
        <v>0</v>
      </c>
      <c r="T11" s="5">
        <v>-3000.5</v>
      </c>
      <c r="U11" s="5">
        <v>130664.5</v>
      </c>
      <c r="V11" s="5">
        <v>0</v>
      </c>
      <c r="W11" s="5">
        <v>24677</v>
      </c>
      <c r="X11" s="5">
        <v>0</v>
      </c>
      <c r="Y11" s="5">
        <v>0</v>
      </c>
      <c r="Z11" s="5">
        <v>0</v>
      </c>
      <c r="AA11" s="5">
        <v>0</v>
      </c>
      <c r="AB11" s="5">
        <v>101813</v>
      </c>
      <c r="AC11" s="5">
        <v>48901</v>
      </c>
      <c r="AD11" s="5">
        <v>39139</v>
      </c>
      <c r="AE11" s="5">
        <f t="shared" si="0"/>
        <v>1456617.75</v>
      </c>
      <c r="AF11" s="5">
        <f t="shared" ref="AF11:AF16" si="1">ROUND(AE11*0.35,2)</f>
        <v>509816.21</v>
      </c>
    </row>
    <row r="12" spans="1:32" ht="15" customHeight="1" x14ac:dyDescent="0.25">
      <c r="A12" s="20">
        <f t="shared" ref="A12:A63" si="2">A11+7</f>
        <v>45122</v>
      </c>
      <c r="B12" s="5">
        <v>248974</v>
      </c>
      <c r="C12" s="5">
        <v>-32504</v>
      </c>
      <c r="D12" s="5">
        <v>0</v>
      </c>
      <c r="E12" s="5">
        <v>50204</v>
      </c>
      <c r="F12" s="5">
        <v>0</v>
      </c>
      <c r="G12" s="5">
        <v>0</v>
      </c>
      <c r="H12" s="5">
        <v>0</v>
      </c>
      <c r="I12" s="5">
        <v>21250</v>
      </c>
      <c r="J12" s="5">
        <v>66170</v>
      </c>
      <c r="K12" s="5">
        <v>3357</v>
      </c>
      <c r="L12" s="5">
        <v>0</v>
      </c>
      <c r="M12" s="5">
        <v>-22107</v>
      </c>
      <c r="N12" s="5">
        <v>143168.5</v>
      </c>
      <c r="O12" s="5">
        <v>26914</v>
      </c>
      <c r="P12" s="5">
        <v>26786</v>
      </c>
      <c r="Q12" s="5">
        <v>40733</v>
      </c>
      <c r="R12" s="5">
        <v>67422</v>
      </c>
      <c r="S12" s="5">
        <v>0</v>
      </c>
      <c r="T12" s="5">
        <v>56962.5</v>
      </c>
      <c r="U12" s="5">
        <v>136441</v>
      </c>
      <c r="V12" s="5">
        <v>0</v>
      </c>
      <c r="W12" s="5">
        <v>18701.75</v>
      </c>
      <c r="X12" s="5">
        <v>0</v>
      </c>
      <c r="Y12" s="5">
        <v>0</v>
      </c>
      <c r="Z12" s="5">
        <v>0</v>
      </c>
      <c r="AA12" s="5">
        <v>0</v>
      </c>
      <c r="AB12" s="5">
        <v>87114</v>
      </c>
      <c r="AC12" s="5">
        <v>37997.5</v>
      </c>
      <c r="AD12" s="5">
        <v>11477</v>
      </c>
      <c r="AE12" s="5">
        <f t="shared" si="0"/>
        <v>989061.25</v>
      </c>
      <c r="AF12" s="5">
        <f t="shared" si="1"/>
        <v>346171.44</v>
      </c>
    </row>
    <row r="13" spans="1:32" ht="15" customHeight="1" x14ac:dyDescent="0.25">
      <c r="A13" s="20">
        <f t="shared" si="2"/>
        <v>45129</v>
      </c>
      <c r="B13" s="5">
        <v>273087.5</v>
      </c>
      <c r="C13" s="5">
        <v>63767</v>
      </c>
      <c r="D13" s="5">
        <v>0</v>
      </c>
      <c r="E13" s="5">
        <v>-25746</v>
      </c>
      <c r="F13" s="5">
        <v>0</v>
      </c>
      <c r="G13" s="5">
        <v>0</v>
      </c>
      <c r="H13" s="5">
        <v>0</v>
      </c>
      <c r="I13" s="5">
        <v>41489</v>
      </c>
      <c r="J13" s="5">
        <v>68641</v>
      </c>
      <c r="K13" s="5">
        <v>2280</v>
      </c>
      <c r="L13" s="5">
        <v>0</v>
      </c>
      <c r="M13" s="5">
        <v>31026.25</v>
      </c>
      <c r="N13" s="5">
        <v>49322.25</v>
      </c>
      <c r="O13" s="5">
        <v>42861</v>
      </c>
      <c r="P13" s="5">
        <v>42580</v>
      </c>
      <c r="Q13" s="5">
        <v>28512.75</v>
      </c>
      <c r="R13" s="5">
        <v>65026</v>
      </c>
      <c r="S13" s="5">
        <v>0</v>
      </c>
      <c r="T13" s="5">
        <v>45814</v>
      </c>
      <c r="U13" s="5">
        <v>58220.5</v>
      </c>
      <c r="V13" s="5">
        <v>0</v>
      </c>
      <c r="W13" s="5">
        <v>22776.5</v>
      </c>
      <c r="X13" s="5">
        <v>0</v>
      </c>
      <c r="Y13" s="5">
        <v>0</v>
      </c>
      <c r="Z13" s="5">
        <v>0</v>
      </c>
      <c r="AA13" s="5">
        <v>0</v>
      </c>
      <c r="AB13" s="5">
        <v>93618</v>
      </c>
      <c r="AC13" s="5">
        <v>31061</v>
      </c>
      <c r="AD13" s="5">
        <v>23056.5</v>
      </c>
      <c r="AE13" s="5">
        <f t="shared" si="0"/>
        <v>957393.25</v>
      </c>
      <c r="AF13" s="5">
        <f t="shared" si="1"/>
        <v>335087.64</v>
      </c>
    </row>
    <row r="14" spans="1:32" ht="15" customHeight="1" x14ac:dyDescent="0.25">
      <c r="A14" s="20">
        <f t="shared" si="2"/>
        <v>45136</v>
      </c>
      <c r="B14" s="5">
        <v>301368.5</v>
      </c>
      <c r="C14" s="5">
        <v>194920</v>
      </c>
      <c r="D14" s="5">
        <v>0</v>
      </c>
      <c r="E14" s="5">
        <v>152621</v>
      </c>
      <c r="F14" s="5">
        <v>0</v>
      </c>
      <c r="G14" s="5">
        <v>0</v>
      </c>
      <c r="H14" s="5">
        <v>0</v>
      </c>
      <c r="I14" s="5">
        <v>35466</v>
      </c>
      <c r="J14" s="5">
        <v>90133</v>
      </c>
      <c r="K14" s="5">
        <v>961</v>
      </c>
      <c r="L14" s="5">
        <v>0</v>
      </c>
      <c r="M14" s="5">
        <v>164546.25</v>
      </c>
      <c r="N14" s="5">
        <v>249150.5</v>
      </c>
      <c r="O14" s="5">
        <v>28333</v>
      </c>
      <c r="P14" s="5">
        <v>56597.5</v>
      </c>
      <c r="Q14" s="5">
        <v>39272.5</v>
      </c>
      <c r="R14" s="5">
        <v>67253</v>
      </c>
      <c r="S14" s="5">
        <v>0</v>
      </c>
      <c r="T14" s="5">
        <v>53569.5</v>
      </c>
      <c r="U14" s="5">
        <v>142316</v>
      </c>
      <c r="V14" s="5">
        <v>0</v>
      </c>
      <c r="W14" s="5">
        <v>21950.25</v>
      </c>
      <c r="X14" s="5">
        <v>0</v>
      </c>
      <c r="Y14" s="5">
        <v>0</v>
      </c>
      <c r="Z14" s="5">
        <v>0</v>
      </c>
      <c r="AA14" s="5">
        <v>0</v>
      </c>
      <c r="AB14" s="5">
        <v>56205</v>
      </c>
      <c r="AC14" s="5">
        <v>31578.5</v>
      </c>
      <c r="AD14" s="5">
        <v>15166.5</v>
      </c>
      <c r="AE14" s="5">
        <f t="shared" si="0"/>
        <v>1701408</v>
      </c>
      <c r="AF14" s="5">
        <f t="shared" si="1"/>
        <v>595492.80000000005</v>
      </c>
    </row>
    <row r="15" spans="1:32" ht="15" customHeight="1" x14ac:dyDescent="0.25">
      <c r="A15" s="20">
        <f t="shared" si="2"/>
        <v>45143</v>
      </c>
      <c r="B15" s="5">
        <v>296813</v>
      </c>
      <c r="C15" s="5">
        <v>229751.5</v>
      </c>
      <c r="D15" s="5">
        <v>0</v>
      </c>
      <c r="E15" s="5">
        <v>65685</v>
      </c>
      <c r="F15" s="5">
        <v>0</v>
      </c>
      <c r="G15" s="5">
        <v>0</v>
      </c>
      <c r="H15" s="5">
        <v>0</v>
      </c>
      <c r="I15" s="5">
        <v>34068</v>
      </c>
      <c r="J15" s="5">
        <v>53292</v>
      </c>
      <c r="K15" s="5">
        <v>5079</v>
      </c>
      <c r="L15" s="5">
        <v>0</v>
      </c>
      <c r="M15" s="5">
        <v>87817</v>
      </c>
      <c r="N15" s="5">
        <v>123955.5</v>
      </c>
      <c r="O15" s="5">
        <v>36666</v>
      </c>
      <c r="P15" s="5">
        <v>26316.5</v>
      </c>
      <c r="Q15" s="5">
        <v>41466</v>
      </c>
      <c r="R15" s="5">
        <v>65252</v>
      </c>
      <c r="S15" s="5">
        <v>0</v>
      </c>
      <c r="T15" s="5">
        <v>28727.5</v>
      </c>
      <c r="U15" s="5">
        <v>60255.5</v>
      </c>
      <c r="V15" s="5">
        <v>0</v>
      </c>
      <c r="W15" s="5">
        <v>7464.5</v>
      </c>
      <c r="X15" s="5">
        <v>0</v>
      </c>
      <c r="Y15" s="5">
        <v>0</v>
      </c>
      <c r="Z15" s="5">
        <v>0</v>
      </c>
      <c r="AA15" s="5">
        <v>0</v>
      </c>
      <c r="AB15" s="5">
        <v>73818.5</v>
      </c>
      <c r="AC15" s="5">
        <v>26552</v>
      </c>
      <c r="AD15" s="5">
        <v>24348</v>
      </c>
      <c r="AE15" s="5">
        <f t="shared" si="0"/>
        <v>1287327.5</v>
      </c>
      <c r="AF15" s="5">
        <f t="shared" si="1"/>
        <v>450564.63</v>
      </c>
    </row>
    <row r="16" spans="1:32" ht="15" customHeight="1" x14ac:dyDescent="0.25">
      <c r="A16" s="20">
        <f t="shared" si="2"/>
        <v>45150</v>
      </c>
      <c r="B16" s="5">
        <v>242513</v>
      </c>
      <c r="C16" s="5">
        <v>91160</v>
      </c>
      <c r="D16" s="5">
        <v>0</v>
      </c>
      <c r="E16" s="5">
        <v>34019</v>
      </c>
      <c r="F16" s="5">
        <v>0</v>
      </c>
      <c r="G16" s="5">
        <v>0</v>
      </c>
      <c r="H16" s="5">
        <v>0</v>
      </c>
      <c r="I16" s="5">
        <v>18696</v>
      </c>
      <c r="J16" s="5">
        <v>71744</v>
      </c>
      <c r="K16" s="5">
        <v>3358</v>
      </c>
      <c r="L16" s="5">
        <v>0</v>
      </c>
      <c r="M16" s="5">
        <v>4503.5</v>
      </c>
      <c r="N16" s="5">
        <v>75267.5</v>
      </c>
      <c r="O16" s="5">
        <v>26078</v>
      </c>
      <c r="P16" s="5">
        <v>-19881</v>
      </c>
      <c r="Q16" s="5">
        <v>39217.5</v>
      </c>
      <c r="R16" s="5">
        <v>61061</v>
      </c>
      <c r="S16" s="5">
        <v>0</v>
      </c>
      <c r="T16" s="5">
        <v>51986.75</v>
      </c>
      <c r="U16" s="5">
        <v>73419.5</v>
      </c>
      <c r="V16" s="5">
        <v>0</v>
      </c>
      <c r="W16" s="5">
        <v>20211.25</v>
      </c>
      <c r="X16" s="5">
        <v>0</v>
      </c>
      <c r="Y16" s="5">
        <v>0</v>
      </c>
      <c r="Z16" s="5">
        <v>0</v>
      </c>
      <c r="AA16" s="5">
        <v>0</v>
      </c>
      <c r="AB16" s="5">
        <v>79627</v>
      </c>
      <c r="AC16" s="5">
        <v>14351.5</v>
      </c>
      <c r="AD16" s="5">
        <v>5763.5</v>
      </c>
      <c r="AE16" s="5">
        <f t="shared" ref="AE16" si="3">SUM(B16:AD16)</f>
        <v>893096</v>
      </c>
      <c r="AF16" s="5">
        <f t="shared" si="1"/>
        <v>312583.59999999998</v>
      </c>
    </row>
    <row r="17" spans="1:32" ht="15" customHeight="1" x14ac:dyDescent="0.25">
      <c r="A17" s="20">
        <f t="shared" si="2"/>
        <v>45157</v>
      </c>
      <c r="B17" s="5">
        <v>264131</v>
      </c>
      <c r="C17" s="5">
        <v>152436.5</v>
      </c>
      <c r="D17" s="5">
        <v>0</v>
      </c>
      <c r="E17" s="5">
        <v>121334</v>
      </c>
      <c r="F17" s="5">
        <v>0</v>
      </c>
      <c r="G17" s="5">
        <v>0</v>
      </c>
      <c r="H17" s="5">
        <v>0</v>
      </c>
      <c r="I17" s="5">
        <v>36780</v>
      </c>
      <c r="J17" s="5">
        <v>57432</v>
      </c>
      <c r="K17" s="5">
        <v>13108</v>
      </c>
      <c r="L17" s="5">
        <v>0</v>
      </c>
      <c r="M17" s="5">
        <v>71825.5</v>
      </c>
      <c r="N17" s="5">
        <v>67127</v>
      </c>
      <c r="O17" s="5">
        <v>58797</v>
      </c>
      <c r="P17" s="5">
        <v>57762</v>
      </c>
      <c r="Q17" s="5">
        <v>383.5</v>
      </c>
      <c r="R17" s="5">
        <v>61690</v>
      </c>
      <c r="S17" s="5">
        <v>0</v>
      </c>
      <c r="T17" s="5">
        <v>35962.5</v>
      </c>
      <c r="U17" s="5">
        <v>122721</v>
      </c>
      <c r="V17" s="5">
        <v>0</v>
      </c>
      <c r="W17" s="5">
        <v>12659.5</v>
      </c>
      <c r="X17" s="5">
        <v>0</v>
      </c>
      <c r="Y17" s="5">
        <v>0</v>
      </c>
      <c r="Z17" s="5">
        <v>0</v>
      </c>
      <c r="AA17" s="5">
        <v>0</v>
      </c>
      <c r="AB17" s="5">
        <v>46327</v>
      </c>
      <c r="AC17" s="5">
        <v>35597.5</v>
      </c>
      <c r="AD17" s="5">
        <v>23710.5</v>
      </c>
      <c r="AE17" s="5">
        <f t="shared" ref="AE17" si="4">SUM(B17:AD17)</f>
        <v>1239784.5</v>
      </c>
      <c r="AF17" s="5">
        <f t="shared" ref="AF17" si="5">ROUND(AE17*0.35,2)</f>
        <v>433924.58</v>
      </c>
    </row>
    <row r="18" spans="1:32" ht="15" customHeight="1" x14ac:dyDescent="0.25">
      <c r="A18" s="20">
        <f t="shared" si="2"/>
        <v>45164</v>
      </c>
      <c r="B18" s="5">
        <v>322163</v>
      </c>
      <c r="C18" s="5">
        <v>189970.5</v>
      </c>
      <c r="D18" s="5">
        <v>0</v>
      </c>
      <c r="E18" s="5">
        <v>159753</v>
      </c>
      <c r="F18" s="5">
        <v>0</v>
      </c>
      <c r="G18" s="5">
        <v>0</v>
      </c>
      <c r="H18" s="5">
        <v>0</v>
      </c>
      <c r="I18" s="5">
        <v>10281</v>
      </c>
      <c r="J18" s="5">
        <v>77766</v>
      </c>
      <c r="K18" s="5">
        <v>3961</v>
      </c>
      <c r="L18" s="5">
        <v>0</v>
      </c>
      <c r="M18" s="5">
        <v>8000.5</v>
      </c>
      <c r="N18" s="5">
        <v>-25487</v>
      </c>
      <c r="O18" s="5">
        <v>31421</v>
      </c>
      <c r="P18" s="5">
        <v>46589.5</v>
      </c>
      <c r="Q18" s="5">
        <v>31042.75</v>
      </c>
      <c r="R18" s="5">
        <v>68803</v>
      </c>
      <c r="S18" s="5">
        <v>0</v>
      </c>
      <c r="T18" s="5">
        <v>39819.5</v>
      </c>
      <c r="U18" s="5">
        <v>85442.5</v>
      </c>
      <c r="V18" s="5">
        <v>0</v>
      </c>
      <c r="W18" s="5">
        <v>13478.25</v>
      </c>
      <c r="X18" s="5">
        <v>0</v>
      </c>
      <c r="Y18" s="5">
        <v>0</v>
      </c>
      <c r="Z18" s="5">
        <v>0</v>
      </c>
      <c r="AA18" s="5">
        <v>0</v>
      </c>
      <c r="AB18" s="5">
        <v>71695</v>
      </c>
      <c r="AC18" s="5">
        <v>1569</v>
      </c>
      <c r="AD18" s="5">
        <v>15555</v>
      </c>
      <c r="AE18" s="5">
        <f t="shared" ref="AE18" si="6">SUM(B18:AD18)</f>
        <v>1151823.5</v>
      </c>
      <c r="AF18" s="5">
        <f t="shared" ref="AF18" si="7">ROUND(AE18*0.35,2)</f>
        <v>403138.23</v>
      </c>
    </row>
    <row r="19" spans="1:32" ht="15" customHeight="1" x14ac:dyDescent="0.25">
      <c r="A19" s="20">
        <f t="shared" si="2"/>
        <v>45171</v>
      </c>
      <c r="B19" s="5">
        <v>298292</v>
      </c>
      <c r="C19" s="5">
        <v>95602</v>
      </c>
      <c r="D19" s="5">
        <v>0</v>
      </c>
      <c r="E19" s="5">
        <v>88295</v>
      </c>
      <c r="F19" s="5">
        <v>0</v>
      </c>
      <c r="G19" s="5">
        <v>0</v>
      </c>
      <c r="H19" s="5">
        <v>0</v>
      </c>
      <c r="I19" s="5">
        <v>43513.5</v>
      </c>
      <c r="J19" s="5">
        <v>52922</v>
      </c>
      <c r="K19" s="5">
        <v>4173</v>
      </c>
      <c r="L19" s="5">
        <v>0</v>
      </c>
      <c r="M19" s="5">
        <v>100729</v>
      </c>
      <c r="N19" s="5">
        <v>132224.75</v>
      </c>
      <c r="O19" s="5">
        <v>28066</v>
      </c>
      <c r="P19" s="5">
        <v>29045.5</v>
      </c>
      <c r="Q19" s="5">
        <v>13371.5</v>
      </c>
      <c r="R19" s="5">
        <v>62628</v>
      </c>
      <c r="S19" s="5">
        <v>0</v>
      </c>
      <c r="T19" s="5">
        <v>71410</v>
      </c>
      <c r="U19" s="5">
        <v>146732</v>
      </c>
      <c r="V19" s="5">
        <v>0</v>
      </c>
      <c r="W19" s="5">
        <v>23190.5</v>
      </c>
      <c r="X19" s="5">
        <v>0</v>
      </c>
      <c r="Y19" s="5">
        <v>0</v>
      </c>
      <c r="Z19" s="5">
        <v>0</v>
      </c>
      <c r="AA19" s="5">
        <v>0</v>
      </c>
      <c r="AB19" s="5">
        <v>97121</v>
      </c>
      <c r="AC19" s="5">
        <v>14546</v>
      </c>
      <c r="AD19" s="5">
        <v>10070.5</v>
      </c>
      <c r="AE19" s="5">
        <f t="shared" ref="AE19" si="8">SUM(B19:AD19)</f>
        <v>1311932.25</v>
      </c>
      <c r="AF19" s="5">
        <f t="shared" ref="AF19" si="9">ROUND(AE19*0.35,2)</f>
        <v>459176.29</v>
      </c>
    </row>
    <row r="20" spans="1:32" ht="15" customHeight="1" x14ac:dyDescent="0.25">
      <c r="A20" s="20">
        <f t="shared" si="2"/>
        <v>45178</v>
      </c>
      <c r="B20" s="5">
        <v>315022.5</v>
      </c>
      <c r="C20" s="5">
        <v>181699</v>
      </c>
      <c r="D20" s="5">
        <v>0</v>
      </c>
      <c r="E20" s="5">
        <v>24630</v>
      </c>
      <c r="F20" s="5">
        <v>0</v>
      </c>
      <c r="G20" s="5">
        <v>0</v>
      </c>
      <c r="H20" s="5">
        <v>0</v>
      </c>
      <c r="I20" s="5">
        <v>46938</v>
      </c>
      <c r="J20" s="5">
        <v>109158</v>
      </c>
      <c r="K20" s="5">
        <v>3044</v>
      </c>
      <c r="L20" s="5">
        <v>0</v>
      </c>
      <c r="M20" s="5">
        <v>101125</v>
      </c>
      <c r="N20" s="5">
        <v>149945</v>
      </c>
      <c r="O20" s="5">
        <v>17462</v>
      </c>
      <c r="P20" s="5">
        <v>30067</v>
      </c>
      <c r="Q20" s="5">
        <v>42354</v>
      </c>
      <c r="R20" s="5">
        <v>73252</v>
      </c>
      <c r="S20" s="5">
        <v>9850</v>
      </c>
      <c r="T20" s="5">
        <v>76511.5</v>
      </c>
      <c r="U20" s="5">
        <v>54425.5</v>
      </c>
      <c r="V20" s="5">
        <v>0</v>
      </c>
      <c r="W20" s="5">
        <v>17886.75</v>
      </c>
      <c r="X20" s="5">
        <v>0</v>
      </c>
      <c r="Y20" s="5">
        <v>0</v>
      </c>
      <c r="Z20" s="5">
        <v>0</v>
      </c>
      <c r="AA20" s="5">
        <v>0</v>
      </c>
      <c r="AB20" s="5">
        <v>73321</v>
      </c>
      <c r="AC20" s="5">
        <v>36457</v>
      </c>
      <c r="AD20" s="5">
        <v>23092</v>
      </c>
      <c r="AE20" s="5">
        <f t="shared" ref="AE20" si="10">SUM(B20:AD20)</f>
        <v>1386240.25</v>
      </c>
      <c r="AF20" s="5">
        <f t="shared" ref="AF20" si="11">ROUND(AE20*0.35,2)</f>
        <v>485184.09</v>
      </c>
    </row>
    <row r="21" spans="1:32" ht="15" customHeight="1" x14ac:dyDescent="0.25">
      <c r="A21" s="20">
        <f t="shared" si="2"/>
        <v>45185</v>
      </c>
      <c r="B21" s="5">
        <v>237646.5</v>
      </c>
      <c r="C21" s="5">
        <v>-62011</v>
      </c>
      <c r="D21" s="5">
        <v>0</v>
      </c>
      <c r="E21" s="5">
        <v>94345</v>
      </c>
      <c r="F21" s="5">
        <v>0</v>
      </c>
      <c r="G21" s="5">
        <v>0</v>
      </c>
      <c r="H21" s="5">
        <v>0</v>
      </c>
      <c r="I21" s="5">
        <v>51601.5</v>
      </c>
      <c r="J21" s="5">
        <v>53379</v>
      </c>
      <c r="K21" s="5">
        <v>5792</v>
      </c>
      <c r="L21" s="5">
        <v>0</v>
      </c>
      <c r="M21" s="5">
        <v>67123.25</v>
      </c>
      <c r="N21" s="5">
        <v>106234.25</v>
      </c>
      <c r="O21" s="5">
        <v>32871</v>
      </c>
      <c r="P21" s="5">
        <v>39666</v>
      </c>
      <c r="Q21" s="5">
        <v>38623.25</v>
      </c>
      <c r="R21" s="5">
        <v>53966</v>
      </c>
      <c r="S21" s="5">
        <v>0</v>
      </c>
      <c r="T21" s="5">
        <v>31274.5</v>
      </c>
      <c r="U21" s="5">
        <v>117734.5</v>
      </c>
      <c r="V21" s="5">
        <v>0</v>
      </c>
      <c r="W21" s="5">
        <v>7275.25</v>
      </c>
      <c r="X21" s="5">
        <v>0</v>
      </c>
      <c r="Y21" s="5">
        <v>0</v>
      </c>
      <c r="Z21" s="5">
        <v>0</v>
      </c>
      <c r="AA21" s="5">
        <v>0</v>
      </c>
      <c r="AB21" s="5">
        <v>50355</v>
      </c>
      <c r="AC21" s="5">
        <v>10075</v>
      </c>
      <c r="AD21" s="5">
        <v>39574</v>
      </c>
      <c r="AE21" s="5">
        <f t="shared" ref="AE21" si="12">SUM(B21:AD21)</f>
        <v>975525</v>
      </c>
      <c r="AF21" s="5">
        <f t="shared" ref="AF21" si="13">ROUND(AE21*0.35,2)</f>
        <v>341433.75</v>
      </c>
    </row>
    <row r="22" spans="1:32" ht="15" customHeight="1" x14ac:dyDescent="0.25">
      <c r="A22" s="20">
        <f t="shared" si="2"/>
        <v>45192</v>
      </c>
      <c r="B22" s="5">
        <v>261272.5</v>
      </c>
      <c r="C22" s="5">
        <v>-31001</v>
      </c>
      <c r="D22" s="5">
        <v>0</v>
      </c>
      <c r="E22" s="5">
        <v>-11290</v>
      </c>
      <c r="F22" s="5">
        <v>0</v>
      </c>
      <c r="G22" s="5">
        <v>0</v>
      </c>
      <c r="H22" s="5">
        <v>0</v>
      </c>
      <c r="I22" s="5">
        <v>12688.5</v>
      </c>
      <c r="J22" s="5">
        <v>63243.5</v>
      </c>
      <c r="K22" s="5">
        <v>793</v>
      </c>
      <c r="L22" s="5">
        <v>0</v>
      </c>
      <c r="M22" s="5">
        <v>32221.75</v>
      </c>
      <c r="N22" s="5">
        <v>102848</v>
      </c>
      <c r="O22" s="5">
        <v>39596</v>
      </c>
      <c r="P22" s="5">
        <v>28725</v>
      </c>
      <c r="Q22" s="5">
        <v>20243.75</v>
      </c>
      <c r="R22" s="5">
        <v>55631</v>
      </c>
      <c r="S22" s="5">
        <v>0</v>
      </c>
      <c r="T22" s="5">
        <v>49333.5</v>
      </c>
      <c r="U22" s="5">
        <v>98672.5</v>
      </c>
      <c r="V22" s="5">
        <v>0</v>
      </c>
      <c r="W22" s="5">
        <v>8892.25</v>
      </c>
      <c r="X22" s="5">
        <v>0</v>
      </c>
      <c r="Y22" s="5">
        <v>0</v>
      </c>
      <c r="Z22" s="5">
        <v>0</v>
      </c>
      <c r="AA22" s="5">
        <v>0</v>
      </c>
      <c r="AB22" s="5">
        <v>46830</v>
      </c>
      <c r="AC22" s="5">
        <v>26745</v>
      </c>
      <c r="AD22" s="5">
        <v>11850.5</v>
      </c>
      <c r="AE22" s="5">
        <f t="shared" ref="AE22" si="14">SUM(B22:AD22)</f>
        <v>817295.75</v>
      </c>
      <c r="AF22" s="5">
        <f t="shared" ref="AF22" si="15">ROUND(AE22*0.35,2)</f>
        <v>286053.51</v>
      </c>
    </row>
    <row r="23" spans="1:32" ht="15" customHeight="1" x14ac:dyDescent="0.25">
      <c r="A23" s="20">
        <f t="shared" si="2"/>
        <v>45199</v>
      </c>
      <c r="B23" s="5">
        <v>317445.5</v>
      </c>
      <c r="C23" s="5">
        <v>182808</v>
      </c>
      <c r="D23" s="5">
        <v>0</v>
      </c>
      <c r="E23" s="5">
        <v>71401</v>
      </c>
      <c r="F23" s="5">
        <v>0</v>
      </c>
      <c r="G23" s="5">
        <v>0</v>
      </c>
      <c r="H23" s="5">
        <v>0</v>
      </c>
      <c r="I23" s="5">
        <v>34920.5</v>
      </c>
      <c r="J23" s="5">
        <v>29592.5</v>
      </c>
      <c r="K23" s="5">
        <v>8083</v>
      </c>
      <c r="L23" s="5">
        <v>0</v>
      </c>
      <c r="M23" s="5">
        <v>45389</v>
      </c>
      <c r="N23" s="5">
        <v>51831.75</v>
      </c>
      <c r="O23" s="5">
        <v>42288</v>
      </c>
      <c r="P23" s="5">
        <v>21210</v>
      </c>
      <c r="Q23" s="5">
        <v>35387.5</v>
      </c>
      <c r="R23" s="5">
        <v>55510</v>
      </c>
      <c r="S23" s="5">
        <v>0</v>
      </c>
      <c r="T23" s="5">
        <v>55580.5</v>
      </c>
      <c r="U23" s="5">
        <v>48080.5</v>
      </c>
      <c r="V23" s="5">
        <v>0</v>
      </c>
      <c r="W23" s="5">
        <v>23605</v>
      </c>
      <c r="X23" s="5">
        <v>0</v>
      </c>
      <c r="Y23" s="5">
        <v>0</v>
      </c>
      <c r="Z23" s="5">
        <v>0</v>
      </c>
      <c r="AA23" s="5">
        <v>0</v>
      </c>
      <c r="AB23" s="5">
        <v>70609</v>
      </c>
      <c r="AC23" s="5">
        <v>20846</v>
      </c>
      <c r="AD23" s="5">
        <v>35264</v>
      </c>
      <c r="AE23" s="5">
        <f t="shared" ref="AE23" si="16">SUM(B23:AD23)</f>
        <v>1149851.75</v>
      </c>
      <c r="AF23" s="5">
        <f t="shared" ref="AF23" si="17">ROUND(AE23*0.35,2)</f>
        <v>402448.11</v>
      </c>
    </row>
    <row r="24" spans="1:32" ht="15" customHeight="1" x14ac:dyDescent="0.25">
      <c r="A24" s="20">
        <f t="shared" si="2"/>
        <v>45206</v>
      </c>
      <c r="B24" s="5">
        <v>182739</v>
      </c>
      <c r="C24" s="5">
        <v>36246.5</v>
      </c>
      <c r="D24" s="5">
        <v>0</v>
      </c>
      <c r="E24" s="5">
        <v>41233</v>
      </c>
      <c r="F24" s="5">
        <v>0</v>
      </c>
      <c r="G24" s="5">
        <v>0</v>
      </c>
      <c r="H24" s="5">
        <v>0</v>
      </c>
      <c r="I24" s="5">
        <v>35046</v>
      </c>
      <c r="J24" s="5">
        <v>40181</v>
      </c>
      <c r="K24" s="5">
        <v>4019</v>
      </c>
      <c r="L24" s="5">
        <v>0</v>
      </c>
      <c r="M24" s="5">
        <v>12002</v>
      </c>
      <c r="N24" s="5">
        <v>66905.5</v>
      </c>
      <c r="O24" s="5">
        <v>17881</v>
      </c>
      <c r="P24" s="5">
        <v>24483</v>
      </c>
      <c r="Q24" s="5">
        <v>19297.5</v>
      </c>
      <c r="R24" s="5">
        <v>53082</v>
      </c>
      <c r="S24" s="5">
        <v>1960</v>
      </c>
      <c r="T24" s="5">
        <v>51753.5</v>
      </c>
      <c r="U24" s="5">
        <v>88011.5</v>
      </c>
      <c r="V24" s="5">
        <v>0</v>
      </c>
      <c r="W24" s="5">
        <v>24744</v>
      </c>
      <c r="X24" s="5">
        <v>0</v>
      </c>
      <c r="Y24" s="5">
        <v>0</v>
      </c>
      <c r="Z24" s="5">
        <v>0</v>
      </c>
      <c r="AA24" s="5">
        <v>0</v>
      </c>
      <c r="AB24" s="5">
        <v>26350</v>
      </c>
      <c r="AC24" s="5">
        <v>21122.5</v>
      </c>
      <c r="AD24" s="5">
        <v>26468.5</v>
      </c>
      <c r="AE24" s="5">
        <f t="shared" ref="AE24" si="18">SUM(B24:AD24)</f>
        <v>773525.5</v>
      </c>
      <c r="AF24" s="5">
        <f t="shared" ref="AF24" si="19">ROUND(AE24*0.35,2)</f>
        <v>270733.93</v>
      </c>
    </row>
    <row r="25" spans="1:32" ht="15" customHeight="1" x14ac:dyDescent="0.25">
      <c r="A25" s="20">
        <f t="shared" si="2"/>
        <v>45213</v>
      </c>
      <c r="B25" s="5">
        <v>264795</v>
      </c>
      <c r="C25" s="5">
        <v>243437</v>
      </c>
      <c r="D25" s="5">
        <v>0</v>
      </c>
      <c r="E25" s="5">
        <v>71899</v>
      </c>
      <c r="F25" s="5">
        <v>0</v>
      </c>
      <c r="G25" s="5">
        <v>0</v>
      </c>
      <c r="H25" s="5">
        <v>0</v>
      </c>
      <c r="I25" s="5">
        <v>35053</v>
      </c>
      <c r="J25" s="5">
        <v>74708</v>
      </c>
      <c r="K25" s="5">
        <v>10109</v>
      </c>
      <c r="L25" s="5">
        <v>0</v>
      </c>
      <c r="M25" s="5">
        <v>77346</v>
      </c>
      <c r="N25" s="5">
        <v>30670.5</v>
      </c>
      <c r="O25" s="5">
        <v>20669</v>
      </c>
      <c r="P25" s="5">
        <v>30340</v>
      </c>
      <c r="Q25" s="5">
        <v>17182</v>
      </c>
      <c r="R25" s="5">
        <v>54963</v>
      </c>
      <c r="S25" s="5">
        <v>2450</v>
      </c>
      <c r="T25" s="5">
        <v>55445.5</v>
      </c>
      <c r="U25" s="5">
        <v>147539</v>
      </c>
      <c r="V25" s="5">
        <v>0</v>
      </c>
      <c r="W25" s="5">
        <v>22723.25</v>
      </c>
      <c r="X25" s="5">
        <v>0</v>
      </c>
      <c r="Y25" s="5">
        <v>0</v>
      </c>
      <c r="Z25" s="5">
        <v>0</v>
      </c>
      <c r="AA25" s="5">
        <v>0</v>
      </c>
      <c r="AB25" s="5">
        <v>53594</v>
      </c>
      <c r="AC25" s="5">
        <v>30300.5</v>
      </c>
      <c r="AD25" s="5">
        <v>19919.5</v>
      </c>
      <c r="AE25" s="5">
        <f t="shared" ref="AE25" si="20">SUM(B25:AD25)</f>
        <v>1263143.25</v>
      </c>
      <c r="AF25" s="5">
        <f t="shared" ref="AF25" si="21">ROUND(AE25*0.35,2)</f>
        <v>442100.14</v>
      </c>
    </row>
    <row r="26" spans="1:32" ht="15" customHeight="1" x14ac:dyDescent="0.25">
      <c r="A26" s="20">
        <f t="shared" si="2"/>
        <v>45220</v>
      </c>
      <c r="B26" s="5">
        <v>288032</v>
      </c>
      <c r="C26" s="5">
        <v>231298.5</v>
      </c>
      <c r="D26" s="5">
        <v>0</v>
      </c>
      <c r="E26" s="5">
        <v>113895</v>
      </c>
      <c r="F26" s="5">
        <v>0</v>
      </c>
      <c r="G26" s="5">
        <v>0</v>
      </c>
      <c r="H26" s="5">
        <v>0</v>
      </c>
      <c r="I26" s="5">
        <v>31202</v>
      </c>
      <c r="J26" s="5">
        <v>23316</v>
      </c>
      <c r="K26" s="5">
        <v>8642</v>
      </c>
      <c r="L26" s="5">
        <v>0</v>
      </c>
      <c r="M26" s="5">
        <v>21936</v>
      </c>
      <c r="N26" s="5">
        <v>161422.75</v>
      </c>
      <c r="O26" s="5">
        <v>32096</v>
      </c>
      <c r="P26" s="5">
        <v>44160</v>
      </c>
      <c r="Q26" s="5">
        <v>12825.25</v>
      </c>
      <c r="R26" s="5">
        <v>57920</v>
      </c>
      <c r="S26" s="5">
        <v>1680</v>
      </c>
      <c r="T26" s="5">
        <v>12461</v>
      </c>
      <c r="U26" s="5">
        <v>119588.5</v>
      </c>
      <c r="V26" s="5">
        <v>0</v>
      </c>
      <c r="W26" s="5">
        <v>13593.25</v>
      </c>
      <c r="X26" s="5">
        <v>0</v>
      </c>
      <c r="Y26" s="5">
        <v>0</v>
      </c>
      <c r="Z26" s="5">
        <v>0</v>
      </c>
      <c r="AA26" s="5">
        <v>0</v>
      </c>
      <c r="AB26" s="5">
        <v>64004</v>
      </c>
      <c r="AC26" s="5">
        <v>19597</v>
      </c>
      <c r="AD26" s="5">
        <v>14981</v>
      </c>
      <c r="AE26" s="5">
        <f t="shared" ref="AE26" si="22">SUM(B26:AD26)</f>
        <v>1272650.25</v>
      </c>
      <c r="AF26" s="5">
        <f t="shared" ref="AF26" si="23">ROUND(AE26*0.35,2)</f>
        <v>445427.59</v>
      </c>
    </row>
    <row r="27" spans="1:32" ht="15" customHeight="1" x14ac:dyDescent="0.25">
      <c r="A27" s="20">
        <f t="shared" si="2"/>
        <v>45227</v>
      </c>
      <c r="B27" s="5">
        <v>268752.5</v>
      </c>
      <c r="C27" s="5">
        <v>155381.5</v>
      </c>
      <c r="D27" s="5">
        <v>0</v>
      </c>
      <c r="E27" s="5">
        <v>54642</v>
      </c>
      <c r="F27" s="5">
        <v>0</v>
      </c>
      <c r="G27" s="5">
        <v>0</v>
      </c>
      <c r="H27" s="5">
        <v>0</v>
      </c>
      <c r="I27" s="5">
        <v>34107</v>
      </c>
      <c r="J27" s="5">
        <v>32817</v>
      </c>
      <c r="K27" s="5">
        <v>11096</v>
      </c>
      <c r="L27" s="5">
        <v>0</v>
      </c>
      <c r="M27" s="5">
        <v>56285</v>
      </c>
      <c r="N27" s="5">
        <v>95471</v>
      </c>
      <c r="O27" s="5">
        <v>30039</v>
      </c>
      <c r="P27" s="5">
        <v>24636</v>
      </c>
      <c r="Q27" s="5">
        <v>32743.75</v>
      </c>
      <c r="R27" s="5">
        <v>52832</v>
      </c>
      <c r="S27" s="5">
        <v>1505</v>
      </c>
      <c r="T27" s="5">
        <v>29497.5</v>
      </c>
      <c r="U27" s="5">
        <v>131181</v>
      </c>
      <c r="V27" s="5">
        <v>0</v>
      </c>
      <c r="W27" s="5">
        <v>6810</v>
      </c>
      <c r="X27" s="5">
        <v>0</v>
      </c>
      <c r="Y27" s="5">
        <v>0</v>
      </c>
      <c r="Z27" s="5">
        <v>0</v>
      </c>
      <c r="AA27" s="5">
        <v>0</v>
      </c>
      <c r="AB27" s="5">
        <v>22525</v>
      </c>
      <c r="AC27" s="5">
        <v>17378.5</v>
      </c>
      <c r="AD27" s="5">
        <v>20350</v>
      </c>
      <c r="AE27" s="5">
        <f t="shared" ref="AE27" si="24">SUM(B27:AD27)</f>
        <v>1078049.75</v>
      </c>
      <c r="AF27" s="5">
        <f t="shared" ref="AF27" si="25">ROUND(AE27*0.35,2)</f>
        <v>377317.41</v>
      </c>
    </row>
    <row r="28" spans="1:32" ht="15" customHeight="1" x14ac:dyDescent="0.25">
      <c r="A28" s="20">
        <f t="shared" si="2"/>
        <v>45234</v>
      </c>
      <c r="B28" s="5">
        <v>235101.5</v>
      </c>
      <c r="C28" s="5">
        <v>197881.5</v>
      </c>
      <c r="D28" s="5">
        <v>0</v>
      </c>
      <c r="E28" s="5">
        <v>59512</v>
      </c>
      <c r="F28" s="5">
        <v>0</v>
      </c>
      <c r="G28" s="5">
        <v>0</v>
      </c>
      <c r="H28" s="5">
        <v>0</v>
      </c>
      <c r="I28" s="5">
        <v>43726</v>
      </c>
      <c r="J28" s="5">
        <v>61750</v>
      </c>
      <c r="K28" s="5">
        <v>3423</v>
      </c>
      <c r="L28" s="5">
        <v>0</v>
      </c>
      <c r="M28" s="5">
        <v>52162</v>
      </c>
      <c r="N28" s="5">
        <v>5733.75</v>
      </c>
      <c r="O28" s="5">
        <v>34276</v>
      </c>
      <c r="P28" s="5">
        <v>18077</v>
      </c>
      <c r="Q28" s="5">
        <v>34374.25</v>
      </c>
      <c r="R28" s="5">
        <v>59087</v>
      </c>
      <c r="S28" s="5">
        <v>1645</v>
      </c>
      <c r="T28" s="5">
        <v>27148</v>
      </c>
      <c r="U28" s="5">
        <v>122631</v>
      </c>
      <c r="V28" s="5">
        <v>0</v>
      </c>
      <c r="W28" s="5">
        <v>16114</v>
      </c>
      <c r="X28" s="5">
        <v>0</v>
      </c>
      <c r="Y28" s="5">
        <v>0</v>
      </c>
      <c r="Z28" s="5">
        <v>0</v>
      </c>
      <c r="AA28" s="5">
        <v>0</v>
      </c>
      <c r="AB28" s="5">
        <v>47463</v>
      </c>
      <c r="AC28" s="5">
        <v>28289.5</v>
      </c>
      <c r="AD28" s="5">
        <v>-9189</v>
      </c>
      <c r="AE28" s="5">
        <f t="shared" ref="AE28" si="26">SUM(B28:AD28)</f>
        <v>1039205.5</v>
      </c>
      <c r="AF28" s="5">
        <f t="shared" ref="AF28" si="27">ROUND(AE28*0.35,2)</f>
        <v>363721.93</v>
      </c>
    </row>
    <row r="29" spans="1:32" ht="15" customHeight="1" x14ac:dyDescent="0.25">
      <c r="A29" s="20">
        <f t="shared" si="2"/>
        <v>45241</v>
      </c>
      <c r="B29" s="5">
        <v>264448.5</v>
      </c>
      <c r="C29" s="5">
        <v>135076</v>
      </c>
      <c r="D29" s="5">
        <v>0</v>
      </c>
      <c r="E29" s="5">
        <v>42862</v>
      </c>
      <c r="F29" s="5">
        <v>0</v>
      </c>
      <c r="G29" s="5">
        <v>0</v>
      </c>
      <c r="H29" s="5">
        <v>0</v>
      </c>
      <c r="I29" s="5">
        <v>-17324</v>
      </c>
      <c r="J29" s="5">
        <v>50940</v>
      </c>
      <c r="K29" s="5">
        <v>5820</v>
      </c>
      <c r="L29" s="5">
        <v>0</v>
      </c>
      <c r="M29" s="5">
        <v>31404</v>
      </c>
      <c r="N29" s="5">
        <v>114935.5</v>
      </c>
      <c r="O29" s="5">
        <v>53758</v>
      </c>
      <c r="P29" s="5">
        <v>-6857</v>
      </c>
      <c r="Q29" s="5">
        <v>18900.25</v>
      </c>
      <c r="R29" s="5">
        <v>60120</v>
      </c>
      <c r="S29" s="5">
        <v>0</v>
      </c>
      <c r="T29" s="5">
        <v>69594</v>
      </c>
      <c r="U29" s="5">
        <v>111287</v>
      </c>
      <c r="V29" s="5">
        <v>0</v>
      </c>
      <c r="W29" s="5">
        <v>21995.25</v>
      </c>
      <c r="X29" s="5">
        <v>0</v>
      </c>
      <c r="Y29" s="5">
        <v>0</v>
      </c>
      <c r="Z29" s="5">
        <v>0</v>
      </c>
      <c r="AA29" s="5">
        <v>0</v>
      </c>
      <c r="AB29" s="5">
        <v>88738</v>
      </c>
      <c r="AC29" s="5">
        <v>-11179</v>
      </c>
      <c r="AD29" s="5">
        <v>19264</v>
      </c>
      <c r="AE29" s="5">
        <f t="shared" ref="AE29" si="28">SUM(B29:AD29)</f>
        <v>1053782.5</v>
      </c>
      <c r="AF29" s="5">
        <f t="shared" ref="AF29" si="29">ROUND(AE29*0.35,2)</f>
        <v>368823.88</v>
      </c>
    </row>
    <row r="30" spans="1:32" ht="15" customHeight="1" x14ac:dyDescent="0.25">
      <c r="A30" s="20">
        <f t="shared" si="2"/>
        <v>45248</v>
      </c>
      <c r="B30" s="5">
        <v>213671</v>
      </c>
      <c r="C30" s="5">
        <v>82131</v>
      </c>
      <c r="D30" s="5">
        <v>0</v>
      </c>
      <c r="E30" s="5">
        <v>101783</v>
      </c>
      <c r="F30" s="5">
        <v>0</v>
      </c>
      <c r="G30" s="5">
        <v>0</v>
      </c>
      <c r="H30" s="5">
        <v>0</v>
      </c>
      <c r="I30" s="5">
        <v>49015</v>
      </c>
      <c r="J30" s="5">
        <v>66427</v>
      </c>
      <c r="K30" s="5">
        <v>230</v>
      </c>
      <c r="L30" s="5">
        <v>0</v>
      </c>
      <c r="M30" s="5">
        <v>67971</v>
      </c>
      <c r="N30" s="5">
        <v>39331.5</v>
      </c>
      <c r="O30" s="5">
        <v>47983</v>
      </c>
      <c r="P30" s="5">
        <v>10942</v>
      </c>
      <c r="Q30" s="5">
        <v>32184.25</v>
      </c>
      <c r="R30" s="5">
        <v>55793</v>
      </c>
      <c r="S30" s="5">
        <v>0</v>
      </c>
      <c r="T30" s="5">
        <v>55782.5</v>
      </c>
      <c r="U30" s="5">
        <v>117978</v>
      </c>
      <c r="V30" s="5">
        <v>0</v>
      </c>
      <c r="W30" s="5">
        <v>13859.75</v>
      </c>
      <c r="X30" s="5">
        <v>0</v>
      </c>
      <c r="Y30" s="5">
        <v>0</v>
      </c>
      <c r="Z30" s="5">
        <v>0</v>
      </c>
      <c r="AA30" s="5">
        <v>0</v>
      </c>
      <c r="AB30" s="5">
        <v>51097</v>
      </c>
      <c r="AC30" s="5">
        <v>14046</v>
      </c>
      <c r="AD30" s="5">
        <v>15027</v>
      </c>
      <c r="AE30" s="5">
        <f t="shared" ref="AE30" si="30">SUM(B30:AD30)</f>
        <v>1035252</v>
      </c>
      <c r="AF30" s="5">
        <f t="shared" ref="AF30" si="31">ROUND(AE30*0.35,2)</f>
        <v>362338.2</v>
      </c>
    </row>
    <row r="31" spans="1:32" ht="15" customHeight="1" x14ac:dyDescent="0.25">
      <c r="A31" s="20">
        <f t="shared" si="2"/>
        <v>45255</v>
      </c>
      <c r="B31" s="5">
        <v>351237</v>
      </c>
      <c r="C31" s="5">
        <v>194763.5</v>
      </c>
      <c r="D31" s="5">
        <v>0</v>
      </c>
      <c r="E31" s="5">
        <v>139924</v>
      </c>
      <c r="F31" s="5">
        <v>0</v>
      </c>
      <c r="G31" s="5">
        <v>0</v>
      </c>
      <c r="H31" s="5">
        <v>0</v>
      </c>
      <c r="I31" s="5">
        <v>11686</v>
      </c>
      <c r="J31" s="5">
        <v>67510</v>
      </c>
      <c r="K31" s="5">
        <v>8447</v>
      </c>
      <c r="L31" s="5">
        <v>0</v>
      </c>
      <c r="M31" s="5">
        <v>49528.75</v>
      </c>
      <c r="N31" s="5">
        <v>79895</v>
      </c>
      <c r="O31" s="5">
        <v>45485</v>
      </c>
      <c r="P31" s="5">
        <v>44150</v>
      </c>
      <c r="Q31" s="5">
        <v>58068.75</v>
      </c>
      <c r="R31" s="5">
        <v>65883</v>
      </c>
      <c r="S31" s="5">
        <v>0</v>
      </c>
      <c r="T31" s="5">
        <v>47876.5</v>
      </c>
      <c r="U31" s="5">
        <v>85702.5</v>
      </c>
      <c r="V31" s="5">
        <v>0</v>
      </c>
      <c r="W31" s="5">
        <v>26294.75</v>
      </c>
      <c r="X31" s="5">
        <v>0</v>
      </c>
      <c r="Y31" s="5">
        <v>0</v>
      </c>
      <c r="Z31" s="5">
        <v>0</v>
      </c>
      <c r="AA31" s="5">
        <v>0</v>
      </c>
      <c r="AB31" s="5">
        <v>56930</v>
      </c>
      <c r="AC31" s="5">
        <v>27439.5</v>
      </c>
      <c r="AD31" s="5">
        <v>46101</v>
      </c>
      <c r="AE31" s="5">
        <f t="shared" ref="AE31" si="32">SUM(B31:AD31)</f>
        <v>1406922.25</v>
      </c>
      <c r="AF31" s="5">
        <f t="shared" ref="AF31" si="33">ROUND(AE31*0.35,2)</f>
        <v>492422.79</v>
      </c>
    </row>
    <row r="32" spans="1:32" ht="15" customHeight="1" x14ac:dyDescent="0.25">
      <c r="A32" s="20">
        <f t="shared" si="2"/>
        <v>45262</v>
      </c>
      <c r="B32" s="5">
        <v>209987</v>
      </c>
      <c r="C32" s="5">
        <v>114524.5</v>
      </c>
      <c r="D32" s="5">
        <v>0</v>
      </c>
      <c r="E32" s="5">
        <v>5485</v>
      </c>
      <c r="F32" s="5">
        <v>0</v>
      </c>
      <c r="G32" s="5">
        <v>0</v>
      </c>
      <c r="H32" s="5">
        <v>0</v>
      </c>
      <c r="I32" s="5">
        <v>-7850</v>
      </c>
      <c r="J32" s="5">
        <v>52461</v>
      </c>
      <c r="K32" s="5">
        <v>4958</v>
      </c>
      <c r="L32" s="5">
        <v>0</v>
      </c>
      <c r="M32" s="5">
        <v>50446.25</v>
      </c>
      <c r="N32" s="5">
        <v>142512.75</v>
      </c>
      <c r="O32" s="5">
        <v>5846</v>
      </c>
      <c r="P32" s="5">
        <v>57559</v>
      </c>
      <c r="Q32" s="5">
        <v>41473.5</v>
      </c>
      <c r="R32" s="5">
        <v>58711</v>
      </c>
      <c r="S32" s="5">
        <v>3015</v>
      </c>
      <c r="T32" s="5">
        <v>65397.25</v>
      </c>
      <c r="U32" s="5">
        <v>115904.5</v>
      </c>
      <c r="V32" s="5">
        <v>0</v>
      </c>
      <c r="W32" s="5">
        <v>4950.5</v>
      </c>
      <c r="X32" s="5">
        <v>0</v>
      </c>
      <c r="Y32" s="5">
        <v>0</v>
      </c>
      <c r="Z32" s="5">
        <v>0</v>
      </c>
      <c r="AA32" s="5">
        <v>0</v>
      </c>
      <c r="AB32" s="5">
        <v>62061</v>
      </c>
      <c r="AC32" s="5">
        <v>15541.5</v>
      </c>
      <c r="AD32" s="5">
        <v>25703.5</v>
      </c>
      <c r="AE32" s="5">
        <f t="shared" ref="AE32" si="34">SUM(B32:AD32)</f>
        <v>1028687.25</v>
      </c>
      <c r="AF32" s="5">
        <f t="shared" ref="AF32" si="35">ROUND(AE32*0.35,2)</f>
        <v>360040.54</v>
      </c>
    </row>
    <row r="33" spans="1:32" ht="15" customHeight="1" x14ac:dyDescent="0.25">
      <c r="A33" s="20">
        <f t="shared" si="2"/>
        <v>45269</v>
      </c>
      <c r="B33" s="5">
        <v>184015.5</v>
      </c>
      <c r="C33" s="5">
        <v>29353</v>
      </c>
      <c r="D33" s="5">
        <v>0</v>
      </c>
      <c r="E33" s="5">
        <v>50630</v>
      </c>
      <c r="F33" s="5">
        <v>0</v>
      </c>
      <c r="G33" s="5">
        <v>0</v>
      </c>
      <c r="H33" s="5">
        <v>0</v>
      </c>
      <c r="I33" s="5">
        <v>24394</v>
      </c>
      <c r="J33" s="5">
        <v>55026</v>
      </c>
      <c r="K33" s="5">
        <v>5541</v>
      </c>
      <c r="L33" s="5">
        <v>0</v>
      </c>
      <c r="M33" s="5">
        <v>-9075.5</v>
      </c>
      <c r="N33" s="5">
        <v>158486.25</v>
      </c>
      <c r="O33" s="5">
        <v>39542</v>
      </c>
      <c r="P33" s="5">
        <v>38309</v>
      </c>
      <c r="Q33" s="5">
        <v>21973.75</v>
      </c>
      <c r="R33" s="5">
        <v>59409</v>
      </c>
      <c r="S33" s="5">
        <v>0</v>
      </c>
      <c r="T33" s="5">
        <v>38596.25</v>
      </c>
      <c r="U33" s="5">
        <v>118013.5</v>
      </c>
      <c r="V33" s="5">
        <v>0</v>
      </c>
      <c r="W33" s="5">
        <v>27499</v>
      </c>
      <c r="X33" s="5">
        <v>0</v>
      </c>
      <c r="Y33" s="5">
        <v>0</v>
      </c>
      <c r="Z33" s="5">
        <v>0</v>
      </c>
      <c r="AA33" s="5">
        <v>0</v>
      </c>
      <c r="AB33" s="5">
        <v>39846</v>
      </c>
      <c r="AC33" s="5">
        <v>24413.5</v>
      </c>
      <c r="AD33" s="5">
        <v>11589</v>
      </c>
      <c r="AE33" s="5">
        <f t="shared" ref="AE33" si="36">SUM(B33:AD33)</f>
        <v>917561.25</v>
      </c>
      <c r="AF33" s="5">
        <f t="shared" ref="AF33" si="37">ROUND(AE33*0.35,2)</f>
        <v>321146.44</v>
      </c>
    </row>
    <row r="34" spans="1:32" ht="15" customHeight="1" x14ac:dyDescent="0.25">
      <c r="A34" s="20">
        <f t="shared" si="2"/>
        <v>45276</v>
      </c>
      <c r="B34" s="5">
        <v>359974</v>
      </c>
      <c r="C34" s="5">
        <v>149538</v>
      </c>
      <c r="D34" s="5">
        <v>0</v>
      </c>
      <c r="E34" s="5">
        <v>102002</v>
      </c>
      <c r="F34" s="5">
        <v>0</v>
      </c>
      <c r="G34" s="5">
        <v>0</v>
      </c>
      <c r="H34" s="5">
        <v>0</v>
      </c>
      <c r="I34" s="5">
        <v>36478</v>
      </c>
      <c r="J34" s="5">
        <v>64389</v>
      </c>
      <c r="K34" s="5">
        <v>6311</v>
      </c>
      <c r="L34" s="5">
        <v>0</v>
      </c>
      <c r="M34" s="5">
        <v>-11554.5</v>
      </c>
      <c r="N34" s="5">
        <v>137255.75</v>
      </c>
      <c r="O34" s="5">
        <v>-86</v>
      </c>
      <c r="P34" s="5">
        <v>38325</v>
      </c>
      <c r="Q34" s="5">
        <v>27424.25</v>
      </c>
      <c r="R34" s="5">
        <v>60653</v>
      </c>
      <c r="S34" s="5">
        <v>0</v>
      </c>
      <c r="T34" s="5">
        <v>12647</v>
      </c>
      <c r="U34" s="5">
        <v>88359.5</v>
      </c>
      <c r="V34" s="5">
        <v>0</v>
      </c>
      <c r="W34" s="5">
        <v>40181.75</v>
      </c>
      <c r="X34" s="5">
        <v>0</v>
      </c>
      <c r="Y34" s="5">
        <v>0</v>
      </c>
      <c r="Z34" s="5">
        <v>0</v>
      </c>
      <c r="AA34" s="5">
        <v>0</v>
      </c>
      <c r="AB34" s="5">
        <v>80072</v>
      </c>
      <c r="AC34" s="5">
        <v>21078.5</v>
      </c>
      <c r="AD34" s="5">
        <v>7145</v>
      </c>
      <c r="AE34" s="5">
        <f t="shared" ref="AE34" si="38">SUM(B34:AD34)</f>
        <v>1220193.25</v>
      </c>
      <c r="AF34" s="5">
        <f t="shared" ref="AF34" si="39">ROUND(AE34*0.35,2)</f>
        <v>427067.64</v>
      </c>
    </row>
    <row r="35" spans="1:32" ht="15" customHeight="1" x14ac:dyDescent="0.25">
      <c r="A35" s="20">
        <f t="shared" si="2"/>
        <v>45283</v>
      </c>
      <c r="B35" s="5">
        <v>239748.5</v>
      </c>
      <c r="C35" s="5">
        <v>91766.5</v>
      </c>
      <c r="D35" s="5">
        <v>0</v>
      </c>
      <c r="E35" s="5">
        <v>7569</v>
      </c>
      <c r="F35" s="5">
        <v>0</v>
      </c>
      <c r="G35" s="5">
        <v>0</v>
      </c>
      <c r="H35" s="5">
        <v>0</v>
      </c>
      <c r="I35" s="5">
        <v>54983</v>
      </c>
      <c r="J35" s="5">
        <v>37699</v>
      </c>
      <c r="K35" s="5">
        <v>2678</v>
      </c>
      <c r="L35" s="5">
        <v>0</v>
      </c>
      <c r="M35" s="5">
        <v>-23195</v>
      </c>
      <c r="N35" s="5">
        <v>157617.25</v>
      </c>
      <c r="O35" s="5">
        <v>53900</v>
      </c>
      <c r="P35" s="5">
        <v>31421.5</v>
      </c>
      <c r="Q35" s="5">
        <v>21356</v>
      </c>
      <c r="R35" s="5">
        <v>65276</v>
      </c>
      <c r="S35" s="5">
        <v>0</v>
      </c>
      <c r="T35" s="5">
        <v>98903.5</v>
      </c>
      <c r="U35" s="5">
        <v>102362</v>
      </c>
      <c r="V35" s="5">
        <v>0</v>
      </c>
      <c r="W35" s="5">
        <v>39471.25</v>
      </c>
      <c r="X35" s="5">
        <v>0</v>
      </c>
      <c r="Y35" s="5">
        <v>0</v>
      </c>
      <c r="Z35" s="5">
        <v>0</v>
      </c>
      <c r="AA35" s="5">
        <v>0</v>
      </c>
      <c r="AB35" s="5">
        <v>76966</v>
      </c>
      <c r="AC35" s="5">
        <v>20278.5</v>
      </c>
      <c r="AD35" s="5">
        <v>24191.5</v>
      </c>
      <c r="AE35" s="5">
        <f t="shared" ref="AE35" si="40">SUM(B35:AD35)</f>
        <v>1102992.5</v>
      </c>
      <c r="AF35" s="5">
        <f t="shared" ref="AF35" si="41">ROUND(AE35*0.35,2)</f>
        <v>386047.38</v>
      </c>
    </row>
    <row r="36" spans="1:32" ht="15" customHeight="1" x14ac:dyDescent="0.25">
      <c r="A36" s="20">
        <f t="shared" si="2"/>
        <v>45290</v>
      </c>
      <c r="B36" s="5">
        <v>345875.5</v>
      </c>
      <c r="C36" s="5">
        <v>42605.5</v>
      </c>
      <c r="D36" s="5">
        <v>0</v>
      </c>
      <c r="E36" s="5">
        <v>91157</v>
      </c>
      <c r="F36" s="5">
        <v>0</v>
      </c>
      <c r="G36" s="5">
        <v>0</v>
      </c>
      <c r="H36" s="5">
        <v>0</v>
      </c>
      <c r="I36" s="5">
        <v>64463</v>
      </c>
      <c r="J36" s="5">
        <v>84624</v>
      </c>
      <c r="K36" s="5">
        <v>2564</v>
      </c>
      <c r="L36" s="5">
        <v>0</v>
      </c>
      <c r="M36" s="5">
        <v>78566</v>
      </c>
      <c r="N36" s="5">
        <v>109090</v>
      </c>
      <c r="O36" s="5">
        <v>23320</v>
      </c>
      <c r="P36" s="5">
        <v>42970.5</v>
      </c>
      <c r="Q36" s="5">
        <v>46132.5</v>
      </c>
      <c r="R36" s="5">
        <v>76422</v>
      </c>
      <c r="S36" s="5">
        <v>0</v>
      </c>
      <c r="T36" s="5">
        <v>50986.25</v>
      </c>
      <c r="U36" s="5">
        <v>22789.5</v>
      </c>
      <c r="V36" s="5">
        <v>0</v>
      </c>
      <c r="W36" s="5">
        <v>28019.75</v>
      </c>
      <c r="X36" s="5">
        <v>0</v>
      </c>
      <c r="Y36" s="5">
        <v>0</v>
      </c>
      <c r="Z36" s="5">
        <v>0</v>
      </c>
      <c r="AA36" s="5">
        <v>0</v>
      </c>
      <c r="AB36" s="5">
        <v>17059.5</v>
      </c>
      <c r="AC36" s="5">
        <v>47610</v>
      </c>
      <c r="AD36" s="5">
        <v>31750.5</v>
      </c>
      <c r="AE36" s="5">
        <f t="shared" ref="AE36" si="42">SUM(B36:AD36)</f>
        <v>1206005.5</v>
      </c>
      <c r="AF36" s="5">
        <f t="shared" ref="AF36" si="43">ROUND(AE36*0.35,2)</f>
        <v>422101.93</v>
      </c>
    </row>
    <row r="37" spans="1:32" ht="15" customHeight="1" x14ac:dyDescent="0.25">
      <c r="A37" s="20">
        <f t="shared" si="2"/>
        <v>45297</v>
      </c>
      <c r="B37" s="5">
        <v>274562</v>
      </c>
      <c r="C37" s="5">
        <v>-80911</v>
      </c>
      <c r="D37" s="5">
        <v>0</v>
      </c>
      <c r="E37" s="5">
        <v>16275</v>
      </c>
      <c r="F37" s="5">
        <v>0</v>
      </c>
      <c r="G37" s="5">
        <v>0</v>
      </c>
      <c r="H37" s="5">
        <v>0</v>
      </c>
      <c r="I37" s="5">
        <v>12277</v>
      </c>
      <c r="J37" s="5">
        <v>-14634.5</v>
      </c>
      <c r="K37" s="5">
        <v>3952</v>
      </c>
      <c r="L37" s="5">
        <v>0</v>
      </c>
      <c r="M37" s="5">
        <v>117731</v>
      </c>
      <c r="N37" s="5">
        <v>186277.25</v>
      </c>
      <c r="O37" s="5">
        <v>55329</v>
      </c>
      <c r="P37" s="5">
        <v>39179</v>
      </c>
      <c r="Q37" s="5">
        <v>32015</v>
      </c>
      <c r="R37" s="5">
        <v>53361</v>
      </c>
      <c r="S37" s="5">
        <v>0</v>
      </c>
      <c r="T37" s="5">
        <v>58868.5</v>
      </c>
      <c r="U37" s="5">
        <v>78406</v>
      </c>
      <c r="V37" s="5">
        <v>0</v>
      </c>
      <c r="W37" s="5">
        <v>24270.25</v>
      </c>
      <c r="X37" s="5">
        <v>0</v>
      </c>
      <c r="Y37" s="5">
        <v>0</v>
      </c>
      <c r="Z37" s="5">
        <v>0</v>
      </c>
      <c r="AA37" s="5">
        <v>0</v>
      </c>
      <c r="AB37" s="5">
        <v>87183.5</v>
      </c>
      <c r="AC37" s="5">
        <v>24415</v>
      </c>
      <c r="AD37" s="5">
        <v>29870</v>
      </c>
      <c r="AE37" s="5">
        <f t="shared" ref="AE37" si="44">SUM(B37:AD37)</f>
        <v>998426</v>
      </c>
      <c r="AF37" s="5">
        <f t="shared" ref="AF37" si="45">ROUND(AE37*0.35,2)</f>
        <v>349449.1</v>
      </c>
    </row>
    <row r="38" spans="1:32" ht="15" customHeight="1" x14ac:dyDescent="0.25">
      <c r="A38" s="20">
        <f t="shared" si="2"/>
        <v>45304</v>
      </c>
      <c r="B38" s="5">
        <v>147738.5</v>
      </c>
      <c r="C38" s="5">
        <v>162762</v>
      </c>
      <c r="D38" s="5">
        <v>0</v>
      </c>
      <c r="E38" s="5">
        <v>104874</v>
      </c>
      <c r="F38" s="5">
        <v>0</v>
      </c>
      <c r="G38" s="5">
        <v>0</v>
      </c>
      <c r="H38" s="5">
        <v>0</v>
      </c>
      <c r="I38" s="5">
        <v>23449</v>
      </c>
      <c r="J38" s="5">
        <v>102744</v>
      </c>
      <c r="K38" s="5">
        <v>1085</v>
      </c>
      <c r="L38" s="5">
        <v>0</v>
      </c>
      <c r="M38" s="5">
        <v>4712</v>
      </c>
      <c r="N38" s="5">
        <v>177195.25</v>
      </c>
      <c r="O38" s="5">
        <v>43856</v>
      </c>
      <c r="P38" s="5">
        <v>53421.5</v>
      </c>
      <c r="Q38" s="5">
        <v>37424.5</v>
      </c>
      <c r="R38" s="5">
        <v>62201</v>
      </c>
      <c r="S38" s="5">
        <v>0</v>
      </c>
      <c r="T38" s="5">
        <v>56822</v>
      </c>
      <c r="U38" s="5">
        <v>72486.5</v>
      </c>
      <c r="V38" s="5">
        <v>0</v>
      </c>
      <c r="W38" s="5">
        <v>42876.25</v>
      </c>
      <c r="X38" s="5">
        <v>0</v>
      </c>
      <c r="Y38" s="5">
        <v>0</v>
      </c>
      <c r="Z38" s="5">
        <v>0</v>
      </c>
      <c r="AA38" s="5">
        <v>0</v>
      </c>
      <c r="AB38" s="5">
        <v>57060</v>
      </c>
      <c r="AC38" s="5">
        <v>28929.5</v>
      </c>
      <c r="AD38" s="5">
        <v>30574.5</v>
      </c>
      <c r="AE38" s="5">
        <f t="shared" ref="AE38" si="46">SUM(B38:AD38)</f>
        <v>1210211.5</v>
      </c>
      <c r="AF38" s="5">
        <f t="shared" ref="AF38" si="47">ROUND(AE38*0.35,2)</f>
        <v>423574.03</v>
      </c>
    </row>
    <row r="39" spans="1:32" ht="15" customHeight="1" x14ac:dyDescent="0.25">
      <c r="A39" s="20">
        <f t="shared" si="2"/>
        <v>45311</v>
      </c>
      <c r="B39" s="5">
        <v>366545.5</v>
      </c>
      <c r="C39" s="5">
        <v>212533.5</v>
      </c>
      <c r="D39" s="5">
        <v>0</v>
      </c>
      <c r="E39" s="5">
        <v>72189</v>
      </c>
      <c r="F39" s="5">
        <v>0</v>
      </c>
      <c r="G39" s="5">
        <v>0</v>
      </c>
      <c r="H39" s="5">
        <v>0</v>
      </c>
      <c r="I39" s="5">
        <v>38049</v>
      </c>
      <c r="J39" s="5">
        <v>73902.5</v>
      </c>
      <c r="K39" s="5">
        <v>3085</v>
      </c>
      <c r="L39" s="5">
        <v>0</v>
      </c>
      <c r="M39" s="5">
        <v>83829</v>
      </c>
      <c r="N39" s="5">
        <v>54414.75</v>
      </c>
      <c r="O39" s="5">
        <v>32250</v>
      </c>
      <c r="P39" s="5">
        <v>24770.5</v>
      </c>
      <c r="Q39" s="5">
        <v>25772</v>
      </c>
      <c r="R39" s="5">
        <v>56135</v>
      </c>
      <c r="S39" s="5">
        <v>0</v>
      </c>
      <c r="T39" s="5">
        <v>43046</v>
      </c>
      <c r="U39" s="5">
        <v>125981</v>
      </c>
      <c r="V39" s="5">
        <v>0</v>
      </c>
      <c r="W39" s="5">
        <v>702.75</v>
      </c>
      <c r="X39" s="5">
        <v>0</v>
      </c>
      <c r="Y39" s="5">
        <v>0</v>
      </c>
      <c r="Z39" s="5">
        <v>0</v>
      </c>
      <c r="AA39" s="5">
        <v>0</v>
      </c>
      <c r="AB39" s="5">
        <v>80513</v>
      </c>
      <c r="AC39" s="5">
        <v>19208</v>
      </c>
      <c r="AD39" s="5">
        <v>7406.5</v>
      </c>
      <c r="AE39" s="5">
        <f t="shared" ref="AE39" si="48">SUM(B39:AD39)</f>
        <v>1320333</v>
      </c>
      <c r="AF39" s="5">
        <f t="shared" ref="AF39" si="49">ROUND(AE39*0.35,2)</f>
        <v>462116.55</v>
      </c>
    </row>
    <row r="40" spans="1:32" ht="15" customHeight="1" x14ac:dyDescent="0.25">
      <c r="A40" s="20">
        <f t="shared" si="2"/>
        <v>45318</v>
      </c>
      <c r="B40" s="5">
        <v>205503.5</v>
      </c>
      <c r="C40" s="5">
        <v>4925.5</v>
      </c>
      <c r="D40" s="5">
        <v>0</v>
      </c>
      <c r="E40" s="5">
        <v>12339</v>
      </c>
      <c r="F40" s="5">
        <v>0</v>
      </c>
      <c r="G40" s="5">
        <v>0</v>
      </c>
      <c r="H40" s="5">
        <v>0</v>
      </c>
      <c r="I40" s="5">
        <v>38836</v>
      </c>
      <c r="J40" s="5">
        <v>1790</v>
      </c>
      <c r="K40" s="5">
        <v>2876</v>
      </c>
      <c r="L40" s="5">
        <v>0</v>
      </c>
      <c r="M40" s="5">
        <v>112085.25</v>
      </c>
      <c r="N40" s="5">
        <v>-15072.5</v>
      </c>
      <c r="O40" s="5">
        <v>39585</v>
      </c>
      <c r="P40" s="5">
        <v>19392</v>
      </c>
      <c r="Q40" s="5">
        <v>24952.5</v>
      </c>
      <c r="R40" s="5">
        <v>64802</v>
      </c>
      <c r="S40" s="5">
        <v>0</v>
      </c>
      <c r="T40" s="5">
        <v>45364.5</v>
      </c>
      <c r="U40" s="5">
        <v>56108.5</v>
      </c>
      <c r="V40" s="5">
        <v>0</v>
      </c>
      <c r="W40" s="5">
        <v>7638.5</v>
      </c>
      <c r="X40" s="5">
        <v>0</v>
      </c>
      <c r="Y40" s="5">
        <v>0</v>
      </c>
      <c r="Z40" s="5">
        <v>0</v>
      </c>
      <c r="AA40" s="5">
        <v>0</v>
      </c>
      <c r="AB40" s="5">
        <v>-1881</v>
      </c>
      <c r="AC40" s="5">
        <v>29273.5</v>
      </c>
      <c r="AD40" s="5">
        <v>22223.5</v>
      </c>
      <c r="AE40" s="5">
        <f t="shared" ref="AE40" si="50">SUM(B40:AD40)</f>
        <v>670741.75</v>
      </c>
      <c r="AF40" s="5">
        <f t="shared" ref="AF40" si="51">ROUND(AE40*0.35,2)</f>
        <v>234759.61</v>
      </c>
    </row>
    <row r="41" spans="1:32" ht="15" customHeight="1" x14ac:dyDescent="0.25">
      <c r="A41" s="20">
        <f t="shared" si="2"/>
        <v>45325</v>
      </c>
      <c r="B41" s="5">
        <v>284228</v>
      </c>
      <c r="C41" s="5">
        <v>95188.5</v>
      </c>
      <c r="D41" s="5">
        <v>0</v>
      </c>
      <c r="E41" s="5">
        <v>-31124</v>
      </c>
      <c r="F41" s="5">
        <v>0</v>
      </c>
      <c r="G41" s="5">
        <v>0</v>
      </c>
      <c r="H41" s="5">
        <v>0</v>
      </c>
      <c r="I41" s="5">
        <v>44884</v>
      </c>
      <c r="J41" s="5">
        <v>47775</v>
      </c>
      <c r="K41" s="5">
        <v>1189</v>
      </c>
      <c r="L41" s="5">
        <v>0</v>
      </c>
      <c r="M41" s="5">
        <v>116211.75</v>
      </c>
      <c r="N41" s="5">
        <v>187281.75</v>
      </c>
      <c r="O41" s="5">
        <v>29639</v>
      </c>
      <c r="P41" s="5">
        <v>27298</v>
      </c>
      <c r="Q41" s="5">
        <v>21216.75</v>
      </c>
      <c r="R41" s="5">
        <v>62652</v>
      </c>
      <c r="S41" s="5">
        <v>0</v>
      </c>
      <c r="T41" s="5">
        <v>48843.5</v>
      </c>
      <c r="U41" s="5">
        <v>121775.5</v>
      </c>
      <c r="V41" s="5">
        <v>0</v>
      </c>
      <c r="W41" s="5">
        <v>8129.5</v>
      </c>
      <c r="X41" s="5">
        <v>0</v>
      </c>
      <c r="Y41" s="5">
        <v>0</v>
      </c>
      <c r="Z41" s="5">
        <v>0</v>
      </c>
      <c r="AA41" s="5">
        <v>0</v>
      </c>
      <c r="AB41" s="5">
        <v>76279</v>
      </c>
      <c r="AC41" s="5">
        <v>35860</v>
      </c>
      <c r="AD41" s="5">
        <v>33944.5</v>
      </c>
      <c r="AE41" s="5">
        <f t="shared" ref="AE41" si="52">SUM(B41:AD41)</f>
        <v>1211271.75</v>
      </c>
      <c r="AF41" s="5">
        <f t="shared" ref="AF41" si="53">ROUND(AE41*0.35,2)</f>
        <v>423945.11</v>
      </c>
    </row>
    <row r="42" spans="1:32" ht="15" customHeight="1" x14ac:dyDescent="0.25">
      <c r="A42" s="20">
        <f t="shared" si="2"/>
        <v>45332</v>
      </c>
      <c r="B42" s="5">
        <v>263463</v>
      </c>
      <c r="C42" s="5">
        <v>183697</v>
      </c>
      <c r="D42" s="5">
        <v>0</v>
      </c>
      <c r="E42" s="5">
        <v>95482</v>
      </c>
      <c r="F42" s="5">
        <v>0</v>
      </c>
      <c r="G42" s="5">
        <v>0</v>
      </c>
      <c r="H42" s="5">
        <v>0</v>
      </c>
      <c r="I42" s="5">
        <v>43183</v>
      </c>
      <c r="J42" s="5">
        <v>61305</v>
      </c>
      <c r="K42" s="5">
        <v>8631</v>
      </c>
      <c r="L42" s="5">
        <v>0</v>
      </c>
      <c r="M42" s="5">
        <v>78457</v>
      </c>
      <c r="N42" s="5">
        <v>102883.75</v>
      </c>
      <c r="O42" s="5">
        <v>12341</v>
      </c>
      <c r="P42" s="5">
        <v>23014</v>
      </c>
      <c r="Q42" s="5">
        <v>36312.25</v>
      </c>
      <c r="R42" s="5">
        <v>62107</v>
      </c>
      <c r="S42" s="5">
        <v>0</v>
      </c>
      <c r="T42" s="5">
        <v>57019.5</v>
      </c>
      <c r="U42" s="5">
        <v>118159.5</v>
      </c>
      <c r="V42" s="5">
        <v>0</v>
      </c>
      <c r="W42" s="5">
        <v>29127.75</v>
      </c>
      <c r="X42" s="5">
        <v>0</v>
      </c>
      <c r="Y42" s="5">
        <v>0</v>
      </c>
      <c r="Z42" s="5">
        <v>0</v>
      </c>
      <c r="AA42" s="5">
        <v>0</v>
      </c>
      <c r="AB42" s="5">
        <v>18944</v>
      </c>
      <c r="AC42" s="5">
        <v>29881</v>
      </c>
      <c r="AD42" s="5">
        <v>11094.5</v>
      </c>
      <c r="AE42" s="5">
        <f t="shared" ref="AE42" si="54">SUM(B42:AD42)</f>
        <v>1235102.25</v>
      </c>
      <c r="AF42" s="5">
        <f t="shared" ref="AF42" si="55">ROUND(AE42*0.35,2)</f>
        <v>432285.79</v>
      </c>
    </row>
    <row r="43" spans="1:32" ht="15" customHeight="1" x14ac:dyDescent="0.25">
      <c r="A43" s="20">
        <f t="shared" si="2"/>
        <v>45339</v>
      </c>
      <c r="B43" s="5">
        <v>323295.5</v>
      </c>
      <c r="C43" s="5">
        <v>109243</v>
      </c>
      <c r="D43" s="5"/>
      <c r="E43" s="5">
        <v>140552</v>
      </c>
      <c r="F43" s="5"/>
      <c r="G43" s="5"/>
      <c r="H43" s="5"/>
      <c r="I43" s="5">
        <v>47928</v>
      </c>
      <c r="J43" s="5">
        <v>34594</v>
      </c>
      <c r="K43" s="5">
        <v>4148</v>
      </c>
      <c r="L43" s="5"/>
      <c r="M43" s="5">
        <v>112861</v>
      </c>
      <c r="N43" s="5">
        <v>119636.25</v>
      </c>
      <c r="O43" s="5">
        <v>43980</v>
      </c>
      <c r="P43" s="5">
        <v>31881</v>
      </c>
      <c r="Q43" s="5">
        <v>20049.5</v>
      </c>
      <c r="R43" s="5">
        <v>53588</v>
      </c>
      <c r="S43" s="5">
        <v>0</v>
      </c>
      <c r="T43" s="5">
        <v>53005</v>
      </c>
      <c r="U43" s="5">
        <v>90078.5</v>
      </c>
      <c r="V43" s="5"/>
      <c r="W43" s="5">
        <v>21841.5</v>
      </c>
      <c r="X43" s="5"/>
      <c r="Y43" s="5"/>
      <c r="Z43" s="5"/>
      <c r="AA43" s="5"/>
      <c r="AB43" s="5">
        <v>49802</v>
      </c>
      <c r="AC43" s="5">
        <v>22060.5</v>
      </c>
      <c r="AD43" s="5">
        <v>3501</v>
      </c>
      <c r="AE43" s="5">
        <f t="shared" ref="AE43" si="56">SUM(B43:AD43)</f>
        <v>1282044.75</v>
      </c>
      <c r="AF43" s="5">
        <f t="shared" ref="AF43" si="57">ROUND(AE43*0.35,2)</f>
        <v>448715.66</v>
      </c>
    </row>
    <row r="44" spans="1:32" ht="15" customHeight="1" x14ac:dyDescent="0.25">
      <c r="A44" s="20">
        <f t="shared" si="2"/>
        <v>45346</v>
      </c>
      <c r="B44" s="5">
        <v>284307.5</v>
      </c>
      <c r="C44" s="5">
        <v>148273.5</v>
      </c>
      <c r="D44" s="5"/>
      <c r="E44" s="5">
        <v>54057</v>
      </c>
      <c r="F44" s="5"/>
      <c r="G44" s="5"/>
      <c r="H44" s="5"/>
      <c r="I44" s="5">
        <v>39259.5</v>
      </c>
      <c r="J44" s="5">
        <v>75237</v>
      </c>
      <c r="K44" s="5">
        <v>5327</v>
      </c>
      <c r="L44" s="5"/>
      <c r="M44" s="5">
        <v>-12490</v>
      </c>
      <c r="N44" s="5">
        <v>167573.75</v>
      </c>
      <c r="O44" s="5">
        <v>27974</v>
      </c>
      <c r="P44" s="5">
        <v>65910</v>
      </c>
      <c r="Q44" s="5">
        <v>54896.75</v>
      </c>
      <c r="R44" s="5">
        <v>85503</v>
      </c>
      <c r="S44" s="5">
        <v>7840</v>
      </c>
      <c r="T44" s="5">
        <v>55066.5</v>
      </c>
      <c r="U44" s="5">
        <v>122283</v>
      </c>
      <c r="V44" s="5"/>
      <c r="W44" s="5">
        <v>22299.5</v>
      </c>
      <c r="X44" s="5"/>
      <c r="Y44" s="5"/>
      <c r="Z44" s="5"/>
      <c r="AA44" s="5"/>
      <c r="AB44" s="5">
        <v>58334</v>
      </c>
      <c r="AC44" s="5">
        <v>54112</v>
      </c>
      <c r="AD44" s="5">
        <v>32517</v>
      </c>
      <c r="AE44" s="5">
        <f t="shared" ref="AE44" si="58">SUM(B44:AD44)</f>
        <v>1348281</v>
      </c>
      <c r="AF44" s="5">
        <f t="shared" ref="AF44" si="59">ROUND(AE44*0.35,2)</f>
        <v>471898.35</v>
      </c>
    </row>
    <row r="45" spans="1:32" ht="15" customHeight="1" x14ac:dyDescent="0.25">
      <c r="A45" s="20">
        <f t="shared" si="2"/>
        <v>45353</v>
      </c>
      <c r="B45" s="5">
        <v>402119</v>
      </c>
      <c r="C45" s="5">
        <v>137997</v>
      </c>
      <c r="D45" s="5"/>
      <c r="E45" s="5">
        <v>79009.5</v>
      </c>
      <c r="F45" s="5"/>
      <c r="G45" s="5"/>
      <c r="H45" s="5"/>
      <c r="I45" s="5">
        <v>26147.5</v>
      </c>
      <c r="J45" s="5">
        <v>-29395.97</v>
      </c>
      <c r="K45" s="5">
        <v>4694</v>
      </c>
      <c r="L45" s="5"/>
      <c r="M45" s="5">
        <v>54546.75</v>
      </c>
      <c r="N45" s="5">
        <v>209230</v>
      </c>
      <c r="O45" s="5">
        <v>69964</v>
      </c>
      <c r="P45" s="5">
        <v>31844</v>
      </c>
      <c r="Q45" s="5">
        <v>38368.75</v>
      </c>
      <c r="R45" s="5">
        <v>73246</v>
      </c>
      <c r="S45" s="5">
        <v>0</v>
      </c>
      <c r="T45" s="5">
        <v>55784.5</v>
      </c>
      <c r="U45" s="5">
        <v>103308</v>
      </c>
      <c r="V45" s="5"/>
      <c r="W45" s="5">
        <v>9664.25</v>
      </c>
      <c r="X45" s="5"/>
      <c r="Y45" s="5"/>
      <c r="Z45" s="5"/>
      <c r="AA45" s="5"/>
      <c r="AB45" s="5">
        <v>78970</v>
      </c>
      <c r="AC45" s="5">
        <v>15453</v>
      </c>
      <c r="AD45" s="5">
        <v>39643.5</v>
      </c>
      <c r="AE45" s="5">
        <f t="shared" ref="AE45" si="60">SUM(B45:AD45)</f>
        <v>1400593.78</v>
      </c>
      <c r="AF45" s="5">
        <f t="shared" ref="AF45" si="61">ROUND(AE45*0.35,2)</f>
        <v>490207.82</v>
      </c>
    </row>
    <row r="46" spans="1:32" ht="15" customHeight="1" x14ac:dyDescent="0.25">
      <c r="A46" s="20">
        <f t="shared" si="2"/>
        <v>45360</v>
      </c>
      <c r="B46" s="5">
        <v>319654.5</v>
      </c>
      <c r="C46" s="5">
        <v>116299.5</v>
      </c>
      <c r="D46" s="5"/>
      <c r="E46" s="5">
        <v>102705</v>
      </c>
      <c r="F46" s="5"/>
      <c r="G46" s="5"/>
      <c r="H46" s="5"/>
      <c r="I46" s="5">
        <v>43194</v>
      </c>
      <c r="J46" s="5">
        <v>48757</v>
      </c>
      <c r="K46" s="5">
        <v>5572</v>
      </c>
      <c r="L46" s="5"/>
      <c r="M46" s="5">
        <v>61540.25</v>
      </c>
      <c r="N46" s="5">
        <v>135751.5</v>
      </c>
      <c r="O46" s="5">
        <v>50422</v>
      </c>
      <c r="P46" s="5">
        <v>29774</v>
      </c>
      <c r="Q46" s="5">
        <v>32050.75</v>
      </c>
      <c r="R46" s="5">
        <v>73589</v>
      </c>
      <c r="S46" s="5">
        <v>0</v>
      </c>
      <c r="T46" s="5">
        <v>61398.75</v>
      </c>
      <c r="U46" s="5">
        <v>109369</v>
      </c>
      <c r="V46" s="5"/>
      <c r="W46" s="5">
        <v>21493.5</v>
      </c>
      <c r="X46" s="5"/>
      <c r="Y46" s="5"/>
      <c r="Z46" s="5"/>
      <c r="AA46" s="5"/>
      <c r="AB46" s="5">
        <v>84243</v>
      </c>
      <c r="AC46" s="5">
        <v>24136.5</v>
      </c>
      <c r="AD46" s="5">
        <v>7105</v>
      </c>
      <c r="AE46" s="5">
        <f t="shared" ref="AE46" si="62">SUM(B46:AD46)</f>
        <v>1327055.25</v>
      </c>
      <c r="AF46" s="5">
        <f t="shared" ref="AF46" si="63">ROUND(AE46*0.35,2)</f>
        <v>464469.34</v>
      </c>
    </row>
    <row r="47" spans="1:32" ht="15" customHeight="1" x14ac:dyDescent="0.25">
      <c r="A47" s="20">
        <f t="shared" si="2"/>
        <v>45367</v>
      </c>
      <c r="B47" s="5">
        <v>264919</v>
      </c>
      <c r="C47" s="5">
        <v>65116.5</v>
      </c>
      <c r="D47" s="5"/>
      <c r="E47" s="5">
        <v>80608</v>
      </c>
      <c r="F47" s="5"/>
      <c r="G47" s="5"/>
      <c r="H47" s="5"/>
      <c r="I47" s="5">
        <v>21653</v>
      </c>
      <c r="J47" s="5">
        <v>65534</v>
      </c>
      <c r="K47" s="5">
        <v>-1624</v>
      </c>
      <c r="L47" s="5"/>
      <c r="M47" s="5">
        <v>36377</v>
      </c>
      <c r="N47" s="5">
        <v>151738</v>
      </c>
      <c r="O47" s="5">
        <v>23534</v>
      </c>
      <c r="P47" s="5">
        <v>26524</v>
      </c>
      <c r="Q47" s="5">
        <v>37117.25</v>
      </c>
      <c r="R47" s="5">
        <v>67944</v>
      </c>
      <c r="S47" s="5">
        <v>0</v>
      </c>
      <c r="T47" s="5">
        <v>28414.5</v>
      </c>
      <c r="U47" s="5">
        <v>62012</v>
      </c>
      <c r="V47" s="5"/>
      <c r="W47" s="5">
        <v>30456</v>
      </c>
      <c r="X47" s="5"/>
      <c r="Y47" s="5"/>
      <c r="Z47" s="5"/>
      <c r="AA47" s="5"/>
      <c r="AB47" s="5">
        <v>54067</v>
      </c>
      <c r="AC47" s="5">
        <v>-1720.5</v>
      </c>
      <c r="AD47" s="5">
        <v>24649.5</v>
      </c>
      <c r="AE47" s="5">
        <f t="shared" ref="AE47" si="64">SUM(B47:AD47)</f>
        <v>1037319.25</v>
      </c>
      <c r="AF47" s="5">
        <f t="shared" ref="AF47" si="65">ROUND(AE47*0.35,2)</f>
        <v>363061.74</v>
      </c>
    </row>
    <row r="48" spans="1:32" ht="15" customHeight="1" x14ac:dyDescent="0.25">
      <c r="A48" s="20">
        <f t="shared" si="2"/>
        <v>45374</v>
      </c>
      <c r="B48" s="5">
        <v>209843.5</v>
      </c>
      <c r="C48" s="5">
        <v>97395</v>
      </c>
      <c r="D48" s="5"/>
      <c r="E48" s="5">
        <v>126896</v>
      </c>
      <c r="F48" s="5"/>
      <c r="G48" s="5"/>
      <c r="H48" s="5"/>
      <c r="I48" s="5">
        <v>59241</v>
      </c>
      <c r="J48" s="5">
        <v>53962</v>
      </c>
      <c r="K48" s="5">
        <v>6833</v>
      </c>
      <c r="L48" s="5"/>
      <c r="M48" s="5">
        <v>75166</v>
      </c>
      <c r="N48" s="5">
        <v>116321.5</v>
      </c>
      <c r="O48" s="5">
        <v>30907</v>
      </c>
      <c r="P48" s="5">
        <v>40847</v>
      </c>
      <c r="Q48" s="5">
        <v>24460.75</v>
      </c>
      <c r="R48" s="5">
        <v>74648</v>
      </c>
      <c r="S48" s="5">
        <v>0</v>
      </c>
      <c r="T48" s="5">
        <v>53101</v>
      </c>
      <c r="U48" s="5">
        <v>168211.5</v>
      </c>
      <c r="V48" s="5"/>
      <c r="W48" s="5">
        <v>27572.75</v>
      </c>
      <c r="X48" s="5"/>
      <c r="Y48" s="5"/>
      <c r="Z48" s="5"/>
      <c r="AA48" s="5"/>
      <c r="AB48" s="5">
        <v>39744</v>
      </c>
      <c r="AC48" s="5">
        <v>15718.5</v>
      </c>
      <c r="AD48" s="5">
        <v>25962</v>
      </c>
      <c r="AE48" s="5">
        <f t="shared" ref="AE48" si="66">SUM(B48:AD48)</f>
        <v>1246830.5</v>
      </c>
      <c r="AF48" s="5">
        <f t="shared" ref="AF48" si="67">ROUND(AE48*0.35,2)</f>
        <v>436390.68</v>
      </c>
    </row>
    <row r="49" spans="1:32" ht="15" customHeight="1" x14ac:dyDescent="0.25">
      <c r="A49" s="20">
        <f t="shared" si="2"/>
        <v>45381</v>
      </c>
      <c r="B49" s="5">
        <v>355213.5</v>
      </c>
      <c r="C49" s="5">
        <v>218357</v>
      </c>
      <c r="D49" s="5"/>
      <c r="E49" s="5">
        <v>171169</v>
      </c>
      <c r="F49" s="5"/>
      <c r="G49" s="5"/>
      <c r="H49" s="5"/>
      <c r="I49" s="5">
        <v>34478</v>
      </c>
      <c r="J49" s="5">
        <v>82735.5</v>
      </c>
      <c r="K49" s="5">
        <v>918</v>
      </c>
      <c r="L49" s="5"/>
      <c r="M49" s="5">
        <v>20290</v>
      </c>
      <c r="N49" s="5">
        <v>183145.5</v>
      </c>
      <c r="O49" s="5">
        <v>35671</v>
      </c>
      <c r="P49" s="5">
        <v>28580</v>
      </c>
      <c r="Q49" s="5">
        <v>26791.25</v>
      </c>
      <c r="R49" s="5">
        <v>76510</v>
      </c>
      <c r="S49" s="5">
        <v>0</v>
      </c>
      <c r="T49" s="5">
        <v>36199</v>
      </c>
      <c r="U49" s="5">
        <v>167966.5</v>
      </c>
      <c r="V49" s="5"/>
      <c r="W49" s="5">
        <v>24879.75</v>
      </c>
      <c r="X49" s="5"/>
      <c r="Y49" s="5"/>
      <c r="Z49" s="5"/>
      <c r="AA49" s="5"/>
      <c r="AB49" s="5">
        <v>92845</v>
      </c>
      <c r="AC49" s="5">
        <v>31043</v>
      </c>
      <c r="AD49" s="5">
        <v>31331.5</v>
      </c>
      <c r="AE49" s="5">
        <f t="shared" ref="AE49" si="68">SUM(B49:AD49)</f>
        <v>1618123.5</v>
      </c>
      <c r="AF49" s="5">
        <f t="shared" ref="AF49" si="69">ROUND(AE49*0.35,2)</f>
        <v>566343.23</v>
      </c>
    </row>
    <row r="50" spans="1:32" ht="15" customHeight="1" x14ac:dyDescent="0.25">
      <c r="A50" s="20">
        <f t="shared" si="2"/>
        <v>45388</v>
      </c>
      <c r="B50" s="5">
        <v>431780.5</v>
      </c>
      <c r="C50" s="5">
        <v>62829.5</v>
      </c>
      <c r="D50" s="5"/>
      <c r="E50" s="5">
        <v>25605</v>
      </c>
      <c r="F50" s="5"/>
      <c r="G50" s="5"/>
      <c r="H50" s="5"/>
      <c r="I50" s="5">
        <v>34773</v>
      </c>
      <c r="J50" s="5">
        <v>47876</v>
      </c>
      <c r="K50" s="5">
        <v>5874</v>
      </c>
      <c r="L50" s="5"/>
      <c r="M50" s="5">
        <v>205201</v>
      </c>
      <c r="N50" s="5">
        <v>149715.25</v>
      </c>
      <c r="O50" s="5">
        <v>60629</v>
      </c>
      <c r="P50" s="5">
        <v>33513</v>
      </c>
      <c r="Q50" s="5">
        <v>24379.75</v>
      </c>
      <c r="R50" s="5">
        <v>66131</v>
      </c>
      <c r="S50" s="5">
        <v>0</v>
      </c>
      <c r="T50" s="5">
        <v>60287.75</v>
      </c>
      <c r="U50" s="5">
        <v>91454</v>
      </c>
      <c r="V50" s="5"/>
      <c r="W50" s="5">
        <v>21042</v>
      </c>
      <c r="X50" s="5"/>
      <c r="Y50" s="5"/>
      <c r="Z50" s="5"/>
      <c r="AA50" s="5"/>
      <c r="AB50" s="5">
        <v>47332</v>
      </c>
      <c r="AC50" s="5">
        <v>33871</v>
      </c>
      <c r="AD50" s="5">
        <v>24031.5</v>
      </c>
      <c r="AE50" s="5">
        <f t="shared" ref="AE50" si="70">SUM(B50:AD50)</f>
        <v>1426325.25</v>
      </c>
      <c r="AF50" s="5">
        <f t="shared" ref="AF50" si="71">ROUND(AE50*0.35,2)</f>
        <v>499213.84</v>
      </c>
    </row>
    <row r="51" spans="1:32" ht="15" customHeight="1" x14ac:dyDescent="0.25">
      <c r="A51" s="20">
        <f t="shared" si="2"/>
        <v>45395</v>
      </c>
      <c r="B51" s="5">
        <v>291077.5</v>
      </c>
      <c r="C51" s="5">
        <v>65988</v>
      </c>
      <c r="D51" s="5"/>
      <c r="E51" s="5">
        <v>82431</v>
      </c>
      <c r="F51" s="5"/>
      <c r="G51" s="5"/>
      <c r="H51" s="5"/>
      <c r="I51" s="5">
        <v>42436</v>
      </c>
      <c r="J51" s="5">
        <v>37619</v>
      </c>
      <c r="K51" s="5">
        <v>-3801</v>
      </c>
      <c r="L51" s="5"/>
      <c r="M51" s="5">
        <v>61165</v>
      </c>
      <c r="N51" s="5">
        <v>220141.5</v>
      </c>
      <c r="O51" s="5">
        <v>58796</v>
      </c>
      <c r="P51" s="5">
        <v>26984</v>
      </c>
      <c r="Q51" s="5">
        <v>24530</v>
      </c>
      <c r="R51" s="5">
        <v>67072</v>
      </c>
      <c r="S51" s="5">
        <v>0</v>
      </c>
      <c r="T51" s="5">
        <v>181.5</v>
      </c>
      <c r="U51" s="5">
        <v>87011</v>
      </c>
      <c r="V51" s="5"/>
      <c r="W51" s="5">
        <v>23278.25</v>
      </c>
      <c r="X51" s="5"/>
      <c r="Y51" s="5"/>
      <c r="Z51" s="5"/>
      <c r="AA51" s="5"/>
      <c r="AB51" s="5">
        <v>59600</v>
      </c>
      <c r="AC51" s="5">
        <v>33714.5</v>
      </c>
      <c r="AD51" s="5">
        <v>2784.5</v>
      </c>
      <c r="AE51" s="5">
        <f t="shared" ref="AE51" si="72">SUM(B51:AD51)</f>
        <v>1181008.75</v>
      </c>
      <c r="AF51" s="5">
        <f t="shared" ref="AF51" si="73">ROUND(AE51*0.35,2)</f>
        <v>413353.06</v>
      </c>
    </row>
    <row r="52" spans="1:32" ht="15" customHeight="1" x14ac:dyDescent="0.25">
      <c r="A52" s="20">
        <f t="shared" si="2"/>
        <v>45402</v>
      </c>
      <c r="B52" s="5">
        <v>236196.5</v>
      </c>
      <c r="C52" s="5">
        <v>168470</v>
      </c>
      <c r="D52" s="5"/>
      <c r="E52" s="5">
        <v>-29713</v>
      </c>
      <c r="F52" s="5"/>
      <c r="G52" s="5"/>
      <c r="H52" s="5"/>
      <c r="I52" s="5">
        <v>44213</v>
      </c>
      <c r="J52" s="5">
        <v>63606</v>
      </c>
      <c r="K52" s="5">
        <v>7256</v>
      </c>
      <c r="L52" s="5"/>
      <c r="M52" s="5">
        <v>137738.75</v>
      </c>
      <c r="N52" s="5">
        <v>136320.25</v>
      </c>
      <c r="O52" s="5">
        <v>39517</v>
      </c>
      <c r="P52" s="5">
        <v>24868.5</v>
      </c>
      <c r="Q52" s="5">
        <v>17478.5</v>
      </c>
      <c r="R52" s="5">
        <v>68217</v>
      </c>
      <c r="S52" s="5">
        <v>0</v>
      </c>
      <c r="T52" s="5">
        <v>16537.5</v>
      </c>
      <c r="U52" s="5">
        <v>161799.5</v>
      </c>
      <c r="V52" s="5"/>
      <c r="W52" s="5">
        <v>9659.75</v>
      </c>
      <c r="X52" s="5"/>
      <c r="Y52" s="5"/>
      <c r="Z52" s="5"/>
      <c r="AA52" s="5"/>
      <c r="AB52" s="5">
        <v>65813.5</v>
      </c>
      <c r="AC52" s="5">
        <v>26125.5</v>
      </c>
      <c r="AD52" s="5">
        <v>31569</v>
      </c>
      <c r="AE52" s="5">
        <f t="shared" ref="AE52" si="74">SUM(B52:AD52)</f>
        <v>1225673.25</v>
      </c>
      <c r="AF52" s="5">
        <f t="shared" ref="AF52" si="75">ROUND(AE52*0.35,2)</f>
        <v>428985.64</v>
      </c>
    </row>
    <row r="53" spans="1:32" ht="15" customHeight="1" x14ac:dyDescent="0.25">
      <c r="A53" s="20">
        <f t="shared" si="2"/>
        <v>45409</v>
      </c>
      <c r="B53" s="5">
        <v>342351</v>
      </c>
      <c r="C53" s="5">
        <v>154425.5</v>
      </c>
      <c r="D53" s="5"/>
      <c r="E53" s="5">
        <v>59783</v>
      </c>
      <c r="F53" s="5"/>
      <c r="G53" s="5"/>
      <c r="H53" s="5"/>
      <c r="I53" s="5">
        <v>25465</v>
      </c>
      <c r="J53" s="5">
        <v>64613</v>
      </c>
      <c r="K53" s="5">
        <v>6812</v>
      </c>
      <c r="L53" s="5"/>
      <c r="M53" s="5">
        <v>111507.25</v>
      </c>
      <c r="N53" s="5">
        <v>194681.25</v>
      </c>
      <c r="O53" s="5">
        <v>34559</v>
      </c>
      <c r="P53" s="5">
        <v>29894.5</v>
      </c>
      <c r="Q53" s="5">
        <v>63033.75</v>
      </c>
      <c r="R53" s="5">
        <v>68997</v>
      </c>
      <c r="S53" s="5">
        <v>0</v>
      </c>
      <c r="T53" s="5">
        <v>48949.25</v>
      </c>
      <c r="U53" s="5">
        <v>135929</v>
      </c>
      <c r="V53" s="5"/>
      <c r="W53" s="5">
        <v>21695.75</v>
      </c>
      <c r="X53" s="5"/>
      <c r="Y53" s="5"/>
      <c r="Z53" s="5"/>
      <c r="AA53" s="5"/>
      <c r="AB53" s="5">
        <v>47154.5</v>
      </c>
      <c r="AC53" s="5">
        <v>-23769.5</v>
      </c>
      <c r="AD53" s="5">
        <v>30826.5</v>
      </c>
      <c r="AE53" s="5">
        <f t="shared" ref="AE53" si="76">SUM(B53:AD53)</f>
        <v>1416907.75</v>
      </c>
      <c r="AF53" s="5">
        <f t="shared" ref="AF53" si="77">ROUND(AE53*0.35,2)</f>
        <v>495917.71</v>
      </c>
    </row>
    <row r="54" spans="1:32" ht="15" customHeight="1" x14ac:dyDescent="0.25">
      <c r="A54" s="20">
        <f t="shared" si="2"/>
        <v>45416</v>
      </c>
      <c r="B54" s="5">
        <v>278060.5</v>
      </c>
      <c r="C54" s="5">
        <v>74068.5</v>
      </c>
      <c r="D54" s="5"/>
      <c r="E54" s="5">
        <v>41941</v>
      </c>
      <c r="F54" s="5"/>
      <c r="G54" s="5"/>
      <c r="H54" s="5"/>
      <c r="I54" s="5">
        <v>55179</v>
      </c>
      <c r="J54" s="5">
        <v>59820</v>
      </c>
      <c r="K54" s="5">
        <v>6272</v>
      </c>
      <c r="L54" s="5"/>
      <c r="M54" s="5">
        <v>-6346</v>
      </c>
      <c r="N54" s="5">
        <v>142398</v>
      </c>
      <c r="O54" s="5">
        <v>44707</v>
      </c>
      <c r="P54" s="5">
        <v>15503.5</v>
      </c>
      <c r="Q54" s="5">
        <v>16109.25</v>
      </c>
      <c r="R54" s="5">
        <v>60883</v>
      </c>
      <c r="S54" s="5">
        <v>0</v>
      </c>
      <c r="T54" s="5">
        <v>36483</v>
      </c>
      <c r="U54" s="5">
        <v>109180</v>
      </c>
      <c r="V54" s="5"/>
      <c r="W54" s="5">
        <v>28708.25</v>
      </c>
      <c r="X54" s="5"/>
      <c r="Y54" s="5"/>
      <c r="Z54" s="5"/>
      <c r="AA54" s="5"/>
      <c r="AB54" s="5">
        <v>62437</v>
      </c>
      <c r="AC54" s="5">
        <v>17869.5</v>
      </c>
      <c r="AD54" s="5">
        <v>38696.5</v>
      </c>
      <c r="AE54" s="5">
        <f t="shared" ref="AE54" si="78">SUM(B54:AD54)</f>
        <v>1081970</v>
      </c>
      <c r="AF54" s="5">
        <f t="shared" ref="AF54" si="79">ROUND(AE54*0.35,2)</f>
        <v>378689.5</v>
      </c>
    </row>
    <row r="55" spans="1:32" ht="15" customHeight="1" x14ac:dyDescent="0.25">
      <c r="A55" s="20">
        <f t="shared" si="2"/>
        <v>45423</v>
      </c>
      <c r="B55" s="5">
        <v>275757.5</v>
      </c>
      <c r="C55" s="5">
        <v>77136</v>
      </c>
      <c r="D55" s="5"/>
      <c r="E55" s="5">
        <v>42245</v>
      </c>
      <c r="F55" s="5"/>
      <c r="G55" s="5"/>
      <c r="H55" s="5"/>
      <c r="I55" s="5">
        <v>23111</v>
      </c>
      <c r="J55" s="5">
        <v>48506</v>
      </c>
      <c r="K55" s="5">
        <v>8677</v>
      </c>
      <c r="L55" s="5"/>
      <c r="M55" s="5">
        <v>61628</v>
      </c>
      <c r="N55" s="5">
        <v>50373.5</v>
      </c>
      <c r="O55" s="5">
        <v>19206</v>
      </c>
      <c r="P55" s="5">
        <v>2.5</v>
      </c>
      <c r="Q55" s="5">
        <v>23141.75</v>
      </c>
      <c r="R55" s="5">
        <v>65744</v>
      </c>
      <c r="S55" s="5">
        <v>0</v>
      </c>
      <c r="T55" s="5">
        <v>34460.5</v>
      </c>
      <c r="U55" s="5">
        <v>70567.5</v>
      </c>
      <c r="V55" s="5"/>
      <c r="W55" s="5">
        <v>18853</v>
      </c>
      <c r="X55" s="5"/>
      <c r="Y55" s="5"/>
      <c r="Z55" s="5"/>
      <c r="AA55" s="5"/>
      <c r="AB55" s="5">
        <v>85911</v>
      </c>
      <c r="AC55" s="5">
        <v>34747</v>
      </c>
      <c r="AD55" s="5">
        <v>9104.5</v>
      </c>
      <c r="AE55" s="5">
        <f t="shared" ref="AE55" si="80">SUM(B55:AD55)</f>
        <v>949171.75</v>
      </c>
      <c r="AF55" s="5">
        <f t="shared" ref="AF55" si="81">ROUND(AE55*0.35,2)</f>
        <v>332210.11</v>
      </c>
    </row>
    <row r="56" spans="1:32" ht="15" customHeight="1" x14ac:dyDescent="0.25">
      <c r="A56" s="20">
        <f t="shared" si="2"/>
        <v>45430</v>
      </c>
      <c r="B56" s="5">
        <v>238488.5</v>
      </c>
      <c r="C56" s="5">
        <v>96913.5</v>
      </c>
      <c r="D56" s="5"/>
      <c r="E56" s="5">
        <v>81288</v>
      </c>
      <c r="F56" s="5"/>
      <c r="G56" s="5"/>
      <c r="H56" s="5"/>
      <c r="I56" s="5">
        <v>251</v>
      </c>
      <c r="J56" s="5">
        <v>39084</v>
      </c>
      <c r="K56" s="5">
        <v>3349</v>
      </c>
      <c r="L56" s="5"/>
      <c r="M56" s="5">
        <v>-60809</v>
      </c>
      <c r="N56" s="5">
        <v>127707.25</v>
      </c>
      <c r="O56" s="5">
        <v>72827</v>
      </c>
      <c r="P56" s="5">
        <v>25789</v>
      </c>
      <c r="Q56" s="5">
        <v>20467.25</v>
      </c>
      <c r="R56" s="5">
        <v>66959</v>
      </c>
      <c r="S56" s="5">
        <v>0</v>
      </c>
      <c r="T56" s="5">
        <v>22828</v>
      </c>
      <c r="U56" s="5">
        <v>108038.5</v>
      </c>
      <c r="V56" s="5"/>
      <c r="W56" s="5">
        <v>28391.5</v>
      </c>
      <c r="X56" s="5"/>
      <c r="Y56" s="5"/>
      <c r="Z56" s="5"/>
      <c r="AA56" s="5"/>
      <c r="AB56" s="5">
        <v>13902.7</v>
      </c>
      <c r="AC56" s="5">
        <v>27669.5</v>
      </c>
      <c r="AD56" s="5">
        <v>33698</v>
      </c>
      <c r="AE56" s="5">
        <f t="shared" ref="AE56" si="82">SUM(B56:AD56)</f>
        <v>946842.7</v>
      </c>
      <c r="AF56" s="5">
        <f t="shared" ref="AF56" si="83">ROUND(AE56*0.35,2)</f>
        <v>331394.95</v>
      </c>
    </row>
    <row r="57" spans="1:32" ht="15" customHeight="1" x14ac:dyDescent="0.25">
      <c r="A57" s="20">
        <f t="shared" si="2"/>
        <v>45437</v>
      </c>
      <c r="B57" s="5">
        <v>223292</v>
      </c>
      <c r="C57" s="5">
        <v>73701.5</v>
      </c>
      <c r="D57" s="5"/>
      <c r="E57" s="5">
        <v>137244</v>
      </c>
      <c r="F57" s="5"/>
      <c r="G57" s="5"/>
      <c r="H57" s="5"/>
      <c r="I57" s="5">
        <v>36203</v>
      </c>
      <c r="J57" s="5">
        <v>61172</v>
      </c>
      <c r="K57" s="5">
        <v>10184</v>
      </c>
      <c r="L57" s="5"/>
      <c r="M57" s="5">
        <v>164569</v>
      </c>
      <c r="N57" s="5">
        <v>223228.75</v>
      </c>
      <c r="O57" s="5">
        <v>18389</v>
      </c>
      <c r="P57" s="5">
        <v>18715</v>
      </c>
      <c r="Q57" s="5">
        <v>17846.25</v>
      </c>
      <c r="R57" s="5">
        <v>66841</v>
      </c>
      <c r="S57" s="5">
        <v>0</v>
      </c>
      <c r="T57" s="5">
        <v>39305</v>
      </c>
      <c r="U57" s="5">
        <v>111130.5</v>
      </c>
      <c r="V57" s="5"/>
      <c r="W57" s="5">
        <v>20725.5</v>
      </c>
      <c r="X57" s="5"/>
      <c r="Y57" s="5"/>
      <c r="Z57" s="5"/>
      <c r="AA57" s="5"/>
      <c r="AB57" s="5">
        <v>71699</v>
      </c>
      <c r="AC57" s="5">
        <v>29349.5</v>
      </c>
      <c r="AD57" s="5">
        <v>24052.5</v>
      </c>
      <c r="AE57" s="5">
        <f t="shared" ref="AE57" si="84">SUM(B57:AD57)</f>
        <v>1347647.5</v>
      </c>
      <c r="AF57" s="5">
        <f t="shared" ref="AF57" si="85">ROUND(AE57*0.35,2)</f>
        <v>471676.63</v>
      </c>
    </row>
    <row r="58" spans="1:32" ht="15" customHeight="1" x14ac:dyDescent="0.25">
      <c r="A58" s="20">
        <f t="shared" si="2"/>
        <v>45444</v>
      </c>
      <c r="B58" s="5">
        <v>298599.5</v>
      </c>
      <c r="C58" s="5">
        <v>37558</v>
      </c>
      <c r="D58" s="5"/>
      <c r="E58" s="5">
        <v>115197</v>
      </c>
      <c r="F58" s="5"/>
      <c r="G58" s="5"/>
      <c r="H58" s="5"/>
      <c r="I58" s="5">
        <v>-17390</v>
      </c>
      <c r="J58" s="5">
        <v>86226</v>
      </c>
      <c r="K58" s="5">
        <v>2231</v>
      </c>
      <c r="L58" s="5"/>
      <c r="M58" s="5">
        <v>34062</v>
      </c>
      <c r="N58" s="5">
        <v>169604.75</v>
      </c>
      <c r="O58" s="5">
        <v>45000</v>
      </c>
      <c r="P58" s="5">
        <v>35120</v>
      </c>
      <c r="Q58" s="5">
        <v>28533.5</v>
      </c>
      <c r="R58" s="5">
        <v>68262</v>
      </c>
      <c r="S58" s="5">
        <v>5625</v>
      </c>
      <c r="T58" s="5">
        <v>24201.75</v>
      </c>
      <c r="U58" s="5">
        <v>70249.5</v>
      </c>
      <c r="V58" s="5"/>
      <c r="W58" s="5">
        <v>15480</v>
      </c>
      <c r="X58" s="5"/>
      <c r="Y58" s="5"/>
      <c r="Z58" s="5"/>
      <c r="AA58" s="5"/>
      <c r="AB58" s="5">
        <v>41773.5</v>
      </c>
      <c r="AC58" s="5">
        <v>27576.5</v>
      </c>
      <c r="AD58" s="5">
        <v>35575.5</v>
      </c>
      <c r="AE58" s="5">
        <f t="shared" ref="AE58" si="86">SUM(B58:AD58)</f>
        <v>1123485.5</v>
      </c>
      <c r="AF58" s="5">
        <f t="shared" ref="AF58" si="87">ROUND(AE58*0.35,2)</f>
        <v>393219.93</v>
      </c>
    </row>
    <row r="59" spans="1:32" ht="15" customHeight="1" x14ac:dyDescent="0.25">
      <c r="A59" s="20">
        <f t="shared" si="2"/>
        <v>45451</v>
      </c>
      <c r="B59" s="5">
        <v>303805</v>
      </c>
      <c r="C59" s="5">
        <v>67473.5</v>
      </c>
      <c r="D59" s="5"/>
      <c r="E59" s="5">
        <v>123567</v>
      </c>
      <c r="F59" s="5"/>
      <c r="G59" s="5"/>
      <c r="H59" s="5"/>
      <c r="I59" s="5">
        <v>29634</v>
      </c>
      <c r="J59" s="5">
        <v>64418</v>
      </c>
      <c r="K59" s="5">
        <v>2446</v>
      </c>
      <c r="L59" s="5"/>
      <c r="M59" s="5">
        <v>88573</v>
      </c>
      <c r="N59" s="5">
        <v>126613.5</v>
      </c>
      <c r="O59" s="5">
        <v>34696</v>
      </c>
      <c r="P59" s="5">
        <v>24427</v>
      </c>
      <c r="Q59" s="5">
        <v>33324</v>
      </c>
      <c r="R59" s="5">
        <v>59928</v>
      </c>
      <c r="S59" s="5">
        <v>0</v>
      </c>
      <c r="T59" s="5">
        <v>34112.75</v>
      </c>
      <c r="U59" s="5">
        <v>79805</v>
      </c>
      <c r="V59" s="5"/>
      <c r="W59" s="5">
        <v>21248.5</v>
      </c>
      <c r="X59" s="5"/>
      <c r="Y59" s="5"/>
      <c r="Z59" s="5"/>
      <c r="AA59" s="5"/>
      <c r="AB59" s="5">
        <v>71709.5</v>
      </c>
      <c r="AC59" s="5">
        <v>17477</v>
      </c>
      <c r="AD59" s="5">
        <v>12732.5</v>
      </c>
      <c r="AE59" s="5">
        <f t="shared" ref="AE59" si="88">SUM(B59:AD59)</f>
        <v>1195990.25</v>
      </c>
      <c r="AF59" s="5">
        <f t="shared" ref="AF59" si="89">ROUND(AE59*0.35,2)</f>
        <v>418596.59</v>
      </c>
    </row>
    <row r="60" spans="1:32" ht="15" customHeight="1" x14ac:dyDescent="0.25">
      <c r="A60" s="20">
        <f t="shared" si="2"/>
        <v>45458</v>
      </c>
      <c r="B60" s="5">
        <v>318592.5</v>
      </c>
      <c r="C60" s="5">
        <v>111185</v>
      </c>
      <c r="D60" s="5"/>
      <c r="E60" s="5">
        <v>79777</v>
      </c>
      <c r="F60" s="5"/>
      <c r="G60" s="5"/>
      <c r="H60" s="5"/>
      <c r="I60" s="5">
        <v>27254</v>
      </c>
      <c r="J60" s="5">
        <v>37491</v>
      </c>
      <c r="K60" s="5">
        <v>-2146</v>
      </c>
      <c r="L60" s="5"/>
      <c r="M60" s="5">
        <v>142502</v>
      </c>
      <c r="N60" s="5">
        <v>73348.75</v>
      </c>
      <c r="O60" s="5">
        <v>46445</v>
      </c>
      <c r="P60" s="5">
        <v>33077</v>
      </c>
      <c r="Q60" s="5">
        <v>18352.75</v>
      </c>
      <c r="R60" s="5">
        <v>59578</v>
      </c>
      <c r="S60" s="5">
        <v>0</v>
      </c>
      <c r="T60" s="5">
        <v>40779.25</v>
      </c>
      <c r="U60" s="5">
        <v>76678.5</v>
      </c>
      <c r="V60" s="5"/>
      <c r="W60" s="5">
        <v>48025.5</v>
      </c>
      <c r="X60" s="5"/>
      <c r="Y60" s="5"/>
      <c r="Z60" s="5"/>
      <c r="AA60" s="5"/>
      <c r="AB60" s="5">
        <v>25311.5</v>
      </c>
      <c r="AC60" s="5">
        <v>18063.5</v>
      </c>
      <c r="AD60" s="5">
        <v>26213</v>
      </c>
      <c r="AE60" s="5">
        <f t="shared" ref="AE60" si="90">SUM(B60:AD60)</f>
        <v>1180528.25</v>
      </c>
      <c r="AF60" s="5">
        <f t="shared" ref="AF60" si="91">ROUND(AE60*0.35,2)</f>
        <v>413184.89</v>
      </c>
    </row>
    <row r="61" spans="1:32" ht="15" customHeight="1" x14ac:dyDescent="0.25">
      <c r="A61" s="20">
        <f t="shared" si="2"/>
        <v>45465</v>
      </c>
      <c r="B61" s="5">
        <v>203654</v>
      </c>
      <c r="C61" s="5">
        <v>148232</v>
      </c>
      <c r="D61" s="5"/>
      <c r="E61" s="5">
        <v>65663</v>
      </c>
      <c r="F61" s="5"/>
      <c r="G61" s="5"/>
      <c r="H61" s="5"/>
      <c r="I61" s="5">
        <v>38429</v>
      </c>
      <c r="J61" s="5">
        <v>39370</v>
      </c>
      <c r="K61" s="5">
        <v>8858</v>
      </c>
      <c r="L61" s="5"/>
      <c r="M61" s="5">
        <v>35905</v>
      </c>
      <c r="N61" s="5">
        <v>148524.75</v>
      </c>
      <c r="O61" s="5">
        <v>-42892</v>
      </c>
      <c r="P61" s="5">
        <v>21001</v>
      </c>
      <c r="Q61" s="5">
        <v>32507.25</v>
      </c>
      <c r="R61" s="5">
        <v>65278</v>
      </c>
      <c r="S61" s="5">
        <v>0</v>
      </c>
      <c r="T61" s="5">
        <v>26991</v>
      </c>
      <c r="U61" s="5">
        <v>98709.5</v>
      </c>
      <c r="V61" s="5"/>
      <c r="W61" s="5">
        <v>292.5</v>
      </c>
      <c r="X61" s="5"/>
      <c r="Y61" s="5"/>
      <c r="Z61" s="5"/>
      <c r="AA61" s="5"/>
      <c r="AB61" s="5">
        <v>71090.5</v>
      </c>
      <c r="AC61" s="5">
        <v>21665.5</v>
      </c>
      <c r="AD61" s="5">
        <v>46602.5</v>
      </c>
      <c r="AE61" s="5">
        <f t="shared" ref="AE61" si="92">SUM(B61:AD61)</f>
        <v>1029881.5</v>
      </c>
      <c r="AF61" s="5">
        <f t="shared" ref="AF61" si="93">ROUND(AE61*0.35,2)</f>
        <v>360458.53</v>
      </c>
    </row>
    <row r="62" spans="1:32" ht="15" customHeight="1" x14ac:dyDescent="0.25">
      <c r="A62" s="20">
        <f t="shared" si="2"/>
        <v>45472</v>
      </c>
      <c r="B62" s="5">
        <v>297974</v>
      </c>
      <c r="C62" s="5">
        <v>17284</v>
      </c>
      <c r="D62" s="5"/>
      <c r="E62" s="5">
        <v>52905</v>
      </c>
      <c r="F62" s="5"/>
      <c r="G62" s="5"/>
      <c r="H62" s="5"/>
      <c r="I62" s="5">
        <v>-73452</v>
      </c>
      <c r="J62" s="5">
        <v>65660</v>
      </c>
      <c r="K62" s="5">
        <v>8538</v>
      </c>
      <c r="L62" s="5"/>
      <c r="M62" s="5">
        <v>73267</v>
      </c>
      <c r="N62" s="5">
        <v>67173.5</v>
      </c>
      <c r="O62" s="5">
        <v>58947</v>
      </c>
      <c r="P62" s="5">
        <v>21075</v>
      </c>
      <c r="Q62" s="5">
        <v>23507.25</v>
      </c>
      <c r="R62" s="5">
        <v>65372</v>
      </c>
      <c r="S62" s="5">
        <v>0</v>
      </c>
      <c r="T62" s="5">
        <v>49663</v>
      </c>
      <c r="U62" s="5">
        <v>114677.5</v>
      </c>
      <c r="V62" s="5"/>
      <c r="W62" s="5">
        <v>7183</v>
      </c>
      <c r="X62" s="5"/>
      <c r="Y62" s="5"/>
      <c r="Z62" s="5"/>
      <c r="AA62" s="5"/>
      <c r="AB62" s="5">
        <v>69925</v>
      </c>
      <c r="AC62" s="5">
        <v>24101</v>
      </c>
      <c r="AD62" s="5">
        <v>28126</v>
      </c>
      <c r="AE62" s="5">
        <f t="shared" ref="AE62" si="94">SUM(B62:AD62)</f>
        <v>971926.25</v>
      </c>
      <c r="AF62" s="5">
        <f t="shared" ref="AF62" si="95">ROUND(AE62*0.35,2)</f>
        <v>340174.19</v>
      </c>
    </row>
    <row r="63" spans="1:32" ht="15" customHeight="1" x14ac:dyDescent="0.25">
      <c r="A63" s="20">
        <v>45473</v>
      </c>
      <c r="B63" s="5">
        <v>51932.5</v>
      </c>
      <c r="C63" s="5">
        <v>45420</v>
      </c>
      <c r="D63" s="5"/>
      <c r="E63" s="5">
        <v>13083</v>
      </c>
      <c r="F63" s="5"/>
      <c r="G63" s="5"/>
      <c r="H63" s="5"/>
      <c r="I63" s="5">
        <v>10925</v>
      </c>
      <c r="J63" s="5">
        <v>20476</v>
      </c>
      <c r="K63" s="5">
        <v>1386</v>
      </c>
      <c r="L63" s="5"/>
      <c r="M63" s="5">
        <v>87776</v>
      </c>
      <c r="N63" s="5">
        <v>-21825</v>
      </c>
      <c r="O63" s="5">
        <v>-2613</v>
      </c>
      <c r="P63" s="5">
        <v>316.5</v>
      </c>
      <c r="Q63" s="5">
        <v>8229.25</v>
      </c>
      <c r="R63" s="5">
        <v>9355</v>
      </c>
      <c r="S63" s="5">
        <v>0</v>
      </c>
      <c r="T63" s="5">
        <v>12881</v>
      </c>
      <c r="U63" s="5">
        <v>37670</v>
      </c>
      <c r="V63" s="5"/>
      <c r="W63" s="5">
        <v>-7915.5</v>
      </c>
      <c r="X63" s="5"/>
      <c r="Y63" s="5"/>
      <c r="Z63" s="5"/>
      <c r="AA63" s="5"/>
      <c r="AB63" s="5">
        <v>19695</v>
      </c>
      <c r="AC63" s="5">
        <v>784.5</v>
      </c>
      <c r="AD63" s="5">
        <v>6490</v>
      </c>
      <c r="AE63" s="5">
        <f t="shared" ref="AE63" si="96">SUM(B63:AD63)</f>
        <v>294066.25</v>
      </c>
      <c r="AF63" s="5">
        <f t="shared" ref="AF63" si="97">ROUND(AE63*0.35,2)</f>
        <v>102923.19</v>
      </c>
    </row>
    <row r="64" spans="1:32" ht="15" customHeight="1" x14ac:dyDescent="0.25">
      <c r="A64" s="20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</row>
    <row r="65" spans="1:32" ht="15" customHeight="1" thickBot="1" x14ac:dyDescent="0.3">
      <c r="B65" s="6">
        <f>SUM(B10:B64)</f>
        <v>14707994</v>
      </c>
      <c r="C65" s="6">
        <f t="shared" ref="C65:AF65" si="98">SUM(C10:C64)</f>
        <v>5861794.5</v>
      </c>
      <c r="D65" s="6">
        <f t="shared" si="98"/>
        <v>0</v>
      </c>
      <c r="E65" s="6">
        <f t="shared" si="98"/>
        <v>3714944.5</v>
      </c>
      <c r="F65" s="6">
        <f t="shared" si="98"/>
        <v>0</v>
      </c>
      <c r="G65" s="6">
        <f t="shared" si="98"/>
        <v>0</v>
      </c>
      <c r="H65" s="6">
        <f t="shared" si="98"/>
        <v>0</v>
      </c>
      <c r="I65" s="6">
        <f t="shared" si="98"/>
        <v>1611907</v>
      </c>
      <c r="J65" s="6">
        <f t="shared" si="98"/>
        <v>2972251.5300000003</v>
      </c>
      <c r="K65" s="6">
        <f t="shared" si="98"/>
        <v>252441</v>
      </c>
      <c r="L65" s="6">
        <f t="shared" si="98"/>
        <v>0</v>
      </c>
      <c r="M65" s="6">
        <f t="shared" si="98"/>
        <v>3201174</v>
      </c>
      <c r="N65" s="6">
        <f t="shared" si="98"/>
        <v>6215881.5</v>
      </c>
      <c r="O65" s="6">
        <f t="shared" si="98"/>
        <v>1873336</v>
      </c>
      <c r="P65" s="6">
        <f t="shared" si="98"/>
        <v>1600894.5</v>
      </c>
      <c r="Q65" s="6">
        <f t="shared" si="98"/>
        <v>1559258.75</v>
      </c>
      <c r="R65" s="6">
        <f t="shared" si="98"/>
        <v>3353790</v>
      </c>
      <c r="S65" s="6">
        <f t="shared" si="98"/>
        <v>35570</v>
      </c>
      <c r="T65" s="6">
        <f t="shared" si="98"/>
        <v>2325148.5</v>
      </c>
      <c r="U65" s="6">
        <f t="shared" si="98"/>
        <v>5431565</v>
      </c>
      <c r="V65" s="6">
        <f t="shared" si="98"/>
        <v>0</v>
      </c>
      <c r="W65" s="6">
        <f t="shared" si="98"/>
        <v>1047611.25</v>
      </c>
      <c r="X65" s="6">
        <f t="shared" si="98"/>
        <v>0</v>
      </c>
      <c r="Y65" s="6">
        <f t="shared" si="98"/>
        <v>0</v>
      </c>
      <c r="Z65" s="6">
        <f t="shared" si="98"/>
        <v>0</v>
      </c>
      <c r="AA65" s="6">
        <f t="shared" si="98"/>
        <v>0</v>
      </c>
      <c r="AB65" s="6">
        <f t="shared" si="98"/>
        <v>3192186.7</v>
      </c>
      <c r="AC65" s="6">
        <f t="shared" si="98"/>
        <v>1237387</v>
      </c>
      <c r="AD65" s="6">
        <f t="shared" si="98"/>
        <v>1182758.5</v>
      </c>
      <c r="AE65" s="6">
        <f t="shared" si="98"/>
        <v>61377894.230000004</v>
      </c>
      <c r="AF65" s="6">
        <f t="shared" si="98"/>
        <v>21482263.07</v>
      </c>
    </row>
    <row r="66" spans="1:32" ht="15" customHeight="1" thickTop="1" x14ac:dyDescent="0.25"/>
    <row r="67" spans="1:32" ht="15" customHeight="1" x14ac:dyDescent="0.25">
      <c r="A67" s="12" t="s">
        <v>35</v>
      </c>
    </row>
  </sheetData>
  <mergeCells count="2">
    <mergeCell ref="A8:AF8"/>
    <mergeCell ref="A1:AF1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2020-10-08T18:31:23Z</cp:lastPrinted>
  <dcterms:created xsi:type="dcterms:W3CDTF">2017-06-26T18:48:48Z</dcterms:created>
  <dcterms:modified xsi:type="dcterms:W3CDTF">2024-07-11T12:43:28Z</dcterms:modified>
</cp:coreProperties>
</file>