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2FY\"/>
    </mc:Choice>
  </mc:AlternateContent>
  <bookViews>
    <workbookView xWindow="-90" yWindow="-30" windowWidth="14040" windowHeight="13530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Town'!$A$1:$AG$97</definedName>
    <definedName name="_xlnm.Print_Area" localSheetId="3">'Mardi Gras'!$A$1:$AG$112</definedName>
    <definedName name="_xlnm.Print_Area" localSheetId="1">Mountaineer!$A$1:$AG$112</definedName>
    <definedName name="_xlnm.Print_Area" localSheetId="0">Summary!$A$1:$AG$67</definedName>
    <definedName name="_xlnm.Print_Area" localSheetId="2">Wheeling!$A$1:$AG$111</definedName>
  </definedNames>
  <calcPr calcId="162913"/>
</workbook>
</file>

<file path=xl/calcChain.xml><?xml version="1.0" encoding="utf-8"?>
<calcChain xmlns="http://schemas.openxmlformats.org/spreadsheetml/2006/main">
  <c r="AG62" i="2" l="1"/>
  <c r="AG62" i="3"/>
  <c r="AG62" i="4"/>
  <c r="AF62" i="1"/>
  <c r="AG62" i="1" s="1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F62" i="2"/>
  <c r="AF62" i="3"/>
  <c r="AF62" i="4"/>
  <c r="AG61" i="5" l="1"/>
  <c r="AF61" i="5"/>
  <c r="AE60" i="5"/>
  <c r="AD60" i="5"/>
  <c r="AC60" i="5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F61" i="1"/>
  <c r="AG61" i="1" s="1"/>
  <c r="AF61" i="2"/>
  <c r="AG61" i="2" s="1"/>
  <c r="AF61" i="3"/>
  <c r="AG61" i="3" s="1"/>
  <c r="AF61" i="4"/>
  <c r="AG61" i="4" s="1"/>
  <c r="AG60" i="5" l="1"/>
  <c r="AF60" i="5"/>
  <c r="AG59" i="5"/>
  <c r="AF59" i="5"/>
  <c r="AE59" i="5"/>
  <c r="AD59" i="5"/>
  <c r="AC59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F60" i="1"/>
  <c r="AG60" i="1" s="1"/>
  <c r="AF60" i="2"/>
  <c r="AG60" i="2" s="1"/>
  <c r="AF60" i="3"/>
  <c r="AG60" i="3" s="1"/>
  <c r="AF60" i="4"/>
  <c r="AG60" i="4" s="1"/>
  <c r="AG58" i="5" l="1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F59" i="1"/>
  <c r="AG59" i="1" s="1"/>
  <c r="AF59" i="2"/>
  <c r="AG59" i="2" s="1"/>
  <c r="AF59" i="3"/>
  <c r="AG59" i="3" s="1"/>
  <c r="AF59" i="4"/>
  <c r="AG59" i="4" s="1"/>
  <c r="AG57" i="5" l="1"/>
  <c r="AF57" i="5"/>
  <c r="AE57" i="5"/>
  <c r="AD57" i="5"/>
  <c r="AC57" i="5"/>
  <c r="AB57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F58" i="1"/>
  <c r="AG58" i="1" s="1"/>
  <c r="AF58" i="2"/>
  <c r="AG58" i="2" s="1"/>
  <c r="AF58" i="3"/>
  <c r="AG58" i="3" s="1"/>
  <c r="AF58" i="4"/>
  <c r="AG58" i="4" s="1"/>
  <c r="AE10" i="5" l="1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F57" i="1"/>
  <c r="AG57" i="1" s="1"/>
  <c r="AF57" i="2"/>
  <c r="AG57" i="2" s="1"/>
  <c r="AF57" i="3"/>
  <c r="AG57" i="3" s="1"/>
  <c r="AG56" i="5" s="1"/>
  <c r="AF57" i="4"/>
  <c r="AG57" i="4" s="1"/>
  <c r="Z10" i="5"/>
  <c r="AA10" i="5"/>
  <c r="AB10" i="5"/>
  <c r="AC10" i="5"/>
  <c r="AD10" i="5"/>
  <c r="Z11" i="5"/>
  <c r="AA11" i="5"/>
  <c r="AB11" i="5"/>
  <c r="AC11" i="5"/>
  <c r="AD11" i="5"/>
  <c r="Z12" i="5"/>
  <c r="AA12" i="5"/>
  <c r="AB12" i="5"/>
  <c r="AC12" i="5"/>
  <c r="AD12" i="5"/>
  <c r="Z13" i="5"/>
  <c r="AA13" i="5"/>
  <c r="AB13" i="5"/>
  <c r="AC13" i="5"/>
  <c r="AD13" i="5"/>
  <c r="Z14" i="5"/>
  <c r="AA14" i="5"/>
  <c r="AB14" i="5"/>
  <c r="AC14" i="5"/>
  <c r="AD14" i="5"/>
  <c r="Z15" i="5"/>
  <c r="AA15" i="5"/>
  <c r="AB15" i="5"/>
  <c r="AC15" i="5"/>
  <c r="AD15" i="5"/>
  <c r="Z16" i="5"/>
  <c r="AA16" i="5"/>
  <c r="AB16" i="5"/>
  <c r="AC16" i="5"/>
  <c r="AD16" i="5"/>
  <c r="Z17" i="5"/>
  <c r="AA17" i="5"/>
  <c r="AB17" i="5"/>
  <c r="AC17" i="5"/>
  <c r="AD17" i="5"/>
  <c r="Z18" i="5"/>
  <c r="AA18" i="5"/>
  <c r="AB18" i="5"/>
  <c r="AC18" i="5"/>
  <c r="AD18" i="5"/>
  <c r="Z19" i="5"/>
  <c r="AA19" i="5"/>
  <c r="AB19" i="5"/>
  <c r="AC19" i="5"/>
  <c r="AD19" i="5"/>
  <c r="Z20" i="5"/>
  <c r="AA20" i="5"/>
  <c r="AB20" i="5"/>
  <c r="AC20" i="5"/>
  <c r="AD20" i="5"/>
  <c r="Z21" i="5"/>
  <c r="AA21" i="5"/>
  <c r="AB21" i="5"/>
  <c r="AC21" i="5"/>
  <c r="AD21" i="5"/>
  <c r="Z22" i="5"/>
  <c r="AA22" i="5"/>
  <c r="AB22" i="5"/>
  <c r="AC22" i="5"/>
  <c r="AD22" i="5"/>
  <c r="Z23" i="5"/>
  <c r="AA23" i="5"/>
  <c r="AB23" i="5"/>
  <c r="AC23" i="5"/>
  <c r="AD23" i="5"/>
  <c r="Z24" i="5"/>
  <c r="AA24" i="5"/>
  <c r="AB24" i="5"/>
  <c r="AC24" i="5"/>
  <c r="AD24" i="5"/>
  <c r="Z25" i="5"/>
  <c r="AA25" i="5"/>
  <c r="AB25" i="5"/>
  <c r="AC25" i="5"/>
  <c r="AD25" i="5"/>
  <c r="Z26" i="5"/>
  <c r="AA26" i="5"/>
  <c r="AB26" i="5"/>
  <c r="AC26" i="5"/>
  <c r="AD26" i="5"/>
  <c r="Z27" i="5"/>
  <c r="AA27" i="5"/>
  <c r="AB27" i="5"/>
  <c r="AC27" i="5"/>
  <c r="AD27" i="5"/>
  <c r="Z28" i="5"/>
  <c r="AA28" i="5"/>
  <c r="AB28" i="5"/>
  <c r="AC28" i="5"/>
  <c r="AD28" i="5"/>
  <c r="Z29" i="5"/>
  <c r="AA29" i="5"/>
  <c r="AB29" i="5"/>
  <c r="AC29" i="5"/>
  <c r="AD29" i="5"/>
  <c r="Z30" i="5"/>
  <c r="AA30" i="5"/>
  <c r="AB30" i="5"/>
  <c r="AC30" i="5"/>
  <c r="AD30" i="5"/>
  <c r="Z31" i="5"/>
  <c r="AA31" i="5"/>
  <c r="AB31" i="5"/>
  <c r="AC31" i="5"/>
  <c r="AD31" i="5"/>
  <c r="Z32" i="5"/>
  <c r="AA32" i="5"/>
  <c r="AB32" i="5"/>
  <c r="AC32" i="5"/>
  <c r="AD32" i="5"/>
  <c r="Z33" i="5"/>
  <c r="AA33" i="5"/>
  <c r="AB33" i="5"/>
  <c r="AC33" i="5"/>
  <c r="AD33" i="5"/>
  <c r="Z34" i="5"/>
  <c r="AA34" i="5"/>
  <c r="AB34" i="5"/>
  <c r="AC34" i="5"/>
  <c r="AD34" i="5"/>
  <c r="Z35" i="5"/>
  <c r="AA35" i="5"/>
  <c r="AB35" i="5"/>
  <c r="AC35" i="5"/>
  <c r="AD35" i="5"/>
  <c r="Z36" i="5"/>
  <c r="AA36" i="5"/>
  <c r="AB36" i="5"/>
  <c r="AC36" i="5"/>
  <c r="AD36" i="5"/>
  <c r="Z37" i="5"/>
  <c r="AA37" i="5"/>
  <c r="AB37" i="5"/>
  <c r="AC37" i="5"/>
  <c r="AD37" i="5"/>
  <c r="Z38" i="5"/>
  <c r="AA38" i="5"/>
  <c r="AB38" i="5"/>
  <c r="AC38" i="5"/>
  <c r="AD38" i="5"/>
  <c r="Z39" i="5"/>
  <c r="AA39" i="5"/>
  <c r="AB39" i="5"/>
  <c r="AC39" i="5"/>
  <c r="AD39" i="5"/>
  <c r="Z40" i="5"/>
  <c r="AA40" i="5"/>
  <c r="AB40" i="5"/>
  <c r="AC40" i="5"/>
  <c r="AD40" i="5"/>
  <c r="Z41" i="5"/>
  <c r="AA41" i="5"/>
  <c r="AB41" i="5"/>
  <c r="AC41" i="5"/>
  <c r="AD41" i="5"/>
  <c r="Z42" i="5"/>
  <c r="AA42" i="5"/>
  <c r="AB42" i="5"/>
  <c r="AC42" i="5"/>
  <c r="AD42" i="5"/>
  <c r="Z43" i="5"/>
  <c r="AA43" i="5"/>
  <c r="AB43" i="5"/>
  <c r="AC43" i="5"/>
  <c r="AD43" i="5"/>
  <c r="Z44" i="5"/>
  <c r="AA44" i="5"/>
  <c r="AB44" i="5"/>
  <c r="AC44" i="5"/>
  <c r="AD44" i="5"/>
  <c r="Z45" i="5"/>
  <c r="AA45" i="5"/>
  <c r="AB45" i="5"/>
  <c r="AC45" i="5"/>
  <c r="AD45" i="5"/>
  <c r="Z46" i="5"/>
  <c r="AA46" i="5"/>
  <c r="AB46" i="5"/>
  <c r="AC46" i="5"/>
  <c r="AD46" i="5"/>
  <c r="Z47" i="5"/>
  <c r="AA47" i="5"/>
  <c r="AB47" i="5"/>
  <c r="AC47" i="5"/>
  <c r="AD47" i="5"/>
  <c r="Z48" i="5"/>
  <c r="AA48" i="5"/>
  <c r="AB48" i="5"/>
  <c r="AC48" i="5"/>
  <c r="AD48" i="5"/>
  <c r="Z49" i="5"/>
  <c r="AA49" i="5"/>
  <c r="AB49" i="5"/>
  <c r="AC49" i="5"/>
  <c r="AD49" i="5"/>
  <c r="Z50" i="5"/>
  <c r="AA50" i="5"/>
  <c r="AB50" i="5"/>
  <c r="AC50" i="5"/>
  <c r="AD50" i="5"/>
  <c r="Z51" i="5"/>
  <c r="AA51" i="5"/>
  <c r="AB51" i="5"/>
  <c r="AC51" i="5"/>
  <c r="AD51" i="5"/>
  <c r="Z52" i="5"/>
  <c r="AA52" i="5"/>
  <c r="AB52" i="5"/>
  <c r="AC52" i="5"/>
  <c r="AD52" i="5"/>
  <c r="Z53" i="5"/>
  <c r="AA53" i="5"/>
  <c r="AB53" i="5"/>
  <c r="AC53" i="5"/>
  <c r="AD53" i="5"/>
  <c r="Z54" i="5"/>
  <c r="AA54" i="5"/>
  <c r="AB54" i="5"/>
  <c r="AC54" i="5"/>
  <c r="AD54" i="5"/>
  <c r="Z55" i="5"/>
  <c r="AA55" i="5"/>
  <c r="AB55" i="5"/>
  <c r="AC55" i="5"/>
  <c r="AD55" i="5"/>
  <c r="Z9" i="5"/>
  <c r="AA9" i="5"/>
  <c r="AB9" i="5"/>
  <c r="AC9" i="5"/>
  <c r="AD9" i="5"/>
  <c r="AE9" i="5"/>
  <c r="Z64" i="2"/>
  <c r="Z64" i="4"/>
  <c r="Z64" i="3"/>
  <c r="Z64" i="1"/>
  <c r="AF56" i="5" l="1"/>
  <c r="Z63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F56" i="1"/>
  <c r="AG56" i="1" s="1"/>
  <c r="AF56" i="2"/>
  <c r="AG56" i="2" s="1"/>
  <c r="AF56" i="3"/>
  <c r="AF56" i="4"/>
  <c r="AG56" i="4" s="1"/>
  <c r="AG56" i="3" l="1"/>
  <c r="AG55" i="5" s="1"/>
  <c r="AF55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F55" i="1"/>
  <c r="AG55" i="1" s="1"/>
  <c r="AF55" i="2"/>
  <c r="AG55" i="2" s="1"/>
  <c r="AF55" i="3"/>
  <c r="AF55" i="4"/>
  <c r="AG55" i="4" s="1"/>
  <c r="AG55" i="3" l="1"/>
  <c r="AG54" i="5" s="1"/>
  <c r="AF54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F54" i="1"/>
  <c r="AG54" i="1" s="1"/>
  <c r="AF54" i="2"/>
  <c r="AG54" i="2" s="1"/>
  <c r="AF54" i="3"/>
  <c r="AF54" i="4"/>
  <c r="AG54" i="4" s="1"/>
  <c r="AG53" i="5" l="1"/>
  <c r="AG54" i="3"/>
  <c r="AF53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F53" i="1"/>
  <c r="AG53" i="1" s="1"/>
  <c r="AF53" i="2"/>
  <c r="AG53" i="2" s="1"/>
  <c r="AF53" i="3"/>
  <c r="AF53" i="4"/>
  <c r="AG53" i="4" s="1"/>
  <c r="AG53" i="3" l="1"/>
  <c r="AF52" i="5"/>
  <c r="AG52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F52" i="1" l="1"/>
  <c r="AG52" i="1" s="1"/>
  <c r="AF52" i="2"/>
  <c r="AG52" i="2" s="1"/>
  <c r="AF52" i="3"/>
  <c r="AF52" i="4"/>
  <c r="AG52" i="4" s="1"/>
  <c r="AG52" i="3" l="1"/>
  <c r="AG51" i="5" s="1"/>
  <c r="AF51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F51" i="1" l="1"/>
  <c r="AG51" i="1" s="1"/>
  <c r="AF51" i="2"/>
  <c r="AG51" i="2" s="1"/>
  <c r="AF51" i="3"/>
  <c r="AF51" i="4"/>
  <c r="AG51" i="4" s="1"/>
  <c r="AG51" i="3" l="1"/>
  <c r="AF50" i="5"/>
  <c r="AG50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F50" i="1"/>
  <c r="AG50" i="1" s="1"/>
  <c r="AF50" i="2"/>
  <c r="AG50" i="2" s="1"/>
  <c r="AF50" i="3"/>
  <c r="AF50" i="4"/>
  <c r="AG50" i="4" s="1"/>
  <c r="AG50" i="3" l="1"/>
  <c r="AG49" i="5" s="1"/>
  <c r="AF49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G49" i="4"/>
  <c r="AF49" i="1"/>
  <c r="AG49" i="1" s="1"/>
  <c r="AF49" i="2"/>
  <c r="AG49" i="2" s="1"/>
  <c r="AF49" i="3"/>
  <c r="AF49" i="4"/>
  <c r="AG49" i="3" l="1"/>
  <c r="AG48" i="5" s="1"/>
  <c r="AF48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F48" i="1" l="1"/>
  <c r="AG48" i="1" s="1"/>
  <c r="AF48" i="2"/>
  <c r="AG48" i="2" s="1"/>
  <c r="AF48" i="3"/>
  <c r="AF48" i="4"/>
  <c r="AG48" i="3" l="1"/>
  <c r="AG47" i="5" s="1"/>
  <c r="AF47" i="5"/>
  <c r="AG48" i="4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F47" i="1" l="1"/>
  <c r="AF47" i="2"/>
  <c r="AG47" i="2" s="1"/>
  <c r="AF47" i="3"/>
  <c r="AF47" i="4"/>
  <c r="AG47" i="4" s="1"/>
  <c r="AG47" i="3" l="1"/>
  <c r="AG46" i="5" s="1"/>
  <c r="AF46" i="5"/>
  <c r="AG47" i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F46" i="4"/>
  <c r="AG46" i="4" s="1"/>
  <c r="AF46" i="3"/>
  <c r="AF46" i="2"/>
  <c r="AG46" i="2" s="1"/>
  <c r="AF46" i="1"/>
  <c r="AG46" i="1" s="1"/>
  <c r="AG46" i="3" l="1"/>
  <c r="AG45" i="5" s="1"/>
  <c r="AF45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F45" i="1"/>
  <c r="AG45" i="1" s="1"/>
  <c r="AF45" i="2"/>
  <c r="AG45" i="2" s="1"/>
  <c r="AF45" i="3"/>
  <c r="AF45" i="4"/>
  <c r="AG45" i="4" s="1"/>
  <c r="AG45" i="3" l="1"/>
  <c r="AG44" i="5" s="1"/>
  <c r="AF44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F44" i="1"/>
  <c r="AG44" i="1" s="1"/>
  <c r="AF44" i="2"/>
  <c r="AG44" i="2" s="1"/>
  <c r="AF44" i="3"/>
  <c r="AF44" i="4"/>
  <c r="AG44" i="4" s="1"/>
  <c r="AG44" i="3" l="1"/>
  <c r="AG43" i="5" s="1"/>
  <c r="AF43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F43" i="1" l="1"/>
  <c r="AF43" i="2"/>
  <c r="AG43" i="2" s="1"/>
  <c r="AF43" i="3"/>
  <c r="AF43" i="4"/>
  <c r="AG43" i="4" s="1"/>
  <c r="AG43" i="3" l="1"/>
  <c r="AG42" i="5" s="1"/>
  <c r="AF42" i="5"/>
  <c r="AG43" i="1"/>
  <c r="AF42" i="1"/>
  <c r="Y41" i="5" l="1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A64" i="2"/>
  <c r="AG42" i="1" l="1"/>
  <c r="AF42" i="2"/>
  <c r="AG42" i="2" s="1"/>
  <c r="AF42" i="3"/>
  <c r="AF41" i="5" s="1"/>
  <c r="AF42" i="4"/>
  <c r="AG42" i="4" s="1"/>
  <c r="AG42" i="3" l="1"/>
  <c r="AG41" i="5" s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F41" i="1" l="1"/>
  <c r="AF41" i="2"/>
  <c r="AF41" i="3"/>
  <c r="AG41" i="3" s="1"/>
  <c r="AF41" i="4"/>
  <c r="AG41" i="4" s="1"/>
  <c r="AG41" i="1" l="1"/>
  <c r="AG40" i="5" s="1"/>
  <c r="AF40" i="5"/>
  <c r="AG41" i="2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F40" i="1"/>
  <c r="AG40" i="1" s="1"/>
  <c r="AF40" i="2"/>
  <c r="AG40" i="2" s="1"/>
  <c r="AF40" i="3"/>
  <c r="AG40" i="3" s="1"/>
  <c r="Y64" i="4"/>
  <c r="AA64" i="4"/>
  <c r="AB64" i="4"/>
  <c r="AB64" i="3"/>
  <c r="W64" i="2"/>
  <c r="X64" i="2"/>
  <c r="Y64" i="2"/>
  <c r="AB64" i="2"/>
  <c r="AB64" i="1"/>
  <c r="AF40" i="4"/>
  <c r="AG40" i="4" l="1"/>
  <c r="AG39" i="5" s="1"/>
  <c r="AF39" i="5"/>
  <c r="AB63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F39" i="1" l="1"/>
  <c r="AG39" i="1" s="1"/>
  <c r="AF39" i="2"/>
  <c r="AF39" i="3"/>
  <c r="AF39" i="4"/>
  <c r="AF38" i="5" l="1"/>
  <c r="AG39" i="2"/>
  <c r="AG39" i="3"/>
  <c r="AG39" i="4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F38" i="1"/>
  <c r="AG38" i="1" s="1"/>
  <c r="AF38" i="2"/>
  <c r="AF38" i="3"/>
  <c r="AG38" i="3" s="1"/>
  <c r="AF38" i="4"/>
  <c r="AG38" i="5" l="1"/>
  <c r="AG38" i="4"/>
  <c r="AF37" i="5"/>
  <c r="AG38" i="2"/>
  <c r="AF37" i="1"/>
  <c r="AG37" i="1" s="1"/>
  <c r="AF37" i="3"/>
  <c r="AG37" i="3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F37" i="2"/>
  <c r="AF37" i="4"/>
  <c r="AG37" i="5" l="1"/>
  <c r="AG37" i="4"/>
  <c r="AF36" i="5"/>
  <c r="AG37" i="2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F36" i="1"/>
  <c r="AG36" i="1" s="1"/>
  <c r="AF36" i="2"/>
  <c r="AF36" i="3"/>
  <c r="AG36" i="3" s="1"/>
  <c r="AF36" i="4"/>
  <c r="AG36" i="5" l="1"/>
  <c r="AG36" i="4"/>
  <c r="AF35" i="5"/>
  <c r="AG36" i="2"/>
  <c r="Y64" i="1"/>
  <c r="AA64" i="1"/>
  <c r="AC64" i="1"/>
  <c r="AD64" i="1"/>
  <c r="AG35" i="5" l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F35" i="1"/>
  <c r="AG35" i="1" s="1"/>
  <c r="AF35" i="2"/>
  <c r="AF35" i="3"/>
  <c r="AG35" i="3" s="1"/>
  <c r="AF35" i="4"/>
  <c r="AG35" i="4" l="1"/>
  <c r="AF34" i="5"/>
  <c r="AG35" i="2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4" i="5" l="1"/>
  <c r="AF34" i="1"/>
  <c r="AF34" i="2"/>
  <c r="AF34" i="3"/>
  <c r="AG34" i="3" s="1"/>
  <c r="AF34" i="4"/>
  <c r="AG34" i="4" l="1"/>
  <c r="AF33" i="5"/>
  <c r="AG34" i="2"/>
  <c r="AG34" i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F33" i="1"/>
  <c r="AG33" i="1" s="1"/>
  <c r="AF33" i="2"/>
  <c r="AF33" i="3"/>
  <c r="AG33" i="3" s="1"/>
  <c r="AF33" i="4"/>
  <c r="AG33" i="5" l="1"/>
  <c r="AG33" i="4"/>
  <c r="AF32" i="5"/>
  <c r="AG33" i="2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F32" i="1"/>
  <c r="AG32" i="1" s="1"/>
  <c r="AF32" i="2"/>
  <c r="AF32" i="3"/>
  <c r="AG32" i="3" s="1"/>
  <c r="AF32" i="4"/>
  <c r="AG32" i="5" l="1"/>
  <c r="AG32" i="4"/>
  <c r="AF31" i="5"/>
  <c r="AG32" i="2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F31" i="1"/>
  <c r="AG31" i="1" s="1"/>
  <c r="AF31" i="2"/>
  <c r="AF31" i="3"/>
  <c r="AG31" i="3" s="1"/>
  <c r="AF31" i="4"/>
  <c r="AG31" i="5" l="1"/>
  <c r="AG31" i="4"/>
  <c r="AF30" i="5"/>
  <c r="AG31" i="2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F30" i="1"/>
  <c r="AG30" i="1" s="1"/>
  <c r="AF30" i="2"/>
  <c r="AF30" i="3"/>
  <c r="AG30" i="3" s="1"/>
  <c r="AF30" i="4"/>
  <c r="AG30" i="5" l="1"/>
  <c r="AG30" i="4"/>
  <c r="AF29" i="5"/>
  <c r="AG30" i="2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11" i="5" l="1"/>
  <c r="AF19" i="5"/>
  <c r="AF28" i="5"/>
  <c r="AF20" i="5"/>
  <c r="AF23" i="5"/>
  <c r="AF12" i="5"/>
  <c r="AF27" i="5"/>
  <c r="AF21" i="5"/>
  <c r="AF13" i="5"/>
  <c r="AG29" i="5"/>
  <c r="AF25" i="5"/>
  <c r="AF24" i="5"/>
  <c r="AF16" i="5"/>
  <c r="AF17" i="5"/>
  <c r="AF15" i="5"/>
  <c r="AF22" i="5"/>
  <c r="AF14" i="5"/>
  <c r="AF26" i="5"/>
  <c r="AF18" i="5"/>
  <c r="AF10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G29" i="1"/>
  <c r="AG29" i="2"/>
  <c r="AG29" i="3"/>
  <c r="AG29" i="4"/>
  <c r="AG28" i="5" l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G28" i="1"/>
  <c r="AG28" i="2"/>
  <c r="AG28" i="3"/>
  <c r="AG28" i="4"/>
  <c r="AG27" i="5" l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G27" i="1"/>
  <c r="AG27" i="2"/>
  <c r="AG27" i="3"/>
  <c r="AG27" i="4"/>
  <c r="AG26" i="5" l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G26" i="1"/>
  <c r="AG26" i="2"/>
  <c r="AG26" i="3"/>
  <c r="AG26" i="4"/>
  <c r="AG25" i="5" l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G25" i="1"/>
  <c r="AG25" i="2"/>
  <c r="AG25" i="3"/>
  <c r="AG25" i="4"/>
  <c r="AG24" i="5" l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G24" i="1"/>
  <c r="AG24" i="2"/>
  <c r="AG24" i="3"/>
  <c r="AG24" i="4"/>
  <c r="AG23" i="5" l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G23" i="1"/>
  <c r="AG23" i="2"/>
  <c r="AG23" i="3"/>
  <c r="AG23" i="4"/>
  <c r="AG22" i="5" l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G22" i="1"/>
  <c r="AG22" i="2"/>
  <c r="AG22" i="3"/>
  <c r="AG22" i="4"/>
  <c r="AG21" i="5" l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G21" i="1"/>
  <c r="AG21" i="2"/>
  <c r="AG21" i="3"/>
  <c r="AG21" i="4"/>
  <c r="AG20" i="5" l="1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G20" i="1"/>
  <c r="AG20" i="2"/>
  <c r="AG20" i="3"/>
  <c r="AG20" i="4"/>
  <c r="AG19" i="5" l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G19" i="1"/>
  <c r="AG19" i="2"/>
  <c r="AG19" i="3"/>
  <c r="AG19" i="4"/>
  <c r="AG18" i="5" l="1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G18" i="1" l="1"/>
  <c r="AG18" i="3"/>
  <c r="AG18" i="4"/>
  <c r="AG18" i="2" l="1"/>
  <c r="AG17" i="5" s="1"/>
  <c r="I64" i="3"/>
  <c r="J64" i="3"/>
  <c r="K64" i="3"/>
  <c r="L64" i="3"/>
  <c r="M64" i="3"/>
  <c r="N64" i="3"/>
  <c r="O64" i="3"/>
  <c r="AA64" i="3" l="1"/>
  <c r="Y16" i="5" l="1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G17" i="1"/>
  <c r="AG17" i="2"/>
  <c r="AG17" i="3"/>
  <c r="AG17" i="4"/>
  <c r="AG16" i="5" l="1"/>
  <c r="Y9" i="5"/>
  <c r="Y10" i="5"/>
  <c r="Y11" i="5"/>
  <c r="Y12" i="5"/>
  <c r="Y13" i="5"/>
  <c r="Y14" i="5"/>
  <c r="Y15" i="5"/>
  <c r="T9" i="5"/>
  <c r="U9" i="5"/>
  <c r="V9" i="5"/>
  <c r="W9" i="5"/>
  <c r="X9" i="5"/>
  <c r="T10" i="5"/>
  <c r="U10" i="5"/>
  <c r="V10" i="5"/>
  <c r="W10" i="5"/>
  <c r="X10" i="5"/>
  <c r="T11" i="5"/>
  <c r="U11" i="5"/>
  <c r="V11" i="5"/>
  <c r="W11" i="5"/>
  <c r="X11" i="5"/>
  <c r="T12" i="5"/>
  <c r="U12" i="5"/>
  <c r="V12" i="5"/>
  <c r="W12" i="5"/>
  <c r="X12" i="5"/>
  <c r="T13" i="5"/>
  <c r="U13" i="5"/>
  <c r="V13" i="5"/>
  <c r="W13" i="5"/>
  <c r="X13" i="5"/>
  <c r="T14" i="5"/>
  <c r="U14" i="5"/>
  <c r="V14" i="5"/>
  <c r="W14" i="5"/>
  <c r="X14" i="5"/>
  <c r="T15" i="5"/>
  <c r="U15" i="5"/>
  <c r="V15" i="5"/>
  <c r="W15" i="5"/>
  <c r="X15" i="5"/>
  <c r="M9" i="5"/>
  <c r="N9" i="5"/>
  <c r="O9" i="5"/>
  <c r="P9" i="5"/>
  <c r="Q9" i="5"/>
  <c r="R9" i="5"/>
  <c r="S9" i="5"/>
  <c r="M10" i="5"/>
  <c r="N10" i="5"/>
  <c r="O10" i="5"/>
  <c r="P10" i="5"/>
  <c r="Q10" i="5"/>
  <c r="R10" i="5"/>
  <c r="S10" i="5"/>
  <c r="M11" i="5"/>
  <c r="N11" i="5"/>
  <c r="O11" i="5"/>
  <c r="P11" i="5"/>
  <c r="Q11" i="5"/>
  <c r="R11" i="5"/>
  <c r="S11" i="5"/>
  <c r="M12" i="5"/>
  <c r="N12" i="5"/>
  <c r="O12" i="5"/>
  <c r="P12" i="5"/>
  <c r="Q12" i="5"/>
  <c r="R12" i="5"/>
  <c r="S12" i="5"/>
  <c r="M13" i="5"/>
  <c r="N13" i="5"/>
  <c r="O13" i="5"/>
  <c r="P13" i="5"/>
  <c r="Q13" i="5"/>
  <c r="R13" i="5"/>
  <c r="S13" i="5"/>
  <c r="M14" i="5"/>
  <c r="N14" i="5"/>
  <c r="O14" i="5"/>
  <c r="P14" i="5"/>
  <c r="Q14" i="5"/>
  <c r="R14" i="5"/>
  <c r="S14" i="5"/>
  <c r="M15" i="5"/>
  <c r="N15" i="5"/>
  <c r="O15" i="5"/>
  <c r="P15" i="5"/>
  <c r="Q15" i="5"/>
  <c r="R15" i="5"/>
  <c r="S15" i="5"/>
  <c r="M64" i="1"/>
  <c r="M64" i="2"/>
  <c r="M64" i="4"/>
  <c r="AC63" i="5" l="1"/>
  <c r="Y63" i="5"/>
  <c r="N63" i="5"/>
  <c r="M63" i="5"/>
  <c r="AA63" i="5"/>
  <c r="L15" i="5"/>
  <c r="K15" i="5"/>
  <c r="J15" i="5"/>
  <c r="I15" i="5"/>
  <c r="H15" i="5"/>
  <c r="G15" i="5"/>
  <c r="F15" i="5"/>
  <c r="E15" i="5"/>
  <c r="D15" i="5"/>
  <c r="C15" i="5"/>
  <c r="B15" i="5"/>
  <c r="AG16" i="1"/>
  <c r="AG16" i="2"/>
  <c r="AG16" i="4"/>
  <c r="AG16" i="3" l="1"/>
  <c r="AG15" i="5" s="1"/>
  <c r="L14" i="5"/>
  <c r="K14" i="5"/>
  <c r="J14" i="5"/>
  <c r="I14" i="5"/>
  <c r="H14" i="5"/>
  <c r="G14" i="5"/>
  <c r="F14" i="5"/>
  <c r="E14" i="5"/>
  <c r="D14" i="5"/>
  <c r="C14" i="5"/>
  <c r="B14" i="5"/>
  <c r="AG15" i="1"/>
  <c r="AG15" i="2"/>
  <c r="AG15" i="3"/>
  <c r="AG15" i="4" l="1"/>
  <c r="AG14" i="5" s="1"/>
  <c r="L13" i="5"/>
  <c r="K13" i="5"/>
  <c r="J13" i="5"/>
  <c r="I13" i="5"/>
  <c r="H13" i="5"/>
  <c r="G13" i="5"/>
  <c r="F13" i="5"/>
  <c r="E13" i="5"/>
  <c r="D13" i="5"/>
  <c r="C13" i="5"/>
  <c r="B13" i="5"/>
  <c r="AG14" i="1"/>
  <c r="AG14" i="2"/>
  <c r="AG14" i="3"/>
  <c r="AG14" i="4" l="1"/>
  <c r="AG13" i="5" s="1"/>
  <c r="L12" i="5"/>
  <c r="K12" i="5"/>
  <c r="J12" i="5"/>
  <c r="I12" i="5"/>
  <c r="H12" i="5"/>
  <c r="G12" i="5"/>
  <c r="F12" i="5"/>
  <c r="E12" i="5"/>
  <c r="D12" i="5"/>
  <c r="C12" i="5"/>
  <c r="B12" i="5"/>
  <c r="AG13" i="1"/>
  <c r="AG13" i="2"/>
  <c r="AG13" i="3"/>
  <c r="AG13" i="4" l="1"/>
  <c r="AG12" i="5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L11" i="5"/>
  <c r="K11" i="5"/>
  <c r="J11" i="5"/>
  <c r="I11" i="5"/>
  <c r="H11" i="5"/>
  <c r="G11" i="5"/>
  <c r="F11" i="5"/>
  <c r="E11" i="5"/>
  <c r="D11" i="5"/>
  <c r="C11" i="5"/>
  <c r="B11" i="5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G12" i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G12" i="2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G12" i="3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G12" i="4" l="1"/>
  <c r="AG11" i="5" s="1"/>
  <c r="L10" i="5"/>
  <c r="K10" i="5"/>
  <c r="J10" i="5"/>
  <c r="I10" i="5"/>
  <c r="H10" i="5"/>
  <c r="G10" i="5"/>
  <c r="F10" i="5"/>
  <c r="E10" i="5"/>
  <c r="D10" i="5"/>
  <c r="C10" i="5"/>
  <c r="B10" i="5"/>
  <c r="AG11" i="1"/>
  <c r="AG11" i="2"/>
  <c r="AG11" i="3"/>
  <c r="AG11" i="4" l="1"/>
  <c r="AG10" i="5" s="1"/>
  <c r="C9" i="5"/>
  <c r="D9" i="5"/>
  <c r="E9" i="5"/>
  <c r="F9" i="5"/>
  <c r="G9" i="5"/>
  <c r="H9" i="5"/>
  <c r="I9" i="5"/>
  <c r="J9" i="5"/>
  <c r="K9" i="5"/>
  <c r="L9" i="5"/>
  <c r="AE64" i="4" l="1"/>
  <c r="AD64" i="4"/>
  <c r="AC64" i="4"/>
  <c r="X64" i="4"/>
  <c r="W64" i="4"/>
  <c r="V64" i="4"/>
  <c r="U64" i="4"/>
  <c r="T64" i="4"/>
  <c r="S64" i="4"/>
  <c r="R64" i="4"/>
  <c r="Q64" i="4"/>
  <c r="P64" i="4"/>
  <c r="O64" i="4"/>
  <c r="N64" i="4"/>
  <c r="L64" i="4"/>
  <c r="K64" i="4"/>
  <c r="J64" i="4"/>
  <c r="I64" i="4"/>
  <c r="H64" i="4"/>
  <c r="G64" i="4"/>
  <c r="F64" i="4"/>
  <c r="E64" i="4"/>
  <c r="D64" i="4"/>
  <c r="C64" i="4"/>
  <c r="B64" i="4"/>
  <c r="AF10" i="4"/>
  <c r="AE64" i="3"/>
  <c r="AD64" i="3"/>
  <c r="AC64" i="3"/>
  <c r="Y64" i="3"/>
  <c r="X64" i="3"/>
  <c r="W64" i="3"/>
  <c r="V64" i="3"/>
  <c r="U64" i="3"/>
  <c r="T64" i="3"/>
  <c r="S64" i="3"/>
  <c r="R64" i="3"/>
  <c r="Q64" i="3"/>
  <c r="P64" i="3"/>
  <c r="H64" i="3"/>
  <c r="G64" i="3"/>
  <c r="F64" i="3"/>
  <c r="E64" i="3"/>
  <c r="D64" i="3"/>
  <c r="C64" i="3"/>
  <c r="B64" i="3"/>
  <c r="AF10" i="3"/>
  <c r="AE64" i="2"/>
  <c r="AD64" i="2"/>
  <c r="AC64" i="2"/>
  <c r="V64" i="2"/>
  <c r="U64" i="2"/>
  <c r="T64" i="2"/>
  <c r="S64" i="2"/>
  <c r="R64" i="2"/>
  <c r="Q64" i="2"/>
  <c r="P64" i="2"/>
  <c r="O64" i="2"/>
  <c r="N64" i="2"/>
  <c r="L64" i="2"/>
  <c r="K64" i="2"/>
  <c r="J64" i="2"/>
  <c r="I64" i="2"/>
  <c r="H64" i="2"/>
  <c r="G64" i="2"/>
  <c r="F64" i="2"/>
  <c r="E64" i="2"/>
  <c r="D64" i="2"/>
  <c r="C64" i="2"/>
  <c r="B64" i="2"/>
  <c r="AF10" i="2"/>
  <c r="B64" i="1"/>
  <c r="C64" i="1"/>
  <c r="D64" i="1"/>
  <c r="E64" i="1"/>
  <c r="F64" i="1"/>
  <c r="G64" i="1"/>
  <c r="H64" i="1"/>
  <c r="I64" i="1"/>
  <c r="J64" i="1"/>
  <c r="K64" i="1"/>
  <c r="L64" i="1"/>
  <c r="N64" i="1"/>
  <c r="O64" i="1"/>
  <c r="P64" i="1"/>
  <c r="Q64" i="1"/>
  <c r="R64" i="1"/>
  <c r="S64" i="1"/>
  <c r="T64" i="1"/>
  <c r="U64" i="1"/>
  <c r="V64" i="1"/>
  <c r="W64" i="1"/>
  <c r="X64" i="1"/>
  <c r="AE64" i="1"/>
  <c r="AG10" i="4" l="1"/>
  <c r="AF64" i="3"/>
  <c r="AG10" i="3"/>
  <c r="AG64" i="3" s="1"/>
  <c r="AG10" i="2"/>
  <c r="AG64" i="2" s="1"/>
  <c r="AF64" i="4"/>
  <c r="AF64" i="2"/>
  <c r="AG64" i="4" l="1"/>
  <c r="F63" i="5"/>
  <c r="AF4" i="1" l="1"/>
  <c r="AF4" i="4" l="1"/>
  <c r="AF4" i="3"/>
  <c r="AF4" i="2"/>
  <c r="AF10" i="1"/>
  <c r="AF9" i="5" s="1"/>
  <c r="AG10" i="1" l="1"/>
  <c r="AG9" i="5" s="1"/>
  <c r="AF64" i="1"/>
  <c r="B9" i="5"/>
  <c r="AG64" i="1" l="1"/>
  <c r="J63" i="5"/>
  <c r="C63" i="5"/>
  <c r="E63" i="5" l="1"/>
  <c r="B63" i="5" l="1"/>
  <c r="D63" i="5"/>
  <c r="G63" i="5"/>
  <c r="H63" i="5"/>
  <c r="I63" i="5"/>
  <c r="K63" i="5"/>
  <c r="L63" i="5"/>
  <c r="O63" i="5"/>
  <c r="P63" i="5"/>
  <c r="Q63" i="5"/>
  <c r="R63" i="5"/>
  <c r="S63" i="5"/>
  <c r="T63" i="5"/>
  <c r="U63" i="5"/>
  <c r="V63" i="5"/>
  <c r="W63" i="5"/>
  <c r="X63" i="5"/>
  <c r="AD63" i="5"/>
  <c r="AE63" i="5" l="1"/>
  <c r="AG63" i="5" l="1"/>
  <c r="AF63" i="5"/>
</calcChain>
</file>

<file path=xl/sharedStrings.xml><?xml version="1.0" encoding="utf-8"?>
<sst xmlns="http://schemas.openxmlformats.org/spreadsheetml/2006/main" count="196" uniqueCount="46">
  <si>
    <t>Big Six</t>
  </si>
  <si>
    <t>Blackjack</t>
  </si>
  <si>
    <t>Blackjack
Stand</t>
  </si>
  <si>
    <t>Craps</t>
  </si>
  <si>
    <t>Electronic
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</si>
  <si>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</si>
  <si>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</si>
  <si>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</si>
  <si>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</si>
  <si>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</si>
  <si>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</si>
  <si>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</si>
  <si>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</si>
  <si>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</si>
  <si>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Poker
Tournament</t>
  </si>
  <si>
    <t>Rapid
Fusion</t>
  </si>
  <si>
    <t>Roulette</t>
  </si>
  <si>
    <t>Electronic
Roulette</t>
  </si>
  <si>
    <t>Spanish 21</t>
  </si>
  <si>
    <t>Texas
Hold 'em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</si>
  <si>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</si>
  <si>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</si>
  <si>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</si>
  <si>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</si>
  <si>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</si>
  <si>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</si>
  <si>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</si>
  <si>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</si>
  <si>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</si>
  <si>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</si>
  <si>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Cajun Stud</t>
  </si>
  <si>
    <t>Midi Bac</t>
  </si>
  <si>
    <t>WEEKLY RACETRACK TABLE GAMES REVENUE SUMMARY</t>
  </si>
  <si>
    <t>Crazy Four Card Poker</t>
  </si>
  <si>
    <t>FY 2021</t>
  </si>
  <si>
    <t>7/3/2021 *</t>
  </si>
  <si>
    <t>FISCAL YEAR 2022</t>
  </si>
  <si>
    <t>* 3 days to start fiscal year</t>
  </si>
  <si>
    <t>Crazy 4 Poker</t>
  </si>
  <si>
    <t>Three Card</t>
  </si>
  <si>
    <t>Louisiana
Stud</t>
  </si>
  <si>
    <t>Super Four Poker</t>
  </si>
  <si>
    <t>Stadium Gaming</t>
  </si>
  <si>
    <t>6/30/2022 **</t>
  </si>
  <si>
    <t>** 5 days to end fiscal year</t>
  </si>
  <si>
    <t>FISCAL YEAR ENDING JUNE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</si>
</sst>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4" fontId="1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2" fillId="0" borderId="0" xfId="1" applyFont="1"/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4" fontId="12" fillId="0" borderId="0" xfId="1" applyFont="1"/>
    <xf numFmtId="14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7">
    <cellStyle name="Comma 2" xfId="4"/>
    <cellStyle name="Comma 3" xfId="6"/>
    <cellStyle name="Currency" xfId="1" builtinId="4"/>
    <cellStyle name="Currency 2" xfId="3"/>
    <cellStyle name="Normal" xfId="0" builtinId="0"/>
    <cellStyle name="Normal 2" xfId="2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6"/>
  <sheetViews>
    <sheetView tabSelected="1" zoomScaleNormal="100" workbookViewId="0">
      <pane ySplit="7" topLeftCell="A34" activePane="bottomLeft" state="frozen"/>
      <selection pane="bottomLeft" activeCell="A63" sqref="A63"/>
    </sheetView>
  </sheetViews>
  <sheetFormatPr defaultColWidth="10.7109375" defaultRowHeight="15" customHeight="1" x14ac:dyDescent="0.25"/>
  <cols>
    <col min="1" max="1" width="12.42578125" style="3" customWidth="1"/>
    <col min="2" max="2" width="12.5703125" style="2" hidden="1" customWidth="1"/>
    <col min="3" max="3" width="15.28515625" style="2" bestFit="1" customWidth="1"/>
    <col min="4" max="5" width="14.28515625" style="2" bestFit="1" customWidth="1"/>
    <col min="6" max="6" width="14.28515625" style="2" customWidth="1"/>
    <col min="7" max="9" width="14.28515625" style="2" bestFit="1" customWidth="1"/>
    <col min="10" max="10" width="14" style="2" customWidth="1"/>
    <col min="11" max="19" width="14.28515625" style="2" bestFit="1" customWidth="1"/>
    <col min="20" max="20" width="14.28515625" style="2" customWidth="1"/>
    <col min="21" max="21" width="14.7109375" style="2" customWidth="1"/>
    <col min="22" max="22" width="15.28515625" style="2" bestFit="1" customWidth="1"/>
    <col min="23" max="23" width="14.28515625" style="2" bestFit="1" customWidth="1"/>
    <col min="24" max="24" width="13.85546875" style="2" customWidth="1"/>
    <col min="25" max="25" width="14.28515625" style="2" hidden="1" customWidth="1"/>
    <col min="26" max="28" width="14.28515625" style="2" customWidth="1"/>
    <col min="29" max="29" width="16.7109375" style="2" customWidth="1"/>
    <col min="30" max="30" width="14.28515625" style="2" customWidth="1"/>
    <col min="31" max="31" width="14.28515625" style="2" bestFit="1" customWidth="1"/>
    <col min="32" max="32" width="16.7109375" style="2" customWidth="1"/>
    <col min="33" max="33" width="15.28515625" style="2" bestFit="1" customWidth="1"/>
    <col min="34" max="16384" width="10.7109375" style="2"/>
  </cols>
  <sheetData>
    <row r="1" spans="1:33" ht="18.75" x14ac:dyDescent="0.3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3" s="1" customFormat="1" ht="15" customHeight="1" x14ac:dyDescent="0.25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3" s="1" customFormat="1" ht="15" customHeight="1" x14ac:dyDescent="0.25">
      <c r="A3" s="26" t="s">
        <v>45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3" s="1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3" ht="15" customHeight="1" x14ac:dyDescent="0.25">
      <c r="B5" s="4"/>
      <c r="C5" s="4"/>
      <c r="D5" s="4"/>
      <c r="E5" s="11"/>
      <c r="F5" s="15"/>
      <c r="G5" s="4"/>
      <c r="H5" s="4"/>
      <c r="I5" s="4"/>
      <c r="J5" s="4"/>
      <c r="K5" s="4"/>
      <c r="L5" s="4"/>
      <c r="M5" s="18"/>
      <c r="N5" s="1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2"/>
      <c r="AA5" s="18"/>
      <c r="AB5" s="20"/>
      <c r="AC5" s="4"/>
      <c r="AD5" s="4"/>
      <c r="AE5" s="4"/>
      <c r="AF5" s="4"/>
      <c r="AG5" s="4"/>
    </row>
    <row r="6" spans="1:33" ht="15" customHeight="1" x14ac:dyDescent="0.25">
      <c r="B6" s="4"/>
      <c r="C6" s="4"/>
      <c r="D6" s="4"/>
      <c r="E6" s="11"/>
      <c r="F6" s="15"/>
      <c r="G6" s="4"/>
      <c r="H6" s="4"/>
      <c r="I6" s="4"/>
      <c r="J6" s="4"/>
      <c r="K6" s="4"/>
      <c r="L6" s="4"/>
      <c r="M6" s="18"/>
      <c r="N6" s="1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22"/>
      <c r="AA6" s="18"/>
      <c r="AB6" s="20"/>
      <c r="AC6" s="4"/>
      <c r="AD6" s="4"/>
      <c r="AE6" s="4"/>
      <c r="AF6" s="4"/>
      <c r="AG6" s="4"/>
    </row>
    <row r="7" spans="1:33" s="10" customFormat="1" ht="25.5" x14ac:dyDescent="0.2">
      <c r="A7" s="7"/>
      <c r="B7" s="8" t="s">
        <v>0</v>
      </c>
      <c r="C7" s="8" t="s">
        <v>1</v>
      </c>
      <c r="D7" s="9" t="s">
        <v>2</v>
      </c>
      <c r="E7" s="8" t="s">
        <v>30</v>
      </c>
      <c r="F7" s="9" t="s">
        <v>33</v>
      </c>
      <c r="G7" s="8" t="s">
        <v>3</v>
      </c>
      <c r="H7" s="9" t="s">
        <v>4</v>
      </c>
      <c r="I7" s="9" t="s">
        <v>5</v>
      </c>
      <c r="J7" s="9" t="s">
        <v>6</v>
      </c>
      <c r="K7" s="9" t="s">
        <v>7</v>
      </c>
      <c r="L7" s="8" t="s">
        <v>8</v>
      </c>
      <c r="M7" s="9" t="s">
        <v>40</v>
      </c>
      <c r="N7" s="9" t="s">
        <v>31</v>
      </c>
      <c r="O7" s="9" t="s">
        <v>9</v>
      </c>
      <c r="P7" s="9" t="s">
        <v>10</v>
      </c>
      <c r="Q7" s="8" t="s">
        <v>11</v>
      </c>
      <c r="R7" s="8" t="s">
        <v>12</v>
      </c>
      <c r="S7" s="8" t="s">
        <v>13</v>
      </c>
      <c r="T7" s="9" t="s">
        <v>14</v>
      </c>
      <c r="U7" s="9" t="s">
        <v>15</v>
      </c>
      <c r="V7" s="8" t="s">
        <v>16</v>
      </c>
      <c r="W7" s="9" t="s">
        <v>17</v>
      </c>
      <c r="X7" s="8" t="s">
        <v>18</v>
      </c>
      <c r="Y7" s="9" t="s">
        <v>19</v>
      </c>
      <c r="Z7" s="9" t="s">
        <v>42</v>
      </c>
      <c r="AA7" s="9" t="s">
        <v>39</v>
      </c>
      <c r="AB7" s="9" t="s">
        <v>41</v>
      </c>
      <c r="AC7" s="9" t="s">
        <v>20</v>
      </c>
      <c r="AD7" s="9" t="s">
        <v>22</v>
      </c>
      <c r="AE7" s="9" t="s">
        <v>21</v>
      </c>
      <c r="AF7" s="8" t="s">
        <v>23</v>
      </c>
      <c r="AG7" s="8" t="s">
        <v>25</v>
      </c>
    </row>
    <row r="8" spans="1:33" x14ac:dyDescent="0.25">
      <c r="A8" s="17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ht="15" customHeight="1" x14ac:dyDescent="0.25">
      <c r="A9" s="17" t="s">
        <v>35</v>
      </c>
      <c r="B9" s="5">
        <f>SUM('Mountaineer:Charles Town'!B10)</f>
        <v>0</v>
      </c>
      <c r="C9" s="5">
        <f>SUM('Mountaineer:Charles Town'!C10)</f>
        <v>380246</v>
      </c>
      <c r="D9" s="5">
        <f>SUM('Mountaineer:Charles Town'!D10)</f>
        <v>-9478.5</v>
      </c>
      <c r="E9" s="5">
        <f>SUM('Mountaineer:Charles Town'!E10)</f>
        <v>27610</v>
      </c>
      <c r="F9" s="5">
        <f>SUM('Mountaineer:Charles Town'!F10)</f>
        <v>7277.5</v>
      </c>
      <c r="G9" s="5">
        <f>SUM('Mountaineer:Charles Town'!G10)</f>
        <v>92578</v>
      </c>
      <c r="H9" s="5">
        <f>SUM('Mountaineer:Charles Town'!H10)</f>
        <v>-2517.11</v>
      </c>
      <c r="I9" s="5">
        <f>SUM('Mountaineer:Charles Town'!I10)</f>
        <v>23402</v>
      </c>
      <c r="J9" s="5">
        <f>SUM('Mountaineer:Charles Town'!J10)</f>
        <v>29219</v>
      </c>
      <c r="K9" s="5">
        <f>SUM('Mountaineer:Charles Town'!K10)</f>
        <v>19941.5</v>
      </c>
      <c r="L9" s="5">
        <f>SUM('Mountaineer:Charles Town'!L10)</f>
        <v>-2029</v>
      </c>
      <c r="M9" s="5">
        <f>SUM('Mountaineer:Charles Town'!M10)</f>
        <v>0</v>
      </c>
      <c r="N9" s="5">
        <f>SUM('Mountaineer:Charles Town'!N10)</f>
        <v>10411.75</v>
      </c>
      <c r="O9" s="5">
        <f>SUM('Mountaineer:Charles Town'!O10)</f>
        <v>123616.5</v>
      </c>
      <c r="P9" s="5">
        <f>SUM('Mountaineer:Charles Town'!P10)</f>
        <v>60351</v>
      </c>
      <c r="Q9" s="5">
        <f>SUM('Mountaineer:Charles Town'!Q10)</f>
        <v>27074</v>
      </c>
      <c r="R9" s="5">
        <f>SUM('Mountaineer:Charles Town'!R10)</f>
        <v>10638</v>
      </c>
      <c r="S9" s="5">
        <f>SUM('Mountaineer:Charles Town'!S10)</f>
        <v>37989</v>
      </c>
      <c r="T9" s="5">
        <f>SUM('Mountaineer:Charles Town'!T10)</f>
        <v>0</v>
      </c>
      <c r="U9" s="5">
        <f>SUM('Mountaineer:Charles Town'!U10)</f>
        <v>-32488</v>
      </c>
      <c r="V9" s="5">
        <f>SUM('Mountaineer:Charles Town'!V10)</f>
        <v>143473.5</v>
      </c>
      <c r="W9" s="5">
        <f>SUM('Mountaineer:Charles Town'!W10)</f>
        <v>737.25</v>
      </c>
      <c r="X9" s="5">
        <f>SUM('Mountaineer:Charles Town'!X10)</f>
        <v>16427.25</v>
      </c>
      <c r="Y9" s="5">
        <f>SUM('Mountaineer:Charles Town'!Y10)</f>
        <v>0</v>
      </c>
      <c r="Z9" s="5">
        <f>SUM('Mountaineer:Charles Town'!Z10)</f>
        <v>0</v>
      </c>
      <c r="AA9" s="5">
        <f>SUM('Mountaineer:Charles Town'!AA10)</f>
        <v>0</v>
      </c>
      <c r="AB9" s="5">
        <f>SUM('Mountaineer:Charles Town'!AB10)</f>
        <v>0</v>
      </c>
      <c r="AC9" s="5">
        <f>SUM('Mountaineer:Charles Town'!AC10)</f>
        <v>58178</v>
      </c>
      <c r="AD9" s="5">
        <f>SUM('Mountaineer:Charles Town'!AD10)</f>
        <v>0</v>
      </c>
      <c r="AE9" s="5">
        <f>SUM('Mountaineer:Charles Town'!AE10)</f>
        <v>36450</v>
      </c>
      <c r="AF9" s="5">
        <f>SUM('Mountaineer:Charles Town'!AF10)</f>
        <v>1059107.6400000001</v>
      </c>
      <c r="AG9" s="5">
        <f>SUM('Mountaineer:Charles Town'!AG10)</f>
        <v>370687.66</v>
      </c>
    </row>
    <row r="10" spans="1:33" ht="15" customHeight="1" x14ac:dyDescent="0.25">
      <c r="A10" s="17">
        <v>44387</v>
      </c>
      <c r="B10" s="5">
        <f>SUM('Mountaineer:Charles Town'!B11)</f>
        <v>0</v>
      </c>
      <c r="C10" s="5">
        <f>SUM('Mountaineer:Charles Town'!C11)</f>
        <v>663421.75</v>
      </c>
      <c r="D10" s="5">
        <f>SUM('Mountaineer:Charles Town'!D11)</f>
        <v>114549.5</v>
      </c>
      <c r="E10" s="5">
        <f>SUM('Mountaineer:Charles Town'!E11)</f>
        <v>30238</v>
      </c>
      <c r="F10" s="5">
        <f>SUM('Mountaineer:Charles Town'!F11)</f>
        <v>27244.5</v>
      </c>
      <c r="G10" s="5">
        <f>SUM('Mountaineer:Charles Town'!G11)</f>
        <v>122343</v>
      </c>
      <c r="H10" s="5">
        <f>SUM('Mountaineer:Charles Town'!H11)</f>
        <v>1569.0000000000005</v>
      </c>
      <c r="I10" s="5">
        <f>SUM('Mountaineer:Charles Town'!I11)</f>
        <v>38142</v>
      </c>
      <c r="J10" s="5">
        <f>SUM('Mountaineer:Charles Town'!J11)</f>
        <v>33986</v>
      </c>
      <c r="K10" s="5">
        <f>SUM('Mountaineer:Charles Town'!K11)</f>
        <v>32767.5</v>
      </c>
      <c r="L10" s="5">
        <f>SUM('Mountaineer:Charles Town'!L11)</f>
        <v>-5544</v>
      </c>
      <c r="M10" s="5">
        <f>SUM('Mountaineer:Charles Town'!M11)</f>
        <v>0</v>
      </c>
      <c r="N10" s="5">
        <f>SUM('Mountaineer:Charles Town'!N11)</f>
        <v>29081.5</v>
      </c>
      <c r="O10" s="5">
        <f>SUM('Mountaineer:Charles Town'!O11)</f>
        <v>175722</v>
      </c>
      <c r="P10" s="5">
        <f>SUM('Mountaineer:Charles Town'!P11)</f>
        <v>-57560</v>
      </c>
      <c r="Q10" s="5">
        <f>SUM('Mountaineer:Charles Town'!Q11)</f>
        <v>10597.5</v>
      </c>
      <c r="R10" s="5">
        <f>SUM('Mountaineer:Charles Town'!R11)</f>
        <v>35776</v>
      </c>
      <c r="S10" s="5">
        <f>SUM('Mountaineer:Charles Town'!S11)</f>
        <v>52672</v>
      </c>
      <c r="T10" s="5">
        <f>SUM('Mountaineer:Charles Town'!T11)</f>
        <v>0</v>
      </c>
      <c r="U10" s="5">
        <f>SUM('Mountaineer:Charles Town'!U11)</f>
        <v>-1599.25</v>
      </c>
      <c r="V10" s="5">
        <f>SUM('Mountaineer:Charles Town'!V11)</f>
        <v>231256.25</v>
      </c>
      <c r="W10" s="5">
        <f>SUM('Mountaineer:Charles Town'!W11)</f>
        <v>14372</v>
      </c>
      <c r="X10" s="5">
        <f>SUM('Mountaineer:Charles Town'!X11)</f>
        <v>24457.25</v>
      </c>
      <c r="Y10" s="5">
        <f>SUM('Mountaineer:Charles Town'!Y11)</f>
        <v>0</v>
      </c>
      <c r="Z10" s="5">
        <f>SUM('Mountaineer:Charles Town'!Z11)</f>
        <v>0</v>
      </c>
      <c r="AA10" s="5">
        <f>SUM('Mountaineer:Charles Town'!AA11)</f>
        <v>0</v>
      </c>
      <c r="AB10" s="5">
        <f>SUM('Mountaineer:Charles Town'!AB11)</f>
        <v>0</v>
      </c>
      <c r="AC10" s="5">
        <f>SUM('Mountaineer:Charles Town'!AC11)</f>
        <v>115874</v>
      </c>
      <c r="AD10" s="5">
        <f>SUM('Mountaineer:Charles Town'!AD11)</f>
        <v>0</v>
      </c>
      <c r="AE10" s="5">
        <f>SUM('Mountaineer:Charles Town'!AE11)</f>
        <v>48399</v>
      </c>
      <c r="AF10" s="5">
        <f>SUM('Mountaineer:Charles Town'!AF11)</f>
        <v>1737765.5</v>
      </c>
      <c r="AG10" s="5">
        <f>SUM('Mountaineer:Charles Town'!AG11)</f>
        <v>608217.93999999994</v>
      </c>
    </row>
    <row r="11" spans="1:33" ht="15" customHeight="1" x14ac:dyDescent="0.25">
      <c r="A11" s="17">
        <f t="shared" ref="A11:A17" si="0">A10+7</f>
        <v>44394</v>
      </c>
      <c r="B11" s="5">
        <f>SUM('Mountaineer:Charles Town'!B12)</f>
        <v>0</v>
      </c>
      <c r="C11" s="5">
        <f>SUM('Mountaineer:Charles Town'!C12)</f>
        <v>597697</v>
      </c>
      <c r="D11" s="5">
        <f>SUM('Mountaineer:Charles Town'!D12)</f>
        <v>233872.5</v>
      </c>
      <c r="E11" s="5">
        <f>SUM('Mountaineer:Charles Town'!E12)</f>
        <v>25638</v>
      </c>
      <c r="F11" s="5">
        <f>SUM('Mountaineer:Charles Town'!F12)</f>
        <v>14243.5</v>
      </c>
      <c r="G11" s="5">
        <f>SUM('Mountaineer:Charles Town'!G12)</f>
        <v>188229</v>
      </c>
      <c r="H11" s="5">
        <f>SUM('Mountaineer:Charles Town'!H12)</f>
        <v>598.02999999999975</v>
      </c>
      <c r="I11" s="5">
        <f>SUM('Mountaineer:Charles Town'!I12)</f>
        <v>6916</v>
      </c>
      <c r="J11" s="5">
        <f>SUM('Mountaineer:Charles Town'!J12)</f>
        <v>45107</v>
      </c>
      <c r="K11" s="5">
        <f>SUM('Mountaineer:Charles Town'!K12)</f>
        <v>38765</v>
      </c>
      <c r="L11" s="5">
        <f>SUM('Mountaineer:Charles Town'!L12)</f>
        <v>44628</v>
      </c>
      <c r="M11" s="5">
        <f>SUM('Mountaineer:Charles Town'!M12)</f>
        <v>0</v>
      </c>
      <c r="N11" s="5">
        <f>SUM('Mountaineer:Charles Town'!N12)</f>
        <v>-24278</v>
      </c>
      <c r="O11" s="5">
        <f>SUM('Mountaineer:Charles Town'!O12)</f>
        <v>153800.5</v>
      </c>
      <c r="P11" s="5">
        <f>SUM('Mountaineer:Charles Town'!P12)</f>
        <v>50535</v>
      </c>
      <c r="Q11" s="5">
        <f>SUM('Mountaineer:Charles Town'!Q12)</f>
        <v>29612.5</v>
      </c>
      <c r="R11" s="5">
        <f>SUM('Mountaineer:Charles Town'!R12)</f>
        <v>21813.5</v>
      </c>
      <c r="S11" s="5">
        <f>SUM('Mountaineer:Charles Town'!S12)</f>
        <v>63062</v>
      </c>
      <c r="T11" s="5">
        <f>SUM('Mountaineer:Charles Town'!T12)</f>
        <v>0</v>
      </c>
      <c r="U11" s="5">
        <f>SUM('Mountaineer:Charles Town'!U12)</f>
        <v>485</v>
      </c>
      <c r="V11" s="5">
        <f>SUM('Mountaineer:Charles Town'!V12)</f>
        <v>277736.5</v>
      </c>
      <c r="W11" s="5">
        <f>SUM('Mountaineer:Charles Town'!W12)</f>
        <v>7775.25</v>
      </c>
      <c r="X11" s="5">
        <f>SUM('Mountaineer:Charles Town'!X12)</f>
        <v>34253.5</v>
      </c>
      <c r="Y11" s="5">
        <f>SUM('Mountaineer:Charles Town'!Y12)</f>
        <v>0</v>
      </c>
      <c r="Z11" s="5">
        <f>SUM('Mountaineer:Charles Town'!Z12)</f>
        <v>0</v>
      </c>
      <c r="AA11" s="5">
        <f>SUM('Mountaineer:Charles Town'!AA12)</f>
        <v>0</v>
      </c>
      <c r="AB11" s="5">
        <f>SUM('Mountaineer:Charles Town'!AB12)</f>
        <v>0</v>
      </c>
      <c r="AC11" s="5">
        <f>SUM('Mountaineer:Charles Town'!AC12)</f>
        <v>100506.92</v>
      </c>
      <c r="AD11" s="5">
        <f>SUM('Mountaineer:Charles Town'!AD12)</f>
        <v>0</v>
      </c>
      <c r="AE11" s="5">
        <f>SUM('Mountaineer:Charles Town'!AE12)</f>
        <v>23534</v>
      </c>
      <c r="AF11" s="5">
        <f>SUM('Mountaineer:Charles Town'!AF12)</f>
        <v>1934530.7</v>
      </c>
      <c r="AG11" s="5">
        <f>SUM('Mountaineer:Charles Town'!AG12)</f>
        <v>677085.75</v>
      </c>
    </row>
    <row r="12" spans="1:33" ht="15" customHeight="1" x14ac:dyDescent="0.25">
      <c r="A12" s="17">
        <f t="shared" si="0"/>
        <v>44401</v>
      </c>
      <c r="B12" s="5">
        <f>SUM('Mountaineer:Charles Town'!B13)</f>
        <v>0</v>
      </c>
      <c r="C12" s="5">
        <f>SUM('Mountaineer:Charles Town'!C13)</f>
        <v>743853</v>
      </c>
      <c r="D12" s="5">
        <f>SUM('Mountaineer:Charles Town'!D13)</f>
        <v>197522.5</v>
      </c>
      <c r="E12" s="5">
        <f>SUM('Mountaineer:Charles Town'!E13)</f>
        <v>4240</v>
      </c>
      <c r="F12" s="5">
        <f>SUM('Mountaineer:Charles Town'!F13)</f>
        <v>8748.5</v>
      </c>
      <c r="G12" s="5">
        <f>SUM('Mountaineer:Charles Town'!G13)</f>
        <v>186782</v>
      </c>
      <c r="H12" s="5">
        <f>SUM('Mountaineer:Charles Town'!H13)</f>
        <v>16019.53</v>
      </c>
      <c r="I12" s="5">
        <f>SUM('Mountaineer:Charles Town'!I13)</f>
        <v>34794</v>
      </c>
      <c r="J12" s="5">
        <f>SUM('Mountaineer:Charles Town'!J13)</f>
        <v>41080</v>
      </c>
      <c r="K12" s="5">
        <f>SUM('Mountaineer:Charles Town'!K13)</f>
        <v>61648.5</v>
      </c>
      <c r="L12" s="5">
        <f>SUM('Mountaineer:Charles Town'!L13)</f>
        <v>18165</v>
      </c>
      <c r="M12" s="5">
        <f>SUM('Mountaineer:Charles Town'!M13)</f>
        <v>0</v>
      </c>
      <c r="N12" s="5">
        <f>SUM('Mountaineer:Charles Town'!N13)</f>
        <v>165701.25</v>
      </c>
      <c r="O12" s="5">
        <f>SUM('Mountaineer:Charles Town'!O13)</f>
        <v>92132</v>
      </c>
      <c r="P12" s="5">
        <f>SUM('Mountaineer:Charles Town'!P13)</f>
        <v>116326</v>
      </c>
      <c r="Q12" s="5">
        <f>SUM('Mountaineer:Charles Town'!Q13)</f>
        <v>22491</v>
      </c>
      <c r="R12" s="5">
        <f>SUM('Mountaineer:Charles Town'!R13)</f>
        <v>9036</v>
      </c>
      <c r="S12" s="5">
        <f>SUM('Mountaineer:Charles Town'!S13)</f>
        <v>68051</v>
      </c>
      <c r="T12" s="5">
        <f>SUM('Mountaineer:Charles Town'!T13)</f>
        <v>0</v>
      </c>
      <c r="U12" s="5">
        <f>SUM('Mountaineer:Charles Town'!U13)</f>
        <v>54345.5</v>
      </c>
      <c r="V12" s="5">
        <f>SUM('Mountaineer:Charles Town'!V13)</f>
        <v>188979.75</v>
      </c>
      <c r="W12" s="5">
        <f>SUM('Mountaineer:Charles Town'!W13)</f>
        <v>13315</v>
      </c>
      <c r="X12" s="5">
        <f>SUM('Mountaineer:Charles Town'!X13)</f>
        <v>64683.25</v>
      </c>
      <c r="Y12" s="5">
        <f>SUM('Mountaineer:Charles Town'!Y13)</f>
        <v>0</v>
      </c>
      <c r="Z12" s="5">
        <f>SUM('Mountaineer:Charles Town'!Z13)</f>
        <v>0</v>
      </c>
      <c r="AA12" s="5">
        <f>SUM('Mountaineer:Charles Town'!AA13)</f>
        <v>0</v>
      </c>
      <c r="AB12" s="5">
        <f>SUM('Mountaineer:Charles Town'!AB13)</f>
        <v>0</v>
      </c>
      <c r="AC12" s="5">
        <f>SUM('Mountaineer:Charles Town'!AC13)</f>
        <v>121779</v>
      </c>
      <c r="AD12" s="5">
        <f>SUM('Mountaineer:Charles Town'!AD13)</f>
        <v>0</v>
      </c>
      <c r="AE12" s="5">
        <f>SUM('Mountaineer:Charles Town'!AE13)</f>
        <v>47515</v>
      </c>
      <c r="AF12" s="5">
        <f>SUM('Mountaineer:Charles Town'!AF13)</f>
        <v>2277207.7800000003</v>
      </c>
      <c r="AG12" s="5">
        <f>SUM('Mountaineer:Charles Town'!AG13)</f>
        <v>797022.73</v>
      </c>
    </row>
    <row r="13" spans="1:33" ht="15" customHeight="1" x14ac:dyDescent="0.25">
      <c r="A13" s="17">
        <f t="shared" si="0"/>
        <v>44408</v>
      </c>
      <c r="B13" s="5">
        <f>SUM('Mountaineer:Charles Town'!B14)</f>
        <v>0</v>
      </c>
      <c r="C13" s="5">
        <f>SUM('Mountaineer:Charles Town'!C14)</f>
        <v>679051</v>
      </c>
      <c r="D13" s="5">
        <f>SUM('Mountaineer:Charles Town'!D14)</f>
        <v>79315</v>
      </c>
      <c r="E13" s="5">
        <f>SUM('Mountaineer:Charles Town'!E14)</f>
        <v>44210</v>
      </c>
      <c r="F13" s="5">
        <f>SUM('Mountaineer:Charles Town'!F14)</f>
        <v>13062.5</v>
      </c>
      <c r="G13" s="5">
        <f>SUM('Mountaineer:Charles Town'!G14)</f>
        <v>189481</v>
      </c>
      <c r="H13" s="5">
        <f>SUM('Mountaineer:Charles Town'!H14)</f>
        <v>13153.21</v>
      </c>
      <c r="I13" s="5">
        <f>SUM('Mountaineer:Charles Town'!I14)</f>
        <v>20925</v>
      </c>
      <c r="J13" s="5">
        <f>SUM('Mountaineer:Charles Town'!J14)</f>
        <v>15105</v>
      </c>
      <c r="K13" s="5">
        <f>SUM('Mountaineer:Charles Town'!K14)</f>
        <v>35254.5</v>
      </c>
      <c r="L13" s="5">
        <f>SUM('Mountaineer:Charles Town'!L14)</f>
        <v>31740</v>
      </c>
      <c r="M13" s="5">
        <f>SUM('Mountaineer:Charles Town'!M14)</f>
        <v>0</v>
      </c>
      <c r="N13" s="5">
        <f>SUM('Mountaineer:Charles Town'!N14)</f>
        <v>239848.25</v>
      </c>
      <c r="O13" s="5">
        <f>SUM('Mountaineer:Charles Town'!O14)</f>
        <v>123214.25</v>
      </c>
      <c r="P13" s="5">
        <f>SUM('Mountaineer:Charles Town'!P14)</f>
        <v>56942</v>
      </c>
      <c r="Q13" s="5">
        <f>SUM('Mountaineer:Charles Town'!Q14)</f>
        <v>16389</v>
      </c>
      <c r="R13" s="5">
        <f>SUM('Mountaineer:Charles Town'!R14)</f>
        <v>10580.25</v>
      </c>
      <c r="S13" s="5">
        <f>SUM('Mountaineer:Charles Town'!S14)</f>
        <v>67756</v>
      </c>
      <c r="T13" s="5">
        <f>SUM('Mountaineer:Charles Town'!T14)</f>
        <v>0</v>
      </c>
      <c r="U13" s="5">
        <f>SUM('Mountaineer:Charles Town'!U14)</f>
        <v>91363.25</v>
      </c>
      <c r="V13" s="5">
        <f>SUM('Mountaineer:Charles Town'!V14)</f>
        <v>260869.5</v>
      </c>
      <c r="W13" s="5">
        <f>SUM('Mountaineer:Charles Town'!W14)</f>
        <v>11888.75</v>
      </c>
      <c r="X13" s="5">
        <f>SUM('Mountaineer:Charles Town'!X14)</f>
        <v>28126</v>
      </c>
      <c r="Y13" s="5">
        <f>SUM('Mountaineer:Charles Town'!Y14)</f>
        <v>0</v>
      </c>
      <c r="Z13" s="5">
        <f>SUM('Mountaineer:Charles Town'!Z14)</f>
        <v>0</v>
      </c>
      <c r="AA13" s="5">
        <f>SUM('Mountaineer:Charles Town'!AA14)</f>
        <v>0</v>
      </c>
      <c r="AB13" s="5">
        <f>SUM('Mountaineer:Charles Town'!AB14)</f>
        <v>0</v>
      </c>
      <c r="AC13" s="5">
        <f>SUM('Mountaineer:Charles Town'!AC14)</f>
        <v>158885.5</v>
      </c>
      <c r="AD13" s="5">
        <f>SUM('Mountaineer:Charles Town'!AD14)</f>
        <v>0</v>
      </c>
      <c r="AE13" s="5">
        <f>SUM('Mountaineer:Charles Town'!AE14)</f>
        <v>47348.5</v>
      </c>
      <c r="AF13" s="5">
        <f>SUM('Mountaineer:Charles Town'!AF14)</f>
        <v>2234508.46</v>
      </c>
      <c r="AG13" s="5">
        <f>SUM('Mountaineer:Charles Town'!AG14)</f>
        <v>782077.97</v>
      </c>
    </row>
    <row r="14" spans="1:33" ht="15" customHeight="1" x14ac:dyDescent="0.25">
      <c r="A14" s="17">
        <f t="shared" si="0"/>
        <v>44415</v>
      </c>
      <c r="B14" s="5">
        <f>SUM('Mountaineer:Charles Town'!B15)</f>
        <v>0</v>
      </c>
      <c r="C14" s="5">
        <f>SUM('Mountaineer:Charles Town'!C15)</f>
        <v>785110</v>
      </c>
      <c r="D14" s="5">
        <f>SUM('Mountaineer:Charles Town'!D15)</f>
        <v>99269</v>
      </c>
      <c r="E14" s="5">
        <f>SUM('Mountaineer:Charles Town'!E15)</f>
        <v>27098</v>
      </c>
      <c r="F14" s="5">
        <f>SUM('Mountaineer:Charles Town'!F15)</f>
        <v>14214.5</v>
      </c>
      <c r="G14" s="5">
        <f>SUM('Mountaineer:Charles Town'!G15)</f>
        <v>193981</v>
      </c>
      <c r="H14" s="5">
        <f>SUM('Mountaineer:Charles Town'!H15)</f>
        <v>9269.3799999999992</v>
      </c>
      <c r="I14" s="5">
        <f>SUM('Mountaineer:Charles Town'!I15)</f>
        <v>37984</v>
      </c>
      <c r="J14" s="5">
        <f>SUM('Mountaineer:Charles Town'!J15)</f>
        <v>29662</v>
      </c>
      <c r="K14" s="5">
        <f>SUM('Mountaineer:Charles Town'!K15)</f>
        <v>38492</v>
      </c>
      <c r="L14" s="5">
        <f>SUM('Mountaineer:Charles Town'!L15)</f>
        <v>-22700</v>
      </c>
      <c r="M14" s="5">
        <f>SUM('Mountaineer:Charles Town'!M15)</f>
        <v>0</v>
      </c>
      <c r="N14" s="5">
        <f>SUM('Mountaineer:Charles Town'!N15)</f>
        <v>85679.75</v>
      </c>
      <c r="O14" s="5">
        <f>SUM('Mountaineer:Charles Town'!O15)</f>
        <v>200231.25</v>
      </c>
      <c r="P14" s="5">
        <f>SUM('Mountaineer:Charles Town'!P15)</f>
        <v>78901</v>
      </c>
      <c r="Q14" s="5">
        <f>SUM('Mountaineer:Charles Town'!Q15)</f>
        <v>15092</v>
      </c>
      <c r="R14" s="5">
        <f>SUM('Mountaineer:Charles Town'!R15)</f>
        <v>15418.25</v>
      </c>
      <c r="S14" s="5">
        <f>SUM('Mountaineer:Charles Town'!S15)</f>
        <v>70140</v>
      </c>
      <c r="T14" s="5">
        <f>SUM('Mountaineer:Charles Town'!T15)</f>
        <v>0</v>
      </c>
      <c r="U14" s="5">
        <f>SUM('Mountaineer:Charles Town'!U15)</f>
        <v>63782</v>
      </c>
      <c r="V14" s="5">
        <f>SUM('Mountaineer:Charles Town'!V15)</f>
        <v>226058.5</v>
      </c>
      <c r="W14" s="5">
        <f>SUM('Mountaineer:Charles Town'!W15)</f>
        <v>15151.75</v>
      </c>
      <c r="X14" s="5">
        <f>SUM('Mountaineer:Charles Town'!X15)</f>
        <v>27550.25</v>
      </c>
      <c r="Y14" s="5">
        <f>SUM('Mountaineer:Charles Town'!Y15)</f>
        <v>0</v>
      </c>
      <c r="Z14" s="5">
        <f>SUM('Mountaineer:Charles Town'!Z15)</f>
        <v>0</v>
      </c>
      <c r="AA14" s="5">
        <f>SUM('Mountaineer:Charles Town'!AA15)</f>
        <v>0</v>
      </c>
      <c r="AB14" s="5">
        <f>SUM('Mountaineer:Charles Town'!AB15)</f>
        <v>0</v>
      </c>
      <c r="AC14" s="5">
        <f>SUM('Mountaineer:Charles Town'!AC15)</f>
        <v>96290.5</v>
      </c>
      <c r="AD14" s="5">
        <f>SUM('Mountaineer:Charles Town'!AD15)</f>
        <v>0</v>
      </c>
      <c r="AE14" s="5">
        <f>SUM('Mountaineer:Charles Town'!AE15)</f>
        <v>42367</v>
      </c>
      <c r="AF14" s="5">
        <f>SUM('Mountaineer:Charles Town'!AF15)</f>
        <v>2149042.13</v>
      </c>
      <c r="AG14" s="5">
        <f>SUM('Mountaineer:Charles Town'!AG15)</f>
        <v>752164.75</v>
      </c>
    </row>
    <row r="15" spans="1:33" ht="15" customHeight="1" x14ac:dyDescent="0.25">
      <c r="A15" s="17">
        <f t="shared" si="0"/>
        <v>44422</v>
      </c>
      <c r="B15" s="5">
        <f>SUM('Mountaineer:Charles Town'!B16)</f>
        <v>0</v>
      </c>
      <c r="C15" s="5">
        <f>SUM('Mountaineer:Charles Town'!C16)</f>
        <v>647537.25</v>
      </c>
      <c r="D15" s="5">
        <f>SUM('Mountaineer:Charles Town'!D16)</f>
        <v>217414</v>
      </c>
      <c r="E15" s="5">
        <f>SUM('Mountaineer:Charles Town'!E16)</f>
        <v>10064</v>
      </c>
      <c r="F15" s="5">
        <f>SUM('Mountaineer:Charles Town'!F16)</f>
        <v>2498</v>
      </c>
      <c r="G15" s="5">
        <f>SUM('Mountaineer:Charles Town'!G16)</f>
        <v>273775</v>
      </c>
      <c r="H15" s="5">
        <f>SUM('Mountaineer:Charles Town'!H16)</f>
        <v>10608.83</v>
      </c>
      <c r="I15" s="5">
        <f>SUM('Mountaineer:Charles Town'!I16)</f>
        <v>31635</v>
      </c>
      <c r="J15" s="5">
        <f>SUM('Mountaineer:Charles Town'!J16)</f>
        <v>35300</v>
      </c>
      <c r="K15" s="5">
        <f>SUM('Mountaineer:Charles Town'!K16)</f>
        <v>50963</v>
      </c>
      <c r="L15" s="5">
        <f>SUM('Mountaineer:Charles Town'!L16)</f>
        <v>22007</v>
      </c>
      <c r="M15" s="5">
        <f>SUM('Mountaineer:Charles Town'!M16)</f>
        <v>0</v>
      </c>
      <c r="N15" s="5">
        <f>SUM('Mountaineer:Charles Town'!N16)</f>
        <v>-30882.25</v>
      </c>
      <c r="O15" s="5">
        <f>SUM('Mountaineer:Charles Town'!O16)</f>
        <v>125026.5</v>
      </c>
      <c r="P15" s="5">
        <f>SUM('Mountaineer:Charles Town'!P16)</f>
        <v>51343</v>
      </c>
      <c r="Q15" s="5">
        <f>SUM('Mountaineer:Charles Town'!Q16)</f>
        <v>16071</v>
      </c>
      <c r="R15" s="5">
        <f>SUM('Mountaineer:Charles Town'!R16)</f>
        <v>41904.25</v>
      </c>
      <c r="S15" s="5">
        <f>SUM('Mountaineer:Charles Town'!S16)</f>
        <v>64108</v>
      </c>
      <c r="T15" s="5">
        <f>SUM('Mountaineer:Charles Town'!T16)</f>
        <v>0</v>
      </c>
      <c r="U15" s="5">
        <f>SUM('Mountaineer:Charles Town'!U16)</f>
        <v>64952.75</v>
      </c>
      <c r="V15" s="5">
        <f>SUM('Mountaineer:Charles Town'!V16)</f>
        <v>300132.25</v>
      </c>
      <c r="W15" s="5">
        <f>SUM('Mountaineer:Charles Town'!W16)</f>
        <v>10377.5</v>
      </c>
      <c r="X15" s="5">
        <f>SUM('Mountaineer:Charles Town'!X16)</f>
        <v>5623.5</v>
      </c>
      <c r="Y15" s="5">
        <f>SUM('Mountaineer:Charles Town'!Y16)</f>
        <v>0</v>
      </c>
      <c r="Z15" s="5">
        <f>SUM('Mountaineer:Charles Town'!Z16)</f>
        <v>0</v>
      </c>
      <c r="AA15" s="5">
        <f>SUM('Mountaineer:Charles Town'!AA16)</f>
        <v>0</v>
      </c>
      <c r="AB15" s="5">
        <f>SUM('Mountaineer:Charles Town'!AB16)</f>
        <v>0</v>
      </c>
      <c r="AC15" s="5">
        <f>SUM('Mountaineer:Charles Town'!AC16)</f>
        <v>102714</v>
      </c>
      <c r="AD15" s="5">
        <f>SUM('Mountaineer:Charles Town'!AD16)</f>
        <v>0</v>
      </c>
      <c r="AE15" s="5">
        <f>SUM('Mountaineer:Charles Town'!AE16)</f>
        <v>17935</v>
      </c>
      <c r="AF15" s="5">
        <f>SUM('Mountaineer:Charles Town'!AF16)</f>
        <v>2071107.58</v>
      </c>
      <c r="AG15" s="5">
        <f>SUM('Mountaineer:Charles Town'!AG16)</f>
        <v>724887.66999999993</v>
      </c>
    </row>
    <row r="16" spans="1:33" ht="15" customHeight="1" x14ac:dyDescent="0.25">
      <c r="A16" s="17">
        <f t="shared" si="0"/>
        <v>44429</v>
      </c>
      <c r="B16" s="5">
        <f>SUM('Mountaineer:Charles Town'!B17)</f>
        <v>0</v>
      </c>
      <c r="C16" s="5">
        <f>SUM('Mountaineer:Charles Town'!C17)</f>
        <v>743688</v>
      </c>
      <c r="D16" s="5">
        <f>SUM('Mountaineer:Charles Town'!D17)</f>
        <v>134372</v>
      </c>
      <c r="E16" s="5">
        <f>SUM('Mountaineer:Charles Town'!E17)</f>
        <v>37388</v>
      </c>
      <c r="F16" s="5">
        <f>SUM('Mountaineer:Charles Town'!F17)</f>
        <v>3195.5</v>
      </c>
      <c r="G16" s="5">
        <f>SUM('Mountaineer:Charles Town'!G17)</f>
        <v>123247</v>
      </c>
      <c r="H16" s="5">
        <f>SUM('Mountaineer:Charles Town'!H17)</f>
        <v>6272.38</v>
      </c>
      <c r="I16" s="5">
        <f>SUM('Mountaineer:Charles Town'!I17)</f>
        <v>23717</v>
      </c>
      <c r="J16" s="5">
        <f>SUM('Mountaineer:Charles Town'!J17)</f>
        <v>44840</v>
      </c>
      <c r="K16" s="5">
        <f>SUM('Mountaineer:Charles Town'!K17)</f>
        <v>58750</v>
      </c>
      <c r="L16" s="5">
        <f>SUM('Mountaineer:Charles Town'!L17)</f>
        <v>12296</v>
      </c>
      <c r="M16" s="5">
        <f>SUM('Mountaineer:Charles Town'!M17)</f>
        <v>-815</v>
      </c>
      <c r="N16" s="5">
        <f>SUM('Mountaineer:Charles Town'!N17)</f>
        <v>17065.5</v>
      </c>
      <c r="O16" s="5">
        <f>SUM('Mountaineer:Charles Town'!O17)</f>
        <v>163624.5</v>
      </c>
      <c r="P16" s="5">
        <f>SUM('Mountaineer:Charles Town'!P17)</f>
        <v>50549</v>
      </c>
      <c r="Q16" s="5">
        <f>SUM('Mountaineer:Charles Town'!Q17)</f>
        <v>13560</v>
      </c>
      <c r="R16" s="5">
        <f>SUM('Mountaineer:Charles Town'!R17)</f>
        <v>47026.5</v>
      </c>
      <c r="S16" s="5">
        <f>SUM('Mountaineer:Charles Town'!S17)</f>
        <v>66775</v>
      </c>
      <c r="T16" s="5">
        <f>SUM('Mountaineer:Charles Town'!T17)</f>
        <v>0</v>
      </c>
      <c r="U16" s="5">
        <f>SUM('Mountaineer:Charles Town'!U17)</f>
        <v>76905.5</v>
      </c>
      <c r="V16" s="5">
        <f>SUM('Mountaineer:Charles Town'!V17)</f>
        <v>201897.75</v>
      </c>
      <c r="W16" s="5">
        <f>SUM('Mountaineer:Charles Town'!W17)</f>
        <v>10693.25</v>
      </c>
      <c r="X16" s="5">
        <f>SUM('Mountaineer:Charles Town'!X17)</f>
        <v>30899.25</v>
      </c>
      <c r="Y16" s="5">
        <f>SUM('Mountaineer:Charles Town'!Y17)</f>
        <v>0</v>
      </c>
      <c r="Z16" s="5">
        <f>SUM('Mountaineer:Charles Town'!Z17)</f>
        <v>0</v>
      </c>
      <c r="AA16" s="5">
        <f>SUM('Mountaineer:Charles Town'!AA17)</f>
        <v>2538</v>
      </c>
      <c r="AB16" s="5">
        <f>SUM('Mountaineer:Charles Town'!AB17)</f>
        <v>0</v>
      </c>
      <c r="AC16" s="5">
        <f>SUM('Mountaineer:Charles Town'!AC17)</f>
        <v>114192</v>
      </c>
      <c r="AD16" s="5">
        <f>SUM('Mountaineer:Charles Town'!AD17)</f>
        <v>0</v>
      </c>
      <c r="AE16" s="5">
        <f>SUM('Mountaineer:Charles Town'!AE17)</f>
        <v>48464</v>
      </c>
      <c r="AF16" s="5">
        <f>SUM('Mountaineer:Charles Town'!AF17)</f>
        <v>2031141.13</v>
      </c>
      <c r="AG16" s="5">
        <f>SUM('Mountaineer:Charles Town'!AG17)</f>
        <v>710899.4</v>
      </c>
    </row>
    <row r="17" spans="1:33" ht="15" customHeight="1" x14ac:dyDescent="0.25">
      <c r="A17" s="17">
        <f t="shared" si="0"/>
        <v>44436</v>
      </c>
      <c r="B17" s="5">
        <f>SUM('Mountaineer:Charles Town'!B18)</f>
        <v>0</v>
      </c>
      <c r="C17" s="5">
        <f>SUM('Mountaineer:Charles Town'!C18)</f>
        <v>697423</v>
      </c>
      <c r="D17" s="5">
        <f>SUM('Mountaineer:Charles Town'!D18)</f>
        <v>18139</v>
      </c>
      <c r="E17" s="5">
        <f>SUM('Mountaineer:Charles Town'!E18)</f>
        <v>32281</v>
      </c>
      <c r="F17" s="5">
        <f>SUM('Mountaineer:Charles Town'!F18)</f>
        <v>16179</v>
      </c>
      <c r="G17" s="5">
        <f>SUM('Mountaineer:Charles Town'!G18)</f>
        <v>119776</v>
      </c>
      <c r="H17" s="5">
        <f>SUM('Mountaineer:Charles Town'!H18)</f>
        <v>3587.61</v>
      </c>
      <c r="I17" s="5">
        <f>SUM('Mountaineer:Charles Town'!I18)</f>
        <v>37165</v>
      </c>
      <c r="J17" s="5">
        <f>SUM('Mountaineer:Charles Town'!J18)</f>
        <v>27996</v>
      </c>
      <c r="K17" s="5">
        <f>SUM('Mountaineer:Charles Town'!K18)</f>
        <v>34781</v>
      </c>
      <c r="L17" s="5">
        <f>SUM('Mountaineer:Charles Town'!L18)</f>
        <v>15089</v>
      </c>
      <c r="M17" s="5">
        <f>SUM('Mountaineer:Charles Town'!M18)</f>
        <v>-19330</v>
      </c>
      <c r="N17" s="5">
        <f>SUM('Mountaineer:Charles Town'!N18)</f>
        <v>18022.5</v>
      </c>
      <c r="O17" s="5">
        <f>SUM('Mountaineer:Charles Town'!O18)</f>
        <v>88158.5</v>
      </c>
      <c r="P17" s="5">
        <f>SUM('Mountaineer:Charles Town'!P18)</f>
        <v>20597</v>
      </c>
      <c r="Q17" s="5">
        <f>SUM('Mountaineer:Charles Town'!Q18)</f>
        <v>23138.5</v>
      </c>
      <c r="R17" s="5">
        <f>SUM('Mountaineer:Charles Town'!R18)</f>
        <v>23482.25</v>
      </c>
      <c r="S17" s="5">
        <f>SUM('Mountaineer:Charles Town'!S18)</f>
        <v>67510</v>
      </c>
      <c r="T17" s="5">
        <f>SUM('Mountaineer:Charles Town'!T18)</f>
        <v>0</v>
      </c>
      <c r="U17" s="5">
        <f>SUM('Mountaineer:Charles Town'!U18)</f>
        <v>85404</v>
      </c>
      <c r="V17" s="5">
        <f>SUM('Mountaineer:Charles Town'!V18)</f>
        <v>179210</v>
      </c>
      <c r="W17" s="5">
        <f>SUM('Mountaineer:Charles Town'!W18)</f>
        <v>15635.5</v>
      </c>
      <c r="X17" s="5">
        <f>SUM('Mountaineer:Charles Town'!X18)</f>
        <v>-3077</v>
      </c>
      <c r="Y17" s="5">
        <f>SUM('Mountaineer:Charles Town'!Y18)</f>
        <v>0</v>
      </c>
      <c r="Z17" s="5">
        <f>SUM('Mountaineer:Charles Town'!Z18)</f>
        <v>0</v>
      </c>
      <c r="AA17" s="5">
        <f>SUM('Mountaineer:Charles Town'!AA18)</f>
        <v>6541</v>
      </c>
      <c r="AB17" s="5">
        <f>SUM('Mountaineer:Charles Town'!AB18)</f>
        <v>0</v>
      </c>
      <c r="AC17" s="5">
        <f>SUM('Mountaineer:Charles Town'!AC18)</f>
        <v>115900</v>
      </c>
      <c r="AD17" s="5">
        <f>SUM('Mountaineer:Charles Town'!AD18)</f>
        <v>0</v>
      </c>
      <c r="AE17" s="5">
        <f>SUM('Mountaineer:Charles Town'!AE18)</f>
        <v>45066.5</v>
      </c>
      <c r="AF17" s="5">
        <f>SUM('Mountaineer:Charles Town'!AF18)</f>
        <v>1668675.3599999999</v>
      </c>
      <c r="AG17" s="5">
        <f>SUM('Mountaineer:Charles Town'!AG18)</f>
        <v>584036.38</v>
      </c>
    </row>
    <row r="18" spans="1:33" ht="15" customHeight="1" x14ac:dyDescent="0.25">
      <c r="A18" s="17">
        <f t="shared" ref="A18:A23" si="1">A17+7</f>
        <v>44443</v>
      </c>
      <c r="B18" s="5">
        <f>SUM('Mountaineer:Charles Town'!B19)</f>
        <v>0</v>
      </c>
      <c r="C18" s="5">
        <f>SUM('Mountaineer:Charles Town'!C19)</f>
        <v>789325</v>
      </c>
      <c r="D18" s="5">
        <f>SUM('Mountaineer:Charles Town'!D19)</f>
        <v>114063.5</v>
      </c>
      <c r="E18" s="5">
        <f>SUM('Mountaineer:Charles Town'!E19)</f>
        <v>29439</v>
      </c>
      <c r="F18" s="5">
        <f>SUM('Mountaineer:Charles Town'!F19)</f>
        <v>3332</v>
      </c>
      <c r="G18" s="5">
        <f>SUM('Mountaineer:Charles Town'!G19)</f>
        <v>172434</v>
      </c>
      <c r="H18" s="5">
        <f>SUM('Mountaineer:Charles Town'!H19)</f>
        <v>-4401.38</v>
      </c>
      <c r="I18" s="5">
        <f>SUM('Mountaineer:Charles Town'!I19)</f>
        <v>11831</v>
      </c>
      <c r="J18" s="5">
        <f>SUM('Mountaineer:Charles Town'!J19)</f>
        <v>30603</v>
      </c>
      <c r="K18" s="5">
        <f>SUM('Mountaineer:Charles Town'!K19)</f>
        <v>26976</v>
      </c>
      <c r="L18" s="5">
        <f>SUM('Mountaineer:Charles Town'!L19)</f>
        <v>24220</v>
      </c>
      <c r="M18" s="5">
        <f>SUM('Mountaineer:Charles Town'!M19)</f>
        <v>746</v>
      </c>
      <c r="N18" s="5">
        <f>SUM('Mountaineer:Charles Town'!N19)</f>
        <v>71954.25</v>
      </c>
      <c r="O18" s="5">
        <f>SUM('Mountaineer:Charles Town'!O19)</f>
        <v>104126</v>
      </c>
      <c r="P18" s="5">
        <f>SUM('Mountaineer:Charles Town'!P19)</f>
        <v>60853</v>
      </c>
      <c r="Q18" s="5">
        <f>SUM('Mountaineer:Charles Town'!Q19)</f>
        <v>20012</v>
      </c>
      <c r="R18" s="5">
        <f>SUM('Mountaineer:Charles Town'!R19)</f>
        <v>14810.75</v>
      </c>
      <c r="S18" s="5">
        <f>SUM('Mountaineer:Charles Town'!S19)</f>
        <v>69468</v>
      </c>
      <c r="T18" s="5">
        <f>SUM('Mountaineer:Charles Town'!T19)</f>
        <v>0</v>
      </c>
      <c r="U18" s="5">
        <f>SUM('Mountaineer:Charles Town'!U19)</f>
        <v>102831</v>
      </c>
      <c r="V18" s="5">
        <f>SUM('Mountaineer:Charles Town'!V19)</f>
        <v>232599.25</v>
      </c>
      <c r="W18" s="5">
        <f>SUM('Mountaineer:Charles Town'!W19)</f>
        <v>12926.25</v>
      </c>
      <c r="X18" s="5">
        <f>SUM('Mountaineer:Charles Town'!X19)</f>
        <v>13689.75</v>
      </c>
      <c r="Y18" s="5">
        <f>SUM('Mountaineer:Charles Town'!Y19)</f>
        <v>0</v>
      </c>
      <c r="Z18" s="5">
        <f>SUM('Mountaineer:Charles Town'!Z19)</f>
        <v>0</v>
      </c>
      <c r="AA18" s="5">
        <f>SUM('Mountaineer:Charles Town'!AA19)</f>
        <v>6835</v>
      </c>
      <c r="AB18" s="5">
        <f>SUM('Mountaineer:Charles Town'!AB19)</f>
        <v>0</v>
      </c>
      <c r="AC18" s="5">
        <f>SUM('Mountaineer:Charles Town'!AC19)</f>
        <v>81640</v>
      </c>
      <c r="AD18" s="5">
        <f>SUM('Mountaineer:Charles Town'!AD19)</f>
        <v>0</v>
      </c>
      <c r="AE18" s="5">
        <f>SUM('Mountaineer:Charles Town'!AE19)</f>
        <v>22959.5</v>
      </c>
      <c r="AF18" s="5">
        <f>SUM('Mountaineer:Charles Town'!AF19)</f>
        <v>2013272.87</v>
      </c>
      <c r="AG18" s="5">
        <f>SUM('Mountaineer:Charles Town'!AG19)</f>
        <v>704645.51</v>
      </c>
    </row>
    <row r="19" spans="1:33" ht="15" customHeight="1" x14ac:dyDescent="0.25">
      <c r="A19" s="17">
        <f t="shared" si="1"/>
        <v>44450</v>
      </c>
      <c r="B19" s="5">
        <f>SUM('Mountaineer:Charles Town'!B20)</f>
        <v>0</v>
      </c>
      <c r="C19" s="5">
        <f>SUM('Mountaineer:Charles Town'!C20)</f>
        <v>589911.5</v>
      </c>
      <c r="D19" s="5">
        <f>SUM('Mountaineer:Charles Town'!D20)</f>
        <v>74110</v>
      </c>
      <c r="E19" s="5">
        <f>SUM('Mountaineer:Charles Town'!E20)</f>
        <v>26558</v>
      </c>
      <c r="F19" s="5">
        <f>SUM('Mountaineer:Charles Town'!F20)</f>
        <v>18212.5</v>
      </c>
      <c r="G19" s="5">
        <f>SUM('Mountaineer:Charles Town'!G20)</f>
        <v>143350</v>
      </c>
      <c r="H19" s="5">
        <f>SUM('Mountaineer:Charles Town'!H20)</f>
        <v>18366.23</v>
      </c>
      <c r="I19" s="5">
        <f>SUM('Mountaineer:Charles Town'!I20)</f>
        <v>36908</v>
      </c>
      <c r="J19" s="5">
        <f>SUM('Mountaineer:Charles Town'!J20)</f>
        <v>22479</v>
      </c>
      <c r="K19" s="5">
        <f>SUM('Mountaineer:Charles Town'!K20)</f>
        <v>50023</v>
      </c>
      <c r="L19" s="5">
        <f>SUM('Mountaineer:Charles Town'!L20)</f>
        <v>17255</v>
      </c>
      <c r="M19" s="5">
        <f>SUM('Mountaineer:Charles Town'!M20)</f>
        <v>22156</v>
      </c>
      <c r="N19" s="5">
        <f>SUM('Mountaineer:Charles Town'!N20)</f>
        <v>-76395</v>
      </c>
      <c r="O19" s="5">
        <f>SUM('Mountaineer:Charles Town'!O20)</f>
        <v>46661.5</v>
      </c>
      <c r="P19" s="5">
        <f>SUM('Mountaineer:Charles Town'!P20)</f>
        <v>77049</v>
      </c>
      <c r="Q19" s="5">
        <f>SUM('Mountaineer:Charles Town'!Q20)</f>
        <v>27668</v>
      </c>
      <c r="R19" s="5">
        <f>SUM('Mountaineer:Charles Town'!R20)</f>
        <v>25929.5</v>
      </c>
      <c r="S19" s="5">
        <f>SUM('Mountaineer:Charles Town'!S20)</f>
        <v>72426</v>
      </c>
      <c r="T19" s="5">
        <f>SUM('Mountaineer:Charles Town'!T20)</f>
        <v>0</v>
      </c>
      <c r="U19" s="5">
        <f>SUM('Mountaineer:Charles Town'!U20)</f>
        <v>38132.5</v>
      </c>
      <c r="V19" s="5">
        <f>SUM('Mountaineer:Charles Town'!V20)</f>
        <v>303887</v>
      </c>
      <c r="W19" s="5">
        <f>SUM('Mountaineer:Charles Town'!W20)</f>
        <v>9398.25</v>
      </c>
      <c r="X19" s="5">
        <f>SUM('Mountaineer:Charles Town'!X20)</f>
        <v>20920</v>
      </c>
      <c r="Y19" s="5">
        <f>SUM('Mountaineer:Charles Town'!Y20)</f>
        <v>0</v>
      </c>
      <c r="Z19" s="5">
        <f>SUM('Mountaineer:Charles Town'!Z20)</f>
        <v>0</v>
      </c>
      <c r="AA19" s="5">
        <f>SUM('Mountaineer:Charles Town'!AA20)</f>
        <v>9219</v>
      </c>
      <c r="AB19" s="5">
        <f>SUM('Mountaineer:Charles Town'!AB20)</f>
        <v>0</v>
      </c>
      <c r="AC19" s="5">
        <f>SUM('Mountaineer:Charles Town'!AC20)</f>
        <v>53039</v>
      </c>
      <c r="AD19" s="5">
        <f>SUM('Mountaineer:Charles Town'!AD20)</f>
        <v>0</v>
      </c>
      <c r="AE19" s="5">
        <f>SUM('Mountaineer:Charles Town'!AE20)</f>
        <v>27079</v>
      </c>
      <c r="AF19" s="5">
        <f>SUM('Mountaineer:Charles Town'!AF20)</f>
        <v>1654342.98</v>
      </c>
      <c r="AG19" s="5">
        <f>SUM('Mountaineer:Charles Town'!AG20)</f>
        <v>579020.05000000005</v>
      </c>
    </row>
    <row r="20" spans="1:33" ht="15" customHeight="1" x14ac:dyDescent="0.25">
      <c r="A20" s="17">
        <f t="shared" si="1"/>
        <v>44457</v>
      </c>
      <c r="B20" s="5">
        <f>SUM('Mountaineer:Charles Town'!B21)</f>
        <v>0</v>
      </c>
      <c r="C20" s="5">
        <f>SUM('Mountaineer:Charles Town'!C21)</f>
        <v>657522.75</v>
      </c>
      <c r="D20" s="5">
        <f>SUM('Mountaineer:Charles Town'!D21)</f>
        <v>64496.5</v>
      </c>
      <c r="E20" s="5">
        <f>SUM('Mountaineer:Charles Town'!E21)</f>
        <v>49759</v>
      </c>
      <c r="F20" s="5">
        <f>SUM('Mountaineer:Charles Town'!F21)</f>
        <v>13564.5</v>
      </c>
      <c r="G20" s="5">
        <f>SUM('Mountaineer:Charles Town'!G21)</f>
        <v>183938</v>
      </c>
      <c r="H20" s="5">
        <f>SUM('Mountaineer:Charles Town'!H21)</f>
        <v>2786.74</v>
      </c>
      <c r="I20" s="5">
        <f>SUM('Mountaineer:Charles Town'!I21)</f>
        <v>23120</v>
      </c>
      <c r="J20" s="5">
        <f>SUM('Mountaineer:Charles Town'!J21)</f>
        <v>35752</v>
      </c>
      <c r="K20" s="5">
        <f>SUM('Mountaineer:Charles Town'!K21)</f>
        <v>58925</v>
      </c>
      <c r="L20" s="5">
        <f>SUM('Mountaineer:Charles Town'!L21)</f>
        <v>6742</v>
      </c>
      <c r="M20" s="5">
        <f>SUM('Mountaineer:Charles Town'!M21)</f>
        <v>10629</v>
      </c>
      <c r="N20" s="5">
        <f>SUM('Mountaineer:Charles Town'!N21)</f>
        <v>46028.5</v>
      </c>
      <c r="O20" s="5">
        <f>SUM('Mountaineer:Charles Town'!O21)</f>
        <v>90651</v>
      </c>
      <c r="P20" s="5">
        <f>SUM('Mountaineer:Charles Town'!P21)</f>
        <v>39065</v>
      </c>
      <c r="Q20" s="5">
        <f>SUM('Mountaineer:Charles Town'!Q21)</f>
        <v>26407.5</v>
      </c>
      <c r="R20" s="5">
        <f>SUM('Mountaineer:Charles Town'!R21)</f>
        <v>46572.5</v>
      </c>
      <c r="S20" s="5">
        <f>SUM('Mountaineer:Charles Town'!S21)</f>
        <v>69475</v>
      </c>
      <c r="T20" s="5">
        <f>SUM('Mountaineer:Charles Town'!T21)</f>
        <v>0</v>
      </c>
      <c r="U20" s="5">
        <f>SUM('Mountaineer:Charles Town'!U21)</f>
        <v>51375.5</v>
      </c>
      <c r="V20" s="5">
        <f>SUM('Mountaineer:Charles Town'!V21)</f>
        <v>207590.25</v>
      </c>
      <c r="W20" s="5">
        <f>SUM('Mountaineer:Charles Town'!W21)</f>
        <v>4806</v>
      </c>
      <c r="X20" s="5">
        <f>SUM('Mountaineer:Charles Town'!X21)</f>
        <v>46939.25</v>
      </c>
      <c r="Y20" s="5">
        <f>SUM('Mountaineer:Charles Town'!Y21)</f>
        <v>0</v>
      </c>
      <c r="Z20" s="5">
        <f>SUM('Mountaineer:Charles Town'!Z21)</f>
        <v>0</v>
      </c>
      <c r="AA20" s="5">
        <f>SUM('Mountaineer:Charles Town'!AA21)</f>
        <v>11679</v>
      </c>
      <c r="AB20" s="5">
        <f>SUM('Mountaineer:Charles Town'!AB21)</f>
        <v>0</v>
      </c>
      <c r="AC20" s="5">
        <f>SUM('Mountaineer:Charles Town'!AC21)</f>
        <v>94938.5</v>
      </c>
      <c r="AD20" s="5">
        <f>SUM('Mountaineer:Charles Town'!AD21)</f>
        <v>0</v>
      </c>
      <c r="AE20" s="5">
        <f>SUM('Mountaineer:Charles Town'!AE21)</f>
        <v>56156</v>
      </c>
      <c r="AF20" s="5">
        <f>SUM('Mountaineer:Charles Town'!AF21)</f>
        <v>1898919.49</v>
      </c>
      <c r="AG20" s="5">
        <f>SUM('Mountaineer:Charles Town'!AG21)</f>
        <v>664621.81999999995</v>
      </c>
    </row>
    <row r="21" spans="1:33" ht="15" customHeight="1" x14ac:dyDescent="0.25">
      <c r="A21" s="17">
        <f t="shared" si="1"/>
        <v>44464</v>
      </c>
      <c r="B21" s="5">
        <f>SUM('Mountaineer:Charles Town'!B22)</f>
        <v>0</v>
      </c>
      <c r="C21" s="5">
        <f>SUM('Mountaineer:Charles Town'!C22)</f>
        <v>697057.5</v>
      </c>
      <c r="D21" s="5">
        <f>SUM('Mountaineer:Charles Town'!D22)</f>
        <v>-18553.5</v>
      </c>
      <c r="E21" s="5">
        <f>SUM('Mountaineer:Charles Town'!E22)</f>
        <v>5415</v>
      </c>
      <c r="F21" s="5">
        <f>SUM('Mountaineer:Charles Town'!F22)</f>
        <v>4825.5</v>
      </c>
      <c r="G21" s="5">
        <f>SUM('Mountaineer:Charles Town'!G22)</f>
        <v>205417</v>
      </c>
      <c r="H21" s="5">
        <f>SUM('Mountaineer:Charles Town'!H22)</f>
        <v>9059.16</v>
      </c>
      <c r="I21" s="5">
        <f>SUM('Mountaineer:Charles Town'!I22)</f>
        <v>23602</v>
      </c>
      <c r="J21" s="5">
        <f>SUM('Mountaineer:Charles Town'!J22)</f>
        <v>21537</v>
      </c>
      <c r="K21" s="5">
        <f>SUM('Mountaineer:Charles Town'!K22)</f>
        <v>69415</v>
      </c>
      <c r="L21" s="5">
        <f>SUM('Mountaineer:Charles Town'!L22)</f>
        <v>22280</v>
      </c>
      <c r="M21" s="5">
        <f>SUM('Mountaineer:Charles Town'!M22)</f>
        <v>11058</v>
      </c>
      <c r="N21" s="5">
        <f>SUM('Mountaineer:Charles Town'!N22)</f>
        <v>142153</v>
      </c>
      <c r="O21" s="5">
        <f>SUM('Mountaineer:Charles Town'!O22)</f>
        <v>90777.75</v>
      </c>
      <c r="P21" s="5">
        <f>SUM('Mountaineer:Charles Town'!P22)</f>
        <v>61533</v>
      </c>
      <c r="Q21" s="5">
        <f>SUM('Mountaineer:Charles Town'!Q22)</f>
        <v>28111.5</v>
      </c>
      <c r="R21" s="5">
        <f>SUM('Mountaineer:Charles Town'!R22)</f>
        <v>18820.25</v>
      </c>
      <c r="S21" s="5">
        <f>SUM('Mountaineer:Charles Town'!S22)</f>
        <v>66349</v>
      </c>
      <c r="T21" s="5">
        <f>SUM('Mountaineer:Charles Town'!T22)</f>
        <v>0</v>
      </c>
      <c r="U21" s="5">
        <f>SUM('Mountaineer:Charles Town'!U22)</f>
        <v>50978</v>
      </c>
      <c r="V21" s="5">
        <f>SUM('Mountaineer:Charles Town'!V22)</f>
        <v>296937.25</v>
      </c>
      <c r="W21" s="5">
        <f>SUM('Mountaineer:Charles Town'!W22)</f>
        <v>6298</v>
      </c>
      <c r="X21" s="5">
        <f>SUM('Mountaineer:Charles Town'!X22)</f>
        <v>16071.75</v>
      </c>
      <c r="Y21" s="5">
        <f>SUM('Mountaineer:Charles Town'!Y22)</f>
        <v>0</v>
      </c>
      <c r="Z21" s="5">
        <f>SUM('Mountaineer:Charles Town'!Z22)</f>
        <v>0</v>
      </c>
      <c r="AA21" s="5">
        <f>SUM('Mountaineer:Charles Town'!AA22)</f>
        <v>5436</v>
      </c>
      <c r="AB21" s="5">
        <f>SUM('Mountaineer:Charles Town'!AB22)</f>
        <v>0</v>
      </c>
      <c r="AC21" s="5">
        <f>SUM('Mountaineer:Charles Town'!AC22)</f>
        <v>133429</v>
      </c>
      <c r="AD21" s="5">
        <f>SUM('Mountaineer:Charles Town'!AD22)</f>
        <v>0</v>
      </c>
      <c r="AE21" s="5">
        <f>SUM('Mountaineer:Charles Town'!AE22)</f>
        <v>26593</v>
      </c>
      <c r="AF21" s="5">
        <f>SUM('Mountaineer:Charles Town'!AF22)</f>
        <v>1994600.1600000001</v>
      </c>
      <c r="AG21" s="5">
        <f>SUM('Mountaineer:Charles Town'!AG22)</f>
        <v>698110.07000000007</v>
      </c>
    </row>
    <row r="22" spans="1:33" ht="15" customHeight="1" x14ac:dyDescent="0.25">
      <c r="A22" s="17">
        <f t="shared" si="1"/>
        <v>44471</v>
      </c>
      <c r="B22" s="5">
        <f>SUM('Mountaineer:Charles Town'!B23)</f>
        <v>0</v>
      </c>
      <c r="C22" s="5">
        <f>SUM('Mountaineer:Charles Town'!C23)</f>
        <v>695364.5</v>
      </c>
      <c r="D22" s="5">
        <f>SUM('Mountaineer:Charles Town'!D23)</f>
        <v>-5142.5</v>
      </c>
      <c r="E22" s="5">
        <f>SUM('Mountaineer:Charles Town'!E23)</f>
        <v>26800</v>
      </c>
      <c r="F22" s="5">
        <f>SUM('Mountaineer:Charles Town'!F23)</f>
        <v>8673</v>
      </c>
      <c r="G22" s="5">
        <f>SUM('Mountaineer:Charles Town'!G23)</f>
        <v>158219</v>
      </c>
      <c r="H22" s="5">
        <f>SUM('Mountaineer:Charles Town'!H23)</f>
        <v>8775.74</v>
      </c>
      <c r="I22" s="5">
        <f>SUM('Mountaineer:Charles Town'!I23)</f>
        <v>25899</v>
      </c>
      <c r="J22" s="5">
        <f>SUM('Mountaineer:Charles Town'!J23)</f>
        <v>48218</v>
      </c>
      <c r="K22" s="5">
        <f>SUM('Mountaineer:Charles Town'!K23)</f>
        <v>52545</v>
      </c>
      <c r="L22" s="5">
        <f>SUM('Mountaineer:Charles Town'!L23)</f>
        <v>18339</v>
      </c>
      <c r="M22" s="5">
        <f>SUM('Mountaineer:Charles Town'!M23)</f>
        <v>15058</v>
      </c>
      <c r="N22" s="5">
        <f>SUM('Mountaineer:Charles Town'!N23)</f>
        <v>26482</v>
      </c>
      <c r="O22" s="5">
        <f>SUM('Mountaineer:Charles Town'!O23)</f>
        <v>54684</v>
      </c>
      <c r="P22" s="5">
        <f>SUM('Mountaineer:Charles Town'!P23)</f>
        <v>55892</v>
      </c>
      <c r="Q22" s="5">
        <f>SUM('Mountaineer:Charles Town'!Q23)</f>
        <v>21037.5</v>
      </c>
      <c r="R22" s="5">
        <f>SUM('Mountaineer:Charles Town'!R23)</f>
        <v>21160</v>
      </c>
      <c r="S22" s="5">
        <f>SUM('Mountaineer:Charles Town'!S23)</f>
        <v>65701</v>
      </c>
      <c r="T22" s="5">
        <f>SUM('Mountaineer:Charles Town'!T23)</f>
        <v>0</v>
      </c>
      <c r="U22" s="5">
        <f>SUM('Mountaineer:Charles Town'!U23)</f>
        <v>62325</v>
      </c>
      <c r="V22" s="5">
        <f>SUM('Mountaineer:Charles Town'!V23)</f>
        <v>197810.5</v>
      </c>
      <c r="W22" s="5">
        <f>SUM('Mountaineer:Charles Town'!W23)</f>
        <v>7236.25</v>
      </c>
      <c r="X22" s="5">
        <f>SUM('Mountaineer:Charles Town'!X23)</f>
        <v>44018.25</v>
      </c>
      <c r="Y22" s="5">
        <f>SUM('Mountaineer:Charles Town'!Y23)</f>
        <v>0</v>
      </c>
      <c r="Z22" s="5">
        <f>SUM('Mountaineer:Charles Town'!Z23)</f>
        <v>0</v>
      </c>
      <c r="AA22" s="5">
        <f>SUM('Mountaineer:Charles Town'!AA23)</f>
        <v>4958</v>
      </c>
      <c r="AB22" s="5">
        <f>SUM('Mountaineer:Charles Town'!AB23)</f>
        <v>0</v>
      </c>
      <c r="AC22" s="5">
        <f>SUM('Mountaineer:Charles Town'!AC23)</f>
        <v>88483.1</v>
      </c>
      <c r="AD22" s="5">
        <f>SUM('Mountaineer:Charles Town'!AD23)</f>
        <v>0</v>
      </c>
      <c r="AE22" s="5">
        <f>SUM('Mountaineer:Charles Town'!AE23)</f>
        <v>24250.5</v>
      </c>
      <c r="AF22" s="5">
        <f>SUM('Mountaineer:Charles Town'!AF23)</f>
        <v>1726786.8399999999</v>
      </c>
      <c r="AG22" s="5">
        <f>SUM('Mountaineer:Charles Town'!AG23)</f>
        <v>604375.39999999991</v>
      </c>
    </row>
    <row r="23" spans="1:33" ht="15" customHeight="1" x14ac:dyDescent="0.25">
      <c r="A23" s="17">
        <f t="shared" si="1"/>
        <v>44478</v>
      </c>
      <c r="B23" s="5">
        <f>SUM('Mountaineer:Charles Town'!B24)</f>
        <v>0</v>
      </c>
      <c r="C23" s="5">
        <f>SUM('Mountaineer:Charles Town'!C24)</f>
        <v>504789.25</v>
      </c>
      <c r="D23" s="5">
        <f>SUM('Mountaineer:Charles Town'!D24)</f>
        <v>137276.5</v>
      </c>
      <c r="E23" s="5">
        <f>SUM('Mountaineer:Charles Town'!E24)</f>
        <v>32093</v>
      </c>
      <c r="F23" s="5">
        <f>SUM('Mountaineer:Charles Town'!F24)</f>
        <v>10925</v>
      </c>
      <c r="G23" s="5">
        <f>SUM('Mountaineer:Charles Town'!G24)</f>
        <v>282427</v>
      </c>
      <c r="H23" s="5">
        <f>SUM('Mountaineer:Charles Town'!H24)</f>
        <v>3496.49</v>
      </c>
      <c r="I23" s="5">
        <f>SUM('Mountaineer:Charles Town'!I24)</f>
        <v>26414</v>
      </c>
      <c r="J23" s="5">
        <f>SUM('Mountaineer:Charles Town'!J24)</f>
        <v>44231</v>
      </c>
      <c r="K23" s="5">
        <f>SUM('Mountaineer:Charles Town'!K24)</f>
        <v>65636</v>
      </c>
      <c r="L23" s="5">
        <f>SUM('Mountaineer:Charles Town'!L24)</f>
        <v>23115</v>
      </c>
      <c r="M23" s="5">
        <f>SUM('Mountaineer:Charles Town'!M24)</f>
        <v>13501</v>
      </c>
      <c r="N23" s="5">
        <f>SUM('Mountaineer:Charles Town'!N24)</f>
        <v>17342.5</v>
      </c>
      <c r="O23" s="5">
        <f>SUM('Mountaineer:Charles Town'!O24)</f>
        <v>151141</v>
      </c>
      <c r="P23" s="5">
        <f>SUM('Mountaineer:Charles Town'!P24)</f>
        <v>41319</v>
      </c>
      <c r="Q23" s="5">
        <f>SUM('Mountaineer:Charles Town'!Q24)</f>
        <v>32895.5</v>
      </c>
      <c r="R23" s="5">
        <f>SUM('Mountaineer:Charles Town'!R24)</f>
        <v>29328.5</v>
      </c>
      <c r="S23" s="5">
        <f>SUM('Mountaineer:Charles Town'!S24)</f>
        <v>70456</v>
      </c>
      <c r="T23" s="5">
        <f>SUM('Mountaineer:Charles Town'!T24)</f>
        <v>0</v>
      </c>
      <c r="U23" s="5">
        <f>SUM('Mountaineer:Charles Town'!U24)</f>
        <v>85831.5</v>
      </c>
      <c r="V23" s="5">
        <f>SUM('Mountaineer:Charles Town'!V24)</f>
        <v>178207</v>
      </c>
      <c r="W23" s="5">
        <f>SUM('Mountaineer:Charles Town'!W24)</f>
        <v>13707.25</v>
      </c>
      <c r="X23" s="5">
        <f>SUM('Mountaineer:Charles Town'!X24)</f>
        <v>7227.25</v>
      </c>
      <c r="Y23" s="5">
        <f>SUM('Mountaineer:Charles Town'!Y24)</f>
        <v>0</v>
      </c>
      <c r="Z23" s="5">
        <f>SUM('Mountaineer:Charles Town'!Z24)</f>
        <v>0</v>
      </c>
      <c r="AA23" s="5">
        <f>SUM('Mountaineer:Charles Town'!AA24)</f>
        <v>4244</v>
      </c>
      <c r="AB23" s="5">
        <f>SUM('Mountaineer:Charles Town'!AB24)</f>
        <v>0</v>
      </c>
      <c r="AC23" s="5">
        <f>SUM('Mountaineer:Charles Town'!AC24)</f>
        <v>105026</v>
      </c>
      <c r="AD23" s="5">
        <f>SUM('Mountaineer:Charles Town'!AD24)</f>
        <v>0</v>
      </c>
      <c r="AE23" s="5">
        <f>SUM('Mountaineer:Charles Town'!AE24)</f>
        <v>52287.5</v>
      </c>
      <c r="AF23" s="5">
        <f>SUM('Mountaineer:Charles Town'!AF24)</f>
        <v>1932917.24</v>
      </c>
      <c r="AG23" s="5">
        <f>SUM('Mountaineer:Charles Town'!AG24)</f>
        <v>676521.03</v>
      </c>
    </row>
    <row r="24" spans="1:33" ht="15" customHeight="1" x14ac:dyDescent="0.25">
      <c r="A24" s="17">
        <f t="shared" ref="A24:A60" si="2">A23+7</f>
        <v>44485</v>
      </c>
      <c r="B24" s="5">
        <f>SUM('Mountaineer:Charles Town'!B25)</f>
        <v>0</v>
      </c>
      <c r="C24" s="5">
        <f>SUM('Mountaineer:Charles Town'!C25)</f>
        <v>676623.25</v>
      </c>
      <c r="D24" s="5">
        <f>SUM('Mountaineer:Charles Town'!D25)</f>
        <v>96895</v>
      </c>
      <c r="E24" s="5">
        <f>SUM('Mountaineer:Charles Town'!E25)</f>
        <v>33357</v>
      </c>
      <c r="F24" s="5">
        <f>SUM('Mountaineer:Charles Town'!F25)</f>
        <v>9289</v>
      </c>
      <c r="G24" s="5">
        <f>SUM('Mountaineer:Charles Town'!G25)</f>
        <v>216486</v>
      </c>
      <c r="H24" s="5">
        <f>SUM('Mountaineer:Charles Town'!H25)</f>
        <v>14575.52</v>
      </c>
      <c r="I24" s="5">
        <f>SUM('Mountaineer:Charles Town'!I25)</f>
        <v>32647</v>
      </c>
      <c r="J24" s="5">
        <f>SUM('Mountaineer:Charles Town'!J25)</f>
        <v>39939</v>
      </c>
      <c r="K24" s="5">
        <f>SUM('Mountaineer:Charles Town'!K25)</f>
        <v>12567</v>
      </c>
      <c r="L24" s="5">
        <f>SUM('Mountaineer:Charles Town'!L25)</f>
        <v>15026</v>
      </c>
      <c r="M24" s="5">
        <f>SUM('Mountaineer:Charles Town'!M25)</f>
        <v>11271</v>
      </c>
      <c r="N24" s="5">
        <f>SUM('Mountaineer:Charles Town'!N25)</f>
        <v>166223.5</v>
      </c>
      <c r="O24" s="5">
        <f>SUM('Mountaineer:Charles Town'!O25)</f>
        <v>94787</v>
      </c>
      <c r="P24" s="5">
        <f>SUM('Mountaineer:Charles Town'!P25)</f>
        <v>57319</v>
      </c>
      <c r="Q24" s="5">
        <f>SUM('Mountaineer:Charles Town'!Q25)</f>
        <v>13989</v>
      </c>
      <c r="R24" s="5">
        <f>SUM('Mountaineer:Charles Town'!R25)</f>
        <v>18183</v>
      </c>
      <c r="S24" s="5">
        <f>SUM('Mountaineer:Charles Town'!S25)</f>
        <v>75070</v>
      </c>
      <c r="T24" s="5">
        <f>SUM('Mountaineer:Charles Town'!T25)</f>
        <v>0</v>
      </c>
      <c r="U24" s="5">
        <f>SUM('Mountaineer:Charles Town'!U25)</f>
        <v>47800.25</v>
      </c>
      <c r="V24" s="5">
        <f>SUM('Mountaineer:Charles Town'!V25)</f>
        <v>232388.75</v>
      </c>
      <c r="W24" s="5">
        <f>SUM('Mountaineer:Charles Town'!W25)</f>
        <v>-1975.25</v>
      </c>
      <c r="X24" s="5">
        <f>SUM('Mountaineer:Charles Town'!X25)</f>
        <v>6843.5</v>
      </c>
      <c r="Y24" s="5">
        <f>SUM('Mountaineer:Charles Town'!Y25)</f>
        <v>0</v>
      </c>
      <c r="Z24" s="5">
        <f>SUM('Mountaineer:Charles Town'!Z25)</f>
        <v>0</v>
      </c>
      <c r="AA24" s="5">
        <f>SUM('Mountaineer:Charles Town'!AA25)</f>
        <v>4193</v>
      </c>
      <c r="AB24" s="5">
        <f>SUM('Mountaineer:Charles Town'!AB25)</f>
        <v>0</v>
      </c>
      <c r="AC24" s="5">
        <f>SUM('Mountaineer:Charles Town'!AC25)</f>
        <v>88890</v>
      </c>
      <c r="AD24" s="5">
        <f>SUM('Mountaineer:Charles Town'!AD25)</f>
        <v>0</v>
      </c>
      <c r="AE24" s="5">
        <f>SUM('Mountaineer:Charles Town'!AE25)</f>
        <v>39581</v>
      </c>
      <c r="AF24" s="5">
        <f>SUM('Mountaineer:Charles Town'!AF25)</f>
        <v>2001968.52</v>
      </c>
      <c r="AG24" s="5">
        <f>SUM('Mountaineer:Charles Town'!AG25)</f>
        <v>700688.99</v>
      </c>
    </row>
    <row r="25" spans="1:33" ht="15" customHeight="1" x14ac:dyDescent="0.25">
      <c r="A25" s="17">
        <f t="shared" si="2"/>
        <v>44492</v>
      </c>
      <c r="B25" s="5">
        <f>SUM('Mountaineer:Charles Town'!B26)</f>
        <v>0</v>
      </c>
      <c r="C25" s="5">
        <f>SUM('Mountaineer:Charles Town'!C26)</f>
        <v>620773</v>
      </c>
      <c r="D25" s="5">
        <f>SUM('Mountaineer:Charles Town'!D26)</f>
        <v>91619</v>
      </c>
      <c r="E25" s="5">
        <f>SUM('Mountaineer:Charles Town'!E26)</f>
        <v>41980</v>
      </c>
      <c r="F25" s="5">
        <f>SUM('Mountaineer:Charles Town'!F26)</f>
        <v>16117.5</v>
      </c>
      <c r="G25" s="5">
        <f>SUM('Mountaineer:Charles Town'!G26)</f>
        <v>181751</v>
      </c>
      <c r="H25" s="5">
        <f>SUM('Mountaineer:Charles Town'!H26)</f>
        <v>8170.78</v>
      </c>
      <c r="I25" s="5">
        <f>SUM('Mountaineer:Charles Town'!I26)</f>
        <v>22937</v>
      </c>
      <c r="J25" s="5">
        <f>SUM('Mountaineer:Charles Town'!J26)</f>
        <v>41904</v>
      </c>
      <c r="K25" s="5">
        <f>SUM('Mountaineer:Charles Town'!K26)</f>
        <v>50920</v>
      </c>
      <c r="L25" s="5">
        <f>SUM('Mountaineer:Charles Town'!L26)</f>
        <v>-1060</v>
      </c>
      <c r="M25" s="5">
        <f>SUM('Mountaineer:Charles Town'!M26)</f>
        <v>19797</v>
      </c>
      <c r="N25" s="5">
        <f>SUM('Mountaineer:Charles Town'!N26)</f>
        <v>3375.5</v>
      </c>
      <c r="O25" s="5">
        <f>SUM('Mountaineer:Charles Town'!O26)</f>
        <v>56189.5</v>
      </c>
      <c r="P25" s="5">
        <f>SUM('Mountaineer:Charles Town'!P26)</f>
        <v>63825</v>
      </c>
      <c r="Q25" s="5">
        <f>SUM('Mountaineer:Charles Town'!Q26)</f>
        <v>32334</v>
      </c>
      <c r="R25" s="5">
        <f>SUM('Mountaineer:Charles Town'!R26)</f>
        <v>17286.25</v>
      </c>
      <c r="S25" s="5">
        <f>SUM('Mountaineer:Charles Town'!S26)</f>
        <v>72546</v>
      </c>
      <c r="T25" s="5">
        <f>SUM('Mountaineer:Charles Town'!T26)</f>
        <v>0</v>
      </c>
      <c r="U25" s="5">
        <f>SUM('Mountaineer:Charles Town'!U26)</f>
        <v>63629</v>
      </c>
      <c r="V25" s="5">
        <f>SUM('Mountaineer:Charles Town'!V26)</f>
        <v>206172.5</v>
      </c>
      <c r="W25" s="5">
        <f>SUM('Mountaineer:Charles Town'!W26)</f>
        <v>3087.75</v>
      </c>
      <c r="X25" s="5">
        <f>SUM('Mountaineer:Charles Town'!X26)</f>
        <v>26826.25</v>
      </c>
      <c r="Y25" s="5">
        <f>SUM('Mountaineer:Charles Town'!Y26)</f>
        <v>0</v>
      </c>
      <c r="Z25" s="5">
        <f>SUM('Mountaineer:Charles Town'!Z26)</f>
        <v>0</v>
      </c>
      <c r="AA25" s="5">
        <f>SUM('Mountaineer:Charles Town'!AA26)</f>
        <v>10556</v>
      </c>
      <c r="AB25" s="5">
        <f>SUM('Mountaineer:Charles Town'!AB26)</f>
        <v>0</v>
      </c>
      <c r="AC25" s="5">
        <f>SUM('Mountaineer:Charles Town'!AC26)</f>
        <v>100859</v>
      </c>
      <c r="AD25" s="5">
        <f>SUM('Mountaineer:Charles Town'!AD26)</f>
        <v>0</v>
      </c>
      <c r="AE25" s="5">
        <f>SUM('Mountaineer:Charles Town'!AE26)</f>
        <v>60868.5</v>
      </c>
      <c r="AF25" s="5">
        <f>SUM('Mountaineer:Charles Town'!AF26)</f>
        <v>1812464.53</v>
      </c>
      <c r="AG25" s="5">
        <f>SUM('Mountaineer:Charles Town'!AG26)</f>
        <v>634362.6</v>
      </c>
    </row>
    <row r="26" spans="1:33" ht="15" customHeight="1" x14ac:dyDescent="0.25">
      <c r="A26" s="17">
        <f t="shared" si="2"/>
        <v>44499</v>
      </c>
      <c r="B26" s="5">
        <f>SUM('Mountaineer:Charles Town'!B27)</f>
        <v>0</v>
      </c>
      <c r="C26" s="5">
        <f>SUM('Mountaineer:Charles Town'!C27)</f>
        <v>589588</v>
      </c>
      <c r="D26" s="5">
        <f>SUM('Mountaineer:Charles Town'!D27)</f>
        <v>152923</v>
      </c>
      <c r="E26" s="5">
        <f>SUM('Mountaineer:Charles Town'!E27)</f>
        <v>19239</v>
      </c>
      <c r="F26" s="5">
        <f>SUM('Mountaineer:Charles Town'!F27)</f>
        <v>15883.5</v>
      </c>
      <c r="G26" s="5">
        <f>SUM('Mountaineer:Charles Town'!G27)</f>
        <v>153716</v>
      </c>
      <c r="H26" s="5">
        <f>SUM('Mountaineer:Charles Town'!H27)</f>
        <v>12016.66</v>
      </c>
      <c r="I26" s="5">
        <f>SUM('Mountaineer:Charles Town'!I27)</f>
        <v>23061</v>
      </c>
      <c r="J26" s="5">
        <f>SUM('Mountaineer:Charles Town'!J27)</f>
        <v>24080</v>
      </c>
      <c r="K26" s="5">
        <f>SUM('Mountaineer:Charles Town'!K27)</f>
        <v>27502</v>
      </c>
      <c r="L26" s="5">
        <f>SUM('Mountaineer:Charles Town'!L27)</f>
        <v>46374</v>
      </c>
      <c r="M26" s="5">
        <f>SUM('Mountaineer:Charles Town'!M27)</f>
        <v>15156</v>
      </c>
      <c r="N26" s="5">
        <f>SUM('Mountaineer:Charles Town'!N27)</f>
        <v>13267.25</v>
      </c>
      <c r="O26" s="5">
        <f>SUM('Mountaineer:Charles Town'!O27)</f>
        <v>110588</v>
      </c>
      <c r="P26" s="5">
        <f>SUM('Mountaineer:Charles Town'!P27)</f>
        <v>63120</v>
      </c>
      <c r="Q26" s="5">
        <f>SUM('Mountaineer:Charles Town'!Q27)</f>
        <v>39140</v>
      </c>
      <c r="R26" s="5">
        <f>SUM('Mountaineer:Charles Town'!R27)</f>
        <v>31137.25</v>
      </c>
      <c r="S26" s="5">
        <f>SUM('Mountaineer:Charles Town'!S27)</f>
        <v>79318</v>
      </c>
      <c r="T26" s="5">
        <f>SUM('Mountaineer:Charles Town'!T27)</f>
        <v>0</v>
      </c>
      <c r="U26" s="5">
        <f>SUM('Mountaineer:Charles Town'!U27)</f>
        <v>53706.75</v>
      </c>
      <c r="V26" s="5">
        <f>SUM('Mountaineer:Charles Town'!V27)</f>
        <v>191623</v>
      </c>
      <c r="W26" s="5">
        <f>SUM('Mountaineer:Charles Town'!W27)</f>
        <v>7049.75</v>
      </c>
      <c r="X26" s="5">
        <f>SUM('Mountaineer:Charles Town'!X27)</f>
        <v>44258.25</v>
      </c>
      <c r="Y26" s="5">
        <f>SUM('Mountaineer:Charles Town'!Y27)</f>
        <v>0</v>
      </c>
      <c r="Z26" s="5">
        <f>SUM('Mountaineer:Charles Town'!Z27)</f>
        <v>0</v>
      </c>
      <c r="AA26" s="5">
        <f>SUM('Mountaineer:Charles Town'!AA27)</f>
        <v>4867</v>
      </c>
      <c r="AB26" s="5">
        <f>SUM('Mountaineer:Charles Town'!AB27)</f>
        <v>0</v>
      </c>
      <c r="AC26" s="5">
        <f>SUM('Mountaineer:Charles Town'!AC27)</f>
        <v>73009</v>
      </c>
      <c r="AD26" s="5">
        <f>SUM('Mountaineer:Charles Town'!AD27)</f>
        <v>0</v>
      </c>
      <c r="AE26" s="5">
        <f>SUM('Mountaineer:Charles Town'!AE27)</f>
        <v>34611.5</v>
      </c>
      <c r="AF26" s="5">
        <f>SUM('Mountaineer:Charles Town'!AF27)</f>
        <v>1825234.9100000001</v>
      </c>
      <c r="AG26" s="5">
        <f>SUM('Mountaineer:Charles Town'!AG27)</f>
        <v>638832.23</v>
      </c>
    </row>
    <row r="27" spans="1:33" x14ac:dyDescent="0.25">
      <c r="A27" s="17">
        <f t="shared" si="2"/>
        <v>44506</v>
      </c>
      <c r="B27" s="5">
        <f>SUM('Mountaineer:Charles Town'!B28)</f>
        <v>0</v>
      </c>
      <c r="C27" s="5">
        <f>SUM('Mountaineer:Charles Town'!C28)</f>
        <v>538895.5</v>
      </c>
      <c r="D27" s="5">
        <f>SUM('Mountaineer:Charles Town'!D28)</f>
        <v>56180.5</v>
      </c>
      <c r="E27" s="5">
        <f>SUM('Mountaineer:Charles Town'!E28)</f>
        <v>23645</v>
      </c>
      <c r="F27" s="5">
        <f>SUM('Mountaineer:Charles Town'!F28)</f>
        <v>12692.5</v>
      </c>
      <c r="G27" s="5">
        <f>SUM('Mountaineer:Charles Town'!G28)</f>
        <v>122533</v>
      </c>
      <c r="H27" s="5">
        <f>SUM('Mountaineer:Charles Town'!H28)</f>
        <v>11669.42</v>
      </c>
      <c r="I27" s="5">
        <f>SUM('Mountaineer:Charles Town'!I28)</f>
        <v>23633</v>
      </c>
      <c r="J27" s="5">
        <f>SUM('Mountaineer:Charles Town'!J28)</f>
        <v>25178</v>
      </c>
      <c r="K27" s="5">
        <f>SUM('Mountaineer:Charles Town'!K28)</f>
        <v>31407</v>
      </c>
      <c r="L27" s="5">
        <f>SUM('Mountaineer:Charles Town'!L28)</f>
        <v>18788</v>
      </c>
      <c r="M27" s="5">
        <f>SUM('Mountaineer:Charles Town'!M28)</f>
        <v>12347</v>
      </c>
      <c r="N27" s="5">
        <f>SUM('Mountaineer:Charles Town'!N28)</f>
        <v>70141.25</v>
      </c>
      <c r="O27" s="5">
        <f>SUM('Mountaineer:Charles Town'!O28)</f>
        <v>55384</v>
      </c>
      <c r="P27" s="5">
        <f>SUM('Mountaineer:Charles Town'!P28)</f>
        <v>50333</v>
      </c>
      <c r="Q27" s="5">
        <f>SUM('Mountaineer:Charles Town'!Q28)</f>
        <v>12781</v>
      </c>
      <c r="R27" s="5">
        <f>SUM('Mountaineer:Charles Town'!R28)</f>
        <v>19943.25</v>
      </c>
      <c r="S27" s="5">
        <f>SUM('Mountaineer:Charles Town'!S28)</f>
        <v>86607</v>
      </c>
      <c r="T27" s="5">
        <f>SUM('Mountaineer:Charles Town'!T28)</f>
        <v>0</v>
      </c>
      <c r="U27" s="5">
        <f>SUM('Mountaineer:Charles Town'!U28)</f>
        <v>56014.5</v>
      </c>
      <c r="V27" s="5">
        <f>SUM('Mountaineer:Charles Town'!V28)</f>
        <v>309964.75</v>
      </c>
      <c r="W27" s="5">
        <f>SUM('Mountaineer:Charles Town'!W28)</f>
        <v>13600.25</v>
      </c>
      <c r="X27" s="5">
        <f>SUM('Mountaineer:Charles Town'!X28)</f>
        <v>11592.75</v>
      </c>
      <c r="Y27" s="5">
        <f>SUM('Mountaineer:Charles Town'!Y28)</f>
        <v>0</v>
      </c>
      <c r="Z27" s="5">
        <f>SUM('Mountaineer:Charles Town'!Z28)</f>
        <v>0</v>
      </c>
      <c r="AA27" s="5">
        <f>SUM('Mountaineer:Charles Town'!AA28)</f>
        <v>8833</v>
      </c>
      <c r="AB27" s="5">
        <f>SUM('Mountaineer:Charles Town'!AB28)</f>
        <v>0</v>
      </c>
      <c r="AC27" s="5">
        <f>SUM('Mountaineer:Charles Town'!AC28)</f>
        <v>122735</v>
      </c>
      <c r="AD27" s="5">
        <f>SUM('Mountaineer:Charles Town'!AD28)</f>
        <v>0</v>
      </c>
      <c r="AE27" s="5">
        <f>SUM('Mountaineer:Charles Town'!AE28)</f>
        <v>33095</v>
      </c>
      <c r="AF27" s="5">
        <f>SUM('Mountaineer:Charles Town'!AF28)</f>
        <v>1727993.67</v>
      </c>
      <c r="AG27" s="5">
        <f>SUM('Mountaineer:Charles Town'!AG28)</f>
        <v>604797.79</v>
      </c>
    </row>
    <row r="28" spans="1:33" x14ac:dyDescent="0.25">
      <c r="A28" s="17">
        <f t="shared" si="2"/>
        <v>44513</v>
      </c>
      <c r="B28" s="5">
        <f>SUM('Mountaineer:Charles Town'!B29)</f>
        <v>0</v>
      </c>
      <c r="C28" s="5">
        <f>SUM('Mountaineer:Charles Town'!C29)</f>
        <v>602794</v>
      </c>
      <c r="D28" s="5">
        <f>SUM('Mountaineer:Charles Town'!D29)</f>
        <v>-94536</v>
      </c>
      <c r="E28" s="5">
        <f>SUM('Mountaineer:Charles Town'!E29)</f>
        <v>40736</v>
      </c>
      <c r="F28" s="5">
        <f>SUM('Mountaineer:Charles Town'!F29)</f>
        <v>3489</v>
      </c>
      <c r="G28" s="5">
        <f>SUM('Mountaineer:Charles Town'!G29)</f>
        <v>129978</v>
      </c>
      <c r="H28" s="5">
        <f>SUM('Mountaineer:Charles Town'!H29)</f>
        <v>2792.57</v>
      </c>
      <c r="I28" s="5">
        <f>SUM('Mountaineer:Charles Town'!I29)</f>
        <v>15396</v>
      </c>
      <c r="J28" s="5">
        <f>SUM('Mountaineer:Charles Town'!J29)</f>
        <v>16681</v>
      </c>
      <c r="K28" s="5">
        <f>SUM('Mountaineer:Charles Town'!K29)</f>
        <v>45848</v>
      </c>
      <c r="L28" s="5">
        <f>SUM('Mountaineer:Charles Town'!L29)</f>
        <v>21435</v>
      </c>
      <c r="M28" s="5">
        <f>SUM('Mountaineer:Charles Town'!M29)</f>
        <v>13395</v>
      </c>
      <c r="N28" s="5">
        <f>SUM('Mountaineer:Charles Town'!N29)</f>
        <v>95141.75</v>
      </c>
      <c r="O28" s="5">
        <f>SUM('Mountaineer:Charles Town'!O29)</f>
        <v>79624</v>
      </c>
      <c r="P28" s="5">
        <f>SUM('Mountaineer:Charles Town'!P29)</f>
        <v>61045</v>
      </c>
      <c r="Q28" s="5">
        <f>SUM('Mountaineer:Charles Town'!Q29)</f>
        <v>25520.5</v>
      </c>
      <c r="R28" s="5">
        <f>SUM('Mountaineer:Charles Town'!R29)</f>
        <v>33396</v>
      </c>
      <c r="S28" s="5">
        <f>SUM('Mountaineer:Charles Town'!S29)</f>
        <v>90603</v>
      </c>
      <c r="T28" s="5">
        <f>SUM('Mountaineer:Charles Town'!T29)</f>
        <v>0</v>
      </c>
      <c r="U28" s="5">
        <f>SUM('Mountaineer:Charles Town'!U29)</f>
        <v>45797</v>
      </c>
      <c r="V28" s="5">
        <f>SUM('Mountaineer:Charles Town'!V29)</f>
        <v>225983.75</v>
      </c>
      <c r="W28" s="5">
        <f>SUM('Mountaineer:Charles Town'!W29)</f>
        <v>5038.5</v>
      </c>
      <c r="X28" s="5">
        <f>SUM('Mountaineer:Charles Town'!X29)</f>
        <v>11801.25</v>
      </c>
      <c r="Y28" s="5">
        <f>SUM('Mountaineer:Charles Town'!Y29)</f>
        <v>0</v>
      </c>
      <c r="Z28" s="5">
        <f>SUM('Mountaineer:Charles Town'!Z29)</f>
        <v>0</v>
      </c>
      <c r="AA28" s="5">
        <f>SUM('Mountaineer:Charles Town'!AA29)</f>
        <v>5920</v>
      </c>
      <c r="AB28" s="5">
        <f>SUM('Mountaineer:Charles Town'!AB29)</f>
        <v>0</v>
      </c>
      <c r="AC28" s="5">
        <f>SUM('Mountaineer:Charles Town'!AC29)</f>
        <v>98982</v>
      </c>
      <c r="AD28" s="5">
        <f>SUM('Mountaineer:Charles Town'!AD29)</f>
        <v>0</v>
      </c>
      <c r="AE28" s="5">
        <f>SUM('Mountaineer:Charles Town'!AE29)</f>
        <v>32092.5</v>
      </c>
      <c r="AF28" s="5">
        <f>SUM('Mountaineer:Charles Town'!AF29)</f>
        <v>1608953.82</v>
      </c>
      <c r="AG28" s="5">
        <f>SUM('Mountaineer:Charles Town'!AG29)</f>
        <v>563133.82999999996</v>
      </c>
    </row>
    <row r="29" spans="1:33" x14ac:dyDescent="0.25">
      <c r="A29" s="17">
        <f t="shared" si="2"/>
        <v>44520</v>
      </c>
      <c r="B29" s="5">
        <f>SUM('Mountaineer:Charles Town'!B30)</f>
        <v>0</v>
      </c>
      <c r="C29" s="5">
        <f>SUM('Mountaineer:Charles Town'!C30)</f>
        <v>585103</v>
      </c>
      <c r="D29" s="5">
        <f>SUM('Mountaineer:Charles Town'!D30)</f>
        <v>982707.5</v>
      </c>
      <c r="E29" s="5">
        <f>SUM('Mountaineer:Charles Town'!E30)</f>
        <v>27054.5</v>
      </c>
      <c r="F29" s="5">
        <f>SUM('Mountaineer:Charles Town'!F30)</f>
        <v>20523</v>
      </c>
      <c r="G29" s="5">
        <f>SUM('Mountaineer:Charles Town'!G30)</f>
        <v>242432</v>
      </c>
      <c r="H29" s="5">
        <f>SUM('Mountaineer:Charles Town'!H30)</f>
        <v>191.35</v>
      </c>
      <c r="I29" s="5">
        <f>SUM('Mountaineer:Charles Town'!I30)</f>
        <v>26047</v>
      </c>
      <c r="J29" s="5">
        <f>SUM('Mountaineer:Charles Town'!J30)</f>
        <v>27232</v>
      </c>
      <c r="K29" s="5">
        <f>SUM('Mountaineer:Charles Town'!K30)</f>
        <v>45760</v>
      </c>
      <c r="L29" s="5">
        <f>SUM('Mountaineer:Charles Town'!L30)</f>
        <v>17640</v>
      </c>
      <c r="M29" s="5">
        <f>SUM('Mountaineer:Charles Town'!M30)</f>
        <v>7050</v>
      </c>
      <c r="N29" s="5">
        <f>SUM('Mountaineer:Charles Town'!N30)</f>
        <v>13066</v>
      </c>
      <c r="O29" s="5">
        <f>SUM('Mountaineer:Charles Town'!O30)</f>
        <v>163584</v>
      </c>
      <c r="P29" s="5">
        <f>SUM('Mountaineer:Charles Town'!P30)</f>
        <v>52090</v>
      </c>
      <c r="Q29" s="5">
        <f>SUM('Mountaineer:Charles Town'!Q30)</f>
        <v>14546</v>
      </c>
      <c r="R29" s="5">
        <f>SUM('Mountaineer:Charles Town'!R30)</f>
        <v>10059.5</v>
      </c>
      <c r="S29" s="5">
        <f>SUM('Mountaineer:Charles Town'!S30)</f>
        <v>81910</v>
      </c>
      <c r="T29" s="5">
        <f>SUM('Mountaineer:Charles Town'!T30)</f>
        <v>0</v>
      </c>
      <c r="U29" s="5">
        <f>SUM('Mountaineer:Charles Town'!U30)</f>
        <v>57440.5</v>
      </c>
      <c r="V29" s="5">
        <f>SUM('Mountaineer:Charles Town'!V30)</f>
        <v>134034</v>
      </c>
      <c r="W29" s="5">
        <f>SUM('Mountaineer:Charles Town'!W30)</f>
        <v>13323.25</v>
      </c>
      <c r="X29" s="5">
        <f>SUM('Mountaineer:Charles Town'!X30)</f>
        <v>29146</v>
      </c>
      <c r="Y29" s="5">
        <f>SUM('Mountaineer:Charles Town'!Y30)</f>
        <v>0</v>
      </c>
      <c r="Z29" s="5">
        <f>SUM('Mountaineer:Charles Town'!Z30)</f>
        <v>0</v>
      </c>
      <c r="AA29" s="5">
        <f>SUM('Mountaineer:Charles Town'!AA30)</f>
        <v>6355</v>
      </c>
      <c r="AB29" s="5">
        <f>SUM('Mountaineer:Charles Town'!AB30)</f>
        <v>0</v>
      </c>
      <c r="AC29" s="5">
        <f>SUM('Mountaineer:Charles Town'!AC30)</f>
        <v>92530</v>
      </c>
      <c r="AD29" s="5">
        <f>SUM('Mountaineer:Charles Town'!AD30)</f>
        <v>0</v>
      </c>
      <c r="AE29" s="5">
        <f>SUM('Mountaineer:Charles Town'!AE30)</f>
        <v>47599</v>
      </c>
      <c r="AF29" s="5">
        <f>SUM('Mountaineer:Charles Town'!AF30)</f>
        <v>2697423.6</v>
      </c>
      <c r="AG29" s="5">
        <f>SUM('Mountaineer:Charles Town'!AG30)</f>
        <v>944098.28</v>
      </c>
    </row>
    <row r="30" spans="1:33" x14ac:dyDescent="0.25">
      <c r="A30" s="17">
        <f t="shared" si="2"/>
        <v>44527</v>
      </c>
      <c r="B30" s="5">
        <f>SUM('Mountaineer:Charles Town'!B31)</f>
        <v>0</v>
      </c>
      <c r="C30" s="5">
        <f>SUM('Mountaineer:Charles Town'!C31)</f>
        <v>655879.75</v>
      </c>
      <c r="D30" s="5">
        <f>SUM('Mountaineer:Charles Town'!D31)</f>
        <v>689069</v>
      </c>
      <c r="E30" s="5">
        <f>SUM('Mountaineer:Charles Town'!E31)</f>
        <v>18403</v>
      </c>
      <c r="F30" s="5">
        <f>SUM('Mountaineer:Charles Town'!F31)</f>
        <v>27057</v>
      </c>
      <c r="G30" s="5">
        <f>SUM('Mountaineer:Charles Town'!G31)</f>
        <v>190552</v>
      </c>
      <c r="H30" s="5">
        <f>SUM('Mountaineer:Charles Town'!H31)</f>
        <v>6296.82</v>
      </c>
      <c r="I30" s="5">
        <f>SUM('Mountaineer:Charles Town'!I31)</f>
        <v>18959</v>
      </c>
      <c r="J30" s="5">
        <f>SUM('Mountaineer:Charles Town'!J31)</f>
        <v>47764</v>
      </c>
      <c r="K30" s="5">
        <f>SUM('Mountaineer:Charles Town'!K31)</f>
        <v>48763</v>
      </c>
      <c r="L30" s="5">
        <f>SUM('Mountaineer:Charles Town'!L31)</f>
        <v>22909</v>
      </c>
      <c r="M30" s="5">
        <f>SUM('Mountaineer:Charles Town'!M31)</f>
        <v>28429</v>
      </c>
      <c r="N30" s="5">
        <f>SUM('Mountaineer:Charles Town'!N31)</f>
        <v>79887</v>
      </c>
      <c r="O30" s="5">
        <f>SUM('Mountaineer:Charles Town'!O31)</f>
        <v>76786.5</v>
      </c>
      <c r="P30" s="5">
        <f>SUM('Mountaineer:Charles Town'!P31)</f>
        <v>79721</v>
      </c>
      <c r="Q30" s="5">
        <f>SUM('Mountaineer:Charles Town'!Q31)</f>
        <v>29360.5</v>
      </c>
      <c r="R30" s="5">
        <f>SUM('Mountaineer:Charles Town'!R31)</f>
        <v>1849.25</v>
      </c>
      <c r="S30" s="5">
        <f>SUM('Mountaineer:Charles Town'!S31)</f>
        <v>87750</v>
      </c>
      <c r="T30" s="5">
        <f>SUM('Mountaineer:Charles Town'!T31)</f>
        <v>0</v>
      </c>
      <c r="U30" s="5">
        <f>SUM('Mountaineer:Charles Town'!U31)</f>
        <v>89764</v>
      </c>
      <c r="V30" s="5">
        <f>SUM('Mountaineer:Charles Town'!V31)</f>
        <v>334039.25</v>
      </c>
      <c r="W30" s="5">
        <f>SUM('Mountaineer:Charles Town'!W31)</f>
        <v>9306.5</v>
      </c>
      <c r="X30" s="5">
        <f>SUM('Mountaineer:Charles Town'!X31)</f>
        <v>1564</v>
      </c>
      <c r="Y30" s="5">
        <f>SUM('Mountaineer:Charles Town'!Y31)</f>
        <v>0</v>
      </c>
      <c r="Z30" s="5">
        <f>SUM('Mountaineer:Charles Town'!Z31)</f>
        <v>0</v>
      </c>
      <c r="AA30" s="5">
        <f>SUM('Mountaineer:Charles Town'!AA31)</f>
        <v>6345</v>
      </c>
      <c r="AB30" s="5">
        <f>SUM('Mountaineer:Charles Town'!AB31)</f>
        <v>0</v>
      </c>
      <c r="AC30" s="5">
        <f>SUM('Mountaineer:Charles Town'!AC31)</f>
        <v>140393</v>
      </c>
      <c r="AD30" s="5">
        <f>SUM('Mountaineer:Charles Town'!AD31)</f>
        <v>0</v>
      </c>
      <c r="AE30" s="5">
        <f>SUM('Mountaineer:Charles Town'!AE31)</f>
        <v>2057</v>
      </c>
      <c r="AF30" s="5">
        <f>SUM('Mountaineer:Charles Town'!AF31)</f>
        <v>2692904.5700000003</v>
      </c>
      <c r="AG30" s="5">
        <f>SUM('Mountaineer:Charles Town'!AG31)</f>
        <v>942516.6</v>
      </c>
    </row>
    <row r="31" spans="1:33" x14ac:dyDescent="0.25">
      <c r="A31" s="17">
        <f t="shared" si="2"/>
        <v>44534</v>
      </c>
      <c r="B31" s="5">
        <f>SUM('Mountaineer:Charles Town'!B32)</f>
        <v>0</v>
      </c>
      <c r="C31" s="5">
        <f>SUM('Mountaineer:Charles Town'!C32)</f>
        <v>685981.5</v>
      </c>
      <c r="D31" s="5">
        <f>SUM('Mountaineer:Charles Town'!D32)</f>
        <v>771084.5</v>
      </c>
      <c r="E31" s="5">
        <f>SUM('Mountaineer:Charles Town'!E32)</f>
        <v>6733</v>
      </c>
      <c r="F31" s="5">
        <f>SUM('Mountaineer:Charles Town'!F32)</f>
        <v>12466.5</v>
      </c>
      <c r="G31" s="5">
        <f>SUM('Mountaineer:Charles Town'!G32)</f>
        <v>214416</v>
      </c>
      <c r="H31" s="5">
        <f>SUM('Mountaineer:Charles Town'!H32)</f>
        <v>5144.34</v>
      </c>
      <c r="I31" s="5">
        <f>SUM('Mountaineer:Charles Town'!I32)</f>
        <v>10571</v>
      </c>
      <c r="J31" s="5">
        <f>SUM('Mountaineer:Charles Town'!J32)</f>
        <v>60547</v>
      </c>
      <c r="K31" s="5">
        <f>SUM('Mountaineer:Charles Town'!K32)</f>
        <v>60122</v>
      </c>
      <c r="L31" s="5">
        <f>SUM('Mountaineer:Charles Town'!L32)</f>
        <v>22422</v>
      </c>
      <c r="M31" s="5">
        <f>SUM('Mountaineer:Charles Town'!M32)</f>
        <v>11919</v>
      </c>
      <c r="N31" s="5">
        <f>SUM('Mountaineer:Charles Town'!N32)</f>
        <v>12126.75</v>
      </c>
      <c r="O31" s="5">
        <f>SUM('Mountaineer:Charles Town'!O32)</f>
        <v>176532</v>
      </c>
      <c r="P31" s="5">
        <f>SUM('Mountaineer:Charles Town'!P32)</f>
        <v>34104</v>
      </c>
      <c r="Q31" s="5">
        <f>SUM('Mountaineer:Charles Town'!Q32)</f>
        <v>35553.5</v>
      </c>
      <c r="R31" s="5">
        <f>SUM('Mountaineer:Charles Town'!R32)</f>
        <v>30630.5</v>
      </c>
      <c r="S31" s="5">
        <f>SUM('Mountaineer:Charles Town'!S32)</f>
        <v>74735</v>
      </c>
      <c r="T31" s="5">
        <f>SUM('Mountaineer:Charles Town'!T32)</f>
        <v>0</v>
      </c>
      <c r="U31" s="5">
        <f>SUM('Mountaineer:Charles Town'!U32)</f>
        <v>47744</v>
      </c>
      <c r="V31" s="5">
        <f>SUM('Mountaineer:Charles Town'!V32)</f>
        <v>286157.75</v>
      </c>
      <c r="W31" s="5">
        <f>SUM('Mountaineer:Charles Town'!W32)</f>
        <v>10387</v>
      </c>
      <c r="X31" s="5">
        <f>SUM('Mountaineer:Charles Town'!X32)</f>
        <v>55037.75</v>
      </c>
      <c r="Y31" s="5">
        <f>SUM('Mountaineer:Charles Town'!Y32)</f>
        <v>0</v>
      </c>
      <c r="Z31" s="5">
        <f>SUM('Mountaineer:Charles Town'!Z32)</f>
        <v>0</v>
      </c>
      <c r="AA31" s="5">
        <f>SUM('Mountaineer:Charles Town'!AA32)</f>
        <v>1136</v>
      </c>
      <c r="AB31" s="5">
        <f>SUM('Mountaineer:Charles Town'!AB32)</f>
        <v>0</v>
      </c>
      <c r="AC31" s="5">
        <f>SUM('Mountaineer:Charles Town'!AC32)</f>
        <v>109235</v>
      </c>
      <c r="AD31" s="5">
        <f>SUM('Mountaineer:Charles Town'!AD32)</f>
        <v>0</v>
      </c>
      <c r="AE31" s="5">
        <f>SUM('Mountaineer:Charles Town'!AE32)</f>
        <v>28155</v>
      </c>
      <c r="AF31" s="5">
        <f>SUM('Mountaineer:Charles Town'!AF32)</f>
        <v>2762941.09</v>
      </c>
      <c r="AG31" s="5">
        <f>SUM('Mountaineer:Charles Town'!AG32)</f>
        <v>967029.39</v>
      </c>
    </row>
    <row r="32" spans="1:33" x14ac:dyDescent="0.25">
      <c r="A32" s="17">
        <f t="shared" si="2"/>
        <v>44541</v>
      </c>
      <c r="B32" s="5">
        <f>SUM('Mountaineer:Charles Town'!B33)</f>
        <v>0</v>
      </c>
      <c r="C32" s="5">
        <f>SUM('Mountaineer:Charles Town'!C33)</f>
        <v>427226.5</v>
      </c>
      <c r="D32" s="5">
        <f>SUM('Mountaineer:Charles Town'!D33)</f>
        <v>64980.5</v>
      </c>
      <c r="E32" s="5">
        <f>SUM('Mountaineer:Charles Town'!E33)</f>
        <v>11713</v>
      </c>
      <c r="F32" s="5">
        <f>SUM('Mountaineer:Charles Town'!F33)</f>
        <v>-1219.5</v>
      </c>
      <c r="G32" s="5">
        <f>SUM('Mountaineer:Charles Town'!G33)</f>
        <v>142438</v>
      </c>
      <c r="H32" s="5">
        <f>SUM('Mountaineer:Charles Town'!H33)</f>
        <v>6562.33</v>
      </c>
      <c r="I32" s="5">
        <f>SUM('Mountaineer:Charles Town'!I33)</f>
        <v>29776</v>
      </c>
      <c r="J32" s="5">
        <f>SUM('Mountaineer:Charles Town'!J33)</f>
        <v>35898</v>
      </c>
      <c r="K32" s="5">
        <f>SUM('Mountaineer:Charles Town'!K33)</f>
        <v>33986</v>
      </c>
      <c r="L32" s="5">
        <f>SUM('Mountaineer:Charles Town'!L33)</f>
        <v>11993</v>
      </c>
      <c r="M32" s="5">
        <f>SUM('Mountaineer:Charles Town'!M33)</f>
        <v>19400</v>
      </c>
      <c r="N32" s="5">
        <f>SUM('Mountaineer:Charles Town'!N33)</f>
        <v>23027</v>
      </c>
      <c r="O32" s="5">
        <f>SUM('Mountaineer:Charles Town'!O33)</f>
        <v>93440</v>
      </c>
      <c r="P32" s="5">
        <f>SUM('Mountaineer:Charles Town'!P33)</f>
        <v>54688</v>
      </c>
      <c r="Q32" s="5">
        <f>SUM('Mountaineer:Charles Town'!Q33)</f>
        <v>19713</v>
      </c>
      <c r="R32" s="5">
        <f>SUM('Mountaineer:Charles Town'!R33)</f>
        <v>24384.25</v>
      </c>
      <c r="S32" s="5">
        <f>SUM('Mountaineer:Charles Town'!S33)</f>
        <v>83126</v>
      </c>
      <c r="T32" s="5">
        <f>SUM('Mountaineer:Charles Town'!T33)</f>
        <v>0</v>
      </c>
      <c r="U32" s="5">
        <f>SUM('Mountaineer:Charles Town'!U33)</f>
        <v>48891.25</v>
      </c>
      <c r="V32" s="5">
        <f>SUM('Mountaineer:Charles Town'!V33)</f>
        <v>265901.25</v>
      </c>
      <c r="W32" s="5">
        <f>SUM('Mountaineer:Charles Town'!W33)</f>
        <v>21733.75</v>
      </c>
      <c r="X32" s="5">
        <f>SUM('Mountaineer:Charles Town'!X33)</f>
        <v>43245</v>
      </c>
      <c r="Y32" s="5">
        <f>SUM('Mountaineer:Charles Town'!Y33)</f>
        <v>0</v>
      </c>
      <c r="Z32" s="5">
        <f>SUM('Mountaineer:Charles Town'!Z33)</f>
        <v>0</v>
      </c>
      <c r="AA32" s="5">
        <f>SUM('Mountaineer:Charles Town'!AA33)</f>
        <v>3761</v>
      </c>
      <c r="AB32" s="5">
        <f>SUM('Mountaineer:Charles Town'!AB33)</f>
        <v>0</v>
      </c>
      <c r="AC32" s="5">
        <f>SUM('Mountaineer:Charles Town'!AC33)</f>
        <v>85842</v>
      </c>
      <c r="AD32" s="5">
        <f>SUM('Mountaineer:Charles Town'!AD33)</f>
        <v>0</v>
      </c>
      <c r="AE32" s="5">
        <f>SUM('Mountaineer:Charles Town'!AE33)</f>
        <v>37279.5</v>
      </c>
      <c r="AF32" s="5">
        <f>SUM('Mountaineer:Charles Town'!AF33)</f>
        <v>1587785.83</v>
      </c>
      <c r="AG32" s="5">
        <f>SUM('Mountaineer:Charles Town'!AG33)</f>
        <v>555725.04</v>
      </c>
    </row>
    <row r="33" spans="1:33" x14ac:dyDescent="0.25">
      <c r="A33" s="17">
        <f t="shared" si="2"/>
        <v>44548</v>
      </c>
      <c r="B33" s="5">
        <f>SUM('Mountaineer:Charles Town'!B34)</f>
        <v>0</v>
      </c>
      <c r="C33" s="5">
        <f>SUM('Mountaineer:Charles Town'!C34)</f>
        <v>716661</v>
      </c>
      <c r="D33" s="5">
        <f>SUM('Mountaineer:Charles Town'!D34)</f>
        <v>52625</v>
      </c>
      <c r="E33" s="5">
        <f>SUM('Mountaineer:Charles Town'!E34)</f>
        <v>14352</v>
      </c>
      <c r="F33" s="5">
        <f>SUM('Mountaineer:Charles Town'!F34)</f>
        <v>-1495</v>
      </c>
      <c r="G33" s="5">
        <f>SUM('Mountaineer:Charles Town'!G34)</f>
        <v>240532</v>
      </c>
      <c r="H33" s="5">
        <f>SUM('Mountaineer:Charles Town'!H34)</f>
        <v>8831.5499999999993</v>
      </c>
      <c r="I33" s="5">
        <f>SUM('Mountaineer:Charles Town'!I34)</f>
        <v>29013</v>
      </c>
      <c r="J33" s="5">
        <f>SUM('Mountaineer:Charles Town'!J34)</f>
        <v>53397</v>
      </c>
      <c r="K33" s="5">
        <f>SUM('Mountaineer:Charles Town'!K34)</f>
        <v>22328</v>
      </c>
      <c r="L33" s="5">
        <f>SUM('Mountaineer:Charles Town'!L34)</f>
        <v>23505</v>
      </c>
      <c r="M33" s="5">
        <f>SUM('Mountaineer:Charles Town'!M34)</f>
        <v>29489</v>
      </c>
      <c r="N33" s="5">
        <f>SUM('Mountaineer:Charles Town'!N34)</f>
        <v>27435.25</v>
      </c>
      <c r="O33" s="5">
        <f>SUM('Mountaineer:Charles Town'!O34)</f>
        <v>146820.5</v>
      </c>
      <c r="P33" s="5">
        <f>SUM('Mountaineer:Charles Town'!P34)</f>
        <v>89131</v>
      </c>
      <c r="Q33" s="5">
        <f>SUM('Mountaineer:Charles Town'!Q34)</f>
        <v>26608.5</v>
      </c>
      <c r="R33" s="5">
        <f>SUM('Mountaineer:Charles Town'!R34)</f>
        <v>28008.25</v>
      </c>
      <c r="S33" s="5">
        <f>SUM('Mountaineer:Charles Town'!S34)</f>
        <v>82808</v>
      </c>
      <c r="T33" s="5">
        <f>SUM('Mountaineer:Charles Town'!T34)</f>
        <v>0</v>
      </c>
      <c r="U33" s="5">
        <f>SUM('Mountaineer:Charles Town'!U34)</f>
        <v>62726.5</v>
      </c>
      <c r="V33" s="5">
        <f>SUM('Mountaineer:Charles Town'!V34)</f>
        <v>126001.75</v>
      </c>
      <c r="W33" s="5">
        <f>SUM('Mountaineer:Charles Town'!W34)</f>
        <v>15787.25</v>
      </c>
      <c r="X33" s="5">
        <f>SUM('Mountaineer:Charles Town'!X34)</f>
        <v>56350.5</v>
      </c>
      <c r="Y33" s="5">
        <f>SUM('Mountaineer:Charles Town'!Y34)</f>
        <v>0</v>
      </c>
      <c r="Z33" s="5">
        <f>SUM('Mountaineer:Charles Town'!Z34)</f>
        <v>0</v>
      </c>
      <c r="AA33" s="5">
        <f>SUM('Mountaineer:Charles Town'!AA34)</f>
        <v>6957</v>
      </c>
      <c r="AB33" s="5">
        <f>SUM('Mountaineer:Charles Town'!AB34)</f>
        <v>0</v>
      </c>
      <c r="AC33" s="5">
        <f>SUM('Mountaineer:Charles Town'!AC34)</f>
        <v>58423</v>
      </c>
      <c r="AD33" s="5">
        <f>SUM('Mountaineer:Charles Town'!AD34)</f>
        <v>0</v>
      </c>
      <c r="AE33" s="5">
        <f>SUM('Mountaineer:Charles Town'!AE34)</f>
        <v>42724.5</v>
      </c>
      <c r="AF33" s="5">
        <f>SUM('Mountaineer:Charles Town'!AF34)</f>
        <v>1959020.55</v>
      </c>
      <c r="AG33" s="5">
        <f>SUM('Mountaineer:Charles Town'!AG34)</f>
        <v>685657.2</v>
      </c>
    </row>
    <row r="34" spans="1:33" x14ac:dyDescent="0.25">
      <c r="A34" s="17">
        <f t="shared" si="2"/>
        <v>44555</v>
      </c>
      <c r="B34" s="5">
        <f>SUM('Mountaineer:Charles Town'!B35)</f>
        <v>0</v>
      </c>
      <c r="C34" s="5">
        <f>SUM('Mountaineer:Charles Town'!C35)</f>
        <v>607045</v>
      </c>
      <c r="D34" s="5">
        <f>SUM('Mountaineer:Charles Town'!D35)</f>
        <v>208721.5</v>
      </c>
      <c r="E34" s="5">
        <f>SUM('Mountaineer:Charles Town'!E35)</f>
        <v>-3960</v>
      </c>
      <c r="F34" s="5">
        <f>SUM('Mountaineer:Charles Town'!F35)</f>
        <v>22258.5</v>
      </c>
      <c r="G34" s="5">
        <f>SUM('Mountaineer:Charles Town'!G35)</f>
        <v>252751</v>
      </c>
      <c r="H34" s="5">
        <f>SUM('Mountaineer:Charles Town'!H35)</f>
        <v>5962.87</v>
      </c>
      <c r="I34" s="5">
        <f>SUM('Mountaineer:Charles Town'!I35)</f>
        <v>11975</v>
      </c>
      <c r="J34" s="5">
        <f>SUM('Mountaineer:Charles Town'!J35)</f>
        <v>23040</v>
      </c>
      <c r="K34" s="5">
        <f>SUM('Mountaineer:Charles Town'!K35)</f>
        <v>33719</v>
      </c>
      <c r="L34" s="5">
        <f>SUM('Mountaineer:Charles Town'!L35)</f>
        <v>-97859</v>
      </c>
      <c r="M34" s="5">
        <f>SUM('Mountaineer:Charles Town'!M35)</f>
        <v>10414</v>
      </c>
      <c r="N34" s="5">
        <f>SUM('Mountaineer:Charles Town'!N35)</f>
        <v>-42661.25</v>
      </c>
      <c r="O34" s="5">
        <f>SUM('Mountaineer:Charles Town'!O35)</f>
        <v>184649</v>
      </c>
      <c r="P34" s="5">
        <f>SUM('Mountaineer:Charles Town'!P35)</f>
        <v>58875</v>
      </c>
      <c r="Q34" s="5">
        <f>SUM('Mountaineer:Charles Town'!Q35)</f>
        <v>44431</v>
      </c>
      <c r="R34" s="5">
        <f>SUM('Mountaineer:Charles Town'!R35)</f>
        <v>23782.5</v>
      </c>
      <c r="S34" s="5">
        <f>SUM('Mountaineer:Charles Town'!S35)</f>
        <v>60047</v>
      </c>
      <c r="T34" s="5">
        <f>SUM('Mountaineer:Charles Town'!T35)</f>
        <v>0</v>
      </c>
      <c r="U34" s="5">
        <f>SUM('Mountaineer:Charles Town'!U35)</f>
        <v>29611.5</v>
      </c>
      <c r="V34" s="5">
        <f>SUM('Mountaineer:Charles Town'!V35)</f>
        <v>294883.75</v>
      </c>
      <c r="W34" s="5">
        <f>SUM('Mountaineer:Charles Town'!W35)</f>
        <v>19758.25</v>
      </c>
      <c r="X34" s="5">
        <f>SUM('Mountaineer:Charles Town'!X35)</f>
        <v>26328.75</v>
      </c>
      <c r="Y34" s="5">
        <f>SUM('Mountaineer:Charles Town'!Y35)</f>
        <v>0</v>
      </c>
      <c r="Z34" s="5">
        <f>SUM('Mountaineer:Charles Town'!Z35)</f>
        <v>0</v>
      </c>
      <c r="AA34" s="5">
        <f>SUM('Mountaineer:Charles Town'!AA35)</f>
        <v>7956</v>
      </c>
      <c r="AB34" s="5">
        <f>SUM('Mountaineer:Charles Town'!AB35)</f>
        <v>0</v>
      </c>
      <c r="AC34" s="5">
        <f>SUM('Mountaineer:Charles Town'!AC35)</f>
        <v>119204</v>
      </c>
      <c r="AD34" s="5">
        <f>SUM('Mountaineer:Charles Town'!AD35)</f>
        <v>6870</v>
      </c>
      <c r="AE34" s="5">
        <f>SUM('Mountaineer:Charles Town'!AE35)</f>
        <v>21594</v>
      </c>
      <c r="AF34" s="5">
        <f>SUM('Mountaineer:Charles Town'!AF35)</f>
        <v>1929397.37</v>
      </c>
      <c r="AG34" s="5">
        <f>SUM('Mountaineer:Charles Town'!AG35)</f>
        <v>675289.09</v>
      </c>
    </row>
    <row r="35" spans="1:33" x14ac:dyDescent="0.25">
      <c r="A35" s="17">
        <f t="shared" si="2"/>
        <v>44562</v>
      </c>
      <c r="B35" s="5">
        <f>SUM('Mountaineer:Charles Town'!B36)</f>
        <v>0</v>
      </c>
      <c r="C35" s="5">
        <f>SUM('Mountaineer:Charles Town'!C36)</f>
        <v>844327.5</v>
      </c>
      <c r="D35" s="5">
        <f>SUM('Mountaineer:Charles Town'!D36)</f>
        <v>8023</v>
      </c>
      <c r="E35" s="5">
        <f>SUM('Mountaineer:Charles Town'!E36)</f>
        <v>-83</v>
      </c>
      <c r="F35" s="5">
        <f>SUM('Mountaineer:Charles Town'!F36)</f>
        <v>28859.5</v>
      </c>
      <c r="G35" s="5">
        <f>SUM('Mountaineer:Charles Town'!G36)</f>
        <v>190374</v>
      </c>
      <c r="H35" s="5">
        <f>SUM('Mountaineer:Charles Town'!H36)</f>
        <v>11300.35</v>
      </c>
      <c r="I35" s="5">
        <f>SUM('Mountaineer:Charles Town'!I36)</f>
        <v>38759.5</v>
      </c>
      <c r="J35" s="5">
        <f>SUM('Mountaineer:Charles Town'!J36)</f>
        <v>56899</v>
      </c>
      <c r="K35" s="5">
        <f>SUM('Mountaineer:Charles Town'!K36)</f>
        <v>77418</v>
      </c>
      <c r="L35" s="5">
        <f>SUM('Mountaineer:Charles Town'!L36)</f>
        <v>37604</v>
      </c>
      <c r="M35" s="5">
        <f>SUM('Mountaineer:Charles Town'!M36)</f>
        <v>18656</v>
      </c>
      <c r="N35" s="5">
        <f>SUM('Mountaineer:Charles Town'!N36)</f>
        <v>-49556.5</v>
      </c>
      <c r="O35" s="5">
        <f>SUM('Mountaineer:Charles Town'!O36)</f>
        <v>226565</v>
      </c>
      <c r="P35" s="5">
        <f>SUM('Mountaineer:Charles Town'!P36)</f>
        <v>96755</v>
      </c>
      <c r="Q35" s="5">
        <f>SUM('Mountaineer:Charles Town'!Q36)</f>
        <v>9044.5</v>
      </c>
      <c r="R35" s="5">
        <f>SUM('Mountaineer:Charles Town'!R36)</f>
        <v>38847.25</v>
      </c>
      <c r="S35" s="5">
        <f>SUM('Mountaineer:Charles Town'!S36)</f>
        <v>90333</v>
      </c>
      <c r="T35" s="5">
        <f>SUM('Mountaineer:Charles Town'!T36)</f>
        <v>0</v>
      </c>
      <c r="U35" s="5">
        <f>SUM('Mountaineer:Charles Town'!U36)</f>
        <v>72124.5</v>
      </c>
      <c r="V35" s="5">
        <f>SUM('Mountaineer:Charles Town'!V36)</f>
        <v>276272.25</v>
      </c>
      <c r="W35" s="5">
        <f>SUM('Mountaineer:Charles Town'!W36)</f>
        <v>18826.25</v>
      </c>
      <c r="X35" s="5">
        <f>SUM('Mountaineer:Charles Town'!X36)</f>
        <v>42096.5</v>
      </c>
      <c r="Y35" s="5">
        <f>SUM('Mountaineer:Charles Town'!Y36)</f>
        <v>0</v>
      </c>
      <c r="Z35" s="5">
        <f>SUM('Mountaineer:Charles Town'!Z36)</f>
        <v>0</v>
      </c>
      <c r="AA35" s="5">
        <f>SUM('Mountaineer:Charles Town'!AA36)</f>
        <v>14948</v>
      </c>
      <c r="AB35" s="5">
        <f>SUM('Mountaineer:Charles Town'!AB36)</f>
        <v>0</v>
      </c>
      <c r="AC35" s="5">
        <f>SUM('Mountaineer:Charles Town'!AC36)</f>
        <v>99536</v>
      </c>
      <c r="AD35" s="5">
        <f>SUM('Mountaineer:Charles Town'!AD36)</f>
        <v>37526</v>
      </c>
      <c r="AE35" s="5">
        <f>SUM('Mountaineer:Charles Town'!AE36)</f>
        <v>18788</v>
      </c>
      <c r="AF35" s="5">
        <f>SUM('Mountaineer:Charles Town'!AF36)</f>
        <v>2304243.6</v>
      </c>
      <c r="AG35" s="5">
        <f>SUM('Mountaineer:Charles Town'!AG36)</f>
        <v>806485.26</v>
      </c>
    </row>
    <row r="36" spans="1:33" x14ac:dyDescent="0.25">
      <c r="A36" s="17">
        <f t="shared" si="2"/>
        <v>44569</v>
      </c>
      <c r="B36" s="5">
        <f>SUM('Mountaineer:Charles Town'!B37)</f>
        <v>0</v>
      </c>
      <c r="C36" s="5">
        <f>SUM('Mountaineer:Charles Town'!C37)</f>
        <v>740694.5</v>
      </c>
      <c r="D36" s="5">
        <f>SUM('Mountaineer:Charles Town'!D37)</f>
        <v>118710.5</v>
      </c>
      <c r="E36" s="5">
        <f>SUM('Mountaineer:Charles Town'!E37)</f>
        <v>-685</v>
      </c>
      <c r="F36" s="5">
        <f>SUM('Mountaineer:Charles Town'!F37)</f>
        <v>16307.5</v>
      </c>
      <c r="G36" s="5">
        <f>SUM('Mountaineer:Charles Town'!G37)</f>
        <v>105894</v>
      </c>
      <c r="H36" s="5">
        <f>SUM('Mountaineer:Charles Town'!H37)</f>
        <v>10333.93</v>
      </c>
      <c r="I36" s="5">
        <f>SUM('Mountaineer:Charles Town'!I37)</f>
        <v>7380</v>
      </c>
      <c r="J36" s="5">
        <f>SUM('Mountaineer:Charles Town'!J37)</f>
        <v>43876</v>
      </c>
      <c r="K36" s="5">
        <f>SUM('Mountaineer:Charles Town'!K37)</f>
        <v>59450</v>
      </c>
      <c r="L36" s="5">
        <f>SUM('Mountaineer:Charles Town'!L37)</f>
        <v>13076</v>
      </c>
      <c r="M36" s="5">
        <f>SUM('Mountaineer:Charles Town'!M37)</f>
        <v>2765</v>
      </c>
      <c r="N36" s="5">
        <f>SUM('Mountaineer:Charles Town'!N37)</f>
        <v>122949.25</v>
      </c>
      <c r="O36" s="5">
        <f>SUM('Mountaineer:Charles Town'!O37)</f>
        <v>97515</v>
      </c>
      <c r="P36" s="5">
        <f>SUM('Mountaineer:Charles Town'!P37)</f>
        <v>47074</v>
      </c>
      <c r="Q36" s="5">
        <f>SUM('Mountaineer:Charles Town'!Q37)</f>
        <v>-3050</v>
      </c>
      <c r="R36" s="5">
        <f>SUM('Mountaineer:Charles Town'!R37)</f>
        <v>36238</v>
      </c>
      <c r="S36" s="5">
        <f>SUM('Mountaineer:Charles Town'!S37)</f>
        <v>68578</v>
      </c>
      <c r="T36" s="5">
        <f>SUM('Mountaineer:Charles Town'!T37)</f>
        <v>0</v>
      </c>
      <c r="U36" s="5">
        <f>SUM('Mountaineer:Charles Town'!U37)</f>
        <v>51874.5</v>
      </c>
      <c r="V36" s="5">
        <f>SUM('Mountaineer:Charles Town'!V37)</f>
        <v>228120.75</v>
      </c>
      <c r="W36" s="5">
        <f>SUM('Mountaineer:Charles Town'!W37)</f>
        <v>14705.75</v>
      </c>
      <c r="X36" s="5">
        <f>SUM('Mountaineer:Charles Town'!X37)</f>
        <v>40294.25</v>
      </c>
      <c r="Y36" s="5">
        <f>SUM('Mountaineer:Charles Town'!Y37)</f>
        <v>0</v>
      </c>
      <c r="Z36" s="5">
        <f>SUM('Mountaineer:Charles Town'!Z37)</f>
        <v>0</v>
      </c>
      <c r="AA36" s="5">
        <f>SUM('Mountaineer:Charles Town'!AA37)</f>
        <v>7511</v>
      </c>
      <c r="AB36" s="5">
        <f>SUM('Mountaineer:Charles Town'!AB37)</f>
        <v>0</v>
      </c>
      <c r="AC36" s="5">
        <f>SUM('Mountaineer:Charles Town'!AC37)</f>
        <v>60526</v>
      </c>
      <c r="AD36" s="5">
        <f>SUM('Mountaineer:Charles Town'!AD37)</f>
        <v>-7898</v>
      </c>
      <c r="AE36" s="5">
        <f>SUM('Mountaineer:Charles Town'!AE37)</f>
        <v>5876</v>
      </c>
      <c r="AF36" s="5">
        <f>SUM('Mountaineer:Charles Town'!AF37)</f>
        <v>1888116.93</v>
      </c>
      <c r="AG36" s="5">
        <f>SUM('Mountaineer:Charles Town'!AG37)</f>
        <v>660840.93000000005</v>
      </c>
    </row>
    <row r="37" spans="1:33" x14ac:dyDescent="0.25">
      <c r="A37" s="17">
        <f t="shared" si="2"/>
        <v>44576</v>
      </c>
      <c r="B37" s="5">
        <f>SUM('Mountaineer:Charles Town'!B38)</f>
        <v>0</v>
      </c>
      <c r="C37" s="5">
        <f>SUM('Mountaineer:Charles Town'!C38)</f>
        <v>580006.25</v>
      </c>
      <c r="D37" s="5">
        <f>SUM('Mountaineer:Charles Town'!D38)</f>
        <v>-64618.5</v>
      </c>
      <c r="E37" s="5">
        <f>SUM('Mountaineer:Charles Town'!E38)</f>
        <v>11042</v>
      </c>
      <c r="F37" s="5">
        <f>SUM('Mountaineer:Charles Town'!F38)</f>
        <v>3318.5</v>
      </c>
      <c r="G37" s="5">
        <f>SUM('Mountaineer:Charles Town'!G38)</f>
        <v>251509</v>
      </c>
      <c r="H37" s="5">
        <f>SUM('Mountaineer:Charles Town'!H38)</f>
        <v>1276.71</v>
      </c>
      <c r="I37" s="5">
        <f>SUM('Mountaineer:Charles Town'!I38)</f>
        <v>10894</v>
      </c>
      <c r="J37" s="5">
        <f>SUM('Mountaineer:Charles Town'!J38)</f>
        <v>316</v>
      </c>
      <c r="K37" s="5">
        <f>SUM('Mountaineer:Charles Town'!K38)</f>
        <v>57416</v>
      </c>
      <c r="L37" s="5">
        <f>SUM('Mountaineer:Charles Town'!L38)</f>
        <v>24749</v>
      </c>
      <c r="M37" s="5">
        <f>SUM('Mountaineer:Charles Town'!M38)</f>
        <v>17805</v>
      </c>
      <c r="N37" s="5">
        <f>SUM('Mountaineer:Charles Town'!N38)</f>
        <v>51958</v>
      </c>
      <c r="O37" s="5">
        <f>SUM('Mountaineer:Charles Town'!O38)</f>
        <v>161257</v>
      </c>
      <c r="P37" s="5">
        <f>SUM('Mountaineer:Charles Town'!P38)</f>
        <v>82239</v>
      </c>
      <c r="Q37" s="5">
        <f>SUM('Mountaineer:Charles Town'!Q38)</f>
        <v>23644</v>
      </c>
      <c r="R37" s="5">
        <f>SUM('Mountaineer:Charles Town'!R38)</f>
        <v>39845</v>
      </c>
      <c r="S37" s="5">
        <f>SUM('Mountaineer:Charles Town'!S38)</f>
        <v>84309</v>
      </c>
      <c r="T37" s="5">
        <f>SUM('Mountaineer:Charles Town'!T38)</f>
        <v>0</v>
      </c>
      <c r="U37" s="5">
        <f>SUM('Mountaineer:Charles Town'!U38)</f>
        <v>44850.75</v>
      </c>
      <c r="V37" s="5">
        <f>SUM('Mountaineer:Charles Town'!V38)</f>
        <v>224522.25</v>
      </c>
      <c r="W37" s="5">
        <f>SUM('Mountaineer:Charles Town'!W38)</f>
        <v>17502</v>
      </c>
      <c r="X37" s="5">
        <f>SUM('Mountaineer:Charles Town'!X38)</f>
        <v>32342.25</v>
      </c>
      <c r="Y37" s="5">
        <f>SUM('Mountaineer:Charles Town'!Y38)</f>
        <v>0</v>
      </c>
      <c r="Z37" s="5">
        <f>SUM('Mountaineer:Charles Town'!Z38)</f>
        <v>0</v>
      </c>
      <c r="AA37" s="5">
        <f>SUM('Mountaineer:Charles Town'!AA38)</f>
        <v>4300</v>
      </c>
      <c r="AB37" s="5">
        <f>SUM('Mountaineer:Charles Town'!AB38)</f>
        <v>0</v>
      </c>
      <c r="AC37" s="5">
        <f>SUM('Mountaineer:Charles Town'!AC38)</f>
        <v>62466</v>
      </c>
      <c r="AD37" s="5">
        <f>SUM('Mountaineer:Charles Town'!AD38)</f>
        <v>4528</v>
      </c>
      <c r="AE37" s="5">
        <f>SUM('Mountaineer:Charles Town'!AE38)</f>
        <v>14042</v>
      </c>
      <c r="AF37" s="5">
        <f>SUM('Mountaineer:Charles Town'!AF38)</f>
        <v>1741519.21</v>
      </c>
      <c r="AG37" s="5">
        <f>SUM('Mountaineer:Charles Town'!AG38)</f>
        <v>609531.73</v>
      </c>
    </row>
    <row r="38" spans="1:33" x14ac:dyDescent="0.25">
      <c r="A38" s="17">
        <f t="shared" si="2"/>
        <v>44583</v>
      </c>
      <c r="B38" s="5">
        <f>SUM('Mountaineer:Charles Town'!B39)</f>
        <v>0</v>
      </c>
      <c r="C38" s="5">
        <f>SUM('Mountaineer:Charles Town'!C39)</f>
        <v>656462.25</v>
      </c>
      <c r="D38" s="5">
        <f>SUM('Mountaineer:Charles Town'!D39)</f>
        <v>95278.5</v>
      </c>
      <c r="E38" s="5">
        <f>SUM('Mountaineer:Charles Town'!E39)</f>
        <v>772</v>
      </c>
      <c r="F38" s="5">
        <f>SUM('Mountaineer:Charles Town'!F39)</f>
        <v>17047.5</v>
      </c>
      <c r="G38" s="5">
        <f>SUM('Mountaineer:Charles Town'!G39)</f>
        <v>49720</v>
      </c>
      <c r="H38" s="5">
        <f>SUM('Mountaineer:Charles Town'!H39)</f>
        <v>12943.7</v>
      </c>
      <c r="I38" s="5">
        <f>SUM('Mountaineer:Charles Town'!I39)</f>
        <v>24913</v>
      </c>
      <c r="J38" s="5">
        <f>SUM('Mountaineer:Charles Town'!J39)</f>
        <v>17885</v>
      </c>
      <c r="K38" s="5">
        <f>SUM('Mountaineer:Charles Town'!K39)</f>
        <v>26200</v>
      </c>
      <c r="L38" s="5">
        <f>SUM('Mountaineer:Charles Town'!L39)</f>
        <v>21466</v>
      </c>
      <c r="M38" s="5">
        <f>SUM('Mountaineer:Charles Town'!M39)</f>
        <v>13245</v>
      </c>
      <c r="N38" s="5">
        <f>SUM('Mountaineer:Charles Town'!N39)</f>
        <v>-109785.75</v>
      </c>
      <c r="O38" s="5">
        <f>SUM('Mountaineer:Charles Town'!O39)</f>
        <v>3860</v>
      </c>
      <c r="P38" s="5">
        <f>SUM('Mountaineer:Charles Town'!P39)</f>
        <v>-25482</v>
      </c>
      <c r="Q38" s="5">
        <f>SUM('Mountaineer:Charles Town'!Q39)</f>
        <v>41435</v>
      </c>
      <c r="R38" s="5">
        <f>SUM('Mountaineer:Charles Town'!R39)</f>
        <v>28888.5</v>
      </c>
      <c r="S38" s="5">
        <f>SUM('Mountaineer:Charles Town'!S39)</f>
        <v>74919</v>
      </c>
      <c r="T38" s="5">
        <f>SUM('Mountaineer:Charles Town'!T39)</f>
        <v>0</v>
      </c>
      <c r="U38" s="5">
        <f>SUM('Mountaineer:Charles Town'!U39)</f>
        <v>60042.25</v>
      </c>
      <c r="V38" s="5">
        <f>SUM('Mountaineer:Charles Town'!V39)</f>
        <v>185756.25</v>
      </c>
      <c r="W38" s="5">
        <f>SUM('Mountaineer:Charles Town'!W39)</f>
        <v>5703</v>
      </c>
      <c r="X38" s="5">
        <f>SUM('Mountaineer:Charles Town'!X39)</f>
        <v>56298.75</v>
      </c>
      <c r="Y38" s="5">
        <f>SUM('Mountaineer:Charles Town'!Y39)</f>
        <v>0</v>
      </c>
      <c r="Z38" s="5">
        <f>SUM('Mountaineer:Charles Town'!Z39)</f>
        <v>0</v>
      </c>
      <c r="AA38" s="5">
        <f>SUM('Mountaineer:Charles Town'!AA39)</f>
        <v>11651</v>
      </c>
      <c r="AB38" s="5">
        <f>SUM('Mountaineer:Charles Town'!AB39)</f>
        <v>0</v>
      </c>
      <c r="AC38" s="5">
        <f>SUM('Mountaineer:Charles Town'!AC39)</f>
        <v>82023</v>
      </c>
      <c r="AD38" s="5">
        <f>SUM('Mountaineer:Charles Town'!AD39)</f>
        <v>10878.5</v>
      </c>
      <c r="AE38" s="5">
        <f>SUM('Mountaineer:Charles Town'!AE39)</f>
        <v>5244</v>
      </c>
      <c r="AF38" s="5">
        <f>SUM('Mountaineer:Charles Town'!AF39)</f>
        <v>1367364.45</v>
      </c>
      <c r="AG38" s="5">
        <f>SUM('Mountaineer:Charles Town'!AG39)</f>
        <v>478577.57</v>
      </c>
    </row>
    <row r="39" spans="1:33" x14ac:dyDescent="0.25">
      <c r="A39" s="17">
        <f t="shared" si="2"/>
        <v>44590</v>
      </c>
      <c r="B39" s="5">
        <f>SUM('Mountaineer:Charles Town'!B40)</f>
        <v>0</v>
      </c>
      <c r="C39" s="5">
        <f>SUM('Mountaineer:Charles Town'!C40)</f>
        <v>534611.5</v>
      </c>
      <c r="D39" s="5">
        <f>SUM('Mountaineer:Charles Town'!D40)</f>
        <v>44933.5</v>
      </c>
      <c r="E39" s="5">
        <f>SUM('Mountaineer:Charles Town'!E40)</f>
        <v>5218</v>
      </c>
      <c r="F39" s="5">
        <f>SUM('Mountaineer:Charles Town'!F40)</f>
        <v>-1230</v>
      </c>
      <c r="G39" s="5">
        <f>SUM('Mountaineer:Charles Town'!G40)</f>
        <v>226365</v>
      </c>
      <c r="H39" s="5">
        <f>SUM('Mountaineer:Charles Town'!H40)</f>
        <v>5109.37</v>
      </c>
      <c r="I39" s="5">
        <f>SUM('Mountaineer:Charles Town'!I40)</f>
        <v>-6131</v>
      </c>
      <c r="J39" s="5">
        <f>SUM('Mountaineer:Charles Town'!J40)</f>
        <v>25195</v>
      </c>
      <c r="K39" s="5">
        <f>SUM('Mountaineer:Charles Town'!K40)</f>
        <v>26677</v>
      </c>
      <c r="L39" s="5">
        <f>SUM('Mountaineer:Charles Town'!L40)</f>
        <v>13112</v>
      </c>
      <c r="M39" s="5">
        <f>SUM('Mountaineer:Charles Town'!M40)</f>
        <v>34299</v>
      </c>
      <c r="N39" s="5">
        <f>SUM('Mountaineer:Charles Town'!N40)</f>
        <v>-45502</v>
      </c>
      <c r="O39" s="5">
        <f>SUM('Mountaineer:Charles Town'!O40)</f>
        <v>75143</v>
      </c>
      <c r="P39" s="5">
        <f>SUM('Mountaineer:Charles Town'!P40)</f>
        <v>45773</v>
      </c>
      <c r="Q39" s="5">
        <f>SUM('Mountaineer:Charles Town'!Q40)</f>
        <v>27305.5</v>
      </c>
      <c r="R39" s="5">
        <f>SUM('Mountaineer:Charles Town'!R40)</f>
        <v>30630.5</v>
      </c>
      <c r="S39" s="5">
        <f>SUM('Mountaineer:Charles Town'!S40)</f>
        <v>85535</v>
      </c>
      <c r="T39" s="5">
        <f>SUM('Mountaineer:Charles Town'!T40)</f>
        <v>0</v>
      </c>
      <c r="U39" s="5">
        <f>SUM('Mountaineer:Charles Town'!U40)</f>
        <v>49307</v>
      </c>
      <c r="V39" s="5">
        <f>SUM('Mountaineer:Charles Town'!V40)</f>
        <v>213201.25</v>
      </c>
      <c r="W39" s="5">
        <f>SUM('Mountaineer:Charles Town'!W40)</f>
        <v>10529</v>
      </c>
      <c r="X39" s="5">
        <f>SUM('Mountaineer:Charles Town'!X40)</f>
        <v>50566.75</v>
      </c>
      <c r="Y39" s="5">
        <f>SUM('Mountaineer:Charles Town'!Y40)</f>
        <v>0</v>
      </c>
      <c r="Z39" s="5">
        <f>SUM('Mountaineer:Charles Town'!Z40)</f>
        <v>0</v>
      </c>
      <c r="AA39" s="5">
        <f>SUM('Mountaineer:Charles Town'!AA40)</f>
        <v>7217</v>
      </c>
      <c r="AB39" s="5">
        <f>SUM('Mountaineer:Charles Town'!AB40)</f>
        <v>-2465.5</v>
      </c>
      <c r="AC39" s="5">
        <f>SUM('Mountaineer:Charles Town'!AC40)</f>
        <v>120473</v>
      </c>
      <c r="AD39" s="5">
        <f>SUM('Mountaineer:Charles Town'!AD40)</f>
        <v>26005.5</v>
      </c>
      <c r="AE39" s="5">
        <f>SUM('Mountaineer:Charles Town'!AE40)</f>
        <v>6727</v>
      </c>
      <c r="AF39" s="5">
        <f>SUM('Mountaineer:Charles Town'!AF40)</f>
        <v>1608605.37</v>
      </c>
      <c r="AG39" s="5">
        <f>SUM('Mountaineer:Charles Town'!AG40)</f>
        <v>563011.88</v>
      </c>
    </row>
    <row r="40" spans="1:33" x14ac:dyDescent="0.25">
      <c r="A40" s="17">
        <f t="shared" si="2"/>
        <v>44597</v>
      </c>
      <c r="B40" s="5">
        <f>SUM('Mountaineer:Charles Town'!B41)</f>
        <v>0</v>
      </c>
      <c r="C40" s="5">
        <f>SUM('Mountaineer:Charles Town'!C41)</f>
        <v>611190.25</v>
      </c>
      <c r="D40" s="5">
        <f>SUM('Mountaineer:Charles Town'!D41)</f>
        <v>275325.5</v>
      </c>
      <c r="E40" s="5">
        <f>SUM('Mountaineer:Charles Town'!E41)</f>
        <v>1503</v>
      </c>
      <c r="F40" s="5">
        <f>SUM('Mountaineer:Charles Town'!F41)</f>
        <v>0</v>
      </c>
      <c r="G40" s="5">
        <f>SUM('Mountaineer:Charles Town'!G41)</f>
        <v>116617</v>
      </c>
      <c r="H40" s="5">
        <f>SUM('Mountaineer:Charles Town'!H41)</f>
        <v>11703.32</v>
      </c>
      <c r="I40" s="5">
        <f>SUM('Mountaineer:Charles Town'!I41)</f>
        <v>28034</v>
      </c>
      <c r="J40" s="5">
        <f>SUM('Mountaineer:Charles Town'!J41)</f>
        <v>16433</v>
      </c>
      <c r="K40" s="5">
        <f>SUM('Mountaineer:Charles Town'!K41)</f>
        <v>15654</v>
      </c>
      <c r="L40" s="5">
        <f>SUM('Mountaineer:Charles Town'!L41)</f>
        <v>13402</v>
      </c>
      <c r="M40" s="5">
        <f>SUM('Mountaineer:Charles Town'!M41)</f>
        <v>44429</v>
      </c>
      <c r="N40" s="5">
        <f>SUM('Mountaineer:Charles Town'!N41)</f>
        <v>57464</v>
      </c>
      <c r="O40" s="5">
        <f>SUM('Mountaineer:Charles Town'!O41)</f>
        <v>120185</v>
      </c>
      <c r="P40" s="5">
        <f>SUM('Mountaineer:Charles Town'!P41)</f>
        <v>73646</v>
      </c>
      <c r="Q40" s="5">
        <f>SUM('Mountaineer:Charles Town'!Q41)</f>
        <v>5829</v>
      </c>
      <c r="R40" s="5">
        <f>SUM('Mountaineer:Charles Town'!R41)</f>
        <v>23408.75</v>
      </c>
      <c r="S40" s="5">
        <f>SUM('Mountaineer:Charles Town'!S41)</f>
        <v>82204</v>
      </c>
      <c r="T40" s="5">
        <f>SUM('Mountaineer:Charles Town'!T41)</f>
        <v>0</v>
      </c>
      <c r="U40" s="5">
        <f>SUM('Mountaineer:Charles Town'!U41)</f>
        <v>40509</v>
      </c>
      <c r="V40" s="5">
        <f>SUM('Mountaineer:Charles Town'!V41)</f>
        <v>217275</v>
      </c>
      <c r="W40" s="5">
        <f>SUM('Mountaineer:Charles Town'!W41)</f>
        <v>10446.5</v>
      </c>
      <c r="X40" s="5">
        <f>SUM('Mountaineer:Charles Town'!X41)</f>
        <v>10581</v>
      </c>
      <c r="Y40" s="5">
        <f>SUM('Mountaineer:Charles Town'!Y41)</f>
        <v>0</v>
      </c>
      <c r="Z40" s="5">
        <f>SUM('Mountaineer:Charles Town'!Z41)</f>
        <v>0</v>
      </c>
      <c r="AA40" s="5">
        <f>SUM('Mountaineer:Charles Town'!AA41)</f>
        <v>5169</v>
      </c>
      <c r="AB40" s="5">
        <f>SUM('Mountaineer:Charles Town'!AB41)</f>
        <v>14474</v>
      </c>
      <c r="AC40" s="5">
        <f>SUM('Mountaineer:Charles Town'!AC41)</f>
        <v>118660</v>
      </c>
      <c r="AD40" s="5">
        <f>SUM('Mountaineer:Charles Town'!AD41)</f>
        <v>28393</v>
      </c>
      <c r="AE40" s="5">
        <f>SUM('Mountaineer:Charles Town'!AE41)</f>
        <v>9710</v>
      </c>
      <c r="AF40" s="5">
        <f>SUM('Mountaineer:Charles Town'!AF41)</f>
        <v>1952245.32</v>
      </c>
      <c r="AG40" s="5">
        <f>SUM('Mountaineer:Charles Town'!AG41)</f>
        <v>683285.87</v>
      </c>
    </row>
    <row r="41" spans="1:33" x14ac:dyDescent="0.25">
      <c r="A41" s="17">
        <f t="shared" si="2"/>
        <v>44604</v>
      </c>
      <c r="B41" s="5">
        <f>SUM('Mountaineer:Charles Town'!B42)</f>
        <v>0</v>
      </c>
      <c r="C41" s="5">
        <f>SUM('Mountaineer:Charles Town'!C42)</f>
        <v>629946</v>
      </c>
      <c r="D41" s="5">
        <f>SUM('Mountaineer:Charles Town'!D42)</f>
        <v>-20423</v>
      </c>
      <c r="E41" s="5">
        <f>SUM('Mountaineer:Charles Town'!E42)</f>
        <v>3133</v>
      </c>
      <c r="F41" s="5">
        <f>SUM('Mountaineer:Charles Town'!F42)</f>
        <v>0</v>
      </c>
      <c r="G41" s="5">
        <f>SUM('Mountaineer:Charles Town'!G42)</f>
        <v>244675</v>
      </c>
      <c r="H41" s="5">
        <f>SUM('Mountaineer:Charles Town'!H42)</f>
        <v>9388.36</v>
      </c>
      <c r="I41" s="5">
        <f>SUM('Mountaineer:Charles Town'!I42)</f>
        <v>19992</v>
      </c>
      <c r="J41" s="5">
        <f>SUM('Mountaineer:Charles Town'!J42)</f>
        <v>25789</v>
      </c>
      <c r="K41" s="5">
        <f>SUM('Mountaineer:Charles Town'!K42)</f>
        <v>58584</v>
      </c>
      <c r="L41" s="5">
        <f>SUM('Mountaineer:Charles Town'!L42)</f>
        <v>23207</v>
      </c>
      <c r="M41" s="5">
        <f>SUM('Mountaineer:Charles Town'!M42)</f>
        <v>23192</v>
      </c>
      <c r="N41" s="5">
        <f>SUM('Mountaineer:Charles Town'!N42)</f>
        <v>90586.25</v>
      </c>
      <c r="O41" s="5">
        <f>SUM('Mountaineer:Charles Town'!O42)</f>
        <v>177570</v>
      </c>
      <c r="P41" s="5">
        <f>SUM('Mountaineer:Charles Town'!P42)</f>
        <v>67005</v>
      </c>
      <c r="Q41" s="5">
        <f>SUM('Mountaineer:Charles Town'!Q42)</f>
        <v>22473</v>
      </c>
      <c r="R41" s="5">
        <f>SUM('Mountaineer:Charles Town'!R42)</f>
        <v>33047.75</v>
      </c>
      <c r="S41" s="5">
        <f>SUM('Mountaineer:Charles Town'!S42)</f>
        <v>91664</v>
      </c>
      <c r="T41" s="5">
        <f>SUM('Mountaineer:Charles Town'!T42)</f>
        <v>0</v>
      </c>
      <c r="U41" s="5">
        <f>SUM('Mountaineer:Charles Town'!U42)</f>
        <v>58497</v>
      </c>
      <c r="V41" s="5">
        <f>SUM('Mountaineer:Charles Town'!V42)</f>
        <v>274874.75</v>
      </c>
      <c r="W41" s="5">
        <f>SUM('Mountaineer:Charles Town'!W42)</f>
        <v>9388.25</v>
      </c>
      <c r="X41" s="5">
        <f>SUM('Mountaineer:Charles Town'!X42)</f>
        <v>59749.5</v>
      </c>
      <c r="Y41" s="5">
        <f>SUM('Mountaineer:Charles Town'!Y42)</f>
        <v>0</v>
      </c>
      <c r="Z41" s="5">
        <f>SUM('Mountaineer:Charles Town'!Z42)</f>
        <v>0</v>
      </c>
      <c r="AA41" s="5">
        <f>SUM('Mountaineer:Charles Town'!AA42)</f>
        <v>25642</v>
      </c>
      <c r="AB41" s="5">
        <f>SUM('Mountaineer:Charles Town'!AB42)</f>
        <v>13739.5</v>
      </c>
      <c r="AC41" s="5">
        <f>SUM('Mountaineer:Charles Town'!AC42)</f>
        <v>134578</v>
      </c>
      <c r="AD41" s="5">
        <f>SUM('Mountaineer:Charles Town'!AD42)</f>
        <v>29907</v>
      </c>
      <c r="AE41" s="5">
        <f>SUM('Mountaineer:Charles Town'!AE42)</f>
        <v>7970.5</v>
      </c>
      <c r="AF41" s="5">
        <f>SUM('Mountaineer:Charles Town'!AF42)</f>
        <v>2114175.86</v>
      </c>
      <c r="AG41" s="5">
        <f>SUM('Mountaineer:Charles Town'!AG42)</f>
        <v>739961.55</v>
      </c>
    </row>
    <row r="42" spans="1:33" x14ac:dyDescent="0.25">
      <c r="A42" s="17">
        <f t="shared" si="2"/>
        <v>44611</v>
      </c>
      <c r="B42" s="5">
        <f>SUM('Mountaineer:Charles Town'!B43)</f>
        <v>0</v>
      </c>
      <c r="C42" s="5">
        <f>SUM('Mountaineer:Charles Town'!C43)</f>
        <v>627404.5</v>
      </c>
      <c r="D42" s="5">
        <f>SUM('Mountaineer:Charles Town'!D43)</f>
        <v>175126</v>
      </c>
      <c r="E42" s="5">
        <f>SUM('Mountaineer:Charles Town'!E43)</f>
        <v>-8030</v>
      </c>
      <c r="F42" s="5">
        <f>SUM('Mountaineer:Charles Town'!F43)</f>
        <v>0</v>
      </c>
      <c r="G42" s="5">
        <f>SUM('Mountaineer:Charles Town'!G43)</f>
        <v>170982</v>
      </c>
      <c r="H42" s="5">
        <f>SUM('Mountaineer:Charles Town'!H43)</f>
        <v>2784.12</v>
      </c>
      <c r="I42" s="5">
        <f>SUM('Mountaineer:Charles Town'!I43)</f>
        <v>27484</v>
      </c>
      <c r="J42" s="5">
        <f>SUM('Mountaineer:Charles Town'!J43)</f>
        <v>19463</v>
      </c>
      <c r="K42" s="5">
        <f>SUM('Mountaineer:Charles Town'!K43)</f>
        <v>2938</v>
      </c>
      <c r="L42" s="5">
        <f>SUM('Mountaineer:Charles Town'!L43)</f>
        <v>7549</v>
      </c>
      <c r="M42" s="5">
        <f>SUM('Mountaineer:Charles Town'!M43)</f>
        <v>47576</v>
      </c>
      <c r="N42" s="5">
        <f>SUM('Mountaineer:Charles Town'!N43)</f>
        <v>23222.75</v>
      </c>
      <c r="O42" s="5">
        <f>SUM('Mountaineer:Charles Town'!O43)</f>
        <v>103033</v>
      </c>
      <c r="P42" s="5">
        <f>SUM('Mountaineer:Charles Town'!P43)</f>
        <v>51223</v>
      </c>
      <c r="Q42" s="5">
        <f>SUM('Mountaineer:Charles Town'!Q43)</f>
        <v>29392.5</v>
      </c>
      <c r="R42" s="5">
        <f>SUM('Mountaineer:Charles Town'!R43)</f>
        <v>36506</v>
      </c>
      <c r="S42" s="5">
        <f>SUM('Mountaineer:Charles Town'!S43)</f>
        <v>90903</v>
      </c>
      <c r="T42" s="5">
        <f>SUM('Mountaineer:Charles Town'!T43)</f>
        <v>0</v>
      </c>
      <c r="U42" s="5">
        <f>SUM('Mountaineer:Charles Town'!U43)</f>
        <v>63864.5</v>
      </c>
      <c r="V42" s="5">
        <f>SUM('Mountaineer:Charles Town'!V43)</f>
        <v>172283</v>
      </c>
      <c r="W42" s="5">
        <f>SUM('Mountaineer:Charles Town'!W43)</f>
        <v>8453</v>
      </c>
      <c r="X42" s="5">
        <f>SUM('Mountaineer:Charles Town'!X43)</f>
        <v>47817.75</v>
      </c>
      <c r="Y42" s="5">
        <f>SUM('Mountaineer:Charles Town'!Y43)</f>
        <v>0</v>
      </c>
      <c r="Z42" s="5">
        <f>SUM('Mountaineer:Charles Town'!Z43)</f>
        <v>0</v>
      </c>
      <c r="AA42" s="5">
        <f>SUM('Mountaineer:Charles Town'!AA43)</f>
        <v>25725</v>
      </c>
      <c r="AB42" s="5">
        <f>SUM('Mountaineer:Charles Town'!AB43)</f>
        <v>803.5</v>
      </c>
      <c r="AC42" s="5">
        <f>SUM('Mountaineer:Charles Town'!AC43)</f>
        <v>136851</v>
      </c>
      <c r="AD42" s="5">
        <f>SUM('Mountaineer:Charles Town'!AD43)</f>
        <v>-40197</v>
      </c>
      <c r="AE42" s="5">
        <f>SUM('Mountaineer:Charles Town'!AE43)</f>
        <v>3810</v>
      </c>
      <c r="AF42" s="5">
        <f>SUM('Mountaineer:Charles Town'!AF43)</f>
        <v>1826967.62</v>
      </c>
      <c r="AG42" s="5">
        <f>SUM('Mountaineer:Charles Town'!AG43)</f>
        <v>639438.65999999992</v>
      </c>
    </row>
    <row r="43" spans="1:33" x14ac:dyDescent="0.25">
      <c r="A43" s="17">
        <f t="shared" si="2"/>
        <v>44618</v>
      </c>
      <c r="B43" s="5">
        <f>SUM('Mountaineer:Charles Town'!B44)</f>
        <v>0</v>
      </c>
      <c r="C43" s="5">
        <f>SUM('Mountaineer:Charles Town'!C44)</f>
        <v>731034.75</v>
      </c>
      <c r="D43" s="5">
        <f>SUM('Mountaineer:Charles Town'!D44)</f>
        <v>127470</v>
      </c>
      <c r="E43" s="5">
        <f>SUM('Mountaineer:Charles Town'!E44)</f>
        <v>15713</v>
      </c>
      <c r="F43" s="5">
        <f>SUM('Mountaineer:Charles Town'!F44)</f>
        <v>0</v>
      </c>
      <c r="G43" s="5">
        <f>SUM('Mountaineer:Charles Town'!G44)</f>
        <v>198676</v>
      </c>
      <c r="H43" s="5">
        <f>SUM('Mountaineer:Charles Town'!H44)</f>
        <v>5045.6899999999996</v>
      </c>
      <c r="I43" s="5">
        <f>SUM('Mountaineer:Charles Town'!I44)</f>
        <v>40876</v>
      </c>
      <c r="J43" s="5">
        <f>SUM('Mountaineer:Charles Town'!J44)</f>
        <v>19711</v>
      </c>
      <c r="K43" s="5">
        <f>SUM('Mountaineer:Charles Town'!K44)</f>
        <v>51404</v>
      </c>
      <c r="L43" s="5">
        <f>SUM('Mountaineer:Charles Town'!L44)</f>
        <v>17917</v>
      </c>
      <c r="M43" s="5">
        <f>SUM('Mountaineer:Charles Town'!M44)</f>
        <v>3332</v>
      </c>
      <c r="N43" s="5">
        <f>SUM('Mountaineer:Charles Town'!N44)</f>
        <v>73858.5</v>
      </c>
      <c r="O43" s="5">
        <f>SUM('Mountaineer:Charles Town'!O44)</f>
        <v>199449.5</v>
      </c>
      <c r="P43" s="5">
        <f>SUM('Mountaineer:Charles Town'!P44)</f>
        <v>57604</v>
      </c>
      <c r="Q43" s="5">
        <f>SUM('Mountaineer:Charles Town'!Q44)</f>
        <v>28136</v>
      </c>
      <c r="R43" s="5">
        <f>SUM('Mountaineer:Charles Town'!R44)</f>
        <v>15673.5</v>
      </c>
      <c r="S43" s="5">
        <f>SUM('Mountaineer:Charles Town'!S44)</f>
        <v>97978</v>
      </c>
      <c r="T43" s="5">
        <f>SUM('Mountaineer:Charles Town'!T44)</f>
        <v>0</v>
      </c>
      <c r="U43" s="5">
        <f>SUM('Mountaineer:Charles Town'!U44)</f>
        <v>15594.5</v>
      </c>
      <c r="V43" s="5">
        <f>SUM('Mountaineer:Charles Town'!V44)</f>
        <v>314520.5</v>
      </c>
      <c r="W43" s="5">
        <f>SUM('Mountaineer:Charles Town'!W44)</f>
        <v>15927.5</v>
      </c>
      <c r="X43" s="5">
        <f>SUM('Mountaineer:Charles Town'!X44)</f>
        <v>6542.25</v>
      </c>
      <c r="Y43" s="5">
        <f>SUM('Mountaineer:Charles Town'!Y44)</f>
        <v>0</v>
      </c>
      <c r="Z43" s="5">
        <f>SUM('Mountaineer:Charles Town'!Z44)</f>
        <v>0</v>
      </c>
      <c r="AA43" s="5">
        <f>SUM('Mountaineer:Charles Town'!AA44)</f>
        <v>17578</v>
      </c>
      <c r="AB43" s="5">
        <f>SUM('Mountaineer:Charles Town'!AB44)</f>
        <v>12405</v>
      </c>
      <c r="AC43" s="5">
        <f>SUM('Mountaineer:Charles Town'!AC44)</f>
        <v>57433</v>
      </c>
      <c r="AD43" s="5">
        <f>SUM('Mountaineer:Charles Town'!AD44)</f>
        <v>28285</v>
      </c>
      <c r="AE43" s="5">
        <f>SUM('Mountaineer:Charles Town'!AE44)</f>
        <v>-2248.5</v>
      </c>
      <c r="AF43" s="5">
        <f>SUM('Mountaineer:Charles Town'!AF44)</f>
        <v>2149916.19</v>
      </c>
      <c r="AG43" s="5">
        <f>SUM('Mountaineer:Charles Town'!AG44)</f>
        <v>752470.66999999993</v>
      </c>
    </row>
    <row r="44" spans="1:33" x14ac:dyDescent="0.25">
      <c r="A44" s="17">
        <f t="shared" si="2"/>
        <v>44625</v>
      </c>
      <c r="B44" s="5">
        <f>SUM('Mountaineer:Charles Town'!B45)</f>
        <v>0</v>
      </c>
      <c r="C44" s="5">
        <f>SUM('Mountaineer:Charles Town'!C45)</f>
        <v>711136.25</v>
      </c>
      <c r="D44" s="5">
        <f>SUM('Mountaineer:Charles Town'!D45)</f>
        <v>185374.5</v>
      </c>
      <c r="E44" s="5">
        <f>SUM('Mountaineer:Charles Town'!E45)</f>
        <v>-2025</v>
      </c>
      <c r="F44" s="5">
        <f>SUM('Mountaineer:Charles Town'!F45)</f>
        <v>0</v>
      </c>
      <c r="G44" s="5">
        <f>SUM('Mountaineer:Charles Town'!G45)</f>
        <v>217667</v>
      </c>
      <c r="H44" s="5">
        <f>SUM('Mountaineer:Charles Town'!H45)</f>
        <v>15078.789999999999</v>
      </c>
      <c r="I44" s="5">
        <f>SUM('Mountaineer:Charles Town'!I45)</f>
        <v>44770</v>
      </c>
      <c r="J44" s="5">
        <f>SUM('Mountaineer:Charles Town'!J45)</f>
        <v>51662</v>
      </c>
      <c r="K44" s="5">
        <f>SUM('Mountaineer:Charles Town'!K45)</f>
        <v>40129</v>
      </c>
      <c r="L44" s="5">
        <f>SUM('Mountaineer:Charles Town'!L45)</f>
        <v>21169</v>
      </c>
      <c r="M44" s="5">
        <f>SUM('Mountaineer:Charles Town'!M45)</f>
        <v>41851</v>
      </c>
      <c r="N44" s="5">
        <f>SUM('Mountaineer:Charles Town'!N45)</f>
        <v>79961.25</v>
      </c>
      <c r="O44" s="5">
        <f>SUM('Mountaineer:Charles Town'!O45)</f>
        <v>392466</v>
      </c>
      <c r="P44" s="5">
        <f>SUM('Mountaineer:Charles Town'!P45)</f>
        <v>57236</v>
      </c>
      <c r="Q44" s="5">
        <f>SUM('Mountaineer:Charles Town'!Q45)</f>
        <v>36402</v>
      </c>
      <c r="R44" s="5">
        <f>SUM('Mountaineer:Charles Town'!R45)</f>
        <v>20709.25</v>
      </c>
      <c r="S44" s="5">
        <f>SUM('Mountaineer:Charles Town'!S45)</f>
        <v>96762</v>
      </c>
      <c r="T44" s="5">
        <f>SUM('Mountaineer:Charles Town'!T45)</f>
        <v>0</v>
      </c>
      <c r="U44" s="5">
        <f>SUM('Mountaineer:Charles Town'!U45)</f>
        <v>0</v>
      </c>
      <c r="V44" s="5">
        <f>SUM('Mountaineer:Charles Town'!V45)</f>
        <v>362040.75</v>
      </c>
      <c r="W44" s="5">
        <f>SUM('Mountaineer:Charles Town'!W45)</f>
        <v>17360.25</v>
      </c>
      <c r="X44" s="5">
        <f>SUM('Mountaineer:Charles Town'!X45)</f>
        <v>59970.25</v>
      </c>
      <c r="Y44" s="5">
        <f>SUM('Mountaineer:Charles Town'!Y45)</f>
        <v>0</v>
      </c>
      <c r="Z44" s="5">
        <f>SUM('Mountaineer:Charles Town'!Z45)</f>
        <v>0</v>
      </c>
      <c r="AA44" s="5">
        <f>SUM('Mountaineer:Charles Town'!AA45)</f>
        <v>35542</v>
      </c>
      <c r="AB44" s="5">
        <f>SUM('Mountaineer:Charles Town'!AB45)</f>
        <v>9346.5</v>
      </c>
      <c r="AC44" s="5">
        <f>SUM('Mountaineer:Charles Town'!AC45)</f>
        <v>108539</v>
      </c>
      <c r="AD44" s="5">
        <f>SUM('Mountaineer:Charles Town'!AD45)</f>
        <v>19340.5</v>
      </c>
      <c r="AE44" s="5">
        <f>SUM('Mountaineer:Charles Town'!AE45)</f>
        <v>15291</v>
      </c>
      <c r="AF44" s="5">
        <f>SUM('Mountaineer:Charles Town'!AF45)</f>
        <v>2637779.29</v>
      </c>
      <c r="AG44" s="5">
        <f>SUM('Mountaineer:Charles Town'!AG45)</f>
        <v>923222.76</v>
      </c>
    </row>
    <row r="45" spans="1:33" x14ac:dyDescent="0.25">
      <c r="A45" s="17">
        <f t="shared" si="2"/>
        <v>44632</v>
      </c>
      <c r="B45" s="5">
        <f>SUM('Mountaineer:Charles Town'!B46)</f>
        <v>0</v>
      </c>
      <c r="C45" s="5">
        <f>SUM('Mountaineer:Charles Town'!C46)</f>
        <v>577597.5</v>
      </c>
      <c r="D45" s="5">
        <f>SUM('Mountaineer:Charles Town'!D46)</f>
        <v>-33074</v>
      </c>
      <c r="E45" s="5">
        <f>SUM('Mountaineer:Charles Town'!E46)</f>
        <v>3962</v>
      </c>
      <c r="F45" s="5">
        <f>SUM('Mountaineer:Charles Town'!F46)</f>
        <v>0</v>
      </c>
      <c r="G45" s="5">
        <f>SUM('Mountaineer:Charles Town'!G46)</f>
        <v>100342</v>
      </c>
      <c r="H45" s="5">
        <f>SUM('Mountaineer:Charles Town'!H46)</f>
        <v>1190.95</v>
      </c>
      <c r="I45" s="5">
        <f>SUM('Mountaineer:Charles Town'!I46)</f>
        <v>35014</v>
      </c>
      <c r="J45" s="5">
        <f>SUM('Mountaineer:Charles Town'!J46)</f>
        <v>6080</v>
      </c>
      <c r="K45" s="5">
        <f>SUM('Mountaineer:Charles Town'!K46)</f>
        <v>32105</v>
      </c>
      <c r="L45" s="5">
        <f>SUM('Mountaineer:Charles Town'!L46)</f>
        <v>7728</v>
      </c>
      <c r="M45" s="5">
        <f>SUM('Mountaineer:Charles Town'!M46)</f>
        <v>36841</v>
      </c>
      <c r="N45" s="5">
        <f>SUM('Mountaineer:Charles Town'!N46)</f>
        <v>-455.5</v>
      </c>
      <c r="O45" s="5">
        <f>SUM('Mountaineer:Charles Town'!O46)</f>
        <v>116298</v>
      </c>
      <c r="P45" s="5">
        <f>SUM('Mountaineer:Charles Town'!P46)</f>
        <v>43006</v>
      </c>
      <c r="Q45" s="5">
        <f>SUM('Mountaineer:Charles Town'!Q46)</f>
        <v>53755.5</v>
      </c>
      <c r="R45" s="5">
        <f>SUM('Mountaineer:Charles Town'!R46)</f>
        <v>33782.75</v>
      </c>
      <c r="S45" s="5">
        <f>SUM('Mountaineer:Charles Town'!S46)</f>
        <v>94404</v>
      </c>
      <c r="T45" s="5">
        <f>SUM('Mountaineer:Charles Town'!T46)</f>
        <v>0</v>
      </c>
      <c r="U45" s="5">
        <f>SUM('Mountaineer:Charles Town'!U46)</f>
        <v>552</v>
      </c>
      <c r="V45" s="5">
        <f>SUM('Mountaineer:Charles Town'!V46)</f>
        <v>253901.75</v>
      </c>
      <c r="W45" s="5">
        <f>SUM('Mountaineer:Charles Town'!W46)</f>
        <v>15282.75</v>
      </c>
      <c r="X45" s="5">
        <f>SUM('Mountaineer:Charles Town'!X46)</f>
        <v>43736.75</v>
      </c>
      <c r="Y45" s="5">
        <f>SUM('Mountaineer:Charles Town'!Y46)</f>
        <v>0</v>
      </c>
      <c r="Z45" s="5">
        <f>SUM('Mountaineer:Charles Town'!Z46)</f>
        <v>0</v>
      </c>
      <c r="AA45" s="5">
        <f>SUM('Mountaineer:Charles Town'!AA46)</f>
        <v>31230</v>
      </c>
      <c r="AB45" s="5">
        <f>SUM('Mountaineer:Charles Town'!AB46)</f>
        <v>4467.5</v>
      </c>
      <c r="AC45" s="5">
        <f>SUM('Mountaineer:Charles Town'!AC46)</f>
        <v>97436</v>
      </c>
      <c r="AD45" s="5">
        <f>SUM('Mountaineer:Charles Town'!AD46)</f>
        <v>10424</v>
      </c>
      <c r="AE45" s="5">
        <f>SUM('Mountaineer:Charles Town'!AE46)</f>
        <v>13297</v>
      </c>
      <c r="AF45" s="5">
        <f>SUM('Mountaineer:Charles Town'!AF46)</f>
        <v>1578904.95</v>
      </c>
      <c r="AG45" s="5">
        <f>SUM('Mountaineer:Charles Town'!AG46)</f>
        <v>552616.74</v>
      </c>
    </row>
    <row r="46" spans="1:33" x14ac:dyDescent="0.25">
      <c r="A46" s="17">
        <f t="shared" si="2"/>
        <v>44639</v>
      </c>
      <c r="B46" s="5">
        <f>SUM('Mountaineer:Charles Town'!B47)</f>
        <v>0</v>
      </c>
      <c r="C46" s="5">
        <f>SUM('Mountaineer:Charles Town'!C47)</f>
        <v>554144.25</v>
      </c>
      <c r="D46" s="5">
        <f>SUM('Mountaineer:Charles Town'!D47)</f>
        <v>171436.5</v>
      </c>
      <c r="E46" s="5">
        <f>SUM('Mountaineer:Charles Town'!E47)</f>
        <v>1770</v>
      </c>
      <c r="F46" s="5">
        <f>SUM('Mountaineer:Charles Town'!F47)</f>
        <v>0</v>
      </c>
      <c r="G46" s="5">
        <f>SUM('Mountaineer:Charles Town'!G47)</f>
        <v>245885</v>
      </c>
      <c r="H46" s="5">
        <f>SUM('Mountaineer:Charles Town'!H47)</f>
        <v>800.58</v>
      </c>
      <c r="I46" s="5">
        <f>SUM('Mountaineer:Charles Town'!I47)</f>
        <v>25913</v>
      </c>
      <c r="J46" s="5">
        <f>SUM('Mountaineer:Charles Town'!J47)</f>
        <v>32423</v>
      </c>
      <c r="K46" s="5">
        <f>SUM('Mountaineer:Charles Town'!K47)</f>
        <v>48765</v>
      </c>
      <c r="L46" s="5">
        <f>SUM('Mountaineer:Charles Town'!L47)</f>
        <v>18198</v>
      </c>
      <c r="M46" s="5">
        <f>SUM('Mountaineer:Charles Town'!M47)</f>
        <v>39087</v>
      </c>
      <c r="N46" s="5">
        <f>SUM('Mountaineer:Charles Town'!N47)</f>
        <v>102889</v>
      </c>
      <c r="O46" s="5">
        <f>SUM('Mountaineer:Charles Town'!O47)</f>
        <v>186649.5</v>
      </c>
      <c r="P46" s="5">
        <f>SUM('Mountaineer:Charles Town'!P47)</f>
        <v>55263</v>
      </c>
      <c r="Q46" s="5">
        <f>SUM('Mountaineer:Charles Town'!Q47)</f>
        <v>27387.5</v>
      </c>
      <c r="R46" s="5">
        <f>SUM('Mountaineer:Charles Town'!R47)</f>
        <v>37285.25</v>
      </c>
      <c r="S46" s="5">
        <f>SUM('Mountaineer:Charles Town'!S47)</f>
        <v>97982</v>
      </c>
      <c r="T46" s="5">
        <f>SUM('Mountaineer:Charles Town'!T47)</f>
        <v>0</v>
      </c>
      <c r="U46" s="5">
        <f>SUM('Mountaineer:Charles Town'!U47)</f>
        <v>32897.5</v>
      </c>
      <c r="V46" s="5">
        <f>SUM('Mountaineer:Charles Town'!V47)</f>
        <v>242271.25</v>
      </c>
      <c r="W46" s="5">
        <f>SUM('Mountaineer:Charles Town'!W47)</f>
        <v>16710.5</v>
      </c>
      <c r="X46" s="5">
        <f>SUM('Mountaineer:Charles Town'!X47)</f>
        <v>40260</v>
      </c>
      <c r="Y46" s="5">
        <f>SUM('Mountaineer:Charles Town'!Y47)</f>
        <v>0</v>
      </c>
      <c r="Z46" s="5">
        <f>SUM('Mountaineer:Charles Town'!Z47)</f>
        <v>0</v>
      </c>
      <c r="AA46" s="5">
        <f>SUM('Mountaineer:Charles Town'!AA47)</f>
        <v>31973</v>
      </c>
      <c r="AB46" s="5">
        <f>SUM('Mountaineer:Charles Town'!AB47)</f>
        <v>20602</v>
      </c>
      <c r="AC46" s="5">
        <f>SUM('Mountaineer:Charles Town'!AC47)</f>
        <v>96729</v>
      </c>
      <c r="AD46" s="5">
        <f>SUM('Mountaineer:Charles Town'!AD47)</f>
        <v>17444.5</v>
      </c>
      <c r="AE46" s="5">
        <f>SUM('Mountaineer:Charles Town'!AE47)</f>
        <v>27237</v>
      </c>
      <c r="AF46" s="5">
        <f>SUM('Mountaineer:Charles Town'!AF47)</f>
        <v>2172003.33</v>
      </c>
      <c r="AG46" s="5">
        <f>SUM('Mountaineer:Charles Town'!AG47)</f>
        <v>760201.17999999993</v>
      </c>
    </row>
    <row r="47" spans="1:33" x14ac:dyDescent="0.25">
      <c r="A47" s="17">
        <f t="shared" si="2"/>
        <v>44646</v>
      </c>
      <c r="B47" s="5">
        <f>SUM('Mountaineer:Charles Town'!B48)</f>
        <v>0</v>
      </c>
      <c r="C47" s="5">
        <f>SUM('Mountaineer:Charles Town'!C48)</f>
        <v>666002</v>
      </c>
      <c r="D47" s="5">
        <f>SUM('Mountaineer:Charles Town'!D48)</f>
        <v>246138.5</v>
      </c>
      <c r="E47" s="5">
        <f>SUM('Mountaineer:Charles Town'!E48)</f>
        <v>8295</v>
      </c>
      <c r="F47" s="5">
        <f>SUM('Mountaineer:Charles Town'!F48)</f>
        <v>0</v>
      </c>
      <c r="G47" s="5">
        <f>SUM('Mountaineer:Charles Town'!G48)</f>
        <v>195826</v>
      </c>
      <c r="H47" s="5">
        <f>SUM('Mountaineer:Charles Town'!H48)</f>
        <v>17081.11</v>
      </c>
      <c r="I47" s="5">
        <f>SUM('Mountaineer:Charles Town'!I48)</f>
        <v>47377</v>
      </c>
      <c r="J47" s="5">
        <f>SUM('Mountaineer:Charles Town'!J48)</f>
        <v>43240</v>
      </c>
      <c r="K47" s="5">
        <f>SUM('Mountaineer:Charles Town'!K48)</f>
        <v>32802</v>
      </c>
      <c r="L47" s="5">
        <f>SUM('Mountaineer:Charles Town'!L48)</f>
        <v>19564</v>
      </c>
      <c r="M47" s="5">
        <f>SUM('Mountaineer:Charles Town'!M48)</f>
        <v>32967</v>
      </c>
      <c r="N47" s="5">
        <f>SUM('Mountaineer:Charles Town'!N48)</f>
        <v>83880.5</v>
      </c>
      <c r="O47" s="5">
        <f>SUM('Mountaineer:Charles Town'!O48)</f>
        <v>120813.5</v>
      </c>
      <c r="P47" s="5">
        <f>SUM('Mountaineer:Charles Town'!P48)</f>
        <v>37951</v>
      </c>
      <c r="Q47" s="5">
        <f>SUM('Mountaineer:Charles Town'!Q48)</f>
        <v>43894.5</v>
      </c>
      <c r="R47" s="5">
        <f>SUM('Mountaineer:Charles Town'!R48)</f>
        <v>21093.5</v>
      </c>
      <c r="S47" s="5">
        <f>SUM('Mountaineer:Charles Town'!S48)</f>
        <v>96976</v>
      </c>
      <c r="T47" s="5">
        <f>SUM('Mountaineer:Charles Town'!T48)</f>
        <v>0</v>
      </c>
      <c r="U47" s="5">
        <f>SUM('Mountaineer:Charles Town'!U48)</f>
        <v>25108</v>
      </c>
      <c r="V47" s="5">
        <f>SUM('Mountaineer:Charles Town'!V48)</f>
        <v>248509.5</v>
      </c>
      <c r="W47" s="5">
        <f>SUM('Mountaineer:Charles Town'!W48)</f>
        <v>4408.75</v>
      </c>
      <c r="X47" s="5">
        <f>SUM('Mountaineer:Charles Town'!X48)</f>
        <v>22346.75</v>
      </c>
      <c r="Y47" s="5">
        <f>SUM('Mountaineer:Charles Town'!Y48)</f>
        <v>0</v>
      </c>
      <c r="Z47" s="5">
        <f>SUM('Mountaineer:Charles Town'!Z48)</f>
        <v>0</v>
      </c>
      <c r="AA47" s="5">
        <f>SUM('Mountaineer:Charles Town'!AA48)</f>
        <v>9809</v>
      </c>
      <c r="AB47" s="5">
        <f>SUM('Mountaineer:Charles Town'!AB48)</f>
        <v>7182</v>
      </c>
      <c r="AC47" s="5">
        <f>SUM('Mountaineer:Charles Town'!AC48)</f>
        <v>52247</v>
      </c>
      <c r="AD47" s="5">
        <f>SUM('Mountaineer:Charles Town'!AD48)</f>
        <v>9146.5</v>
      </c>
      <c r="AE47" s="5">
        <f>SUM('Mountaineer:Charles Town'!AE48)</f>
        <v>10203</v>
      </c>
      <c r="AF47" s="5">
        <f>SUM('Mountaineer:Charles Town'!AF48)</f>
        <v>2102862.11</v>
      </c>
      <c r="AG47" s="5">
        <f>SUM('Mountaineer:Charles Town'!AG48)</f>
        <v>736001.75</v>
      </c>
    </row>
    <row r="48" spans="1:33" x14ac:dyDescent="0.25">
      <c r="A48" s="17">
        <f t="shared" si="2"/>
        <v>44653</v>
      </c>
      <c r="B48" s="5">
        <f>SUM('Mountaineer:Charles Town'!B49)</f>
        <v>0</v>
      </c>
      <c r="C48" s="5">
        <f>SUM('Mountaineer:Charles Town'!C49)</f>
        <v>498355.5</v>
      </c>
      <c r="D48" s="5">
        <f>SUM('Mountaineer:Charles Town'!D49)</f>
        <v>129025</v>
      </c>
      <c r="E48" s="5">
        <f>SUM('Mountaineer:Charles Town'!E49)</f>
        <v>2713</v>
      </c>
      <c r="F48" s="5">
        <f>SUM('Mountaineer:Charles Town'!F49)</f>
        <v>0</v>
      </c>
      <c r="G48" s="5">
        <f>SUM('Mountaineer:Charles Town'!G49)</f>
        <v>190270</v>
      </c>
      <c r="H48" s="5">
        <f>SUM('Mountaineer:Charles Town'!H49)</f>
        <v>19142.2</v>
      </c>
      <c r="I48" s="5">
        <f>SUM('Mountaineer:Charles Town'!I49)</f>
        <v>3372</v>
      </c>
      <c r="J48" s="5">
        <f>SUM('Mountaineer:Charles Town'!J49)</f>
        <v>37730</v>
      </c>
      <c r="K48" s="5">
        <f>SUM('Mountaineer:Charles Town'!K49)</f>
        <v>53476</v>
      </c>
      <c r="L48" s="5">
        <f>SUM('Mountaineer:Charles Town'!L49)</f>
        <v>40994</v>
      </c>
      <c r="M48" s="5">
        <f>SUM('Mountaineer:Charles Town'!M49)</f>
        <v>36136</v>
      </c>
      <c r="N48" s="5">
        <f>SUM('Mountaineer:Charles Town'!N49)</f>
        <v>52754.75</v>
      </c>
      <c r="O48" s="5">
        <f>SUM('Mountaineer:Charles Town'!O49)</f>
        <v>158420</v>
      </c>
      <c r="P48" s="5">
        <f>SUM('Mountaineer:Charles Town'!P49)</f>
        <v>46630</v>
      </c>
      <c r="Q48" s="5">
        <f>SUM('Mountaineer:Charles Town'!Q49)</f>
        <v>42756</v>
      </c>
      <c r="R48" s="5">
        <f>SUM('Mountaineer:Charles Town'!R49)</f>
        <v>55362</v>
      </c>
      <c r="S48" s="5">
        <f>SUM('Mountaineer:Charles Town'!S49)</f>
        <v>93490</v>
      </c>
      <c r="T48" s="5">
        <f>SUM('Mountaineer:Charles Town'!T49)</f>
        <v>0</v>
      </c>
      <c r="U48" s="5">
        <f>SUM('Mountaineer:Charles Town'!U49)</f>
        <v>30847</v>
      </c>
      <c r="V48" s="5">
        <f>SUM('Mountaineer:Charles Town'!V49)</f>
        <v>318812</v>
      </c>
      <c r="W48" s="5">
        <f>SUM('Mountaineer:Charles Town'!W49)</f>
        <v>10686.5</v>
      </c>
      <c r="X48" s="5">
        <f>SUM('Mountaineer:Charles Town'!X49)</f>
        <v>48206.75</v>
      </c>
      <c r="Y48" s="5">
        <f>SUM('Mountaineer:Charles Town'!Y49)</f>
        <v>0</v>
      </c>
      <c r="Z48" s="5">
        <f>SUM('Mountaineer:Charles Town'!Z49)</f>
        <v>0</v>
      </c>
      <c r="AA48" s="5">
        <f>SUM('Mountaineer:Charles Town'!AA49)</f>
        <v>21817</v>
      </c>
      <c r="AB48" s="5">
        <f>SUM('Mountaineer:Charles Town'!AB49)</f>
        <v>20416.5</v>
      </c>
      <c r="AC48" s="5">
        <f>SUM('Mountaineer:Charles Town'!AC49)</f>
        <v>98774</v>
      </c>
      <c r="AD48" s="5">
        <f>SUM('Mountaineer:Charles Town'!AD49)</f>
        <v>16366.5</v>
      </c>
      <c r="AE48" s="5">
        <f>SUM('Mountaineer:Charles Town'!AE49)</f>
        <v>31902.5</v>
      </c>
      <c r="AF48" s="5">
        <f>SUM('Mountaineer:Charles Town'!AF49)</f>
        <v>2058455.2</v>
      </c>
      <c r="AG48" s="5">
        <f>SUM('Mountaineer:Charles Town'!AG49)</f>
        <v>720459.34</v>
      </c>
    </row>
    <row r="49" spans="1:33" x14ac:dyDescent="0.25">
      <c r="A49" s="17">
        <f t="shared" si="2"/>
        <v>44660</v>
      </c>
      <c r="B49" s="5">
        <f>SUM('Mountaineer:Charles Town'!B50)</f>
        <v>0</v>
      </c>
      <c r="C49" s="5">
        <f>SUM('Mountaineer:Charles Town'!C50)</f>
        <v>767151.75</v>
      </c>
      <c r="D49" s="5">
        <f>SUM('Mountaineer:Charles Town'!D50)</f>
        <v>-142527.5</v>
      </c>
      <c r="E49" s="5">
        <f>SUM('Mountaineer:Charles Town'!E50)</f>
        <v>5580</v>
      </c>
      <c r="F49" s="5">
        <f>SUM('Mountaineer:Charles Town'!F50)</f>
        <v>0</v>
      </c>
      <c r="G49" s="5">
        <f>SUM('Mountaineer:Charles Town'!G50)</f>
        <v>231920</v>
      </c>
      <c r="H49" s="5">
        <f>SUM('Mountaineer:Charles Town'!H50)</f>
        <v>21230.880000000001</v>
      </c>
      <c r="I49" s="5">
        <f>SUM('Mountaineer:Charles Town'!I50)</f>
        <v>30262</v>
      </c>
      <c r="J49" s="5">
        <f>SUM('Mountaineer:Charles Town'!J50)</f>
        <v>17558</v>
      </c>
      <c r="K49" s="5">
        <f>SUM('Mountaineer:Charles Town'!K50)</f>
        <v>54951</v>
      </c>
      <c r="L49" s="5">
        <f>SUM('Mountaineer:Charles Town'!L50)</f>
        <v>16507</v>
      </c>
      <c r="M49" s="5">
        <f>SUM('Mountaineer:Charles Town'!M50)</f>
        <v>44244</v>
      </c>
      <c r="N49" s="5">
        <f>SUM('Mountaineer:Charles Town'!N50)</f>
        <v>136274</v>
      </c>
      <c r="O49" s="5">
        <f>SUM('Mountaineer:Charles Town'!O50)</f>
        <v>248842.5</v>
      </c>
      <c r="P49" s="5">
        <f>SUM('Mountaineer:Charles Town'!P50)</f>
        <v>60700</v>
      </c>
      <c r="Q49" s="5">
        <f>SUM('Mountaineer:Charles Town'!Q50)</f>
        <v>19998.5</v>
      </c>
      <c r="R49" s="5">
        <f>SUM('Mountaineer:Charles Town'!R50)</f>
        <v>14544</v>
      </c>
      <c r="S49" s="5">
        <f>SUM('Mountaineer:Charles Town'!S50)</f>
        <v>88826</v>
      </c>
      <c r="T49" s="5">
        <f>SUM('Mountaineer:Charles Town'!T50)</f>
        <v>0</v>
      </c>
      <c r="U49" s="5">
        <f>SUM('Mountaineer:Charles Town'!U50)</f>
        <v>94980</v>
      </c>
      <c r="V49" s="5">
        <f>SUM('Mountaineer:Charles Town'!V50)</f>
        <v>216809.5</v>
      </c>
      <c r="W49" s="5">
        <f>SUM('Mountaineer:Charles Town'!W50)</f>
        <v>10566</v>
      </c>
      <c r="X49" s="5">
        <f>SUM('Mountaineer:Charles Town'!X50)</f>
        <v>19596.25</v>
      </c>
      <c r="Y49" s="5">
        <f>SUM('Mountaineer:Charles Town'!Y50)</f>
        <v>0</v>
      </c>
      <c r="Z49" s="5">
        <f>SUM('Mountaineer:Charles Town'!Z50)</f>
        <v>0</v>
      </c>
      <c r="AA49" s="5">
        <f>SUM('Mountaineer:Charles Town'!AA50)</f>
        <v>17997</v>
      </c>
      <c r="AB49" s="5">
        <f>SUM('Mountaineer:Charles Town'!AB50)</f>
        <v>16967.5</v>
      </c>
      <c r="AC49" s="5">
        <f>SUM('Mountaineer:Charles Town'!AC50)</f>
        <v>128860</v>
      </c>
      <c r="AD49" s="5">
        <f>SUM('Mountaineer:Charles Town'!AD50)</f>
        <v>22320</v>
      </c>
      <c r="AE49" s="5">
        <f>SUM('Mountaineer:Charles Town'!AE50)</f>
        <v>11960.5</v>
      </c>
      <c r="AF49" s="5">
        <f>SUM('Mountaineer:Charles Town'!AF50)</f>
        <v>2156118.88</v>
      </c>
      <c r="AG49" s="5">
        <f>SUM('Mountaineer:Charles Town'!AG50)</f>
        <v>754641.61</v>
      </c>
    </row>
    <row r="50" spans="1:33" x14ac:dyDescent="0.25">
      <c r="A50" s="17">
        <f t="shared" si="2"/>
        <v>44667</v>
      </c>
      <c r="B50" s="5">
        <f>SUM('Mountaineer:Charles Town'!B51)</f>
        <v>0</v>
      </c>
      <c r="C50" s="5">
        <f>SUM('Mountaineer:Charles Town'!C51)</f>
        <v>582968</v>
      </c>
      <c r="D50" s="5">
        <f>SUM('Mountaineer:Charles Town'!D51)</f>
        <v>123068</v>
      </c>
      <c r="E50" s="5">
        <f>SUM('Mountaineer:Charles Town'!E51)</f>
        <v>-7593</v>
      </c>
      <c r="F50" s="5">
        <f>SUM('Mountaineer:Charles Town'!F51)</f>
        <v>0</v>
      </c>
      <c r="G50" s="5">
        <f>SUM('Mountaineer:Charles Town'!G51)</f>
        <v>244533</v>
      </c>
      <c r="H50" s="5">
        <f>SUM('Mountaineer:Charles Town'!H51)</f>
        <v>19944.41</v>
      </c>
      <c r="I50" s="5">
        <f>SUM('Mountaineer:Charles Town'!I51)</f>
        <v>41636</v>
      </c>
      <c r="J50" s="5">
        <f>SUM('Mountaineer:Charles Town'!J51)</f>
        <v>20444</v>
      </c>
      <c r="K50" s="5">
        <f>SUM('Mountaineer:Charles Town'!K51)</f>
        <v>39394</v>
      </c>
      <c r="L50" s="5">
        <f>SUM('Mountaineer:Charles Town'!L51)</f>
        <v>13107</v>
      </c>
      <c r="M50" s="5">
        <f>SUM('Mountaineer:Charles Town'!M51)</f>
        <v>58471</v>
      </c>
      <c r="N50" s="5">
        <f>SUM('Mountaineer:Charles Town'!N51)</f>
        <v>56438.5</v>
      </c>
      <c r="O50" s="5">
        <f>SUM('Mountaineer:Charles Town'!O51)</f>
        <v>166102.5</v>
      </c>
      <c r="P50" s="5">
        <f>SUM('Mountaineer:Charles Town'!P51)</f>
        <v>40904</v>
      </c>
      <c r="Q50" s="5">
        <f>SUM('Mountaineer:Charles Town'!Q51)</f>
        <v>44779</v>
      </c>
      <c r="R50" s="5">
        <f>SUM('Mountaineer:Charles Town'!R51)</f>
        <v>23723.5</v>
      </c>
      <c r="S50" s="5">
        <f>SUM('Mountaineer:Charles Town'!S51)</f>
        <v>84002</v>
      </c>
      <c r="T50" s="5">
        <f>SUM('Mountaineer:Charles Town'!T51)</f>
        <v>0</v>
      </c>
      <c r="U50" s="5">
        <f>SUM('Mountaineer:Charles Town'!U51)</f>
        <v>104099.53</v>
      </c>
      <c r="V50" s="5">
        <f>SUM('Mountaineer:Charles Town'!V51)</f>
        <v>189104.25</v>
      </c>
      <c r="W50" s="5">
        <f>SUM('Mountaineer:Charles Town'!W51)</f>
        <v>17005.5</v>
      </c>
      <c r="X50" s="5">
        <f>SUM('Mountaineer:Charles Town'!X51)</f>
        <v>21778.25</v>
      </c>
      <c r="Y50" s="5">
        <f>SUM('Mountaineer:Charles Town'!Y51)</f>
        <v>0</v>
      </c>
      <c r="Z50" s="5">
        <f>SUM('Mountaineer:Charles Town'!Z51)</f>
        <v>0</v>
      </c>
      <c r="AA50" s="5">
        <f>SUM('Mountaineer:Charles Town'!AA51)</f>
        <v>32598</v>
      </c>
      <c r="AB50" s="5">
        <f>SUM('Mountaineer:Charles Town'!AB51)</f>
        <v>17843.5</v>
      </c>
      <c r="AC50" s="5">
        <f>SUM('Mountaineer:Charles Town'!AC51)</f>
        <v>81599</v>
      </c>
      <c r="AD50" s="5">
        <f>SUM('Mountaineer:Charles Town'!AD51)</f>
        <v>7043</v>
      </c>
      <c r="AE50" s="5">
        <f>SUM('Mountaineer:Charles Town'!AE51)</f>
        <v>16773.5</v>
      </c>
      <c r="AF50" s="5">
        <f>SUM('Mountaineer:Charles Town'!AF51)</f>
        <v>2039766.44</v>
      </c>
      <c r="AG50" s="5">
        <f>SUM('Mountaineer:Charles Town'!AG51)</f>
        <v>713918.26</v>
      </c>
    </row>
    <row r="51" spans="1:33" x14ac:dyDescent="0.25">
      <c r="A51" s="17">
        <f t="shared" si="2"/>
        <v>44674</v>
      </c>
      <c r="B51" s="5">
        <f>SUM('Mountaineer:Charles Town'!B52)</f>
        <v>0</v>
      </c>
      <c r="C51" s="5">
        <f>SUM('Mountaineer:Charles Town'!C52)</f>
        <v>479592.25</v>
      </c>
      <c r="D51" s="5">
        <f>SUM('Mountaineer:Charles Town'!D52)</f>
        <v>-25362</v>
      </c>
      <c r="E51" s="5">
        <f>SUM('Mountaineer:Charles Town'!E52)</f>
        <v>10239</v>
      </c>
      <c r="F51" s="5">
        <f>SUM('Mountaineer:Charles Town'!F52)</f>
        <v>0</v>
      </c>
      <c r="G51" s="5">
        <f>SUM('Mountaineer:Charles Town'!G52)</f>
        <v>119663</v>
      </c>
      <c r="H51" s="5">
        <f>SUM('Mountaineer:Charles Town'!H52)</f>
        <v>18716.919999999998</v>
      </c>
      <c r="I51" s="5">
        <f>SUM('Mountaineer:Charles Town'!I52)</f>
        <v>16100</v>
      </c>
      <c r="J51" s="5">
        <f>SUM('Mountaineer:Charles Town'!J52)</f>
        <v>45085</v>
      </c>
      <c r="K51" s="5">
        <f>SUM('Mountaineer:Charles Town'!K52)</f>
        <v>42352</v>
      </c>
      <c r="L51" s="5">
        <f>SUM('Mountaineer:Charles Town'!L52)</f>
        <v>5309</v>
      </c>
      <c r="M51" s="5">
        <f>SUM('Mountaineer:Charles Town'!M52)</f>
        <v>32279</v>
      </c>
      <c r="N51" s="5">
        <f>SUM('Mountaineer:Charles Town'!N52)</f>
        <v>34915.5</v>
      </c>
      <c r="O51" s="5">
        <f>SUM('Mountaineer:Charles Town'!O52)</f>
        <v>227853</v>
      </c>
      <c r="P51" s="5">
        <f>SUM('Mountaineer:Charles Town'!P52)</f>
        <v>70855</v>
      </c>
      <c r="Q51" s="5">
        <f>SUM('Mountaineer:Charles Town'!Q52)</f>
        <v>25529.5</v>
      </c>
      <c r="R51" s="5">
        <f>SUM('Mountaineer:Charles Town'!R52)</f>
        <v>38917.25</v>
      </c>
      <c r="S51" s="5">
        <f>SUM('Mountaineer:Charles Town'!S52)</f>
        <v>85453</v>
      </c>
      <c r="T51" s="5">
        <f>SUM('Mountaineer:Charles Town'!T52)</f>
        <v>0</v>
      </c>
      <c r="U51" s="5">
        <f>SUM('Mountaineer:Charles Town'!U52)</f>
        <v>56464.92</v>
      </c>
      <c r="V51" s="5">
        <f>SUM('Mountaineer:Charles Town'!V52)</f>
        <v>278903.75</v>
      </c>
      <c r="W51" s="5">
        <f>SUM('Mountaineer:Charles Town'!W52)</f>
        <v>23893.5</v>
      </c>
      <c r="X51" s="5">
        <f>SUM('Mountaineer:Charles Town'!X52)</f>
        <v>-1065</v>
      </c>
      <c r="Y51" s="5">
        <f>SUM('Mountaineer:Charles Town'!Y52)</f>
        <v>0</v>
      </c>
      <c r="Z51" s="5">
        <f>SUM('Mountaineer:Charles Town'!Z52)</f>
        <v>0</v>
      </c>
      <c r="AA51" s="5">
        <f>SUM('Mountaineer:Charles Town'!AA52)</f>
        <v>32502</v>
      </c>
      <c r="AB51" s="5">
        <f>SUM('Mountaineer:Charles Town'!AB52)</f>
        <v>22067</v>
      </c>
      <c r="AC51" s="5">
        <f>SUM('Mountaineer:Charles Town'!AC52)</f>
        <v>83397</v>
      </c>
      <c r="AD51" s="5">
        <f>SUM('Mountaineer:Charles Town'!AD52)</f>
        <v>15027.5</v>
      </c>
      <c r="AE51" s="5">
        <f>SUM('Mountaineer:Charles Town'!AE52)</f>
        <v>24753</v>
      </c>
      <c r="AF51" s="5">
        <f>SUM('Mountaineer:Charles Town'!AF52)</f>
        <v>1763441.0899999999</v>
      </c>
      <c r="AG51" s="5">
        <f>SUM('Mountaineer:Charles Town'!AG52)</f>
        <v>617204.39</v>
      </c>
    </row>
    <row r="52" spans="1:33" x14ac:dyDescent="0.25">
      <c r="A52" s="17">
        <f t="shared" si="2"/>
        <v>44681</v>
      </c>
      <c r="B52" s="5">
        <f>SUM('Mountaineer:Charles Town'!B53)</f>
        <v>0</v>
      </c>
      <c r="C52" s="5">
        <f>SUM('Mountaineer:Charles Town'!C53)</f>
        <v>819449.5</v>
      </c>
      <c r="D52" s="5">
        <f>SUM('Mountaineer:Charles Town'!D53)</f>
        <v>194810.5</v>
      </c>
      <c r="E52" s="5">
        <f>SUM('Mountaineer:Charles Town'!E53)</f>
        <v>-3010</v>
      </c>
      <c r="F52" s="5">
        <f>SUM('Mountaineer:Charles Town'!F53)</f>
        <v>0</v>
      </c>
      <c r="G52" s="5">
        <f>SUM('Mountaineer:Charles Town'!G53)</f>
        <v>172847</v>
      </c>
      <c r="H52" s="5">
        <f>SUM('Mountaineer:Charles Town'!H53)</f>
        <v>24036.16</v>
      </c>
      <c r="I52" s="5">
        <f>SUM('Mountaineer:Charles Town'!I53)</f>
        <v>26319</v>
      </c>
      <c r="J52" s="5">
        <f>SUM('Mountaineer:Charles Town'!J53)</f>
        <v>761</v>
      </c>
      <c r="K52" s="5">
        <f>SUM('Mountaineer:Charles Town'!K53)</f>
        <v>21504</v>
      </c>
      <c r="L52" s="5">
        <f>SUM('Mountaineer:Charles Town'!L53)</f>
        <v>5739</v>
      </c>
      <c r="M52" s="5">
        <f>SUM('Mountaineer:Charles Town'!M53)</f>
        <v>74836</v>
      </c>
      <c r="N52" s="5">
        <f>SUM('Mountaineer:Charles Town'!N53)</f>
        <v>59072.75</v>
      </c>
      <c r="O52" s="5">
        <f>SUM('Mountaineer:Charles Town'!O53)</f>
        <v>110194</v>
      </c>
      <c r="P52" s="5">
        <f>SUM('Mountaineer:Charles Town'!P53)</f>
        <v>46726</v>
      </c>
      <c r="Q52" s="5">
        <f>SUM('Mountaineer:Charles Town'!Q53)</f>
        <v>27256</v>
      </c>
      <c r="R52" s="5">
        <f>SUM('Mountaineer:Charles Town'!R53)</f>
        <v>23633</v>
      </c>
      <c r="S52" s="5">
        <f>SUM('Mountaineer:Charles Town'!S53)</f>
        <v>85860</v>
      </c>
      <c r="T52" s="5">
        <f>SUM('Mountaineer:Charles Town'!T53)</f>
        <v>0</v>
      </c>
      <c r="U52" s="5">
        <f>SUM('Mountaineer:Charles Town'!U53)</f>
        <v>47597.13</v>
      </c>
      <c r="V52" s="5">
        <f>SUM('Mountaineer:Charles Town'!V53)</f>
        <v>185820.5</v>
      </c>
      <c r="W52" s="5">
        <f>SUM('Mountaineer:Charles Town'!W53)</f>
        <v>5422</v>
      </c>
      <c r="X52" s="5">
        <f>SUM('Mountaineer:Charles Town'!X53)</f>
        <v>55577</v>
      </c>
      <c r="Y52" s="5">
        <f>SUM('Mountaineer:Charles Town'!Y53)</f>
        <v>0</v>
      </c>
      <c r="Z52" s="5">
        <f>SUM('Mountaineer:Charles Town'!Z53)</f>
        <v>0</v>
      </c>
      <c r="AA52" s="5">
        <f>SUM('Mountaineer:Charles Town'!AA53)</f>
        <v>30205</v>
      </c>
      <c r="AB52" s="5">
        <f>SUM('Mountaineer:Charles Town'!AB53)</f>
        <v>1708.5</v>
      </c>
      <c r="AC52" s="5">
        <f>SUM('Mountaineer:Charles Town'!AC53)</f>
        <v>68556</v>
      </c>
      <c r="AD52" s="5">
        <f>SUM('Mountaineer:Charles Town'!AD53)</f>
        <v>13732</v>
      </c>
      <c r="AE52" s="5">
        <f>SUM('Mountaineer:Charles Town'!AE53)</f>
        <v>22571</v>
      </c>
      <c r="AF52" s="5">
        <f>SUM('Mountaineer:Charles Town'!AF53)</f>
        <v>2121223.04</v>
      </c>
      <c r="AG52" s="5">
        <f>SUM('Mountaineer:Charles Town'!AG53)</f>
        <v>742428.07</v>
      </c>
    </row>
    <row r="53" spans="1:33" x14ac:dyDescent="0.25">
      <c r="A53" s="17">
        <f t="shared" si="2"/>
        <v>44688</v>
      </c>
      <c r="B53" s="5">
        <f>SUM('Mountaineer:Charles Town'!B54)</f>
        <v>0</v>
      </c>
      <c r="C53" s="5">
        <f>SUM('Mountaineer:Charles Town'!C54)</f>
        <v>576487.5</v>
      </c>
      <c r="D53" s="5">
        <f>SUM('Mountaineer:Charles Town'!D54)</f>
        <v>183777</v>
      </c>
      <c r="E53" s="5">
        <f>SUM('Mountaineer:Charles Town'!E54)</f>
        <v>5602</v>
      </c>
      <c r="F53" s="5">
        <f>SUM('Mountaineer:Charles Town'!F54)</f>
        <v>0</v>
      </c>
      <c r="G53" s="5">
        <f>SUM('Mountaineer:Charles Town'!G54)</f>
        <v>140827</v>
      </c>
      <c r="H53" s="5">
        <f>SUM('Mountaineer:Charles Town'!H54)</f>
        <v>43019.24</v>
      </c>
      <c r="I53" s="5">
        <f>SUM('Mountaineer:Charles Town'!I54)</f>
        <v>76813</v>
      </c>
      <c r="J53" s="5">
        <f>SUM('Mountaineer:Charles Town'!J54)</f>
        <v>21432</v>
      </c>
      <c r="K53" s="5">
        <f>SUM('Mountaineer:Charles Town'!K54)</f>
        <v>42783</v>
      </c>
      <c r="L53" s="5">
        <f>SUM('Mountaineer:Charles Town'!L54)</f>
        <v>6741</v>
      </c>
      <c r="M53" s="5">
        <f>SUM('Mountaineer:Charles Town'!M54)</f>
        <v>74995</v>
      </c>
      <c r="N53" s="5">
        <f>SUM('Mountaineer:Charles Town'!N54)</f>
        <v>51064.5</v>
      </c>
      <c r="O53" s="5">
        <f>SUM('Mountaineer:Charles Town'!O54)</f>
        <v>121204.5</v>
      </c>
      <c r="P53" s="5">
        <f>SUM('Mountaineer:Charles Town'!P54)</f>
        <v>54819</v>
      </c>
      <c r="Q53" s="5">
        <f>SUM('Mountaineer:Charles Town'!Q54)</f>
        <v>26783</v>
      </c>
      <c r="R53" s="5">
        <f>SUM('Mountaineer:Charles Town'!R54)</f>
        <v>4909</v>
      </c>
      <c r="S53" s="5">
        <f>SUM('Mountaineer:Charles Town'!S54)</f>
        <v>95811</v>
      </c>
      <c r="T53" s="5">
        <f>SUM('Mountaineer:Charles Town'!T54)</f>
        <v>0</v>
      </c>
      <c r="U53" s="5">
        <f>SUM('Mountaineer:Charles Town'!U54)</f>
        <v>62013.5</v>
      </c>
      <c r="V53" s="5">
        <f>SUM('Mountaineer:Charles Town'!V54)</f>
        <v>319077.75</v>
      </c>
      <c r="W53" s="5">
        <f>SUM('Mountaineer:Charles Town'!W54)</f>
        <v>9068.25</v>
      </c>
      <c r="X53" s="5">
        <f>SUM('Mountaineer:Charles Town'!X54)</f>
        <v>30700.5</v>
      </c>
      <c r="Y53" s="5">
        <f>SUM('Mountaineer:Charles Town'!Y54)</f>
        <v>0</v>
      </c>
      <c r="Z53" s="5">
        <f>SUM('Mountaineer:Charles Town'!Z54)</f>
        <v>0</v>
      </c>
      <c r="AA53" s="5">
        <f>SUM('Mountaineer:Charles Town'!AA54)</f>
        <v>29296</v>
      </c>
      <c r="AB53" s="5">
        <f>SUM('Mountaineer:Charles Town'!AB54)</f>
        <v>16372</v>
      </c>
      <c r="AC53" s="5">
        <f>SUM('Mountaineer:Charles Town'!AC54)</f>
        <v>105844</v>
      </c>
      <c r="AD53" s="5">
        <f>SUM('Mountaineer:Charles Town'!AD54)</f>
        <v>11163.5</v>
      </c>
      <c r="AE53" s="5">
        <f>SUM('Mountaineer:Charles Town'!AE54)</f>
        <v>34029</v>
      </c>
      <c r="AF53" s="5">
        <f>SUM('Mountaineer:Charles Town'!AF54)</f>
        <v>2144632.2400000002</v>
      </c>
      <c r="AG53" s="5">
        <f>SUM('Mountaineer:Charles Town'!AG54)</f>
        <v>750621.29</v>
      </c>
    </row>
    <row r="54" spans="1:33" x14ac:dyDescent="0.25">
      <c r="A54" s="17">
        <f t="shared" si="2"/>
        <v>44695</v>
      </c>
      <c r="B54" s="5">
        <f>SUM('Mountaineer:Charles Town'!B55)</f>
        <v>0</v>
      </c>
      <c r="C54" s="5">
        <f>SUM('Mountaineer:Charles Town'!C55)</f>
        <v>681988.25</v>
      </c>
      <c r="D54" s="5">
        <f>SUM('Mountaineer:Charles Town'!D55)</f>
        <v>207507.5</v>
      </c>
      <c r="E54" s="5">
        <f>SUM('Mountaineer:Charles Town'!E55)</f>
        <v>14066</v>
      </c>
      <c r="F54" s="5">
        <f>SUM('Mountaineer:Charles Town'!F55)</f>
        <v>0</v>
      </c>
      <c r="G54" s="5">
        <f>SUM('Mountaineer:Charles Town'!G55)</f>
        <v>145698</v>
      </c>
      <c r="H54" s="5">
        <f>SUM('Mountaineer:Charles Town'!H55)</f>
        <v>12673.14</v>
      </c>
      <c r="I54" s="5">
        <f>SUM('Mountaineer:Charles Town'!I55)</f>
        <v>16596</v>
      </c>
      <c r="J54" s="5">
        <f>SUM('Mountaineer:Charles Town'!J55)</f>
        <v>35994</v>
      </c>
      <c r="K54" s="5">
        <f>SUM('Mountaineer:Charles Town'!K55)</f>
        <v>30161</v>
      </c>
      <c r="L54" s="5">
        <f>SUM('Mountaineer:Charles Town'!L55)</f>
        <v>5476</v>
      </c>
      <c r="M54" s="5">
        <f>SUM('Mountaineer:Charles Town'!M55)</f>
        <v>57324</v>
      </c>
      <c r="N54" s="5">
        <f>SUM('Mountaineer:Charles Town'!N55)</f>
        <v>30609</v>
      </c>
      <c r="O54" s="5">
        <f>SUM('Mountaineer:Charles Town'!O55)</f>
        <v>139638.5</v>
      </c>
      <c r="P54" s="5">
        <f>SUM('Mountaineer:Charles Town'!P55)</f>
        <v>63700</v>
      </c>
      <c r="Q54" s="5">
        <f>SUM('Mountaineer:Charles Town'!Q55)</f>
        <v>30662.5</v>
      </c>
      <c r="R54" s="5">
        <f>SUM('Mountaineer:Charles Town'!R55)</f>
        <v>25965</v>
      </c>
      <c r="S54" s="5">
        <f>SUM('Mountaineer:Charles Town'!S55)</f>
        <v>85244</v>
      </c>
      <c r="T54" s="5">
        <f>SUM('Mountaineer:Charles Town'!T55)</f>
        <v>0</v>
      </c>
      <c r="U54" s="5">
        <f>SUM('Mountaineer:Charles Town'!U55)</f>
        <v>67764.92</v>
      </c>
      <c r="V54" s="5">
        <f>SUM('Mountaineer:Charles Town'!V55)</f>
        <v>188872.5</v>
      </c>
      <c r="W54" s="5">
        <f>SUM('Mountaineer:Charles Town'!W55)</f>
        <v>0</v>
      </c>
      <c r="X54" s="5">
        <f>SUM('Mountaineer:Charles Town'!X55)</f>
        <v>39103.25</v>
      </c>
      <c r="Y54" s="5">
        <f>SUM('Mountaineer:Charles Town'!Y55)</f>
        <v>0</v>
      </c>
      <c r="Z54" s="5">
        <f>SUM('Mountaineer:Charles Town'!Z55)</f>
        <v>0</v>
      </c>
      <c r="AA54" s="5">
        <f>SUM('Mountaineer:Charles Town'!AA55)</f>
        <v>26986</v>
      </c>
      <c r="AB54" s="5">
        <f>SUM('Mountaineer:Charles Town'!AB55)</f>
        <v>7855</v>
      </c>
      <c r="AC54" s="5">
        <f>SUM('Mountaineer:Charles Town'!AC55)</f>
        <v>160511</v>
      </c>
      <c r="AD54" s="5">
        <f>SUM('Mountaineer:Charles Town'!AD55)</f>
        <v>14028</v>
      </c>
      <c r="AE54" s="5">
        <f>SUM('Mountaineer:Charles Town'!AE55)</f>
        <v>29950</v>
      </c>
      <c r="AF54" s="5">
        <f>SUM('Mountaineer:Charles Town'!AF55)</f>
        <v>2118373.56</v>
      </c>
      <c r="AG54" s="5">
        <f>SUM('Mountaineer:Charles Town'!AG55)</f>
        <v>741430.75</v>
      </c>
    </row>
    <row r="55" spans="1:33" x14ac:dyDescent="0.25">
      <c r="A55" s="17">
        <f t="shared" si="2"/>
        <v>44702</v>
      </c>
      <c r="B55" s="5">
        <f>SUM('Mountaineer:Charles Town'!B56)</f>
        <v>0</v>
      </c>
      <c r="C55" s="5">
        <f>SUM('Mountaineer:Charles Town'!C56)</f>
        <v>640297.91999999993</v>
      </c>
      <c r="D55" s="5">
        <f>SUM('Mountaineer:Charles Town'!D56)</f>
        <v>73511</v>
      </c>
      <c r="E55" s="5">
        <f>SUM('Mountaineer:Charles Town'!E56)</f>
        <v>2815</v>
      </c>
      <c r="F55" s="5">
        <f>SUM('Mountaineer:Charles Town'!F56)</f>
        <v>0</v>
      </c>
      <c r="G55" s="5">
        <f>SUM('Mountaineer:Charles Town'!G56)</f>
        <v>164080</v>
      </c>
      <c r="H55" s="5">
        <f>SUM('Mountaineer:Charles Town'!H56)</f>
        <v>7104.14</v>
      </c>
      <c r="I55" s="5">
        <f>SUM('Mountaineer:Charles Town'!I56)</f>
        <v>28527</v>
      </c>
      <c r="J55" s="5">
        <f>SUM('Mountaineer:Charles Town'!J56)</f>
        <v>26707</v>
      </c>
      <c r="K55" s="5">
        <f>SUM('Mountaineer:Charles Town'!K56)</f>
        <v>43147</v>
      </c>
      <c r="L55" s="5">
        <f>SUM('Mountaineer:Charles Town'!L56)</f>
        <v>13334</v>
      </c>
      <c r="M55" s="5">
        <f>SUM('Mountaineer:Charles Town'!M56)</f>
        <v>46244</v>
      </c>
      <c r="N55" s="5">
        <f>SUM('Mountaineer:Charles Town'!N56)</f>
        <v>30264.5</v>
      </c>
      <c r="O55" s="5">
        <f>SUM('Mountaineer:Charles Town'!O56)</f>
        <v>134782.5</v>
      </c>
      <c r="P55" s="5">
        <f>SUM('Mountaineer:Charles Town'!P56)</f>
        <v>43114</v>
      </c>
      <c r="Q55" s="5">
        <f>SUM('Mountaineer:Charles Town'!Q56)</f>
        <v>28831.5</v>
      </c>
      <c r="R55" s="5">
        <f>SUM('Mountaineer:Charles Town'!R56)</f>
        <v>13492</v>
      </c>
      <c r="S55" s="5">
        <f>SUM('Mountaineer:Charles Town'!S56)</f>
        <v>83822</v>
      </c>
      <c r="T55" s="5">
        <f>SUM('Mountaineer:Charles Town'!T56)</f>
        <v>0</v>
      </c>
      <c r="U55" s="5">
        <f>SUM('Mountaineer:Charles Town'!U56)</f>
        <v>17986.88</v>
      </c>
      <c r="V55" s="5">
        <f>SUM('Mountaineer:Charles Town'!V56)</f>
        <v>233255.75</v>
      </c>
      <c r="W55" s="5">
        <f>SUM('Mountaineer:Charles Town'!W56)</f>
        <v>0</v>
      </c>
      <c r="X55" s="5">
        <f>SUM('Mountaineer:Charles Town'!X56)</f>
        <v>34632.25</v>
      </c>
      <c r="Y55" s="5">
        <f>SUM('Mountaineer:Charles Town'!Y56)</f>
        <v>0</v>
      </c>
      <c r="Z55" s="5">
        <f>SUM('Mountaineer:Charles Town'!Z56)</f>
        <v>0</v>
      </c>
      <c r="AA55" s="5">
        <f>SUM('Mountaineer:Charles Town'!AA56)</f>
        <v>18813</v>
      </c>
      <c r="AB55" s="5">
        <f>SUM('Mountaineer:Charles Town'!AB56)</f>
        <v>6074</v>
      </c>
      <c r="AC55" s="5">
        <f>SUM('Mountaineer:Charles Town'!AC56)</f>
        <v>25263</v>
      </c>
      <c r="AD55" s="5">
        <f>SUM('Mountaineer:Charles Town'!AD56)</f>
        <v>12324.5</v>
      </c>
      <c r="AE55" s="5">
        <f>SUM('Mountaineer:Charles Town'!AE56)</f>
        <v>18968</v>
      </c>
      <c r="AF55" s="5">
        <f>SUM('Mountaineer:Charles Town'!AF56)</f>
        <v>1747390.94</v>
      </c>
      <c r="AG55" s="5">
        <f>SUM('Mountaineer:Charles Town'!AG56)</f>
        <v>611586.84000000008</v>
      </c>
    </row>
    <row r="56" spans="1:33" x14ac:dyDescent="0.25">
      <c r="A56" s="17">
        <f t="shared" si="2"/>
        <v>44709</v>
      </c>
      <c r="B56" s="5">
        <f>SUM('Mountaineer:Charles Town'!B57)</f>
        <v>0</v>
      </c>
      <c r="C56" s="5">
        <f>SUM('Mountaineer:Charles Town'!C57)</f>
        <v>722004</v>
      </c>
      <c r="D56" s="5">
        <f>SUM('Mountaineer:Charles Town'!D57)</f>
        <v>94880</v>
      </c>
      <c r="E56" s="5">
        <f>SUM('Mountaineer:Charles Town'!E57)</f>
        <v>6248</v>
      </c>
      <c r="F56" s="5">
        <f>SUM('Mountaineer:Charles Town'!F57)</f>
        <v>0</v>
      </c>
      <c r="G56" s="5">
        <f>SUM('Mountaineer:Charles Town'!G57)</f>
        <v>262645.33999999997</v>
      </c>
      <c r="H56" s="5">
        <f>SUM('Mountaineer:Charles Town'!H57)</f>
        <v>20371.55</v>
      </c>
      <c r="I56" s="5">
        <f>SUM('Mountaineer:Charles Town'!I57)</f>
        <v>31681</v>
      </c>
      <c r="J56" s="5">
        <f>SUM('Mountaineer:Charles Town'!J57)</f>
        <v>35067</v>
      </c>
      <c r="K56" s="5">
        <f>SUM('Mountaineer:Charles Town'!K57)</f>
        <v>61904</v>
      </c>
      <c r="L56" s="5">
        <f>SUM('Mountaineer:Charles Town'!L57)</f>
        <v>8200</v>
      </c>
      <c r="M56" s="5">
        <f>SUM('Mountaineer:Charles Town'!M57)</f>
        <v>34712</v>
      </c>
      <c r="N56" s="5">
        <f>SUM('Mountaineer:Charles Town'!N57)</f>
        <v>37581</v>
      </c>
      <c r="O56" s="5">
        <f>SUM('Mountaineer:Charles Town'!O57)</f>
        <v>147308</v>
      </c>
      <c r="P56" s="5">
        <f>SUM('Mountaineer:Charles Town'!P57)</f>
        <v>61905</v>
      </c>
      <c r="Q56" s="5">
        <f>SUM('Mountaineer:Charles Town'!Q57)</f>
        <v>35666</v>
      </c>
      <c r="R56" s="5">
        <f>SUM('Mountaineer:Charles Town'!R57)</f>
        <v>27619.75</v>
      </c>
      <c r="S56" s="5">
        <f>SUM('Mountaineer:Charles Town'!S57)</f>
        <v>90463</v>
      </c>
      <c r="T56" s="5">
        <f>SUM('Mountaineer:Charles Town'!T57)</f>
        <v>0</v>
      </c>
      <c r="U56" s="5">
        <f>SUM('Mountaineer:Charles Town'!U57)</f>
        <v>4727.8</v>
      </c>
      <c r="V56" s="5">
        <f>SUM('Mountaineer:Charles Town'!V57)</f>
        <v>262217.5</v>
      </c>
      <c r="W56" s="5">
        <f>SUM('Mountaineer:Charles Town'!W57)</f>
        <v>0</v>
      </c>
      <c r="X56" s="5">
        <f>SUM('Mountaineer:Charles Town'!X57)</f>
        <v>38705.75</v>
      </c>
      <c r="Y56" s="5">
        <f>SUM('Mountaineer:Charles Town'!Y57)</f>
        <v>0</v>
      </c>
      <c r="Z56" s="5">
        <f>SUM('Mountaineer:Charles Town'!Z57)</f>
        <v>3443.81</v>
      </c>
      <c r="AA56" s="5">
        <f>SUM('Mountaineer:Charles Town'!AA57)</f>
        <v>21218</v>
      </c>
      <c r="AB56" s="5">
        <f>SUM('Mountaineer:Charles Town'!AB57)</f>
        <v>10370.5</v>
      </c>
      <c r="AC56" s="5">
        <f>SUM('Mountaineer:Charles Town'!AC57)</f>
        <v>98478</v>
      </c>
      <c r="AD56" s="5">
        <f>SUM('Mountaineer:Charles Town'!AD57)</f>
        <v>20442</v>
      </c>
      <c r="AE56" s="5">
        <f>SUM('Mountaineer:Charles Town'!AE57)</f>
        <v>31954</v>
      </c>
      <c r="AF56" s="5">
        <f>SUM('Mountaineer:Charles Town'!AF57)</f>
        <v>2169813</v>
      </c>
      <c r="AG56" s="5">
        <f>SUM('Mountaineer:Charles Town'!AG57)</f>
        <v>759434.56</v>
      </c>
    </row>
    <row r="57" spans="1:33" x14ac:dyDescent="0.25">
      <c r="A57" s="17">
        <f t="shared" si="2"/>
        <v>44716</v>
      </c>
      <c r="B57" s="5">
        <f>SUM('Mountaineer:Charles Town'!B58)</f>
        <v>0</v>
      </c>
      <c r="C57" s="5">
        <f>SUM('Mountaineer:Charles Town'!C58)</f>
        <v>596904</v>
      </c>
      <c r="D57" s="5">
        <f>SUM('Mountaineer:Charles Town'!D58)</f>
        <v>148538</v>
      </c>
      <c r="E57" s="5">
        <f>SUM('Mountaineer:Charles Town'!E58)</f>
        <v>9253</v>
      </c>
      <c r="F57" s="5">
        <f>SUM('Mountaineer:Charles Town'!F58)</f>
        <v>0</v>
      </c>
      <c r="G57" s="5">
        <f>SUM('Mountaineer:Charles Town'!G58)</f>
        <v>8398.2099999999991</v>
      </c>
      <c r="H57" s="5">
        <f>SUM('Mountaineer:Charles Town'!H58)</f>
        <v>25223.63</v>
      </c>
      <c r="I57" s="5">
        <f>SUM('Mountaineer:Charles Town'!I58)</f>
        <v>48212</v>
      </c>
      <c r="J57" s="5">
        <f>SUM('Mountaineer:Charles Town'!J58)</f>
        <v>35893</v>
      </c>
      <c r="K57" s="5">
        <f>SUM('Mountaineer:Charles Town'!K58)</f>
        <v>46001</v>
      </c>
      <c r="L57" s="5">
        <f>SUM('Mountaineer:Charles Town'!L58)</f>
        <v>9387</v>
      </c>
      <c r="M57" s="5">
        <f>SUM('Mountaineer:Charles Town'!M58)</f>
        <v>38317</v>
      </c>
      <c r="N57" s="5">
        <f>SUM('Mountaineer:Charles Town'!N58)</f>
        <v>60268</v>
      </c>
      <c r="O57" s="5">
        <f>SUM('Mountaineer:Charles Town'!O58)</f>
        <v>143602</v>
      </c>
      <c r="P57" s="5">
        <f>SUM('Mountaineer:Charles Town'!P58)</f>
        <v>48200</v>
      </c>
      <c r="Q57" s="5">
        <f>SUM('Mountaineer:Charles Town'!Q58)</f>
        <v>22410</v>
      </c>
      <c r="R57" s="5">
        <f>SUM('Mountaineer:Charles Town'!R58)</f>
        <v>47773.25</v>
      </c>
      <c r="S57" s="5">
        <f>SUM('Mountaineer:Charles Town'!S58)</f>
        <v>86901</v>
      </c>
      <c r="T57" s="5">
        <f>SUM('Mountaineer:Charles Town'!T58)</f>
        <v>330</v>
      </c>
      <c r="U57" s="5">
        <f>SUM('Mountaineer:Charles Town'!U58)</f>
        <v>93202.75</v>
      </c>
      <c r="V57" s="5">
        <f>SUM('Mountaineer:Charles Town'!V58)</f>
        <v>226189.5</v>
      </c>
      <c r="W57" s="5">
        <f>SUM('Mountaineer:Charles Town'!W58)</f>
        <v>0</v>
      </c>
      <c r="X57" s="5">
        <f>SUM('Mountaineer:Charles Town'!X58)</f>
        <v>30390</v>
      </c>
      <c r="Y57" s="5">
        <f>SUM('Mountaineer:Charles Town'!Y58)</f>
        <v>0</v>
      </c>
      <c r="Z57" s="5">
        <f>SUM('Mountaineer:Charles Town'!Z58)</f>
        <v>6433.98</v>
      </c>
      <c r="AA57" s="5">
        <f>SUM('Mountaineer:Charles Town'!AA58)</f>
        <v>36368</v>
      </c>
      <c r="AB57" s="5">
        <f>SUM('Mountaineer:Charles Town'!AB58)</f>
        <v>20142</v>
      </c>
      <c r="AC57" s="5">
        <f>SUM('Mountaineer:Charles Town'!AC58)</f>
        <v>49456</v>
      </c>
      <c r="AD57" s="5">
        <f>SUM('Mountaineer:Charles Town'!AD58)</f>
        <v>18443.5</v>
      </c>
      <c r="AE57" s="5">
        <f>SUM('Mountaineer:Charles Town'!AE58)</f>
        <v>44637.5</v>
      </c>
      <c r="AF57" s="5">
        <f>SUM('Mountaineer:Charles Town'!AF58)</f>
        <v>1900874.3199999998</v>
      </c>
      <c r="AG57" s="5">
        <f>SUM('Mountaineer:Charles Town'!AG58)</f>
        <v>665306.01</v>
      </c>
    </row>
    <row r="58" spans="1:33" x14ac:dyDescent="0.25">
      <c r="A58" s="17">
        <f t="shared" si="2"/>
        <v>44723</v>
      </c>
      <c r="B58" s="5">
        <f>SUM('Mountaineer:Charles Town'!B59)</f>
        <v>0</v>
      </c>
      <c r="C58" s="5">
        <f>SUM('Mountaineer:Charles Town'!C59)</f>
        <v>624589.75</v>
      </c>
      <c r="D58" s="5">
        <f>SUM('Mountaineer:Charles Town'!D59)</f>
        <v>228591</v>
      </c>
      <c r="E58" s="5">
        <f>SUM('Mountaineer:Charles Town'!E59)</f>
        <v>0</v>
      </c>
      <c r="F58" s="5">
        <f>SUM('Mountaineer:Charles Town'!F59)</f>
        <v>0</v>
      </c>
      <c r="G58" s="5">
        <f>SUM('Mountaineer:Charles Town'!G59)</f>
        <v>259947.74</v>
      </c>
      <c r="H58" s="5">
        <f>SUM('Mountaineer:Charles Town'!H59)</f>
        <v>23038.03</v>
      </c>
      <c r="I58" s="5">
        <f>SUM('Mountaineer:Charles Town'!I59)</f>
        <v>10256</v>
      </c>
      <c r="J58" s="5">
        <f>SUM('Mountaineer:Charles Town'!J59)</f>
        <v>39519</v>
      </c>
      <c r="K58" s="5">
        <f>SUM('Mountaineer:Charles Town'!K59)</f>
        <v>46707</v>
      </c>
      <c r="L58" s="5">
        <f>SUM('Mountaineer:Charles Town'!L59)</f>
        <v>1846</v>
      </c>
      <c r="M58" s="5">
        <f>SUM('Mountaineer:Charles Town'!M59)</f>
        <v>40789</v>
      </c>
      <c r="N58" s="5">
        <f>SUM('Mountaineer:Charles Town'!N59)</f>
        <v>37227</v>
      </c>
      <c r="O58" s="5">
        <f>SUM('Mountaineer:Charles Town'!O59)</f>
        <v>17204</v>
      </c>
      <c r="P58" s="5">
        <f>SUM('Mountaineer:Charles Town'!P59)</f>
        <v>59242</v>
      </c>
      <c r="Q58" s="5">
        <f>SUM('Mountaineer:Charles Town'!Q59)</f>
        <v>13395</v>
      </c>
      <c r="R58" s="5">
        <f>SUM('Mountaineer:Charles Town'!R59)</f>
        <v>48117</v>
      </c>
      <c r="S58" s="5">
        <f>SUM('Mountaineer:Charles Town'!S59)</f>
        <v>82263</v>
      </c>
      <c r="T58" s="5">
        <f>SUM('Mountaineer:Charles Town'!T59)</f>
        <v>0</v>
      </c>
      <c r="U58" s="5">
        <f>SUM('Mountaineer:Charles Town'!U59)</f>
        <v>30484.89</v>
      </c>
      <c r="V58" s="5">
        <f>SUM('Mountaineer:Charles Town'!V59)</f>
        <v>161868.75</v>
      </c>
      <c r="W58" s="5">
        <f>SUM('Mountaineer:Charles Town'!W59)</f>
        <v>0</v>
      </c>
      <c r="X58" s="5">
        <f>SUM('Mountaineer:Charles Town'!X59)</f>
        <v>50383.75</v>
      </c>
      <c r="Y58" s="5">
        <f>SUM('Mountaineer:Charles Town'!Y59)</f>
        <v>0</v>
      </c>
      <c r="Z58" s="5">
        <f>SUM('Mountaineer:Charles Town'!Z59)</f>
        <v>16500.060000000001</v>
      </c>
      <c r="AA58" s="5">
        <f>SUM('Mountaineer:Charles Town'!AA59)</f>
        <v>16761</v>
      </c>
      <c r="AB58" s="5">
        <f>SUM('Mountaineer:Charles Town'!AB59)</f>
        <v>11255.5</v>
      </c>
      <c r="AC58" s="5">
        <f>SUM('Mountaineer:Charles Town'!AC59)</f>
        <v>101057</v>
      </c>
      <c r="AD58" s="5">
        <f>SUM('Mountaineer:Charles Town'!AD59)</f>
        <v>21267.5</v>
      </c>
      <c r="AE58" s="5">
        <f>SUM('Mountaineer:Charles Town'!AE59)</f>
        <v>8603</v>
      </c>
      <c r="AF58" s="5">
        <f>SUM('Mountaineer:Charles Town'!AF59)</f>
        <v>1950912.97</v>
      </c>
      <c r="AG58" s="5">
        <f>SUM('Mountaineer:Charles Town'!AG59)</f>
        <v>682819.55</v>
      </c>
    </row>
    <row r="59" spans="1:33" x14ac:dyDescent="0.25">
      <c r="A59" s="17">
        <f t="shared" si="2"/>
        <v>44730</v>
      </c>
      <c r="B59" s="5">
        <f>SUM('Mountaineer:Charles Town'!B60)</f>
        <v>0</v>
      </c>
      <c r="C59" s="5">
        <f>SUM('Mountaineer:Charles Town'!C60)</f>
        <v>649082</v>
      </c>
      <c r="D59" s="5">
        <f>SUM('Mountaineer:Charles Town'!D60)</f>
        <v>-20682.5</v>
      </c>
      <c r="E59" s="5">
        <f>SUM('Mountaineer:Charles Town'!E60)</f>
        <v>0</v>
      </c>
      <c r="F59" s="5">
        <f>SUM('Mountaineer:Charles Town'!F60)</f>
        <v>0</v>
      </c>
      <c r="G59" s="5">
        <f>SUM('Mountaineer:Charles Town'!G60)</f>
        <v>71310.66</v>
      </c>
      <c r="H59" s="5">
        <f>SUM('Mountaineer:Charles Town'!H60)</f>
        <v>16761.099999999999</v>
      </c>
      <c r="I59" s="5">
        <f>SUM('Mountaineer:Charles Town'!I60)</f>
        <v>37931</v>
      </c>
      <c r="J59" s="5">
        <f>SUM('Mountaineer:Charles Town'!J60)</f>
        <v>47739</v>
      </c>
      <c r="K59" s="5">
        <f>SUM('Mountaineer:Charles Town'!K60)</f>
        <v>40370.5</v>
      </c>
      <c r="L59" s="5">
        <f>SUM('Mountaineer:Charles Town'!L60)</f>
        <v>539</v>
      </c>
      <c r="M59" s="5">
        <f>SUM('Mountaineer:Charles Town'!M60)</f>
        <v>32359</v>
      </c>
      <c r="N59" s="5">
        <f>SUM('Mountaineer:Charles Town'!N60)</f>
        <v>-29868.75</v>
      </c>
      <c r="O59" s="5">
        <f>SUM('Mountaineer:Charles Town'!O60)</f>
        <v>220683</v>
      </c>
      <c r="P59" s="5">
        <f>SUM('Mountaineer:Charles Town'!P60)</f>
        <v>48304</v>
      </c>
      <c r="Q59" s="5">
        <f>SUM('Mountaineer:Charles Town'!Q60)</f>
        <v>16958.5</v>
      </c>
      <c r="R59" s="5">
        <f>SUM('Mountaineer:Charles Town'!R60)</f>
        <v>12620.75</v>
      </c>
      <c r="S59" s="5">
        <f>SUM('Mountaineer:Charles Town'!S60)</f>
        <v>81023</v>
      </c>
      <c r="T59" s="5">
        <f>SUM('Mountaineer:Charles Town'!T60)</f>
        <v>645</v>
      </c>
      <c r="U59" s="5">
        <f>SUM('Mountaineer:Charles Town'!U60)</f>
        <v>29598.52</v>
      </c>
      <c r="V59" s="5">
        <f>SUM('Mountaineer:Charles Town'!V60)</f>
        <v>249123.25</v>
      </c>
      <c r="W59" s="5">
        <f>SUM('Mountaineer:Charles Town'!W60)</f>
        <v>0</v>
      </c>
      <c r="X59" s="5">
        <f>SUM('Mountaineer:Charles Town'!X60)</f>
        <v>48530.5</v>
      </c>
      <c r="Y59" s="5">
        <f>SUM('Mountaineer:Charles Town'!Y60)</f>
        <v>0</v>
      </c>
      <c r="Z59" s="5">
        <f>SUM('Mountaineer:Charles Town'!Z60)</f>
        <v>16577.400000000001</v>
      </c>
      <c r="AA59" s="5">
        <f>SUM('Mountaineer:Charles Town'!AA60)</f>
        <v>21747</v>
      </c>
      <c r="AB59" s="5">
        <f>SUM('Mountaineer:Charles Town'!AB60)</f>
        <v>9492</v>
      </c>
      <c r="AC59" s="5">
        <f>SUM('Mountaineer:Charles Town'!AC60)</f>
        <v>132639</v>
      </c>
      <c r="AD59" s="5">
        <f>SUM('Mountaineer:Charles Town'!AD60)</f>
        <v>20186.5</v>
      </c>
      <c r="AE59" s="5">
        <f>SUM('Mountaineer:Charles Town'!AE60)</f>
        <v>21024.5</v>
      </c>
      <c r="AF59" s="5">
        <f>SUM('Mountaineer:Charles Town'!AF60)</f>
        <v>1774693.9300000002</v>
      </c>
      <c r="AG59" s="5">
        <f>SUM('Mountaineer:Charles Town'!AG60)</f>
        <v>621142.88</v>
      </c>
    </row>
    <row r="60" spans="1:33" x14ac:dyDescent="0.25">
      <c r="A60" s="17">
        <f t="shared" si="2"/>
        <v>44737</v>
      </c>
      <c r="B60" s="5">
        <f>SUM('Mountaineer:Charles Town'!B61)</f>
        <v>0</v>
      </c>
      <c r="C60" s="5">
        <f>SUM('Mountaineer:Charles Town'!C61)</f>
        <v>444072.01</v>
      </c>
      <c r="D60" s="5">
        <f>SUM('Mountaineer:Charles Town'!D61)</f>
        <v>143884</v>
      </c>
      <c r="E60" s="5">
        <f>SUM('Mountaineer:Charles Town'!E61)</f>
        <v>0</v>
      </c>
      <c r="F60" s="5">
        <f>SUM('Mountaineer:Charles Town'!F61)</f>
        <v>0</v>
      </c>
      <c r="G60" s="5">
        <f>SUM('Mountaineer:Charles Town'!G61)</f>
        <v>187387.66</v>
      </c>
      <c r="H60" s="5">
        <f>SUM('Mountaineer:Charles Town'!H61)</f>
        <v>16880.13</v>
      </c>
      <c r="I60" s="5">
        <f>SUM('Mountaineer:Charles Town'!I61)</f>
        <v>32570</v>
      </c>
      <c r="J60" s="5">
        <f>SUM('Mountaineer:Charles Town'!J61)</f>
        <v>60006</v>
      </c>
      <c r="K60" s="5">
        <f>SUM('Mountaineer:Charles Town'!K61)</f>
        <v>50942.5</v>
      </c>
      <c r="L60" s="5">
        <f>SUM('Mountaineer:Charles Town'!L61)</f>
        <v>7583</v>
      </c>
      <c r="M60" s="5">
        <f>SUM('Mountaineer:Charles Town'!M61)</f>
        <v>40067</v>
      </c>
      <c r="N60" s="5">
        <f>SUM('Mountaineer:Charles Town'!N61)</f>
        <v>73687.5</v>
      </c>
      <c r="O60" s="5">
        <f>SUM('Mountaineer:Charles Town'!O61)</f>
        <v>189191.5</v>
      </c>
      <c r="P60" s="5">
        <f>SUM('Mountaineer:Charles Town'!P61)</f>
        <v>66196</v>
      </c>
      <c r="Q60" s="5">
        <f>SUM('Mountaineer:Charles Town'!Q61)</f>
        <v>53348</v>
      </c>
      <c r="R60" s="5">
        <f>SUM('Mountaineer:Charles Town'!R61)</f>
        <v>20564.25</v>
      </c>
      <c r="S60" s="5">
        <f>SUM('Mountaineer:Charles Town'!S61)</f>
        <v>80877</v>
      </c>
      <c r="T60" s="5">
        <f>SUM('Mountaineer:Charles Town'!T61)</f>
        <v>0</v>
      </c>
      <c r="U60" s="5">
        <f>SUM('Mountaineer:Charles Town'!U61)</f>
        <v>80002.39</v>
      </c>
      <c r="V60" s="5">
        <f>SUM('Mountaineer:Charles Town'!V61)</f>
        <v>234752</v>
      </c>
      <c r="W60" s="5">
        <f>SUM('Mountaineer:Charles Town'!W61)</f>
        <v>0</v>
      </c>
      <c r="X60" s="5">
        <f>SUM('Mountaineer:Charles Town'!X61)</f>
        <v>89929.75</v>
      </c>
      <c r="Y60" s="5">
        <f>SUM('Mountaineer:Charles Town'!Y61)</f>
        <v>0</v>
      </c>
      <c r="Z60" s="5">
        <f>SUM('Mountaineer:Charles Town'!Z61)</f>
        <v>4569.2599999999993</v>
      </c>
      <c r="AA60" s="23">
        <f>SUM('Mountaineer:Charles Town'!AA61)</f>
        <v>26520</v>
      </c>
      <c r="AB60" s="5">
        <f>SUM('Mountaineer:Charles Town'!AB61)</f>
        <v>-3294</v>
      </c>
      <c r="AC60" s="5">
        <f>SUM('Mountaineer:Charles Town'!AC61)</f>
        <v>88320</v>
      </c>
      <c r="AD60" s="5">
        <f>SUM('Mountaineer:Charles Town'!AD61)</f>
        <v>14256.5</v>
      </c>
      <c r="AE60" s="5">
        <f>SUM('Mountaineer:Charles Town'!AE61)</f>
        <v>7018.5</v>
      </c>
      <c r="AF60" s="5">
        <f>SUM('Mountaineer:Charles Town'!AF61)</f>
        <v>2009330.9500000002</v>
      </c>
      <c r="AG60" s="5">
        <f>SUM('Mountaineer:Charles Town'!AG61)</f>
        <v>703265.83</v>
      </c>
    </row>
    <row r="61" spans="1:33" x14ac:dyDescent="0.25">
      <c r="A61" s="24" t="s">
        <v>43</v>
      </c>
      <c r="B61" s="5">
        <f>SUM('Mountaineer:Charles Town'!B62)</f>
        <v>0</v>
      </c>
      <c r="C61" s="5">
        <f>SUM('Mountaineer:Charles Town'!C62)</f>
        <v>507706</v>
      </c>
      <c r="D61" s="5">
        <f>SUM('Mountaineer:Charles Town'!D62)</f>
        <v>-46309.5</v>
      </c>
      <c r="E61" s="5">
        <f>SUM('Mountaineer:Charles Town'!E62)</f>
        <v>0</v>
      </c>
      <c r="F61" s="5">
        <f>SUM('Mountaineer:Charles Town'!F62)</f>
        <v>0</v>
      </c>
      <c r="G61" s="5">
        <f>SUM('Mountaineer:Charles Town'!G62)</f>
        <v>120277.79</v>
      </c>
      <c r="H61" s="5">
        <f>SUM('Mountaineer:Charles Town'!H62)</f>
        <v>8018.2199999999993</v>
      </c>
      <c r="I61" s="5">
        <f>SUM('Mountaineer:Charles Town'!I62)</f>
        <v>-9329</v>
      </c>
      <c r="J61" s="5">
        <f>SUM('Mountaineer:Charles Town'!J62)</f>
        <v>25322</v>
      </c>
      <c r="K61" s="5">
        <f>SUM('Mountaineer:Charles Town'!K62)</f>
        <v>14338</v>
      </c>
      <c r="L61" s="5">
        <f>SUM('Mountaineer:Charles Town'!L62)</f>
        <v>748</v>
      </c>
      <c r="M61" s="5">
        <f>SUM('Mountaineer:Charles Town'!M62)</f>
        <v>26333</v>
      </c>
      <c r="N61" s="5">
        <f>SUM('Mountaineer:Charles Town'!N62)</f>
        <v>37482.5</v>
      </c>
      <c r="O61" s="5">
        <f>SUM('Mountaineer:Charles Town'!O62)</f>
        <v>138918</v>
      </c>
      <c r="P61" s="5">
        <f>SUM('Mountaineer:Charles Town'!P62)</f>
        <v>20474</v>
      </c>
      <c r="Q61" s="5">
        <f>SUM('Mountaineer:Charles Town'!Q62)</f>
        <v>16429.5</v>
      </c>
      <c r="R61" s="5">
        <f>SUM('Mountaineer:Charles Town'!R62)</f>
        <v>28119</v>
      </c>
      <c r="S61" s="5">
        <f>SUM('Mountaineer:Charles Town'!S62)</f>
        <v>38849</v>
      </c>
      <c r="T61" s="5">
        <f>SUM('Mountaineer:Charles Town'!T62)</f>
        <v>855</v>
      </c>
      <c r="U61" s="5">
        <f>SUM('Mountaineer:Charles Town'!U62)</f>
        <v>13895.579999999998</v>
      </c>
      <c r="V61" s="5">
        <f>SUM('Mountaineer:Charles Town'!V62)</f>
        <v>42854.5</v>
      </c>
      <c r="W61" s="5">
        <f>SUM('Mountaineer:Charles Town'!W62)</f>
        <v>0</v>
      </c>
      <c r="X61" s="5">
        <f>SUM('Mountaineer:Charles Town'!X62)</f>
        <v>-27001.25</v>
      </c>
      <c r="Y61" s="5">
        <f>SUM('Mountaineer:Charles Town'!Y62)</f>
        <v>0</v>
      </c>
      <c r="Z61" s="5">
        <f>SUM('Mountaineer:Charles Town'!Z62)</f>
        <v>-1741.7499999999995</v>
      </c>
      <c r="AA61" s="23">
        <f>SUM('Mountaineer:Charles Town'!AA62)</f>
        <v>12059.5</v>
      </c>
      <c r="AB61" s="5">
        <f>SUM('Mountaineer:Charles Town'!AB62)</f>
        <v>11417.5</v>
      </c>
      <c r="AC61" s="5">
        <f>SUM('Mountaineer:Charles Town'!AC62)</f>
        <v>32418.5</v>
      </c>
      <c r="AD61" s="5">
        <f>SUM('Mountaineer:Charles Town'!AD62)</f>
        <v>4268</v>
      </c>
      <c r="AE61" s="5">
        <f>SUM('Mountaineer:Charles Town'!AE62)</f>
        <v>7876.5</v>
      </c>
      <c r="AF61" s="5">
        <f>SUM('Mountaineer:Charles Town'!AF62)</f>
        <v>1024278.5899999999</v>
      </c>
      <c r="AG61" s="5">
        <f>SUM('Mountaineer:Charles Town'!AG62)</f>
        <v>358497.52</v>
      </c>
    </row>
    <row r="62" spans="1:33" x14ac:dyDescent="0.25">
      <c r="A62" s="17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ht="15" customHeight="1" thickBot="1" x14ac:dyDescent="0.3">
      <c r="B63" s="6">
        <f t="shared" ref="B63:AG63" si="3">SUM(B9:B62)</f>
        <v>0</v>
      </c>
      <c r="C63" s="6">
        <f t="shared" si="3"/>
        <v>33633773.930000007</v>
      </c>
      <c r="D63" s="6">
        <f t="shared" si="3"/>
        <v>7145906.5</v>
      </c>
      <c r="E63" s="6">
        <f t="shared" si="3"/>
        <v>728581.5</v>
      </c>
      <c r="F63" s="6">
        <f t="shared" si="3"/>
        <v>367561</v>
      </c>
      <c r="G63" s="6">
        <f t="shared" si="3"/>
        <v>9357899.4000000004</v>
      </c>
      <c r="H63" s="6">
        <f t="shared" si="3"/>
        <v>559054.77999999991</v>
      </c>
      <c r="I63" s="6">
        <f t="shared" si="3"/>
        <v>1382690.5</v>
      </c>
      <c r="J63" s="6">
        <f t="shared" si="3"/>
        <v>1709004</v>
      </c>
      <c r="K63" s="6">
        <f t="shared" si="3"/>
        <v>2225378</v>
      </c>
      <c r="L63" s="6">
        <f t="shared" si="3"/>
        <v>701027</v>
      </c>
      <c r="M63" s="6">
        <f t="shared" si="3"/>
        <v>1224821</v>
      </c>
      <c r="N63" s="6">
        <f t="shared" si="3"/>
        <v>2348486</v>
      </c>
      <c r="O63" s="6">
        <f t="shared" si="3"/>
        <v>7166700.25</v>
      </c>
      <c r="P63" s="6">
        <f t="shared" si="3"/>
        <v>2849008</v>
      </c>
      <c r="Q63" s="6">
        <f t="shared" si="3"/>
        <v>1374586.5</v>
      </c>
      <c r="R63" s="6">
        <f t="shared" si="3"/>
        <v>1392272.25</v>
      </c>
      <c r="S63" s="6">
        <f t="shared" si="3"/>
        <v>4161889</v>
      </c>
      <c r="T63" s="6">
        <f t="shared" si="3"/>
        <v>1830</v>
      </c>
      <c r="U63" s="6">
        <f t="shared" si="3"/>
        <v>2646636.8099999996</v>
      </c>
      <c r="V63" s="6">
        <f t="shared" si="3"/>
        <v>12355006.5</v>
      </c>
      <c r="W63" s="6">
        <f t="shared" si="3"/>
        <v>513300.5</v>
      </c>
      <c r="X63" s="6">
        <f t="shared" si="3"/>
        <v>1682874</v>
      </c>
      <c r="Y63" s="6">
        <f t="shared" si="3"/>
        <v>0</v>
      </c>
      <c r="Z63" s="6">
        <f t="shared" si="3"/>
        <v>45782.76</v>
      </c>
      <c r="AA63" s="6">
        <f t="shared" si="3"/>
        <v>691511.5</v>
      </c>
      <c r="AB63" s="6">
        <f t="shared" si="3"/>
        <v>249242</v>
      </c>
      <c r="AC63" s="6">
        <f t="shared" si="3"/>
        <v>5113647.0199999996</v>
      </c>
      <c r="AD63" s="6">
        <f t="shared" si="3"/>
        <v>391522.5</v>
      </c>
      <c r="AE63" s="6">
        <f t="shared" si="3"/>
        <v>1394030.5</v>
      </c>
      <c r="AF63" s="6">
        <f t="shared" si="3"/>
        <v>103414023.70000002</v>
      </c>
      <c r="AG63" s="6">
        <f t="shared" si="3"/>
        <v>36194908.619999997</v>
      </c>
    </row>
    <row r="64" spans="1:33" ht="15" customHeight="1" thickTop="1" x14ac:dyDescent="0.25"/>
    <row r="65" spans="1:1" ht="15" customHeight="1" x14ac:dyDescent="0.25">
      <c r="A65" s="13" t="s">
        <v>37</v>
      </c>
    </row>
    <row r="66" spans="1:1" ht="15" customHeight="1" x14ac:dyDescent="0.25">
      <c r="A66" s="13" t="s">
        <v>44</v>
      </c>
    </row>
  </sheetData>
  <mergeCells count="4">
    <mergeCell ref="A1:AG1"/>
    <mergeCell ref="A2:AG2"/>
    <mergeCell ref="A3:AG3"/>
    <mergeCell ref="A4:AG4"/>
  </mergeCells>
  <pageMargins left="0.25" right="0.25" top="0.25" bottom="0.25" header="0" footer="0"/>
  <pageSetup paperSize="5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7"/>
  <sheetViews>
    <sheetView zoomScaleNormal="100" workbookViewId="0">
      <pane ySplit="7" topLeftCell="A36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85546875" style="3" customWidth="1"/>
    <col min="2" max="2" width="14.28515625" style="2" hidden="1" customWidth="1"/>
    <col min="3" max="3" width="14.28515625" style="2" bestFit="1" customWidth="1"/>
    <col min="4" max="5" width="13.7109375" style="2" hidden="1" customWidth="1"/>
    <col min="6" max="6" width="14.28515625" style="2" hidden="1" customWidth="1"/>
    <col min="7" max="7" width="14.28515625" style="2" bestFit="1" customWidth="1"/>
    <col min="8" max="11" width="13.7109375" style="2" hidden="1" customWidth="1"/>
    <col min="12" max="12" width="13.7109375" style="2" customWidth="1"/>
    <col min="13" max="15" width="13.7109375" style="2" hidden="1" customWidth="1"/>
    <col min="16" max="16" width="14.28515625" style="2" bestFit="1" customWidth="1"/>
    <col min="17" max="20" width="13.7109375" style="2" hidden="1" customWidth="1"/>
    <col min="21" max="21" width="14.28515625" style="2" hidden="1" customWidth="1"/>
    <col min="22" max="22" width="14.28515625" style="2" bestFit="1" customWidth="1"/>
    <col min="23" max="23" width="14.28515625" style="2" hidden="1" customWidth="1"/>
    <col min="24" max="24" width="13.7109375" style="2" customWidth="1"/>
    <col min="25" max="28" width="13.7109375" style="2" hidden="1" customWidth="1"/>
    <col min="29" max="29" width="13.7109375" style="2" customWidth="1"/>
    <col min="30" max="31" width="13.7109375" style="2" hidden="1" customWidth="1"/>
    <col min="32" max="32" width="15.28515625" style="2" bestFit="1" customWidth="1"/>
    <col min="33" max="33" width="14.28515625" style="2" bestFit="1" customWidth="1"/>
    <col min="34" max="16384" width="10.7109375" style="2"/>
  </cols>
  <sheetData>
    <row r="1" spans="1:33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3" ht="15" customHeight="1" x14ac:dyDescent="0.25">
      <c r="B2" s="4"/>
      <c r="C2" s="4"/>
      <c r="D2" s="4"/>
      <c r="E2" s="11"/>
      <c r="F2" s="15"/>
      <c r="G2" s="4"/>
      <c r="H2" s="4"/>
      <c r="I2" s="4"/>
      <c r="J2" s="4"/>
      <c r="K2" s="4"/>
      <c r="L2" s="4"/>
      <c r="M2" s="18"/>
      <c r="N2" s="1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22"/>
      <c r="AA2" s="18"/>
      <c r="AB2" s="20"/>
      <c r="AC2" s="4"/>
      <c r="AD2" s="4"/>
      <c r="AE2" s="4"/>
      <c r="AF2" s="4"/>
      <c r="AG2" s="4"/>
    </row>
    <row r="3" spans="1:33" s="10" customFormat="1" ht="38.25" x14ac:dyDescent="0.2">
      <c r="A3" s="7"/>
      <c r="B3" s="8" t="s">
        <v>0</v>
      </c>
      <c r="C3" s="8" t="s">
        <v>1</v>
      </c>
      <c r="D3" s="9" t="s">
        <v>2</v>
      </c>
      <c r="E3" s="9" t="s">
        <v>30</v>
      </c>
      <c r="F3" s="9" t="s">
        <v>38</v>
      </c>
      <c r="G3" s="8" t="s">
        <v>3</v>
      </c>
      <c r="H3" s="9" t="s">
        <v>4</v>
      </c>
      <c r="I3" s="9" t="s">
        <v>5</v>
      </c>
      <c r="J3" s="9" t="s">
        <v>6</v>
      </c>
      <c r="K3" s="9" t="s">
        <v>7</v>
      </c>
      <c r="L3" s="8" t="s">
        <v>8</v>
      </c>
      <c r="M3" s="9" t="s">
        <v>40</v>
      </c>
      <c r="N3" s="9" t="s">
        <v>31</v>
      </c>
      <c r="O3" s="9" t="s">
        <v>9</v>
      </c>
      <c r="P3" s="9" t="s">
        <v>10</v>
      </c>
      <c r="Q3" s="8" t="s">
        <v>11</v>
      </c>
      <c r="R3" s="8" t="s">
        <v>12</v>
      </c>
      <c r="S3" s="8" t="s">
        <v>13</v>
      </c>
      <c r="T3" s="9" t="s">
        <v>14</v>
      </c>
      <c r="U3" s="9" t="s">
        <v>15</v>
      </c>
      <c r="V3" s="8" t="s">
        <v>16</v>
      </c>
      <c r="W3" s="9" t="s">
        <v>17</v>
      </c>
      <c r="X3" s="8" t="s">
        <v>18</v>
      </c>
      <c r="Y3" s="9" t="s">
        <v>19</v>
      </c>
      <c r="Z3" s="9" t="s">
        <v>42</v>
      </c>
      <c r="AA3" s="9" t="s">
        <v>39</v>
      </c>
      <c r="AB3" s="9" t="s">
        <v>41</v>
      </c>
      <c r="AC3" s="9" t="s">
        <v>20</v>
      </c>
      <c r="AD3" s="9" t="s">
        <v>22</v>
      </c>
      <c r="AE3" s="9" t="s">
        <v>21</v>
      </c>
      <c r="AF3" s="8" t="s">
        <v>23</v>
      </c>
      <c r="AG3" s="8" t="s">
        <v>25</v>
      </c>
    </row>
    <row r="4" spans="1:33" s="4" customFormat="1" ht="15" customHeight="1" x14ac:dyDescent="0.25">
      <c r="A4" s="3"/>
      <c r="C4" s="4">
        <v>17</v>
      </c>
      <c r="E4" s="11"/>
      <c r="F4" s="15"/>
      <c r="G4" s="4">
        <v>2</v>
      </c>
      <c r="L4" s="4">
        <v>1</v>
      </c>
      <c r="M4" s="18"/>
      <c r="N4" s="14"/>
      <c r="P4" s="4">
        <v>1</v>
      </c>
      <c r="S4" s="4">
        <v>0</v>
      </c>
      <c r="T4" s="4">
        <v>0</v>
      </c>
      <c r="V4" s="4">
        <v>9</v>
      </c>
      <c r="X4" s="21">
        <v>1</v>
      </c>
      <c r="Z4" s="22"/>
      <c r="AA4" s="18"/>
      <c r="AB4" s="20">
        <v>0</v>
      </c>
      <c r="AC4" s="21">
        <v>1</v>
      </c>
      <c r="AF4" s="4">
        <f>SUM(B4:AE4)</f>
        <v>32</v>
      </c>
    </row>
    <row r="6" spans="1:33" ht="15" customHeight="1" x14ac:dyDescent="0.25">
      <c r="A6" s="16" t="s">
        <v>34</v>
      </c>
      <c r="B6" s="5">
        <v>0</v>
      </c>
      <c r="C6" s="5">
        <v>5118399.75</v>
      </c>
      <c r="D6" s="5">
        <v>0</v>
      </c>
      <c r="E6" s="5">
        <v>0</v>
      </c>
      <c r="F6" s="5">
        <v>0</v>
      </c>
      <c r="G6" s="5">
        <v>3066183</v>
      </c>
      <c r="H6" s="5">
        <v>0</v>
      </c>
      <c r="I6" s="5">
        <v>0</v>
      </c>
      <c r="J6" s="5">
        <v>0</v>
      </c>
      <c r="K6" s="5">
        <v>0</v>
      </c>
      <c r="L6" s="5">
        <v>304188</v>
      </c>
      <c r="M6" s="5">
        <v>0</v>
      </c>
      <c r="N6" s="5">
        <v>0</v>
      </c>
      <c r="O6" s="5">
        <v>0</v>
      </c>
      <c r="P6" s="5">
        <v>943135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2339793.75</v>
      </c>
      <c r="W6" s="5">
        <v>0</v>
      </c>
      <c r="X6" s="5">
        <v>317880.25</v>
      </c>
      <c r="Y6" s="5">
        <v>0</v>
      </c>
      <c r="Z6" s="5">
        <v>0</v>
      </c>
      <c r="AA6" s="5">
        <v>0</v>
      </c>
      <c r="AB6" s="5">
        <v>0</v>
      </c>
      <c r="AC6" s="5">
        <v>55229</v>
      </c>
      <c r="AD6" s="5">
        <v>0</v>
      </c>
      <c r="AE6" s="5">
        <v>0</v>
      </c>
      <c r="AF6" s="5">
        <v>12144808.75</v>
      </c>
      <c r="AG6" s="5">
        <v>4250683.1100000003</v>
      </c>
    </row>
    <row r="8" spans="1:33" ht="15" customHeight="1" x14ac:dyDescent="0.25">
      <c r="A8" s="28" t="s">
        <v>36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33" ht="15" customHeight="1" x14ac:dyDescent="0.25">
      <c r="A9" s="1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5" customHeight="1" x14ac:dyDescent="0.25">
      <c r="A10" s="17" t="s">
        <v>35</v>
      </c>
      <c r="B10" s="5">
        <v>0</v>
      </c>
      <c r="C10" s="5">
        <v>61984</v>
      </c>
      <c r="D10" s="5">
        <v>0</v>
      </c>
      <c r="E10" s="5">
        <v>0</v>
      </c>
      <c r="F10" s="5">
        <v>0</v>
      </c>
      <c r="G10" s="5">
        <v>63136</v>
      </c>
      <c r="H10" s="5">
        <v>0</v>
      </c>
      <c r="I10" s="5">
        <v>0</v>
      </c>
      <c r="J10" s="5">
        <v>0</v>
      </c>
      <c r="K10" s="5">
        <v>0</v>
      </c>
      <c r="L10" s="5">
        <v>8188</v>
      </c>
      <c r="M10" s="5">
        <v>0</v>
      </c>
      <c r="N10" s="5">
        <v>0</v>
      </c>
      <c r="O10" s="5">
        <v>0</v>
      </c>
      <c r="P10" s="5">
        <v>18448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31430.5</v>
      </c>
      <c r="W10" s="5">
        <v>0</v>
      </c>
      <c r="X10" s="5">
        <v>-513.5</v>
      </c>
      <c r="Y10" s="5">
        <v>0</v>
      </c>
      <c r="Z10" s="5">
        <v>0</v>
      </c>
      <c r="AA10" s="5">
        <v>0</v>
      </c>
      <c r="AB10" s="5">
        <v>0</v>
      </c>
      <c r="AC10" s="5">
        <v>10906</v>
      </c>
      <c r="AD10" s="5">
        <v>0</v>
      </c>
      <c r="AE10" s="5">
        <v>0</v>
      </c>
      <c r="AF10" s="5">
        <f t="shared" ref="AF10:AF40" si="0">SUM(B10:AE10)</f>
        <v>193579</v>
      </c>
      <c r="AG10" s="5">
        <f t="shared" ref="AG10" si="1">ROUND(AF10*0.35,2)</f>
        <v>67752.649999999994</v>
      </c>
    </row>
    <row r="11" spans="1:33" ht="15" customHeight="1" x14ac:dyDescent="0.25">
      <c r="A11" s="17">
        <v>44387</v>
      </c>
      <c r="B11" s="5">
        <v>0</v>
      </c>
      <c r="C11" s="5">
        <v>63908.75</v>
      </c>
      <c r="D11" s="5">
        <v>0</v>
      </c>
      <c r="E11" s="5">
        <v>0</v>
      </c>
      <c r="F11" s="5">
        <v>0</v>
      </c>
      <c r="G11" s="5">
        <v>14660</v>
      </c>
      <c r="H11" s="5">
        <v>0</v>
      </c>
      <c r="I11" s="5">
        <v>0</v>
      </c>
      <c r="J11" s="5">
        <v>0</v>
      </c>
      <c r="K11" s="5">
        <v>0</v>
      </c>
      <c r="L11" s="5">
        <v>-1337</v>
      </c>
      <c r="M11" s="5">
        <v>0</v>
      </c>
      <c r="N11" s="5">
        <v>0</v>
      </c>
      <c r="O11" s="5">
        <v>0</v>
      </c>
      <c r="P11" s="5">
        <v>-122060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27326.25</v>
      </c>
      <c r="W11" s="5">
        <v>0</v>
      </c>
      <c r="X11" s="5">
        <v>3438.25</v>
      </c>
      <c r="Y11" s="5">
        <v>0</v>
      </c>
      <c r="Z11" s="5">
        <v>0</v>
      </c>
      <c r="AA11" s="5">
        <v>0</v>
      </c>
      <c r="AB11" s="5">
        <v>0</v>
      </c>
      <c r="AC11" s="5">
        <v>12791</v>
      </c>
      <c r="AD11" s="5">
        <v>0</v>
      </c>
      <c r="AE11" s="5">
        <v>0</v>
      </c>
      <c r="AF11" s="5">
        <f t="shared" si="0"/>
        <v>-1272.75</v>
      </c>
      <c r="AG11" s="5">
        <f t="shared" ref="AG11" si="2">ROUND(AF11*0.35,2)</f>
        <v>-445.46</v>
      </c>
    </row>
    <row r="12" spans="1:33" ht="15" customHeight="1" x14ac:dyDescent="0.25">
      <c r="A12" s="17">
        <f t="shared" ref="A12:A61" si="3">A11+7</f>
        <v>44394</v>
      </c>
      <c r="B12" s="5">
        <v>0</v>
      </c>
      <c r="C12" s="5">
        <v>106756.5</v>
      </c>
      <c r="D12" s="5">
        <v>0</v>
      </c>
      <c r="E12" s="5">
        <v>0</v>
      </c>
      <c r="F12" s="5">
        <v>0</v>
      </c>
      <c r="G12" s="5">
        <v>76931</v>
      </c>
      <c r="H12" s="5">
        <v>0</v>
      </c>
      <c r="I12" s="5">
        <v>0</v>
      </c>
      <c r="J12" s="5">
        <v>0</v>
      </c>
      <c r="K12" s="5">
        <v>0</v>
      </c>
      <c r="L12" s="5">
        <v>7104</v>
      </c>
      <c r="M12" s="5">
        <v>0</v>
      </c>
      <c r="N12" s="5">
        <v>0</v>
      </c>
      <c r="O12" s="5">
        <v>0</v>
      </c>
      <c r="P12" s="5">
        <v>22983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61320</v>
      </c>
      <c r="W12" s="5">
        <v>0</v>
      </c>
      <c r="X12" s="5">
        <v>2834.75</v>
      </c>
      <c r="Y12" s="5">
        <v>0</v>
      </c>
      <c r="Z12" s="5">
        <v>0</v>
      </c>
      <c r="AA12" s="5">
        <v>0</v>
      </c>
      <c r="AB12" s="5">
        <v>0</v>
      </c>
      <c r="AC12" s="5">
        <v>18969</v>
      </c>
      <c r="AD12" s="5">
        <v>0</v>
      </c>
      <c r="AE12" s="5">
        <v>0</v>
      </c>
      <c r="AF12" s="5">
        <f t="shared" si="0"/>
        <v>296898.25</v>
      </c>
      <c r="AG12" s="5">
        <f t="shared" ref="AG12" si="4">ROUND(AF12*0.35,2)</f>
        <v>103914.39</v>
      </c>
    </row>
    <row r="13" spans="1:33" ht="15" customHeight="1" x14ac:dyDescent="0.25">
      <c r="A13" s="17">
        <f t="shared" si="3"/>
        <v>44401</v>
      </c>
      <c r="B13" s="5">
        <v>0</v>
      </c>
      <c r="C13" s="5">
        <v>142249.5</v>
      </c>
      <c r="D13" s="5"/>
      <c r="E13" s="5"/>
      <c r="F13" s="5"/>
      <c r="G13" s="5">
        <v>98639</v>
      </c>
      <c r="H13" s="5"/>
      <c r="I13" s="5"/>
      <c r="J13" s="5"/>
      <c r="K13" s="5"/>
      <c r="L13" s="5">
        <v>5435</v>
      </c>
      <c r="M13" s="5">
        <v>0</v>
      </c>
      <c r="N13" s="5">
        <v>0</v>
      </c>
      <c r="O13" s="5">
        <v>0</v>
      </c>
      <c r="P13" s="5">
        <v>42391</v>
      </c>
      <c r="Q13" s="5"/>
      <c r="R13" s="5"/>
      <c r="S13" s="5">
        <v>0</v>
      </c>
      <c r="T13" s="5">
        <v>0</v>
      </c>
      <c r="U13" s="5"/>
      <c r="V13" s="5">
        <v>27159.25</v>
      </c>
      <c r="W13" s="5"/>
      <c r="X13" s="5">
        <v>8823.25</v>
      </c>
      <c r="Y13" s="5">
        <v>0</v>
      </c>
      <c r="Z13" s="5">
        <v>0</v>
      </c>
      <c r="AA13" s="5">
        <v>0</v>
      </c>
      <c r="AB13" s="5">
        <v>0</v>
      </c>
      <c r="AC13" s="5">
        <v>14603</v>
      </c>
      <c r="AD13" s="5">
        <v>0</v>
      </c>
      <c r="AE13" s="5">
        <v>0</v>
      </c>
      <c r="AF13" s="5">
        <f t="shared" si="0"/>
        <v>339300</v>
      </c>
      <c r="AG13" s="5">
        <f t="shared" ref="AG13" si="5">ROUND(AF13*0.35,2)</f>
        <v>118755</v>
      </c>
    </row>
    <row r="14" spans="1:33" ht="15" customHeight="1" x14ac:dyDescent="0.25">
      <c r="A14" s="17">
        <f t="shared" si="3"/>
        <v>44408</v>
      </c>
      <c r="B14" s="5">
        <v>0</v>
      </c>
      <c r="C14" s="5">
        <v>216359</v>
      </c>
      <c r="D14" s="5"/>
      <c r="E14" s="5"/>
      <c r="F14" s="5"/>
      <c r="G14" s="5">
        <v>49310</v>
      </c>
      <c r="H14" s="5"/>
      <c r="I14" s="5"/>
      <c r="J14" s="5"/>
      <c r="K14" s="5"/>
      <c r="L14" s="5">
        <v>12949</v>
      </c>
      <c r="M14" s="5">
        <v>0</v>
      </c>
      <c r="N14" s="5">
        <v>0</v>
      </c>
      <c r="O14" s="5">
        <v>0</v>
      </c>
      <c r="P14" s="5">
        <v>17178</v>
      </c>
      <c r="Q14" s="5"/>
      <c r="R14" s="5"/>
      <c r="S14" s="5">
        <v>0</v>
      </c>
      <c r="T14" s="5">
        <v>0</v>
      </c>
      <c r="U14" s="5"/>
      <c r="V14" s="5">
        <v>48655</v>
      </c>
      <c r="W14" s="5"/>
      <c r="X14" s="5">
        <v>7300.25</v>
      </c>
      <c r="Y14" s="5">
        <v>0</v>
      </c>
      <c r="Z14" s="5">
        <v>0</v>
      </c>
      <c r="AA14" s="5">
        <v>0</v>
      </c>
      <c r="AB14" s="5">
        <v>0</v>
      </c>
      <c r="AC14" s="5">
        <v>19239</v>
      </c>
      <c r="AD14" s="5">
        <v>0</v>
      </c>
      <c r="AE14" s="5">
        <v>0</v>
      </c>
      <c r="AF14" s="5">
        <f t="shared" si="0"/>
        <v>370990.25</v>
      </c>
      <c r="AG14" s="5">
        <f t="shared" ref="AG14" si="6">ROUND(AF14*0.35,2)</f>
        <v>129846.59</v>
      </c>
    </row>
    <row r="15" spans="1:33" ht="15" customHeight="1" x14ac:dyDescent="0.25">
      <c r="A15" s="17">
        <f t="shared" si="3"/>
        <v>44415</v>
      </c>
      <c r="B15" s="5">
        <v>0</v>
      </c>
      <c r="C15" s="5">
        <v>177124</v>
      </c>
      <c r="D15" s="5"/>
      <c r="E15" s="5"/>
      <c r="F15" s="5"/>
      <c r="G15" s="5">
        <v>62720</v>
      </c>
      <c r="H15" s="5"/>
      <c r="I15" s="5"/>
      <c r="J15" s="5"/>
      <c r="K15" s="5"/>
      <c r="L15" s="5">
        <v>5058</v>
      </c>
      <c r="M15" s="5">
        <v>0</v>
      </c>
      <c r="N15" s="5">
        <v>0</v>
      </c>
      <c r="O15" s="5">
        <v>0</v>
      </c>
      <c r="P15" s="5">
        <v>28060</v>
      </c>
      <c r="Q15" s="5"/>
      <c r="R15" s="5"/>
      <c r="S15" s="5">
        <v>0</v>
      </c>
      <c r="T15" s="5">
        <v>0</v>
      </c>
      <c r="U15" s="5"/>
      <c r="V15" s="5">
        <v>67921</v>
      </c>
      <c r="W15" s="5"/>
      <c r="X15" s="5">
        <v>6233.75</v>
      </c>
      <c r="Y15" s="5">
        <v>0</v>
      </c>
      <c r="Z15" s="5">
        <v>0</v>
      </c>
      <c r="AA15" s="5">
        <v>0</v>
      </c>
      <c r="AB15" s="5">
        <v>0</v>
      </c>
      <c r="AC15" s="5">
        <v>19468</v>
      </c>
      <c r="AD15" s="5">
        <v>0</v>
      </c>
      <c r="AE15" s="5">
        <v>0</v>
      </c>
      <c r="AF15" s="5">
        <f t="shared" si="0"/>
        <v>366584.75</v>
      </c>
      <c r="AG15" s="5">
        <f t="shared" ref="AG15" si="7">ROUND(AF15*0.35,2)</f>
        <v>128304.66</v>
      </c>
    </row>
    <row r="16" spans="1:33" ht="15" customHeight="1" x14ac:dyDescent="0.25">
      <c r="A16" s="17">
        <f t="shared" si="3"/>
        <v>44422</v>
      </c>
      <c r="B16" s="5">
        <v>0</v>
      </c>
      <c r="C16" s="5">
        <v>106484.25</v>
      </c>
      <c r="D16" s="5"/>
      <c r="E16" s="5"/>
      <c r="F16" s="5"/>
      <c r="G16" s="5">
        <v>103037</v>
      </c>
      <c r="H16" s="5"/>
      <c r="I16" s="5"/>
      <c r="J16" s="5"/>
      <c r="K16" s="5"/>
      <c r="L16" s="5">
        <v>5049</v>
      </c>
      <c r="M16" s="5">
        <v>0</v>
      </c>
      <c r="N16" s="5">
        <v>0</v>
      </c>
      <c r="O16" s="5">
        <v>0</v>
      </c>
      <c r="P16" s="5">
        <v>34879</v>
      </c>
      <c r="Q16" s="5"/>
      <c r="R16" s="5"/>
      <c r="S16" s="5">
        <v>0</v>
      </c>
      <c r="T16" s="5">
        <v>0</v>
      </c>
      <c r="U16" s="5"/>
      <c r="V16" s="5">
        <v>70716.25</v>
      </c>
      <c r="W16" s="5"/>
      <c r="X16" s="5">
        <v>17398.75</v>
      </c>
      <c r="Y16" s="5">
        <v>0</v>
      </c>
      <c r="Z16" s="5">
        <v>0</v>
      </c>
      <c r="AA16" s="5">
        <v>0</v>
      </c>
      <c r="AB16" s="5">
        <v>0</v>
      </c>
      <c r="AC16" s="5">
        <v>15498</v>
      </c>
      <c r="AD16" s="5">
        <v>0</v>
      </c>
      <c r="AE16" s="5">
        <v>0</v>
      </c>
      <c r="AF16" s="5">
        <f t="shared" si="0"/>
        <v>353062.25</v>
      </c>
      <c r="AG16" s="5">
        <f t="shared" ref="AG16" si="8">ROUND(AF16*0.35,2)</f>
        <v>123571.79</v>
      </c>
    </row>
    <row r="17" spans="1:33" ht="15" customHeight="1" x14ac:dyDescent="0.25">
      <c r="A17" s="17">
        <f t="shared" si="3"/>
        <v>44429</v>
      </c>
      <c r="B17" s="5">
        <v>0</v>
      </c>
      <c r="C17" s="5">
        <v>192471</v>
      </c>
      <c r="D17" s="5"/>
      <c r="E17" s="5"/>
      <c r="F17" s="5"/>
      <c r="G17" s="5">
        <v>50865</v>
      </c>
      <c r="H17" s="5"/>
      <c r="I17" s="5"/>
      <c r="J17" s="5"/>
      <c r="K17" s="5"/>
      <c r="L17" s="5">
        <v>2760</v>
      </c>
      <c r="M17" s="5"/>
      <c r="N17" s="5"/>
      <c r="O17" s="5"/>
      <c r="P17" s="5">
        <v>25406</v>
      </c>
      <c r="Q17" s="5"/>
      <c r="R17" s="5"/>
      <c r="S17" s="5">
        <v>0</v>
      </c>
      <c r="T17" s="5">
        <v>0</v>
      </c>
      <c r="U17" s="5"/>
      <c r="V17" s="5">
        <v>59977.75</v>
      </c>
      <c r="W17" s="5"/>
      <c r="X17" s="5">
        <v>-4542.25</v>
      </c>
      <c r="Y17" s="5"/>
      <c r="Z17" s="5">
        <v>0</v>
      </c>
      <c r="AA17" s="5"/>
      <c r="AB17" s="5">
        <v>0</v>
      </c>
      <c r="AC17" s="5">
        <v>19926</v>
      </c>
      <c r="AD17" s="5">
        <v>0</v>
      </c>
      <c r="AE17" s="5">
        <v>0</v>
      </c>
      <c r="AF17" s="5">
        <f t="shared" si="0"/>
        <v>346863.5</v>
      </c>
      <c r="AG17" s="5">
        <f t="shared" ref="AG17" si="9">ROUND(AF17*0.35,2)</f>
        <v>121402.23</v>
      </c>
    </row>
    <row r="18" spans="1:33" ht="15" customHeight="1" x14ac:dyDescent="0.25">
      <c r="A18" s="17">
        <f t="shared" si="3"/>
        <v>44436</v>
      </c>
      <c r="B18" s="5">
        <v>0</v>
      </c>
      <c r="C18" s="5">
        <v>103563.5</v>
      </c>
      <c r="D18" s="5"/>
      <c r="E18" s="5"/>
      <c r="F18" s="5"/>
      <c r="G18" s="5">
        <v>23725</v>
      </c>
      <c r="H18" s="5"/>
      <c r="I18" s="5"/>
      <c r="J18" s="5"/>
      <c r="K18" s="5"/>
      <c r="L18" s="5">
        <v>2809</v>
      </c>
      <c r="M18" s="5"/>
      <c r="N18" s="5"/>
      <c r="O18" s="5"/>
      <c r="P18" s="5">
        <v>24395</v>
      </c>
      <c r="Q18" s="5"/>
      <c r="R18" s="5"/>
      <c r="S18" s="5">
        <v>0</v>
      </c>
      <c r="T18" s="5">
        <v>0</v>
      </c>
      <c r="U18" s="5"/>
      <c r="V18" s="5">
        <v>27709</v>
      </c>
      <c r="W18" s="5"/>
      <c r="X18" s="5">
        <v>-2119.75</v>
      </c>
      <c r="Y18" s="5"/>
      <c r="Z18" s="5">
        <v>0</v>
      </c>
      <c r="AA18" s="5"/>
      <c r="AB18" s="5">
        <v>0</v>
      </c>
      <c r="AC18" s="5">
        <v>24430</v>
      </c>
      <c r="AD18" s="5">
        <v>0</v>
      </c>
      <c r="AE18" s="5">
        <v>0</v>
      </c>
      <c r="AF18" s="5">
        <f t="shared" si="0"/>
        <v>204511.75</v>
      </c>
      <c r="AG18" s="5">
        <f t="shared" ref="AG18" si="10">ROUND(AF18*0.35,2)</f>
        <v>71579.11</v>
      </c>
    </row>
    <row r="19" spans="1:33" ht="15" customHeight="1" x14ac:dyDescent="0.25">
      <c r="A19" s="17">
        <f t="shared" si="3"/>
        <v>44443</v>
      </c>
      <c r="B19" s="5">
        <v>0</v>
      </c>
      <c r="C19" s="5">
        <v>126122.5</v>
      </c>
      <c r="D19" s="5"/>
      <c r="E19" s="5"/>
      <c r="F19" s="5"/>
      <c r="G19" s="5">
        <v>62611</v>
      </c>
      <c r="H19" s="5"/>
      <c r="I19" s="5"/>
      <c r="J19" s="5"/>
      <c r="K19" s="5"/>
      <c r="L19" s="5">
        <v>16270</v>
      </c>
      <c r="M19" s="5"/>
      <c r="N19" s="5"/>
      <c r="O19" s="5"/>
      <c r="P19" s="5">
        <v>23915</v>
      </c>
      <c r="Q19" s="5"/>
      <c r="R19" s="5"/>
      <c r="S19" s="5">
        <v>0</v>
      </c>
      <c r="T19" s="5">
        <v>0</v>
      </c>
      <c r="U19" s="5"/>
      <c r="V19" s="5">
        <v>67977.25</v>
      </c>
      <c r="W19" s="5"/>
      <c r="X19" s="5">
        <v>1114.75</v>
      </c>
      <c r="Y19" s="5"/>
      <c r="Z19" s="5">
        <v>0</v>
      </c>
      <c r="AA19" s="5"/>
      <c r="AB19" s="5">
        <v>0</v>
      </c>
      <c r="AC19" s="5">
        <v>27651</v>
      </c>
      <c r="AD19" s="5">
        <v>0</v>
      </c>
      <c r="AE19" s="5">
        <v>0</v>
      </c>
      <c r="AF19" s="5">
        <f t="shared" si="0"/>
        <v>325661.5</v>
      </c>
      <c r="AG19" s="5">
        <f t="shared" ref="AG19" si="11">ROUND(AF19*0.35,2)</f>
        <v>113981.53</v>
      </c>
    </row>
    <row r="20" spans="1:33" ht="15" customHeight="1" x14ac:dyDescent="0.25">
      <c r="A20" s="17">
        <f t="shared" si="3"/>
        <v>44450</v>
      </c>
      <c r="B20" s="5">
        <v>0</v>
      </c>
      <c r="C20" s="5">
        <v>74590.5</v>
      </c>
      <c r="D20" s="5"/>
      <c r="E20" s="5"/>
      <c r="F20" s="5"/>
      <c r="G20" s="5">
        <v>126777</v>
      </c>
      <c r="H20" s="5"/>
      <c r="I20" s="5"/>
      <c r="J20" s="5"/>
      <c r="K20" s="5"/>
      <c r="L20" s="5">
        <v>5413</v>
      </c>
      <c r="M20" s="5"/>
      <c r="N20" s="5"/>
      <c r="O20" s="5"/>
      <c r="P20" s="5">
        <v>40507</v>
      </c>
      <c r="Q20" s="5"/>
      <c r="R20" s="5"/>
      <c r="S20" s="5">
        <v>0</v>
      </c>
      <c r="T20" s="5">
        <v>0</v>
      </c>
      <c r="U20" s="5"/>
      <c r="V20" s="5">
        <v>80509</v>
      </c>
      <c r="W20" s="5"/>
      <c r="X20" s="5">
        <v>3466.5</v>
      </c>
      <c r="Y20" s="5"/>
      <c r="Z20" s="5">
        <v>0</v>
      </c>
      <c r="AA20" s="5"/>
      <c r="AB20" s="5">
        <v>0</v>
      </c>
      <c r="AC20" s="5">
        <v>3943</v>
      </c>
      <c r="AD20" s="5">
        <v>0</v>
      </c>
      <c r="AE20" s="5">
        <v>0</v>
      </c>
      <c r="AF20" s="5">
        <f t="shared" si="0"/>
        <v>335206</v>
      </c>
      <c r="AG20" s="5">
        <f t="shared" ref="AG20" si="12">ROUND(AF20*0.35,2)</f>
        <v>117322.1</v>
      </c>
    </row>
    <row r="21" spans="1:33" ht="15" customHeight="1" x14ac:dyDescent="0.25">
      <c r="A21" s="17">
        <f t="shared" si="3"/>
        <v>44457</v>
      </c>
      <c r="B21" s="5">
        <v>0</v>
      </c>
      <c r="C21" s="5">
        <v>98360.75</v>
      </c>
      <c r="D21" s="5"/>
      <c r="E21" s="5"/>
      <c r="F21" s="5"/>
      <c r="G21" s="5">
        <v>63388</v>
      </c>
      <c r="H21" s="5"/>
      <c r="I21" s="5"/>
      <c r="J21" s="5"/>
      <c r="K21" s="5"/>
      <c r="L21" s="5">
        <v>6378</v>
      </c>
      <c r="M21" s="5"/>
      <c r="N21" s="5"/>
      <c r="O21" s="5"/>
      <c r="P21" s="5">
        <v>19820</v>
      </c>
      <c r="Q21" s="5"/>
      <c r="R21" s="5"/>
      <c r="S21" s="5">
        <v>0</v>
      </c>
      <c r="T21" s="5">
        <v>0</v>
      </c>
      <c r="U21" s="5"/>
      <c r="V21" s="5">
        <v>64684.25</v>
      </c>
      <c r="W21" s="5"/>
      <c r="X21" s="5">
        <v>6045.5</v>
      </c>
      <c r="Y21" s="5"/>
      <c r="Z21" s="5">
        <v>0</v>
      </c>
      <c r="AA21" s="5"/>
      <c r="AB21" s="5">
        <v>0</v>
      </c>
      <c r="AC21" s="5">
        <v>17277</v>
      </c>
      <c r="AD21" s="5">
        <v>0</v>
      </c>
      <c r="AE21" s="5">
        <v>0</v>
      </c>
      <c r="AF21" s="5">
        <f t="shared" si="0"/>
        <v>275953.5</v>
      </c>
      <c r="AG21" s="5">
        <f t="shared" ref="AG21" si="13">ROUND(AF21*0.35,2)</f>
        <v>96583.73</v>
      </c>
    </row>
    <row r="22" spans="1:33" ht="15" customHeight="1" x14ac:dyDescent="0.25">
      <c r="A22" s="17">
        <f t="shared" si="3"/>
        <v>44464</v>
      </c>
      <c r="B22" s="5">
        <v>0</v>
      </c>
      <c r="C22" s="5">
        <v>106626</v>
      </c>
      <c r="D22" s="5"/>
      <c r="E22" s="5"/>
      <c r="F22" s="5"/>
      <c r="G22" s="5">
        <v>11309</v>
      </c>
      <c r="H22" s="5"/>
      <c r="I22" s="5"/>
      <c r="J22" s="5"/>
      <c r="K22" s="5"/>
      <c r="L22" s="5">
        <v>9811</v>
      </c>
      <c r="M22" s="5"/>
      <c r="N22" s="5"/>
      <c r="O22" s="5"/>
      <c r="P22" s="5">
        <v>19604</v>
      </c>
      <c r="Q22" s="5"/>
      <c r="R22" s="5"/>
      <c r="S22" s="5">
        <v>0</v>
      </c>
      <c r="T22" s="5">
        <v>0</v>
      </c>
      <c r="U22" s="5"/>
      <c r="V22" s="5">
        <v>57118.25</v>
      </c>
      <c r="W22" s="5"/>
      <c r="X22" s="5">
        <v>8702.75</v>
      </c>
      <c r="Y22" s="5"/>
      <c r="Z22" s="5">
        <v>0</v>
      </c>
      <c r="AA22" s="5"/>
      <c r="AB22" s="5">
        <v>0</v>
      </c>
      <c r="AC22" s="5">
        <v>16643</v>
      </c>
      <c r="AD22" s="5">
        <v>0</v>
      </c>
      <c r="AE22" s="5">
        <v>0</v>
      </c>
      <c r="AF22" s="5">
        <f t="shared" si="0"/>
        <v>229814</v>
      </c>
      <c r="AG22" s="5">
        <f t="shared" ref="AG22" si="14">ROUND(AF22*0.35,2)</f>
        <v>80434.899999999994</v>
      </c>
    </row>
    <row r="23" spans="1:33" ht="15" customHeight="1" x14ac:dyDescent="0.25">
      <c r="A23" s="17">
        <f t="shared" si="3"/>
        <v>44471</v>
      </c>
      <c r="B23" s="5">
        <v>0</v>
      </c>
      <c r="C23" s="5">
        <v>180253.5</v>
      </c>
      <c r="D23" s="5"/>
      <c r="E23" s="5"/>
      <c r="F23" s="5"/>
      <c r="G23" s="5">
        <v>49483</v>
      </c>
      <c r="H23" s="5"/>
      <c r="I23" s="5"/>
      <c r="J23" s="5"/>
      <c r="K23" s="5"/>
      <c r="L23" s="5">
        <v>7191</v>
      </c>
      <c r="M23" s="5"/>
      <c r="N23" s="5"/>
      <c r="O23" s="5"/>
      <c r="P23" s="5">
        <v>24068</v>
      </c>
      <c r="Q23" s="5"/>
      <c r="R23" s="5"/>
      <c r="S23" s="5">
        <v>0</v>
      </c>
      <c r="T23" s="5">
        <v>0</v>
      </c>
      <c r="U23" s="5"/>
      <c r="V23" s="5">
        <v>54604</v>
      </c>
      <c r="W23" s="5"/>
      <c r="X23" s="5">
        <v>28536</v>
      </c>
      <c r="Y23" s="5"/>
      <c r="Z23" s="5">
        <v>0</v>
      </c>
      <c r="AA23" s="5"/>
      <c r="AB23" s="5">
        <v>0</v>
      </c>
      <c r="AC23" s="5">
        <v>13026</v>
      </c>
      <c r="AD23" s="5">
        <v>0</v>
      </c>
      <c r="AE23" s="5">
        <v>0</v>
      </c>
      <c r="AF23" s="5">
        <f t="shared" si="0"/>
        <v>357161.5</v>
      </c>
      <c r="AG23" s="5">
        <f t="shared" ref="AG23" si="15">ROUND(AF23*0.35,2)</f>
        <v>125006.53</v>
      </c>
    </row>
    <row r="24" spans="1:33" ht="15" customHeight="1" x14ac:dyDescent="0.25">
      <c r="A24" s="17">
        <f t="shared" si="3"/>
        <v>44478</v>
      </c>
      <c r="B24" s="5">
        <v>0</v>
      </c>
      <c r="C24" s="5">
        <v>46403.25</v>
      </c>
      <c r="D24" s="5"/>
      <c r="E24" s="5"/>
      <c r="F24" s="5"/>
      <c r="G24" s="5">
        <v>97123</v>
      </c>
      <c r="H24" s="5"/>
      <c r="I24" s="5"/>
      <c r="J24" s="5"/>
      <c r="K24" s="5"/>
      <c r="L24" s="5">
        <v>7550</v>
      </c>
      <c r="M24" s="5"/>
      <c r="N24" s="5"/>
      <c r="O24" s="5"/>
      <c r="P24" s="5">
        <v>-4712</v>
      </c>
      <c r="Q24" s="5"/>
      <c r="R24" s="5"/>
      <c r="S24" s="5">
        <v>0</v>
      </c>
      <c r="T24" s="5">
        <v>0</v>
      </c>
      <c r="U24" s="5"/>
      <c r="V24" s="5">
        <v>74857.5</v>
      </c>
      <c r="W24" s="5"/>
      <c r="X24" s="5">
        <v>7723.25</v>
      </c>
      <c r="Y24" s="5"/>
      <c r="Z24" s="5">
        <v>0</v>
      </c>
      <c r="AA24" s="5"/>
      <c r="AB24" s="5">
        <v>0</v>
      </c>
      <c r="AC24" s="5">
        <v>24492</v>
      </c>
      <c r="AD24" s="5">
        <v>0</v>
      </c>
      <c r="AE24" s="5">
        <v>0</v>
      </c>
      <c r="AF24" s="5">
        <f t="shared" si="0"/>
        <v>253437</v>
      </c>
      <c r="AG24" s="5">
        <f t="shared" ref="AG24" si="16">ROUND(AF24*0.35,2)</f>
        <v>88702.95</v>
      </c>
    </row>
    <row r="25" spans="1:33" ht="15" customHeight="1" x14ac:dyDescent="0.25">
      <c r="A25" s="17">
        <f t="shared" si="3"/>
        <v>44485</v>
      </c>
      <c r="B25" s="5">
        <v>0</v>
      </c>
      <c r="C25" s="5">
        <v>119234.75</v>
      </c>
      <c r="D25" s="5"/>
      <c r="E25" s="5"/>
      <c r="F25" s="5"/>
      <c r="G25" s="5">
        <v>91587</v>
      </c>
      <c r="H25" s="5"/>
      <c r="I25" s="5"/>
      <c r="J25" s="5"/>
      <c r="K25" s="5"/>
      <c r="L25" s="5">
        <v>-1987</v>
      </c>
      <c r="M25" s="5"/>
      <c r="N25" s="5"/>
      <c r="O25" s="5"/>
      <c r="P25" s="5">
        <v>20319</v>
      </c>
      <c r="Q25" s="5"/>
      <c r="R25" s="5"/>
      <c r="S25" s="5">
        <v>0</v>
      </c>
      <c r="T25" s="5">
        <v>0</v>
      </c>
      <c r="U25" s="5"/>
      <c r="V25" s="5">
        <v>55752.25</v>
      </c>
      <c r="W25" s="5"/>
      <c r="X25" s="5">
        <v>-7976.5</v>
      </c>
      <c r="Y25" s="5"/>
      <c r="Z25" s="5">
        <v>0</v>
      </c>
      <c r="AA25" s="5"/>
      <c r="AB25" s="5">
        <v>0</v>
      </c>
      <c r="AC25" s="5">
        <v>12141</v>
      </c>
      <c r="AD25" s="5">
        <v>0</v>
      </c>
      <c r="AE25" s="5">
        <v>0</v>
      </c>
      <c r="AF25" s="5">
        <f t="shared" si="0"/>
        <v>289070.5</v>
      </c>
      <c r="AG25" s="5">
        <f t="shared" ref="AG25" si="17">ROUND(AF25*0.35,2)</f>
        <v>101174.68</v>
      </c>
    </row>
    <row r="26" spans="1:33" ht="15" customHeight="1" x14ac:dyDescent="0.25">
      <c r="A26" s="17">
        <f t="shared" si="3"/>
        <v>44492</v>
      </c>
      <c r="B26" s="5">
        <v>0</v>
      </c>
      <c r="C26" s="5">
        <v>161906.5</v>
      </c>
      <c r="D26" s="5"/>
      <c r="E26" s="5"/>
      <c r="F26" s="5"/>
      <c r="G26" s="5">
        <v>91341</v>
      </c>
      <c r="H26" s="5"/>
      <c r="I26" s="5"/>
      <c r="J26" s="5"/>
      <c r="K26" s="5"/>
      <c r="L26" s="5">
        <v>-12133</v>
      </c>
      <c r="M26" s="5"/>
      <c r="N26" s="5"/>
      <c r="O26" s="5"/>
      <c r="P26" s="5">
        <v>36405</v>
      </c>
      <c r="Q26" s="5"/>
      <c r="R26" s="5"/>
      <c r="S26" s="5">
        <v>0</v>
      </c>
      <c r="T26" s="5">
        <v>0</v>
      </c>
      <c r="U26" s="5"/>
      <c r="V26" s="5">
        <v>52870.5</v>
      </c>
      <c r="W26" s="5"/>
      <c r="X26" s="5">
        <v>22712.25</v>
      </c>
      <c r="Y26" s="5"/>
      <c r="Z26" s="5">
        <v>0</v>
      </c>
      <c r="AA26" s="5"/>
      <c r="AB26" s="5">
        <v>0</v>
      </c>
      <c r="AC26" s="5">
        <v>4404</v>
      </c>
      <c r="AD26" s="5">
        <v>0</v>
      </c>
      <c r="AE26" s="5">
        <v>0</v>
      </c>
      <c r="AF26" s="5">
        <f t="shared" si="0"/>
        <v>357506.25</v>
      </c>
      <c r="AG26" s="5">
        <f t="shared" ref="AG26" si="18">ROUND(AF26*0.35,2)</f>
        <v>125127.19</v>
      </c>
    </row>
    <row r="27" spans="1:33" ht="15" customHeight="1" x14ac:dyDescent="0.25">
      <c r="A27" s="17">
        <f t="shared" si="3"/>
        <v>44499</v>
      </c>
      <c r="B27" s="5">
        <v>0</v>
      </c>
      <c r="C27" s="5">
        <v>111240</v>
      </c>
      <c r="D27" s="5"/>
      <c r="E27" s="5"/>
      <c r="F27" s="5"/>
      <c r="G27" s="5">
        <v>82849</v>
      </c>
      <c r="H27" s="5"/>
      <c r="I27" s="5"/>
      <c r="J27" s="5"/>
      <c r="K27" s="5"/>
      <c r="L27" s="5">
        <v>11391</v>
      </c>
      <c r="M27" s="5"/>
      <c r="N27" s="5"/>
      <c r="O27" s="5"/>
      <c r="P27" s="5">
        <v>40664</v>
      </c>
      <c r="Q27" s="5"/>
      <c r="R27" s="5"/>
      <c r="S27" s="5">
        <v>0</v>
      </c>
      <c r="T27" s="5">
        <v>0</v>
      </c>
      <c r="U27" s="5"/>
      <c r="V27" s="5">
        <v>47481.5</v>
      </c>
      <c r="W27" s="5"/>
      <c r="X27" s="5">
        <v>1075</v>
      </c>
      <c r="Y27" s="5"/>
      <c r="Z27" s="5">
        <v>0</v>
      </c>
      <c r="AA27" s="5"/>
      <c r="AB27" s="5">
        <v>0</v>
      </c>
      <c r="AC27" s="5">
        <v>16000</v>
      </c>
      <c r="AD27" s="5">
        <v>0</v>
      </c>
      <c r="AE27" s="5">
        <v>0</v>
      </c>
      <c r="AF27" s="5">
        <f t="shared" si="0"/>
        <v>310700.5</v>
      </c>
      <c r="AG27" s="5">
        <f t="shared" ref="AG27" si="19">ROUND(AF27*0.35,2)</f>
        <v>108745.18</v>
      </c>
    </row>
    <row r="28" spans="1:33" ht="15" customHeight="1" x14ac:dyDescent="0.25">
      <c r="A28" s="17">
        <f t="shared" si="3"/>
        <v>44506</v>
      </c>
      <c r="B28" s="5">
        <v>0</v>
      </c>
      <c r="C28" s="5">
        <v>122795.5</v>
      </c>
      <c r="D28" s="5"/>
      <c r="E28" s="5"/>
      <c r="F28" s="5"/>
      <c r="G28" s="5">
        <v>65803</v>
      </c>
      <c r="H28" s="5"/>
      <c r="I28" s="5"/>
      <c r="J28" s="5"/>
      <c r="K28" s="5"/>
      <c r="L28" s="5">
        <v>5797</v>
      </c>
      <c r="M28" s="5"/>
      <c r="N28" s="5"/>
      <c r="O28" s="5"/>
      <c r="P28" s="5">
        <v>21306</v>
      </c>
      <c r="Q28" s="5"/>
      <c r="R28" s="5"/>
      <c r="S28" s="5">
        <v>0</v>
      </c>
      <c r="T28" s="5">
        <v>0</v>
      </c>
      <c r="U28" s="5"/>
      <c r="V28" s="5">
        <v>74142.75</v>
      </c>
      <c r="W28" s="5"/>
      <c r="X28" s="5">
        <v>348.75</v>
      </c>
      <c r="Y28" s="5"/>
      <c r="Z28" s="5">
        <v>0</v>
      </c>
      <c r="AA28" s="5"/>
      <c r="AB28" s="5">
        <v>0</v>
      </c>
      <c r="AC28" s="5">
        <v>6292</v>
      </c>
      <c r="AD28" s="5">
        <v>0</v>
      </c>
      <c r="AE28" s="5">
        <v>0</v>
      </c>
      <c r="AF28" s="5">
        <f t="shared" si="0"/>
        <v>296485</v>
      </c>
      <c r="AG28" s="5">
        <f t="shared" ref="AG28" si="20">ROUND(AF28*0.35,2)</f>
        <v>103769.75</v>
      </c>
    </row>
    <row r="29" spans="1:33" ht="15" customHeight="1" x14ac:dyDescent="0.25">
      <c r="A29" s="17">
        <f t="shared" si="3"/>
        <v>44513</v>
      </c>
      <c r="B29" s="5">
        <v>0</v>
      </c>
      <c r="C29" s="5">
        <v>122968.5</v>
      </c>
      <c r="D29" s="5"/>
      <c r="E29" s="5"/>
      <c r="F29" s="5"/>
      <c r="G29" s="5">
        <v>54422</v>
      </c>
      <c r="H29" s="5"/>
      <c r="I29" s="5"/>
      <c r="J29" s="5"/>
      <c r="K29" s="5"/>
      <c r="L29" s="5">
        <v>4112</v>
      </c>
      <c r="M29" s="5"/>
      <c r="N29" s="5"/>
      <c r="O29" s="5"/>
      <c r="P29" s="5">
        <v>36914</v>
      </c>
      <c r="Q29" s="5"/>
      <c r="R29" s="5"/>
      <c r="S29" s="5">
        <v>0</v>
      </c>
      <c r="T29" s="5">
        <v>0</v>
      </c>
      <c r="U29" s="5"/>
      <c r="V29" s="5">
        <v>64515.25</v>
      </c>
      <c r="W29" s="5"/>
      <c r="X29" s="5">
        <v>-9689.75</v>
      </c>
      <c r="Y29" s="5"/>
      <c r="Z29" s="5">
        <v>0</v>
      </c>
      <c r="AA29" s="5"/>
      <c r="AB29" s="5">
        <v>0</v>
      </c>
      <c r="AC29" s="5">
        <v>22170</v>
      </c>
      <c r="AD29" s="5">
        <v>0</v>
      </c>
      <c r="AE29" s="5">
        <v>0</v>
      </c>
      <c r="AF29" s="5">
        <f t="shared" si="0"/>
        <v>295412</v>
      </c>
      <c r="AG29" s="5">
        <f t="shared" ref="AG29" si="21">ROUND(AF29*0.35,2)</f>
        <v>103394.2</v>
      </c>
    </row>
    <row r="30" spans="1:33" ht="15" customHeight="1" x14ac:dyDescent="0.25">
      <c r="A30" s="17">
        <f t="shared" si="3"/>
        <v>44520</v>
      </c>
      <c r="B30" s="5">
        <v>0</v>
      </c>
      <c r="C30" s="5">
        <v>84242</v>
      </c>
      <c r="D30" s="5"/>
      <c r="E30" s="5"/>
      <c r="F30" s="5"/>
      <c r="G30" s="5">
        <v>49361</v>
      </c>
      <c r="H30" s="5"/>
      <c r="I30" s="5"/>
      <c r="J30" s="5"/>
      <c r="K30" s="5"/>
      <c r="L30" s="5">
        <v>16336</v>
      </c>
      <c r="M30" s="5"/>
      <c r="N30" s="5"/>
      <c r="O30" s="5"/>
      <c r="P30" s="5">
        <v>26285</v>
      </c>
      <c r="Q30" s="5"/>
      <c r="R30" s="5"/>
      <c r="S30" s="5">
        <v>0</v>
      </c>
      <c r="T30" s="5">
        <v>0</v>
      </c>
      <c r="U30" s="5"/>
      <c r="V30" s="5">
        <v>43994</v>
      </c>
      <c r="W30" s="5"/>
      <c r="X30" s="5">
        <v>16457.5</v>
      </c>
      <c r="Y30" s="5"/>
      <c r="Z30" s="5">
        <v>0</v>
      </c>
      <c r="AA30" s="5"/>
      <c r="AB30" s="5">
        <v>0</v>
      </c>
      <c r="AC30" s="5">
        <v>8061</v>
      </c>
      <c r="AD30" s="5">
        <v>0</v>
      </c>
      <c r="AE30" s="5">
        <v>0</v>
      </c>
      <c r="AF30" s="5">
        <f t="shared" si="0"/>
        <v>244736.5</v>
      </c>
      <c r="AG30" s="5">
        <f t="shared" ref="AG30" si="22">ROUND(AF30*0.35,2)</f>
        <v>85657.78</v>
      </c>
    </row>
    <row r="31" spans="1:33" ht="15" customHeight="1" x14ac:dyDescent="0.25">
      <c r="A31" s="17">
        <f t="shared" si="3"/>
        <v>44527</v>
      </c>
      <c r="B31" s="5">
        <v>0</v>
      </c>
      <c r="C31" s="5">
        <v>129027.25</v>
      </c>
      <c r="D31" s="5"/>
      <c r="E31" s="5"/>
      <c r="F31" s="5"/>
      <c r="G31" s="5">
        <v>37804</v>
      </c>
      <c r="H31" s="5"/>
      <c r="I31" s="5"/>
      <c r="J31" s="5"/>
      <c r="K31" s="5"/>
      <c r="L31" s="5">
        <v>11061</v>
      </c>
      <c r="M31" s="5"/>
      <c r="N31" s="5"/>
      <c r="O31" s="5"/>
      <c r="P31" s="5">
        <v>16545</v>
      </c>
      <c r="Q31" s="5"/>
      <c r="R31" s="5"/>
      <c r="S31" s="5">
        <v>0</v>
      </c>
      <c r="T31" s="5">
        <v>0</v>
      </c>
      <c r="U31" s="5"/>
      <c r="V31" s="5">
        <v>78779.75</v>
      </c>
      <c r="W31" s="5"/>
      <c r="X31" s="5">
        <v>9403.75</v>
      </c>
      <c r="Y31" s="5"/>
      <c r="Z31" s="5">
        <v>0</v>
      </c>
      <c r="AA31" s="5"/>
      <c r="AB31" s="5">
        <v>0</v>
      </c>
      <c r="AC31" s="5">
        <v>18935</v>
      </c>
      <c r="AD31" s="5">
        <v>0</v>
      </c>
      <c r="AE31" s="5">
        <v>0</v>
      </c>
      <c r="AF31" s="5">
        <f t="shared" si="0"/>
        <v>301555.75</v>
      </c>
      <c r="AG31" s="5">
        <f t="shared" ref="AG31" si="23">ROUND(AF31*0.35,2)</f>
        <v>105544.51</v>
      </c>
    </row>
    <row r="32" spans="1:33" ht="15" customHeight="1" x14ac:dyDescent="0.25">
      <c r="A32" s="17">
        <f t="shared" si="3"/>
        <v>44534</v>
      </c>
      <c r="B32" s="5">
        <v>0</v>
      </c>
      <c r="C32" s="5">
        <v>93478.5</v>
      </c>
      <c r="D32" s="5"/>
      <c r="E32" s="5"/>
      <c r="F32" s="5"/>
      <c r="G32" s="5">
        <v>62468</v>
      </c>
      <c r="H32" s="5"/>
      <c r="I32" s="5"/>
      <c r="J32" s="5"/>
      <c r="K32" s="5"/>
      <c r="L32" s="5">
        <v>9247</v>
      </c>
      <c r="M32" s="5"/>
      <c r="N32" s="5"/>
      <c r="O32" s="5"/>
      <c r="P32" s="5">
        <v>425</v>
      </c>
      <c r="Q32" s="5"/>
      <c r="R32" s="5"/>
      <c r="S32" s="5"/>
      <c r="T32" s="5"/>
      <c r="U32" s="5"/>
      <c r="V32" s="5">
        <v>43270.25</v>
      </c>
      <c r="W32" s="5"/>
      <c r="X32" s="5">
        <v>13175.5</v>
      </c>
      <c r="Y32" s="5"/>
      <c r="Z32" s="5">
        <v>0</v>
      </c>
      <c r="AA32" s="5"/>
      <c r="AB32" s="5">
        <v>0</v>
      </c>
      <c r="AC32" s="5">
        <v>15198</v>
      </c>
      <c r="AD32" s="5">
        <v>0</v>
      </c>
      <c r="AE32" s="5">
        <v>0</v>
      </c>
      <c r="AF32" s="5">
        <f t="shared" si="0"/>
        <v>237262.25</v>
      </c>
      <c r="AG32" s="5">
        <f t="shared" ref="AG32" si="24">ROUND(AF32*0.35,2)</f>
        <v>83041.789999999994</v>
      </c>
    </row>
    <row r="33" spans="1:33" ht="15" customHeight="1" x14ac:dyDescent="0.25">
      <c r="A33" s="17">
        <f t="shared" si="3"/>
        <v>44541</v>
      </c>
      <c r="B33" s="5">
        <v>0</v>
      </c>
      <c r="C33" s="5">
        <v>81809</v>
      </c>
      <c r="D33" s="5"/>
      <c r="E33" s="5"/>
      <c r="F33" s="5"/>
      <c r="G33" s="5">
        <v>82741</v>
      </c>
      <c r="H33" s="5"/>
      <c r="I33" s="5"/>
      <c r="J33" s="5"/>
      <c r="K33" s="5"/>
      <c r="L33" s="5">
        <v>6356</v>
      </c>
      <c r="M33" s="5"/>
      <c r="N33" s="5"/>
      <c r="O33" s="5"/>
      <c r="P33" s="5">
        <v>29041</v>
      </c>
      <c r="Q33" s="5"/>
      <c r="R33" s="5"/>
      <c r="S33" s="5"/>
      <c r="T33" s="5"/>
      <c r="U33" s="5"/>
      <c r="V33" s="5">
        <v>66047.75</v>
      </c>
      <c r="W33" s="5"/>
      <c r="X33" s="5">
        <v>-10352</v>
      </c>
      <c r="Y33" s="5"/>
      <c r="Z33" s="5">
        <v>0</v>
      </c>
      <c r="AA33" s="5"/>
      <c r="AB33" s="5">
        <v>0</v>
      </c>
      <c r="AC33" s="5">
        <v>12705</v>
      </c>
      <c r="AD33" s="5">
        <v>0</v>
      </c>
      <c r="AE33" s="5">
        <v>0</v>
      </c>
      <c r="AF33" s="5">
        <f t="shared" si="0"/>
        <v>268347.75</v>
      </c>
      <c r="AG33" s="5">
        <f t="shared" ref="AG33" si="25">ROUND(AF33*0.35,2)</f>
        <v>93921.71</v>
      </c>
    </row>
    <row r="34" spans="1:33" ht="15" customHeight="1" x14ac:dyDescent="0.25">
      <c r="A34" s="17">
        <f t="shared" si="3"/>
        <v>44548</v>
      </c>
      <c r="B34" s="5">
        <v>0</v>
      </c>
      <c r="C34" s="5">
        <v>94586</v>
      </c>
      <c r="D34" s="5"/>
      <c r="E34" s="5"/>
      <c r="F34" s="5"/>
      <c r="G34" s="5">
        <v>53685</v>
      </c>
      <c r="H34" s="5"/>
      <c r="I34" s="5"/>
      <c r="J34" s="5"/>
      <c r="K34" s="5"/>
      <c r="L34" s="5">
        <v>3001</v>
      </c>
      <c r="M34" s="5"/>
      <c r="N34" s="5"/>
      <c r="O34" s="5"/>
      <c r="P34" s="5">
        <v>28037</v>
      </c>
      <c r="Q34" s="5"/>
      <c r="R34" s="5"/>
      <c r="S34" s="5"/>
      <c r="T34" s="5"/>
      <c r="U34" s="5"/>
      <c r="V34" s="19">
        <v>23334.75</v>
      </c>
      <c r="W34" s="5"/>
      <c r="X34" s="5">
        <v>11286.25</v>
      </c>
      <c r="Y34" s="5"/>
      <c r="Z34" s="5">
        <v>0</v>
      </c>
      <c r="AA34" s="5"/>
      <c r="AB34" s="5">
        <v>0</v>
      </c>
      <c r="AC34" s="5">
        <v>-1062</v>
      </c>
      <c r="AD34" s="5">
        <v>0</v>
      </c>
      <c r="AE34" s="5">
        <v>0</v>
      </c>
      <c r="AF34" s="5">
        <f t="shared" si="0"/>
        <v>212868</v>
      </c>
      <c r="AG34" s="5">
        <f t="shared" ref="AG34" si="26">ROUND(AF34*0.35,2)</f>
        <v>74503.8</v>
      </c>
    </row>
    <row r="35" spans="1:33" ht="15" customHeight="1" x14ac:dyDescent="0.25">
      <c r="A35" s="17">
        <f t="shared" si="3"/>
        <v>44555</v>
      </c>
      <c r="B35" s="5">
        <v>0</v>
      </c>
      <c r="C35" s="5">
        <v>101305.5</v>
      </c>
      <c r="D35" s="5"/>
      <c r="E35" s="5"/>
      <c r="F35" s="5"/>
      <c r="G35" s="5">
        <v>60508</v>
      </c>
      <c r="H35" s="5"/>
      <c r="I35" s="5"/>
      <c r="J35" s="5"/>
      <c r="K35" s="5"/>
      <c r="L35" s="5">
        <v>-105884</v>
      </c>
      <c r="M35" s="5"/>
      <c r="N35" s="5"/>
      <c r="O35" s="5"/>
      <c r="P35" s="5">
        <v>8836</v>
      </c>
      <c r="Q35" s="5"/>
      <c r="R35" s="5"/>
      <c r="S35" s="5"/>
      <c r="T35" s="5"/>
      <c r="U35" s="5"/>
      <c r="V35" s="19">
        <v>39579.25</v>
      </c>
      <c r="W35" s="5"/>
      <c r="X35" s="5">
        <v>2214</v>
      </c>
      <c r="Y35" s="5"/>
      <c r="Z35" s="5">
        <v>0</v>
      </c>
      <c r="AA35" s="5"/>
      <c r="AB35" s="5">
        <v>0</v>
      </c>
      <c r="AC35" s="5">
        <v>14044</v>
      </c>
      <c r="AD35" s="5">
        <v>0</v>
      </c>
      <c r="AE35" s="5">
        <v>0</v>
      </c>
      <c r="AF35" s="5">
        <f t="shared" si="0"/>
        <v>120602.75</v>
      </c>
      <c r="AG35" s="5">
        <f t="shared" ref="AG35" si="27">ROUND(AF35*0.35,2)</f>
        <v>42210.96</v>
      </c>
    </row>
    <row r="36" spans="1:33" ht="15" customHeight="1" x14ac:dyDescent="0.25">
      <c r="A36" s="17">
        <f t="shared" si="3"/>
        <v>44562</v>
      </c>
      <c r="B36" s="5">
        <v>0</v>
      </c>
      <c r="C36" s="5">
        <v>72776.5</v>
      </c>
      <c r="D36" s="5"/>
      <c r="E36" s="5"/>
      <c r="F36" s="5"/>
      <c r="G36" s="5">
        <v>5266</v>
      </c>
      <c r="H36" s="5"/>
      <c r="I36" s="5"/>
      <c r="J36" s="5"/>
      <c r="K36" s="5"/>
      <c r="L36" s="5">
        <v>11149</v>
      </c>
      <c r="M36" s="5"/>
      <c r="N36" s="5"/>
      <c r="O36" s="5"/>
      <c r="P36" s="5">
        <v>17440</v>
      </c>
      <c r="Q36" s="5"/>
      <c r="R36" s="5"/>
      <c r="S36" s="5"/>
      <c r="T36" s="5"/>
      <c r="U36" s="5"/>
      <c r="V36" s="19">
        <v>61457.25</v>
      </c>
      <c r="W36" s="5"/>
      <c r="X36" s="5">
        <v>6773</v>
      </c>
      <c r="Y36" s="5"/>
      <c r="Z36" s="5">
        <v>0</v>
      </c>
      <c r="AA36" s="5"/>
      <c r="AB36" s="5">
        <v>0</v>
      </c>
      <c r="AC36" s="5">
        <v>13325</v>
      </c>
      <c r="AD36" s="5">
        <v>0</v>
      </c>
      <c r="AE36" s="5">
        <v>0</v>
      </c>
      <c r="AF36" s="5">
        <f t="shared" si="0"/>
        <v>188186.75</v>
      </c>
      <c r="AG36" s="5">
        <f t="shared" ref="AG36" si="28">ROUND(AF36*0.35,2)</f>
        <v>65865.36</v>
      </c>
    </row>
    <row r="37" spans="1:33" ht="15" customHeight="1" x14ac:dyDescent="0.25">
      <c r="A37" s="17">
        <f t="shared" si="3"/>
        <v>44569</v>
      </c>
      <c r="B37" s="5">
        <v>0</v>
      </c>
      <c r="C37" s="5">
        <v>175339.5</v>
      </c>
      <c r="D37" s="5"/>
      <c r="E37" s="5"/>
      <c r="F37" s="5"/>
      <c r="G37" s="5">
        <v>55776</v>
      </c>
      <c r="H37" s="5"/>
      <c r="I37" s="5"/>
      <c r="J37" s="5"/>
      <c r="K37" s="5"/>
      <c r="L37" s="5">
        <v>5680</v>
      </c>
      <c r="M37" s="5"/>
      <c r="N37" s="5"/>
      <c r="O37" s="5"/>
      <c r="P37" s="5">
        <v>10748</v>
      </c>
      <c r="Q37" s="5"/>
      <c r="R37" s="5"/>
      <c r="S37" s="5"/>
      <c r="T37" s="5"/>
      <c r="U37" s="5"/>
      <c r="V37" s="19">
        <v>54102.25</v>
      </c>
      <c r="W37" s="5"/>
      <c r="X37" s="5">
        <v>-938.25</v>
      </c>
      <c r="Y37" s="5"/>
      <c r="Z37" s="5">
        <v>0</v>
      </c>
      <c r="AA37" s="5"/>
      <c r="AB37" s="5">
        <v>0</v>
      </c>
      <c r="AC37" s="5">
        <v>15676</v>
      </c>
      <c r="AD37" s="5">
        <v>0</v>
      </c>
      <c r="AE37" s="5">
        <v>0</v>
      </c>
      <c r="AF37" s="5">
        <f t="shared" si="0"/>
        <v>316383.5</v>
      </c>
      <c r="AG37" s="5">
        <f t="shared" ref="AG37" si="29">ROUND(AF37*0.35,2)</f>
        <v>110734.23</v>
      </c>
    </row>
    <row r="38" spans="1:33" ht="15" customHeight="1" x14ac:dyDescent="0.25">
      <c r="A38" s="17">
        <f t="shared" si="3"/>
        <v>44576</v>
      </c>
      <c r="B38" s="5">
        <v>0</v>
      </c>
      <c r="C38" s="5">
        <v>7738.75</v>
      </c>
      <c r="D38" s="5"/>
      <c r="E38" s="5"/>
      <c r="F38" s="5"/>
      <c r="G38" s="5">
        <v>74901</v>
      </c>
      <c r="H38" s="5"/>
      <c r="I38" s="5"/>
      <c r="J38" s="5"/>
      <c r="K38" s="5"/>
      <c r="L38" s="5">
        <v>13630</v>
      </c>
      <c r="M38" s="5"/>
      <c r="N38" s="5"/>
      <c r="O38" s="5"/>
      <c r="P38" s="5">
        <v>27685</v>
      </c>
      <c r="Q38" s="5"/>
      <c r="R38" s="5"/>
      <c r="S38" s="5"/>
      <c r="T38" s="5"/>
      <c r="U38" s="5"/>
      <c r="V38" s="19">
        <v>33761.75</v>
      </c>
      <c r="W38" s="5"/>
      <c r="X38" s="5">
        <v>15245</v>
      </c>
      <c r="Y38" s="5"/>
      <c r="Z38" s="5">
        <v>0</v>
      </c>
      <c r="AA38" s="5"/>
      <c r="AB38" s="5">
        <v>0</v>
      </c>
      <c r="AC38" s="5">
        <v>9040</v>
      </c>
      <c r="AD38" s="5">
        <v>0</v>
      </c>
      <c r="AE38" s="5">
        <v>0</v>
      </c>
      <c r="AF38" s="5">
        <f t="shared" si="0"/>
        <v>182001.5</v>
      </c>
      <c r="AG38" s="5">
        <f t="shared" ref="AG38" si="30">ROUND(AF38*0.35,2)</f>
        <v>63700.53</v>
      </c>
    </row>
    <row r="39" spans="1:33" ht="15" customHeight="1" x14ac:dyDescent="0.25">
      <c r="A39" s="17">
        <f t="shared" si="3"/>
        <v>44583</v>
      </c>
      <c r="B39" s="5">
        <v>0</v>
      </c>
      <c r="C39" s="5">
        <v>122541.25</v>
      </c>
      <c r="D39" s="5"/>
      <c r="E39" s="5"/>
      <c r="F39" s="5"/>
      <c r="G39" s="5">
        <v>75354</v>
      </c>
      <c r="H39" s="5"/>
      <c r="I39" s="5"/>
      <c r="J39" s="5"/>
      <c r="K39" s="5"/>
      <c r="L39" s="5">
        <v>10806</v>
      </c>
      <c r="M39" s="5"/>
      <c r="N39" s="5"/>
      <c r="O39" s="5"/>
      <c r="P39" s="5">
        <v>-32028</v>
      </c>
      <c r="Q39" s="5"/>
      <c r="R39" s="5"/>
      <c r="S39" s="5"/>
      <c r="T39" s="5"/>
      <c r="U39" s="5"/>
      <c r="V39" s="19">
        <v>41141.25</v>
      </c>
      <c r="W39" s="5"/>
      <c r="X39" s="5">
        <v>15917</v>
      </c>
      <c r="Y39" s="5"/>
      <c r="Z39" s="5">
        <v>0</v>
      </c>
      <c r="AA39" s="5"/>
      <c r="AB39" s="5">
        <v>0</v>
      </c>
      <c r="AC39" s="5">
        <v>13897</v>
      </c>
      <c r="AD39" s="5">
        <v>0</v>
      </c>
      <c r="AE39" s="5">
        <v>0</v>
      </c>
      <c r="AF39" s="5">
        <f t="shared" si="0"/>
        <v>247628.5</v>
      </c>
      <c r="AG39" s="5">
        <f t="shared" ref="AG39" si="31">ROUND(AF39*0.35,2)</f>
        <v>86669.98</v>
      </c>
    </row>
    <row r="40" spans="1:33" ht="15" customHeight="1" x14ac:dyDescent="0.25">
      <c r="A40" s="17">
        <f t="shared" si="3"/>
        <v>44590</v>
      </c>
      <c r="B40" s="5">
        <v>0</v>
      </c>
      <c r="C40" s="5">
        <v>82780</v>
      </c>
      <c r="D40" s="5"/>
      <c r="E40" s="5"/>
      <c r="F40" s="5"/>
      <c r="G40" s="5">
        <v>26209</v>
      </c>
      <c r="H40" s="5"/>
      <c r="I40" s="5"/>
      <c r="J40" s="5"/>
      <c r="K40" s="5"/>
      <c r="L40" s="5">
        <v>6618</v>
      </c>
      <c r="M40" s="5"/>
      <c r="N40" s="5"/>
      <c r="O40" s="5"/>
      <c r="P40" s="5">
        <v>18287</v>
      </c>
      <c r="Q40" s="5"/>
      <c r="R40" s="5"/>
      <c r="S40" s="5"/>
      <c r="T40" s="5"/>
      <c r="U40" s="5"/>
      <c r="V40" s="19">
        <v>44482.25</v>
      </c>
      <c r="W40" s="5"/>
      <c r="X40" s="5">
        <v>19995.75</v>
      </c>
      <c r="Y40" s="5"/>
      <c r="Z40" s="5">
        <v>0</v>
      </c>
      <c r="AA40" s="5"/>
      <c r="AB40" s="5">
        <v>0</v>
      </c>
      <c r="AC40" s="5">
        <v>5488</v>
      </c>
      <c r="AD40" s="5">
        <v>0</v>
      </c>
      <c r="AE40" s="5">
        <v>0</v>
      </c>
      <c r="AF40" s="5">
        <f t="shared" si="0"/>
        <v>203860</v>
      </c>
      <c r="AG40" s="5">
        <f t="shared" ref="AG40" si="32">ROUND(AF40*0.35,2)</f>
        <v>71351</v>
      </c>
    </row>
    <row r="41" spans="1:33" ht="15" customHeight="1" x14ac:dyDescent="0.25">
      <c r="A41" s="17">
        <f t="shared" si="3"/>
        <v>44597</v>
      </c>
      <c r="B41" s="5">
        <v>0</v>
      </c>
      <c r="C41" s="5">
        <v>99750.25</v>
      </c>
      <c r="D41" s="5"/>
      <c r="E41" s="5"/>
      <c r="F41" s="5"/>
      <c r="G41" s="5">
        <v>100188</v>
      </c>
      <c r="H41" s="5"/>
      <c r="I41" s="5"/>
      <c r="J41" s="5"/>
      <c r="K41" s="5"/>
      <c r="L41" s="5">
        <v>4671</v>
      </c>
      <c r="M41" s="5"/>
      <c r="N41" s="5"/>
      <c r="O41" s="5"/>
      <c r="P41" s="5">
        <v>31147</v>
      </c>
      <c r="Q41" s="5"/>
      <c r="R41" s="5"/>
      <c r="S41" s="5"/>
      <c r="T41" s="5"/>
      <c r="U41" s="5"/>
      <c r="V41" s="19">
        <v>39815.5</v>
      </c>
      <c r="W41" s="5"/>
      <c r="X41" s="5">
        <v>10171.25</v>
      </c>
      <c r="Y41" s="5"/>
      <c r="Z41" s="5">
        <v>0</v>
      </c>
      <c r="AA41" s="5"/>
      <c r="AB41" s="5"/>
      <c r="AC41" s="5">
        <v>4709</v>
      </c>
      <c r="AD41" s="5">
        <v>0</v>
      </c>
      <c r="AE41" s="5">
        <v>0</v>
      </c>
      <c r="AF41" s="5">
        <f t="shared" ref="AF41" si="33">SUM(B41:AE41)</f>
        <v>290452</v>
      </c>
      <c r="AG41" s="5">
        <f t="shared" ref="AG41" si="34">ROUND(AF41*0.35,2)</f>
        <v>101658.2</v>
      </c>
    </row>
    <row r="42" spans="1:33" ht="15" customHeight="1" x14ac:dyDescent="0.25">
      <c r="A42" s="17">
        <f t="shared" si="3"/>
        <v>44604</v>
      </c>
      <c r="B42" s="5">
        <v>0</v>
      </c>
      <c r="C42" s="5">
        <v>73145</v>
      </c>
      <c r="D42" s="5"/>
      <c r="E42" s="5"/>
      <c r="F42" s="5"/>
      <c r="G42" s="5">
        <v>81469</v>
      </c>
      <c r="H42" s="5"/>
      <c r="I42" s="5"/>
      <c r="J42" s="5"/>
      <c r="K42" s="5"/>
      <c r="L42" s="5">
        <v>6830</v>
      </c>
      <c r="M42" s="5"/>
      <c r="N42" s="5"/>
      <c r="O42" s="5"/>
      <c r="P42" s="5">
        <v>39133</v>
      </c>
      <c r="Q42" s="5"/>
      <c r="R42" s="5"/>
      <c r="S42" s="5"/>
      <c r="T42" s="5"/>
      <c r="U42" s="5"/>
      <c r="V42" s="19">
        <v>65643.25</v>
      </c>
      <c r="W42" s="5"/>
      <c r="X42" s="5">
        <v>4971.5</v>
      </c>
      <c r="Y42" s="5"/>
      <c r="Z42" s="5">
        <v>0</v>
      </c>
      <c r="AA42" s="5"/>
      <c r="AB42" s="5"/>
      <c r="AC42" s="5">
        <v>12059</v>
      </c>
      <c r="AD42" s="5">
        <v>0</v>
      </c>
      <c r="AE42" s="5">
        <v>0</v>
      </c>
      <c r="AF42" s="5">
        <f t="shared" ref="AF42" si="35">SUM(B42:AE42)</f>
        <v>283250.75</v>
      </c>
      <c r="AG42" s="5">
        <f t="shared" ref="AG42" si="36">ROUND(AF42*0.35,2)</f>
        <v>99137.76</v>
      </c>
    </row>
    <row r="43" spans="1:33" ht="15" customHeight="1" x14ac:dyDescent="0.25">
      <c r="A43" s="17">
        <f t="shared" si="3"/>
        <v>44611</v>
      </c>
      <c r="B43" s="5">
        <v>0</v>
      </c>
      <c r="C43" s="5">
        <v>115556.5</v>
      </c>
      <c r="D43" s="5"/>
      <c r="E43" s="5"/>
      <c r="F43" s="5"/>
      <c r="G43" s="5">
        <v>29433</v>
      </c>
      <c r="H43" s="5"/>
      <c r="I43" s="5"/>
      <c r="J43" s="5"/>
      <c r="K43" s="5"/>
      <c r="L43" s="5">
        <v>2273</v>
      </c>
      <c r="M43" s="5"/>
      <c r="N43" s="5"/>
      <c r="O43" s="5"/>
      <c r="P43" s="5">
        <v>35471</v>
      </c>
      <c r="Q43" s="5"/>
      <c r="R43" s="5"/>
      <c r="S43" s="5"/>
      <c r="T43" s="5"/>
      <c r="U43" s="5"/>
      <c r="V43" s="19">
        <v>74775</v>
      </c>
      <c r="W43" s="5"/>
      <c r="X43" s="5">
        <v>2666.25</v>
      </c>
      <c r="Y43" s="5"/>
      <c r="Z43" s="5">
        <v>0</v>
      </c>
      <c r="AA43" s="5"/>
      <c r="AB43" s="5"/>
      <c r="AC43" s="5">
        <v>19189</v>
      </c>
      <c r="AD43" s="5">
        <v>0</v>
      </c>
      <c r="AE43" s="5">
        <v>0</v>
      </c>
      <c r="AF43" s="5">
        <f t="shared" ref="AF43" si="37">SUM(B43:AE43)</f>
        <v>279363.75</v>
      </c>
      <c r="AG43" s="5">
        <f t="shared" ref="AG43" si="38">ROUND(AF43*0.35,2)</f>
        <v>97777.31</v>
      </c>
    </row>
    <row r="44" spans="1:33" ht="15" customHeight="1" x14ac:dyDescent="0.25">
      <c r="A44" s="17">
        <f t="shared" si="3"/>
        <v>44618</v>
      </c>
      <c r="B44" s="5">
        <v>0</v>
      </c>
      <c r="C44" s="5">
        <v>118251.75</v>
      </c>
      <c r="D44" s="5"/>
      <c r="E44" s="5"/>
      <c r="F44" s="5"/>
      <c r="G44" s="5">
        <v>82457</v>
      </c>
      <c r="H44" s="5"/>
      <c r="I44" s="5"/>
      <c r="J44" s="5"/>
      <c r="K44" s="5"/>
      <c r="L44" s="5">
        <v>6773</v>
      </c>
      <c r="M44" s="5"/>
      <c r="N44" s="5"/>
      <c r="O44" s="5"/>
      <c r="P44" s="5">
        <v>41586</v>
      </c>
      <c r="Q44" s="5"/>
      <c r="R44" s="5"/>
      <c r="S44" s="5"/>
      <c r="T44" s="5"/>
      <c r="U44" s="5"/>
      <c r="V44" s="19">
        <v>55223</v>
      </c>
      <c r="W44" s="5"/>
      <c r="X44" s="5">
        <v>-2473</v>
      </c>
      <c r="Y44" s="5"/>
      <c r="Z44" s="5">
        <v>0</v>
      </c>
      <c r="AA44" s="5"/>
      <c r="AB44" s="5"/>
      <c r="AC44" s="5">
        <v>22713</v>
      </c>
      <c r="AD44" s="5">
        <v>0</v>
      </c>
      <c r="AE44" s="5">
        <v>0</v>
      </c>
      <c r="AF44" s="5">
        <f t="shared" ref="AF44" si="39">SUM(B44:AE44)</f>
        <v>324530.75</v>
      </c>
      <c r="AG44" s="5">
        <f t="shared" ref="AG44" si="40">ROUND(AF44*0.35,2)</f>
        <v>113585.76</v>
      </c>
    </row>
    <row r="45" spans="1:33" ht="15" customHeight="1" x14ac:dyDescent="0.25">
      <c r="A45" s="17">
        <f t="shared" si="3"/>
        <v>44625</v>
      </c>
      <c r="B45" s="5">
        <v>0</v>
      </c>
      <c r="C45" s="5">
        <v>108981.75</v>
      </c>
      <c r="D45" s="5"/>
      <c r="E45" s="5"/>
      <c r="F45" s="5"/>
      <c r="G45" s="5">
        <v>91646</v>
      </c>
      <c r="H45" s="5"/>
      <c r="I45" s="5"/>
      <c r="J45" s="5"/>
      <c r="K45" s="5"/>
      <c r="L45" s="5">
        <v>10571</v>
      </c>
      <c r="M45" s="5"/>
      <c r="N45" s="5"/>
      <c r="O45" s="5"/>
      <c r="P45" s="5">
        <v>16433</v>
      </c>
      <c r="Q45" s="5"/>
      <c r="R45" s="5"/>
      <c r="S45" s="5"/>
      <c r="T45" s="5"/>
      <c r="U45" s="5"/>
      <c r="V45" s="19">
        <v>88515.25</v>
      </c>
      <c r="W45" s="5"/>
      <c r="X45" s="5">
        <v>29277</v>
      </c>
      <c r="Y45" s="5"/>
      <c r="Z45" s="5">
        <v>0</v>
      </c>
      <c r="AA45" s="5"/>
      <c r="AB45" s="5"/>
      <c r="AC45" s="5">
        <v>20228</v>
      </c>
      <c r="AD45" s="5">
        <v>0</v>
      </c>
      <c r="AE45" s="5">
        <v>0</v>
      </c>
      <c r="AF45" s="5">
        <f t="shared" ref="AF45" si="41">SUM(B45:AE45)</f>
        <v>365652</v>
      </c>
      <c r="AG45" s="5">
        <f t="shared" ref="AG45" si="42">ROUND(AF45*0.35,2)</f>
        <v>127978.2</v>
      </c>
    </row>
    <row r="46" spans="1:33" ht="15" customHeight="1" x14ac:dyDescent="0.25">
      <c r="A46" s="17">
        <f t="shared" si="3"/>
        <v>44632</v>
      </c>
      <c r="B46" s="5">
        <v>0</v>
      </c>
      <c r="C46" s="5">
        <v>135860</v>
      </c>
      <c r="D46" s="5"/>
      <c r="E46" s="5"/>
      <c r="F46" s="5"/>
      <c r="G46" s="5">
        <v>86365</v>
      </c>
      <c r="H46" s="5"/>
      <c r="I46" s="5"/>
      <c r="J46" s="5"/>
      <c r="K46" s="5"/>
      <c r="L46" s="5">
        <v>-3912</v>
      </c>
      <c r="M46" s="5"/>
      <c r="N46" s="5"/>
      <c r="O46" s="5"/>
      <c r="P46" s="5">
        <v>9748</v>
      </c>
      <c r="Q46" s="5"/>
      <c r="R46" s="5"/>
      <c r="S46" s="5"/>
      <c r="T46" s="5"/>
      <c r="U46" s="5"/>
      <c r="V46" s="19">
        <v>48881.25</v>
      </c>
      <c r="W46" s="5"/>
      <c r="X46" s="5">
        <v>9426</v>
      </c>
      <c r="Y46" s="5"/>
      <c r="Z46" s="5">
        <v>0</v>
      </c>
      <c r="AA46" s="5"/>
      <c r="AB46" s="5"/>
      <c r="AC46" s="5">
        <v>18516</v>
      </c>
      <c r="AD46" s="5">
        <v>0</v>
      </c>
      <c r="AE46" s="5">
        <v>0</v>
      </c>
      <c r="AF46" s="5">
        <f t="shared" ref="AF46" si="43">SUM(B46:AE46)</f>
        <v>304884.25</v>
      </c>
      <c r="AG46" s="5">
        <f t="shared" ref="AG46" si="44">ROUND(AF46*0.35,2)</f>
        <v>106709.49</v>
      </c>
    </row>
    <row r="47" spans="1:33" ht="15" customHeight="1" x14ac:dyDescent="0.25">
      <c r="A47" s="17">
        <f t="shared" si="3"/>
        <v>44639</v>
      </c>
      <c r="B47" s="5">
        <v>0</v>
      </c>
      <c r="C47" s="5">
        <v>48605.75</v>
      </c>
      <c r="D47" s="5"/>
      <c r="E47" s="5"/>
      <c r="F47" s="5"/>
      <c r="G47" s="5">
        <v>63542</v>
      </c>
      <c r="H47" s="5"/>
      <c r="I47" s="5"/>
      <c r="J47" s="5"/>
      <c r="K47" s="5"/>
      <c r="L47" s="5">
        <v>8030</v>
      </c>
      <c r="M47" s="5"/>
      <c r="N47" s="5"/>
      <c r="O47" s="5"/>
      <c r="P47" s="5">
        <v>36120</v>
      </c>
      <c r="Q47" s="5"/>
      <c r="R47" s="5"/>
      <c r="S47" s="5"/>
      <c r="T47" s="5"/>
      <c r="U47" s="5"/>
      <c r="V47" s="19">
        <v>22320.25</v>
      </c>
      <c r="W47" s="5"/>
      <c r="X47" s="5">
        <v>1382.5</v>
      </c>
      <c r="Y47" s="5"/>
      <c r="Z47" s="5">
        <v>0</v>
      </c>
      <c r="AA47" s="5"/>
      <c r="AB47" s="5"/>
      <c r="AC47" s="5">
        <v>13495</v>
      </c>
      <c r="AD47" s="5">
        <v>0</v>
      </c>
      <c r="AE47" s="5">
        <v>0</v>
      </c>
      <c r="AF47" s="5">
        <f t="shared" ref="AF47" si="45">SUM(B47:AE47)</f>
        <v>193495.5</v>
      </c>
      <c r="AG47" s="5">
        <f t="shared" ref="AG47" si="46">ROUND(AF47*0.35,2)</f>
        <v>67723.429999999993</v>
      </c>
    </row>
    <row r="48" spans="1:33" ht="15" customHeight="1" x14ac:dyDescent="0.25">
      <c r="A48" s="17">
        <f t="shared" si="3"/>
        <v>44646</v>
      </c>
      <c r="B48" s="5">
        <v>0</v>
      </c>
      <c r="C48" s="5">
        <v>97038</v>
      </c>
      <c r="D48" s="5"/>
      <c r="E48" s="5"/>
      <c r="F48" s="5"/>
      <c r="G48" s="5">
        <v>31221</v>
      </c>
      <c r="H48" s="5"/>
      <c r="I48" s="5"/>
      <c r="J48" s="5"/>
      <c r="K48" s="5"/>
      <c r="L48" s="5">
        <v>9511</v>
      </c>
      <c r="M48" s="5"/>
      <c r="N48" s="5"/>
      <c r="O48" s="5"/>
      <c r="P48" s="5">
        <v>12288</v>
      </c>
      <c r="Q48" s="5"/>
      <c r="R48" s="5"/>
      <c r="S48" s="5"/>
      <c r="T48" s="5"/>
      <c r="U48" s="5"/>
      <c r="V48" s="19">
        <v>62483.5</v>
      </c>
      <c r="W48" s="5"/>
      <c r="X48" s="5">
        <v>-7087.75</v>
      </c>
      <c r="Y48" s="5"/>
      <c r="Z48" s="5">
        <v>0</v>
      </c>
      <c r="AA48" s="5"/>
      <c r="AB48" s="5"/>
      <c r="AC48" s="5">
        <v>23494</v>
      </c>
      <c r="AD48" s="5">
        <v>0</v>
      </c>
      <c r="AE48" s="5">
        <v>0</v>
      </c>
      <c r="AF48" s="5">
        <f t="shared" ref="AF48" si="47">SUM(B48:AE48)</f>
        <v>228947.75</v>
      </c>
      <c r="AG48" s="5">
        <f t="shared" ref="AG48" si="48">ROUND(AF48*0.35,2)</f>
        <v>80131.710000000006</v>
      </c>
    </row>
    <row r="49" spans="1:33" ht="15" customHeight="1" x14ac:dyDescent="0.25">
      <c r="A49" s="17">
        <f t="shared" si="3"/>
        <v>44653</v>
      </c>
      <c r="B49" s="5">
        <v>0</v>
      </c>
      <c r="C49" s="5">
        <v>111459</v>
      </c>
      <c r="D49" s="5"/>
      <c r="E49" s="5"/>
      <c r="F49" s="5"/>
      <c r="G49" s="5">
        <v>52685</v>
      </c>
      <c r="H49" s="5"/>
      <c r="I49" s="5"/>
      <c r="J49" s="5"/>
      <c r="K49" s="5"/>
      <c r="L49" s="5">
        <v>10419</v>
      </c>
      <c r="M49" s="5"/>
      <c r="N49" s="5"/>
      <c r="O49" s="5"/>
      <c r="P49" s="5">
        <v>23821</v>
      </c>
      <c r="Q49" s="5"/>
      <c r="R49" s="5"/>
      <c r="S49" s="5"/>
      <c r="T49" s="5"/>
      <c r="U49" s="5"/>
      <c r="V49" s="19">
        <v>114672</v>
      </c>
      <c r="W49" s="5"/>
      <c r="X49" s="5">
        <v>7812.25</v>
      </c>
      <c r="Y49" s="5"/>
      <c r="Z49" s="5">
        <v>0</v>
      </c>
      <c r="AA49" s="5"/>
      <c r="AB49" s="5"/>
      <c r="AC49" s="5">
        <v>20233</v>
      </c>
      <c r="AD49" s="5">
        <v>0</v>
      </c>
      <c r="AE49" s="5">
        <v>0</v>
      </c>
      <c r="AF49" s="5">
        <f t="shared" ref="AF49" si="49">SUM(B49:AE49)</f>
        <v>341101.25</v>
      </c>
      <c r="AG49" s="5">
        <f>ROUND(AF49*0.35,2)+0.01</f>
        <v>119385.45</v>
      </c>
    </row>
    <row r="50" spans="1:33" ht="15" customHeight="1" x14ac:dyDescent="0.25">
      <c r="A50" s="17">
        <f t="shared" si="3"/>
        <v>44660</v>
      </c>
      <c r="B50" s="5">
        <v>0</v>
      </c>
      <c r="C50" s="5">
        <v>110630.25</v>
      </c>
      <c r="D50" s="5"/>
      <c r="E50" s="5"/>
      <c r="F50" s="5"/>
      <c r="G50" s="5">
        <v>84621</v>
      </c>
      <c r="H50" s="5"/>
      <c r="I50" s="5"/>
      <c r="J50" s="5"/>
      <c r="K50" s="5"/>
      <c r="L50" s="5">
        <v>10428</v>
      </c>
      <c r="M50" s="5"/>
      <c r="N50" s="5"/>
      <c r="O50" s="5"/>
      <c r="P50" s="5">
        <v>23545</v>
      </c>
      <c r="Q50" s="5"/>
      <c r="R50" s="5"/>
      <c r="S50" s="5"/>
      <c r="T50" s="5"/>
      <c r="U50" s="5"/>
      <c r="V50" s="19">
        <v>47032</v>
      </c>
      <c r="W50" s="5"/>
      <c r="X50" s="5">
        <v>4788.75</v>
      </c>
      <c r="Y50" s="5"/>
      <c r="Z50" s="5">
        <v>0</v>
      </c>
      <c r="AA50" s="5"/>
      <c r="AB50" s="5"/>
      <c r="AC50" s="5">
        <v>4233</v>
      </c>
      <c r="AD50" s="5">
        <v>0</v>
      </c>
      <c r="AE50" s="5">
        <v>0</v>
      </c>
      <c r="AF50" s="5">
        <f t="shared" ref="AF50" si="50">SUM(B50:AE50)</f>
        <v>285278</v>
      </c>
      <c r="AG50" s="5">
        <f t="shared" ref="AG50:AG55" si="51">ROUND(AF50*0.35,2)</f>
        <v>99847.3</v>
      </c>
    </row>
    <row r="51" spans="1:33" ht="15" customHeight="1" x14ac:dyDescent="0.25">
      <c r="A51" s="17">
        <f t="shared" si="3"/>
        <v>44667</v>
      </c>
      <c r="B51" s="5">
        <v>0</v>
      </c>
      <c r="C51" s="5">
        <v>110550.5</v>
      </c>
      <c r="D51" s="5"/>
      <c r="E51" s="5"/>
      <c r="F51" s="5"/>
      <c r="G51" s="5">
        <v>91660</v>
      </c>
      <c r="H51" s="5"/>
      <c r="I51" s="5"/>
      <c r="J51" s="5"/>
      <c r="K51" s="5"/>
      <c r="L51" s="5">
        <v>13107</v>
      </c>
      <c r="M51" s="5"/>
      <c r="N51" s="5"/>
      <c r="O51" s="5"/>
      <c r="P51" s="5">
        <v>22499</v>
      </c>
      <c r="Q51" s="5"/>
      <c r="R51" s="5"/>
      <c r="S51" s="5"/>
      <c r="T51" s="5"/>
      <c r="U51" s="5"/>
      <c r="V51" s="19">
        <v>53002.75</v>
      </c>
      <c r="W51" s="5"/>
      <c r="X51" s="5">
        <v>6209.75</v>
      </c>
      <c r="Y51" s="5"/>
      <c r="Z51" s="5">
        <v>0</v>
      </c>
      <c r="AA51" s="5"/>
      <c r="AB51" s="5"/>
      <c r="AC51" s="5">
        <v>13397</v>
      </c>
      <c r="AD51" s="5">
        <v>0</v>
      </c>
      <c r="AE51" s="5">
        <v>0</v>
      </c>
      <c r="AF51" s="5">
        <f t="shared" ref="AF51" si="52">SUM(B51:AE51)</f>
        <v>310426</v>
      </c>
      <c r="AG51" s="5">
        <f t="shared" si="51"/>
        <v>108649.1</v>
      </c>
    </row>
    <row r="52" spans="1:33" ht="15" customHeight="1" x14ac:dyDescent="0.25">
      <c r="A52" s="17">
        <f t="shared" si="3"/>
        <v>44674</v>
      </c>
      <c r="B52" s="5">
        <v>0</v>
      </c>
      <c r="C52" s="5">
        <v>-39828.75</v>
      </c>
      <c r="D52" s="5"/>
      <c r="E52" s="5"/>
      <c r="F52" s="5"/>
      <c r="G52" s="5">
        <v>9941</v>
      </c>
      <c r="H52" s="5"/>
      <c r="I52" s="5"/>
      <c r="J52" s="5"/>
      <c r="K52" s="5"/>
      <c r="L52" s="5">
        <v>5309</v>
      </c>
      <c r="M52" s="5"/>
      <c r="N52" s="5"/>
      <c r="O52" s="5"/>
      <c r="P52" s="5">
        <v>33857</v>
      </c>
      <c r="Q52" s="5"/>
      <c r="R52" s="5"/>
      <c r="S52" s="5"/>
      <c r="T52" s="5"/>
      <c r="U52" s="5"/>
      <c r="V52" s="19">
        <v>87046.25</v>
      </c>
      <c r="W52" s="5"/>
      <c r="X52" s="5">
        <v>-1089.25</v>
      </c>
      <c r="Y52" s="5"/>
      <c r="Z52" s="5">
        <v>0</v>
      </c>
      <c r="AA52" s="5"/>
      <c r="AB52" s="5"/>
      <c r="AC52" s="5">
        <v>11319</v>
      </c>
      <c r="AD52" s="5">
        <v>0</v>
      </c>
      <c r="AE52" s="5">
        <v>0</v>
      </c>
      <c r="AF52" s="5">
        <f t="shared" ref="AF52" si="53">SUM(B52:AE52)</f>
        <v>106554.25</v>
      </c>
      <c r="AG52" s="5">
        <f t="shared" si="51"/>
        <v>37293.99</v>
      </c>
    </row>
    <row r="53" spans="1:33" ht="15" customHeight="1" x14ac:dyDescent="0.25">
      <c r="A53" s="17">
        <f t="shared" si="3"/>
        <v>44681</v>
      </c>
      <c r="B53" s="5">
        <v>0</v>
      </c>
      <c r="C53" s="5">
        <v>124527</v>
      </c>
      <c r="D53" s="5"/>
      <c r="E53" s="5"/>
      <c r="F53" s="5"/>
      <c r="G53" s="5">
        <v>81177</v>
      </c>
      <c r="H53" s="5"/>
      <c r="I53" s="5"/>
      <c r="J53" s="5"/>
      <c r="K53" s="5"/>
      <c r="L53" s="5">
        <v>5739</v>
      </c>
      <c r="M53" s="5"/>
      <c r="N53" s="5"/>
      <c r="O53" s="5"/>
      <c r="P53" s="5">
        <v>32447</v>
      </c>
      <c r="Q53" s="5"/>
      <c r="R53" s="5"/>
      <c r="S53" s="5"/>
      <c r="T53" s="5"/>
      <c r="U53" s="5"/>
      <c r="V53" s="19">
        <v>47415.5</v>
      </c>
      <c r="W53" s="5"/>
      <c r="X53" s="5">
        <v>13316.5</v>
      </c>
      <c r="Y53" s="5"/>
      <c r="Z53" s="5">
        <v>0</v>
      </c>
      <c r="AA53" s="5"/>
      <c r="AB53" s="5"/>
      <c r="AC53" s="5">
        <v>12887</v>
      </c>
      <c r="AD53" s="5">
        <v>0</v>
      </c>
      <c r="AE53" s="5">
        <v>0</v>
      </c>
      <c r="AF53" s="5">
        <f t="shared" ref="AF53" si="54">SUM(B53:AE53)</f>
        <v>317509</v>
      </c>
      <c r="AG53" s="5">
        <f t="shared" si="51"/>
        <v>111128.15</v>
      </c>
    </row>
    <row r="54" spans="1:33" ht="15" customHeight="1" x14ac:dyDescent="0.25">
      <c r="A54" s="17">
        <f t="shared" si="3"/>
        <v>44688</v>
      </c>
      <c r="B54" s="5">
        <v>0</v>
      </c>
      <c r="C54" s="5">
        <v>182984.5</v>
      </c>
      <c r="D54" s="5"/>
      <c r="E54" s="5"/>
      <c r="F54" s="5"/>
      <c r="G54" s="5">
        <v>73652</v>
      </c>
      <c r="H54" s="5"/>
      <c r="I54" s="5"/>
      <c r="J54" s="5"/>
      <c r="K54" s="5"/>
      <c r="L54" s="5">
        <v>6741</v>
      </c>
      <c r="M54" s="5"/>
      <c r="N54" s="5"/>
      <c r="O54" s="5"/>
      <c r="P54" s="5">
        <v>24325</v>
      </c>
      <c r="Q54" s="5"/>
      <c r="R54" s="5"/>
      <c r="S54" s="5"/>
      <c r="T54" s="5"/>
      <c r="U54" s="5"/>
      <c r="V54" s="19">
        <v>54685.75</v>
      </c>
      <c r="W54" s="5"/>
      <c r="X54" s="5">
        <v>9352.75</v>
      </c>
      <c r="Y54" s="5"/>
      <c r="Z54" s="5">
        <v>0</v>
      </c>
      <c r="AA54" s="5"/>
      <c r="AB54" s="5"/>
      <c r="AC54" s="5">
        <v>17538</v>
      </c>
      <c r="AD54" s="5">
        <v>0</v>
      </c>
      <c r="AE54" s="5">
        <v>0</v>
      </c>
      <c r="AF54" s="5">
        <f t="shared" ref="AF54" si="55">SUM(B54:AE54)</f>
        <v>369279</v>
      </c>
      <c r="AG54" s="5">
        <f t="shared" si="51"/>
        <v>129247.65</v>
      </c>
    </row>
    <row r="55" spans="1:33" ht="15" customHeight="1" x14ac:dyDescent="0.25">
      <c r="A55" s="17">
        <f t="shared" si="3"/>
        <v>44695</v>
      </c>
      <c r="B55" s="5">
        <v>0</v>
      </c>
      <c r="C55" s="5">
        <v>81996.25</v>
      </c>
      <c r="D55" s="5"/>
      <c r="E55" s="5"/>
      <c r="F55" s="5"/>
      <c r="G55" s="5">
        <v>60815</v>
      </c>
      <c r="H55" s="5"/>
      <c r="I55" s="5"/>
      <c r="J55" s="5"/>
      <c r="K55" s="5"/>
      <c r="L55" s="5">
        <v>5476</v>
      </c>
      <c r="M55" s="5"/>
      <c r="N55" s="5"/>
      <c r="O55" s="5"/>
      <c r="P55" s="5">
        <v>30417</v>
      </c>
      <c r="Q55" s="5"/>
      <c r="R55" s="5"/>
      <c r="S55" s="5"/>
      <c r="T55" s="5"/>
      <c r="U55" s="5"/>
      <c r="V55" s="19">
        <v>60437</v>
      </c>
      <c r="W55" s="5"/>
      <c r="X55" s="5">
        <v>-1260.5</v>
      </c>
      <c r="Y55" s="5"/>
      <c r="Z55" s="5">
        <v>0</v>
      </c>
      <c r="AA55" s="5"/>
      <c r="AB55" s="5"/>
      <c r="AC55" s="5">
        <v>18426</v>
      </c>
      <c r="AD55" s="5">
        <v>0</v>
      </c>
      <c r="AE55" s="5">
        <v>0</v>
      </c>
      <c r="AF55" s="5">
        <f t="shared" ref="AF55" si="56">SUM(B55:AE55)</f>
        <v>256306.75</v>
      </c>
      <c r="AG55" s="5">
        <f t="shared" si="51"/>
        <v>89707.36</v>
      </c>
    </row>
    <row r="56" spans="1:33" ht="15" customHeight="1" x14ac:dyDescent="0.25">
      <c r="A56" s="17">
        <f t="shared" si="3"/>
        <v>44702</v>
      </c>
      <c r="B56" s="5">
        <v>0</v>
      </c>
      <c r="C56" s="5">
        <v>143154.25</v>
      </c>
      <c r="D56" s="5"/>
      <c r="E56" s="5"/>
      <c r="F56" s="5"/>
      <c r="G56" s="5">
        <v>52830</v>
      </c>
      <c r="H56" s="5"/>
      <c r="I56" s="5"/>
      <c r="J56" s="5"/>
      <c r="K56" s="5"/>
      <c r="L56" s="5">
        <v>13334</v>
      </c>
      <c r="M56" s="5"/>
      <c r="N56" s="5"/>
      <c r="O56" s="5"/>
      <c r="P56" s="5">
        <v>31728</v>
      </c>
      <c r="Q56" s="5"/>
      <c r="R56" s="5"/>
      <c r="S56" s="5"/>
      <c r="T56" s="5"/>
      <c r="U56" s="5"/>
      <c r="V56" s="19">
        <v>37652.25</v>
      </c>
      <c r="W56" s="5"/>
      <c r="X56" s="5">
        <v>-515.5</v>
      </c>
      <c r="Y56" s="5"/>
      <c r="Z56" s="5">
        <v>0</v>
      </c>
      <c r="AA56" s="5"/>
      <c r="AB56" s="5"/>
      <c r="AC56" s="5">
        <v>10182</v>
      </c>
      <c r="AD56" s="5">
        <v>0</v>
      </c>
      <c r="AE56" s="5">
        <v>0</v>
      </c>
      <c r="AF56" s="5">
        <f t="shared" ref="AF56" si="57">SUM(B56:AE56)</f>
        <v>288365</v>
      </c>
      <c r="AG56" s="5">
        <f t="shared" ref="AG56" si="58">ROUND(AF56*0.35,2)</f>
        <v>100927.75</v>
      </c>
    </row>
    <row r="57" spans="1:33" ht="15" customHeight="1" x14ac:dyDescent="0.25">
      <c r="A57" s="17">
        <f t="shared" si="3"/>
        <v>44709</v>
      </c>
      <c r="B57" s="5">
        <v>0</v>
      </c>
      <c r="C57" s="5">
        <v>96475.5</v>
      </c>
      <c r="D57" s="5"/>
      <c r="E57" s="5"/>
      <c r="F57" s="5"/>
      <c r="G57" s="5">
        <v>127659.34</v>
      </c>
      <c r="H57" s="5"/>
      <c r="I57" s="5"/>
      <c r="J57" s="5"/>
      <c r="K57" s="5"/>
      <c r="L57" s="5">
        <v>8200</v>
      </c>
      <c r="M57" s="5"/>
      <c r="N57" s="5"/>
      <c r="O57" s="5"/>
      <c r="P57" s="5">
        <v>27628</v>
      </c>
      <c r="Q57" s="5"/>
      <c r="R57" s="5"/>
      <c r="S57" s="5"/>
      <c r="T57" s="5"/>
      <c r="U57" s="5"/>
      <c r="V57" s="19">
        <v>44223.5</v>
      </c>
      <c r="W57" s="5"/>
      <c r="X57" s="5">
        <v>1421.25</v>
      </c>
      <c r="Y57" s="5"/>
      <c r="Z57" s="5"/>
      <c r="AA57" s="5"/>
      <c r="AB57" s="5"/>
      <c r="AC57" s="5">
        <v>8260</v>
      </c>
      <c r="AD57" s="5">
        <v>0</v>
      </c>
      <c r="AE57" s="5">
        <v>0</v>
      </c>
      <c r="AF57" s="5">
        <f t="shared" ref="AF57" si="59">SUM(B57:AE57)</f>
        <v>313867.58999999997</v>
      </c>
      <c r="AG57" s="5">
        <f t="shared" ref="AG57" si="60">ROUND(AF57*0.35,2)</f>
        <v>109853.66</v>
      </c>
    </row>
    <row r="58" spans="1:33" ht="15" customHeight="1" x14ac:dyDescent="0.25">
      <c r="A58" s="17">
        <f t="shared" si="3"/>
        <v>44716</v>
      </c>
      <c r="B58" s="5">
        <v>0</v>
      </c>
      <c r="C58" s="5">
        <v>97668.5</v>
      </c>
      <c r="D58" s="5"/>
      <c r="E58" s="5"/>
      <c r="F58" s="5"/>
      <c r="G58" s="5">
        <v>848.21</v>
      </c>
      <c r="H58" s="5"/>
      <c r="I58" s="5"/>
      <c r="J58" s="5"/>
      <c r="K58" s="5"/>
      <c r="L58" s="5">
        <v>9387</v>
      </c>
      <c r="M58" s="5"/>
      <c r="N58" s="5"/>
      <c r="O58" s="5"/>
      <c r="P58" s="5">
        <v>25991</v>
      </c>
      <c r="Q58" s="5"/>
      <c r="R58" s="5"/>
      <c r="S58" s="5"/>
      <c r="T58" s="5"/>
      <c r="U58" s="5"/>
      <c r="V58" s="19">
        <v>23772</v>
      </c>
      <c r="W58" s="5"/>
      <c r="X58" s="5">
        <v>-6261.5</v>
      </c>
      <c r="Y58" s="5"/>
      <c r="Z58" s="5"/>
      <c r="AA58" s="5"/>
      <c r="AB58" s="5"/>
      <c r="AC58" s="5">
        <v>9518</v>
      </c>
      <c r="AD58" s="5">
        <v>0</v>
      </c>
      <c r="AE58" s="5">
        <v>0</v>
      </c>
      <c r="AF58" s="5">
        <f t="shared" ref="AF58" si="61">SUM(B58:AE58)</f>
        <v>160923.21000000002</v>
      </c>
      <c r="AG58" s="5">
        <f t="shared" ref="AG58" si="62">ROUND(AF58*0.35,2)</f>
        <v>56323.12</v>
      </c>
    </row>
    <row r="59" spans="1:33" ht="15" customHeight="1" x14ac:dyDescent="0.25">
      <c r="A59" s="17">
        <f t="shared" si="3"/>
        <v>44723</v>
      </c>
      <c r="B59" s="5">
        <v>0</v>
      </c>
      <c r="C59" s="5">
        <v>120759.25</v>
      </c>
      <c r="D59" s="5"/>
      <c r="E59" s="5"/>
      <c r="F59" s="5"/>
      <c r="G59" s="5">
        <v>50312.74</v>
      </c>
      <c r="H59" s="5"/>
      <c r="I59" s="5"/>
      <c r="J59" s="5"/>
      <c r="K59" s="5"/>
      <c r="L59" s="5">
        <v>1846</v>
      </c>
      <c r="M59" s="5"/>
      <c r="N59" s="5"/>
      <c r="O59" s="5"/>
      <c r="P59" s="5">
        <v>31254</v>
      </c>
      <c r="Q59" s="5"/>
      <c r="R59" s="5"/>
      <c r="S59" s="5"/>
      <c r="T59" s="5"/>
      <c r="U59" s="5"/>
      <c r="V59" s="19">
        <v>56845.75</v>
      </c>
      <c r="W59" s="5"/>
      <c r="X59" s="5">
        <v>10998.25</v>
      </c>
      <c r="Y59" s="5"/>
      <c r="Z59" s="5"/>
      <c r="AA59" s="5"/>
      <c r="AB59" s="5"/>
      <c r="AC59" s="5">
        <v>9206</v>
      </c>
      <c r="AD59" s="5">
        <v>0</v>
      </c>
      <c r="AE59" s="5">
        <v>0</v>
      </c>
      <c r="AF59" s="5">
        <f t="shared" ref="AF59" si="63">SUM(B59:AE59)</f>
        <v>281221.99</v>
      </c>
      <c r="AG59" s="5">
        <f t="shared" ref="AG59" si="64">ROUND(AF59*0.35,2)</f>
        <v>98427.7</v>
      </c>
    </row>
    <row r="60" spans="1:33" ht="15" customHeight="1" x14ac:dyDescent="0.25">
      <c r="A60" s="17">
        <f t="shared" si="3"/>
        <v>44730</v>
      </c>
      <c r="B60" s="5">
        <v>0</v>
      </c>
      <c r="C60" s="5">
        <v>80924.5</v>
      </c>
      <c r="D60" s="5"/>
      <c r="E60" s="5"/>
      <c r="F60" s="5"/>
      <c r="G60" s="5">
        <v>29593.66</v>
      </c>
      <c r="H60" s="5"/>
      <c r="I60" s="5"/>
      <c r="J60" s="5"/>
      <c r="K60" s="5"/>
      <c r="L60" s="5">
        <v>539</v>
      </c>
      <c r="M60" s="5"/>
      <c r="N60" s="5"/>
      <c r="O60" s="5"/>
      <c r="P60" s="5">
        <v>13126</v>
      </c>
      <c r="Q60" s="5"/>
      <c r="R60" s="5"/>
      <c r="S60" s="5"/>
      <c r="T60" s="5"/>
      <c r="U60" s="5"/>
      <c r="V60" s="19">
        <v>27414.25</v>
      </c>
      <c r="W60" s="5"/>
      <c r="X60" s="5">
        <v>9864.75</v>
      </c>
      <c r="Y60" s="5"/>
      <c r="Z60" s="5"/>
      <c r="AA60" s="5"/>
      <c r="AB60" s="5"/>
      <c r="AC60" s="5">
        <v>10251</v>
      </c>
      <c r="AD60" s="5">
        <v>0</v>
      </c>
      <c r="AE60" s="5">
        <v>0</v>
      </c>
      <c r="AF60" s="5">
        <f t="shared" ref="AF60" si="65">SUM(B60:AE60)</f>
        <v>171713.16</v>
      </c>
      <c r="AG60" s="5">
        <f t="shared" ref="AG60" si="66">ROUND(AF60*0.35,2)</f>
        <v>60099.61</v>
      </c>
    </row>
    <row r="61" spans="1:33" ht="15" customHeight="1" x14ac:dyDescent="0.25">
      <c r="A61" s="17">
        <f t="shared" si="3"/>
        <v>44737</v>
      </c>
      <c r="B61" s="5">
        <v>0</v>
      </c>
      <c r="C61" s="5">
        <v>90619</v>
      </c>
      <c r="D61" s="5"/>
      <c r="E61" s="5"/>
      <c r="F61" s="5"/>
      <c r="G61" s="5">
        <v>96237.66</v>
      </c>
      <c r="H61" s="5"/>
      <c r="I61" s="5"/>
      <c r="J61" s="5"/>
      <c r="K61" s="5"/>
      <c r="L61" s="5">
        <v>7583</v>
      </c>
      <c r="M61" s="5"/>
      <c r="N61" s="5"/>
      <c r="O61" s="5"/>
      <c r="P61" s="5">
        <v>30617</v>
      </c>
      <c r="Q61" s="5"/>
      <c r="R61" s="5"/>
      <c r="S61" s="5"/>
      <c r="T61" s="5"/>
      <c r="U61" s="5"/>
      <c r="V61" s="19">
        <v>56274</v>
      </c>
      <c r="W61" s="5"/>
      <c r="X61" s="5">
        <v>4924</v>
      </c>
      <c r="Y61" s="5"/>
      <c r="Z61" s="5"/>
      <c r="AA61" s="5"/>
      <c r="AB61" s="5"/>
      <c r="AC61" s="5">
        <v>18294</v>
      </c>
      <c r="AD61" s="5">
        <v>0</v>
      </c>
      <c r="AE61" s="5">
        <v>0</v>
      </c>
      <c r="AF61" s="5">
        <f t="shared" ref="AF61" si="67">SUM(B61:AE61)</f>
        <v>304548.66000000003</v>
      </c>
      <c r="AG61" s="5">
        <f t="shared" ref="AG61" si="68">ROUND(AF61*0.35,2)</f>
        <v>106592.03</v>
      </c>
    </row>
    <row r="62" spans="1:33" ht="15" customHeight="1" x14ac:dyDescent="0.25">
      <c r="A62" s="24" t="s">
        <v>43</v>
      </c>
      <c r="B62" s="5">
        <v>0</v>
      </c>
      <c r="C62" s="5">
        <v>119101.5</v>
      </c>
      <c r="D62" s="5"/>
      <c r="E62" s="5"/>
      <c r="F62" s="5"/>
      <c r="G62" s="5">
        <v>58345.789999999994</v>
      </c>
      <c r="H62" s="5"/>
      <c r="I62" s="5"/>
      <c r="J62" s="5"/>
      <c r="K62" s="5"/>
      <c r="L62" s="5">
        <v>748</v>
      </c>
      <c r="M62" s="5"/>
      <c r="N62" s="5"/>
      <c r="O62" s="5"/>
      <c r="P62" s="5">
        <v>5258</v>
      </c>
      <c r="Q62" s="5"/>
      <c r="R62" s="5"/>
      <c r="S62" s="5"/>
      <c r="T62" s="5"/>
      <c r="U62" s="5"/>
      <c r="V62" s="19">
        <v>39952</v>
      </c>
      <c r="W62" s="5"/>
      <c r="X62" s="5">
        <v>4118.5</v>
      </c>
      <c r="Y62" s="5"/>
      <c r="Z62" s="5"/>
      <c r="AA62" s="5"/>
      <c r="AB62" s="5"/>
      <c r="AC62" s="5">
        <v>7319</v>
      </c>
      <c r="AD62" s="5">
        <v>0</v>
      </c>
      <c r="AE62" s="5">
        <v>0</v>
      </c>
      <c r="AF62" s="5">
        <f t="shared" ref="AF62" si="69">SUM(B62:AE62)</f>
        <v>234842.78999999998</v>
      </c>
      <c r="AG62" s="5">
        <f>ROUND(AF62*0.35,2)-0.01</f>
        <v>82194.97</v>
      </c>
    </row>
    <row r="63" spans="1:33" ht="15" customHeight="1" x14ac:dyDescent="0.25">
      <c r="A63" s="17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>
        <v>0</v>
      </c>
      <c r="AA63" s="5"/>
      <c r="AB63" s="5"/>
      <c r="AC63" s="5"/>
      <c r="AD63" s="5"/>
      <c r="AE63" s="5"/>
      <c r="AF63" s="5"/>
      <c r="AG63" s="5"/>
    </row>
    <row r="64" spans="1:33" ht="15" customHeight="1" thickBot="1" x14ac:dyDescent="0.3">
      <c r="B64" s="6">
        <f t="shared" ref="B64:X64" si="70">SUM(B10:B63)</f>
        <v>0</v>
      </c>
      <c r="C64" s="6">
        <f t="shared" si="70"/>
        <v>5715236.75</v>
      </c>
      <c r="D64" s="6">
        <f t="shared" si="70"/>
        <v>0</v>
      </c>
      <c r="E64" s="6">
        <f t="shared" si="70"/>
        <v>0</v>
      </c>
      <c r="F64" s="6">
        <f t="shared" si="70"/>
        <v>0</v>
      </c>
      <c r="G64" s="6">
        <f t="shared" si="70"/>
        <v>3360488.4000000004</v>
      </c>
      <c r="H64" s="6">
        <f t="shared" si="70"/>
        <v>0</v>
      </c>
      <c r="I64" s="6">
        <f t="shared" si="70"/>
        <v>0</v>
      </c>
      <c r="J64" s="6">
        <f t="shared" si="70"/>
        <v>0</v>
      </c>
      <c r="K64" s="6">
        <f t="shared" si="70"/>
        <v>0</v>
      </c>
      <c r="L64" s="6">
        <f t="shared" si="70"/>
        <v>239411</v>
      </c>
      <c r="M64" s="6">
        <f t="shared" si="70"/>
        <v>0</v>
      </c>
      <c r="N64" s="6">
        <f t="shared" si="70"/>
        <v>0</v>
      </c>
      <c r="O64" s="6">
        <f t="shared" si="70"/>
        <v>0</v>
      </c>
      <c r="P64" s="6">
        <f t="shared" si="70"/>
        <v>1100230</v>
      </c>
      <c r="Q64" s="6">
        <f t="shared" si="70"/>
        <v>0</v>
      </c>
      <c r="R64" s="6">
        <f t="shared" si="70"/>
        <v>0</v>
      </c>
      <c r="S64" s="6">
        <f t="shared" si="70"/>
        <v>0</v>
      </c>
      <c r="T64" s="6">
        <f t="shared" si="70"/>
        <v>0</v>
      </c>
      <c r="U64" s="6">
        <f t="shared" si="70"/>
        <v>0</v>
      </c>
      <c r="V64" s="6">
        <f t="shared" si="70"/>
        <v>2854760</v>
      </c>
      <c r="W64" s="6">
        <f t="shared" si="70"/>
        <v>0</v>
      </c>
      <c r="X64" s="6">
        <f t="shared" si="70"/>
        <v>312103.25</v>
      </c>
      <c r="Y64" s="6">
        <f t="shared" ref="Y64:AB64" si="71">SUM(Y10:Y63)</f>
        <v>0</v>
      </c>
      <c r="Z64" s="6">
        <f t="shared" si="71"/>
        <v>0</v>
      </c>
      <c r="AA64" s="6">
        <f t="shared" si="71"/>
        <v>0</v>
      </c>
      <c r="AB64" s="6">
        <f t="shared" si="71"/>
        <v>0</v>
      </c>
      <c r="AC64" s="6">
        <f>SUM(AC10:AC63)</f>
        <v>750642</v>
      </c>
      <c r="AD64" s="6">
        <f>SUM(AD10:AD63)</f>
        <v>0</v>
      </c>
      <c r="AE64" s="6">
        <f>SUM(AE10:AE63)</f>
        <v>0</v>
      </c>
      <c r="AF64" s="6">
        <f>SUM(AF10:AF63)</f>
        <v>14332871.4</v>
      </c>
      <c r="AG64" s="6">
        <f>SUM(AG10:AG63)</f>
        <v>5016505.0500000007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1:AG1"/>
    <mergeCell ref="A8:AG8"/>
  </mergeCells>
  <pageMargins left="0.25" right="0.25" top="0.25" bottom="0.25" header="0" footer="0"/>
  <pageSetup paperSize="5" scale="35" orientation="landscape" r:id="rId1"/>
  <ignoredErrors>
    <ignoredError sqref="AF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7"/>
  <sheetViews>
    <sheetView zoomScaleNormal="100" workbookViewId="0">
      <pane ySplit="7" topLeftCell="A36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3.7109375" style="2" hidden="1" customWidth="1"/>
    <col min="3" max="3" width="14.28515625" style="2" bestFit="1" customWidth="1"/>
    <col min="4" max="6" width="13.7109375" style="2" hidden="1" customWidth="1"/>
    <col min="7" max="8" width="14.28515625" style="2" bestFit="1" customWidth="1"/>
    <col min="9" max="9" width="13.7109375" style="2" customWidth="1"/>
    <col min="10" max="12" width="13.7109375" style="2" hidden="1" customWidth="1"/>
    <col min="13" max="13" width="13.7109375" style="2" customWidth="1"/>
    <col min="14" max="15" width="13.7109375" style="2" hidden="1" customWidth="1"/>
    <col min="16" max="16" width="13.7109375" style="2" customWidth="1"/>
    <col min="17" max="17" width="14.28515625" style="2" hidden="1" customWidth="1"/>
    <col min="18" max="18" width="13.7109375" style="2" hidden="1" customWidth="1"/>
    <col min="19" max="20" width="13.7109375" style="2" customWidth="1"/>
    <col min="21" max="21" width="13.7109375" style="2" hidden="1" customWidth="1"/>
    <col min="22" max="23" width="13.7109375" style="2" customWidth="1"/>
    <col min="24" max="25" width="14.28515625" style="2" hidden="1" customWidth="1"/>
    <col min="26" max="27" width="14.28515625" style="2" customWidth="1"/>
    <col min="28" max="28" width="14.28515625" style="2" hidden="1" customWidth="1"/>
    <col min="29" max="30" width="13.7109375" style="2" customWidth="1"/>
    <col min="31" max="31" width="13.7109375" style="2" hidden="1" customWidth="1"/>
    <col min="32" max="33" width="14.28515625" style="2" bestFit="1" customWidth="1"/>
    <col min="34" max="16384" width="10.7109375" style="2"/>
  </cols>
  <sheetData>
    <row r="1" spans="1:33" ht="15" customHeight="1" x14ac:dyDescent="0.25">
      <c r="A1" s="29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3" ht="15" customHeight="1" x14ac:dyDescent="0.25">
      <c r="B2" s="12"/>
      <c r="C2" s="12"/>
      <c r="D2" s="12"/>
      <c r="E2" s="12"/>
      <c r="F2" s="15"/>
      <c r="G2" s="12"/>
      <c r="H2" s="12"/>
      <c r="I2" s="12"/>
      <c r="J2" s="12"/>
      <c r="K2" s="12"/>
      <c r="L2" s="12"/>
      <c r="M2" s="18"/>
      <c r="N2" s="14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22"/>
      <c r="AA2" s="18"/>
      <c r="AB2" s="20"/>
      <c r="AC2" s="12"/>
      <c r="AD2" s="12"/>
      <c r="AE2" s="12"/>
      <c r="AF2" s="12"/>
      <c r="AG2" s="12"/>
    </row>
    <row r="3" spans="1:33" s="10" customFormat="1" ht="38.25" x14ac:dyDescent="0.2">
      <c r="A3" s="7"/>
      <c r="B3" s="8" t="s">
        <v>0</v>
      </c>
      <c r="C3" s="8" t="s">
        <v>1</v>
      </c>
      <c r="D3" s="9" t="s">
        <v>2</v>
      </c>
      <c r="E3" s="9" t="s">
        <v>30</v>
      </c>
      <c r="F3" s="9" t="s">
        <v>38</v>
      </c>
      <c r="G3" s="8" t="s">
        <v>3</v>
      </c>
      <c r="H3" s="9" t="s">
        <v>4</v>
      </c>
      <c r="I3" s="9" t="s">
        <v>5</v>
      </c>
      <c r="J3" s="9" t="s">
        <v>6</v>
      </c>
      <c r="K3" s="9" t="s">
        <v>7</v>
      </c>
      <c r="L3" s="8" t="s">
        <v>8</v>
      </c>
      <c r="M3" s="9" t="s">
        <v>40</v>
      </c>
      <c r="N3" s="9" t="s">
        <v>31</v>
      </c>
      <c r="O3" s="9" t="s">
        <v>9</v>
      </c>
      <c r="P3" s="9" t="s">
        <v>10</v>
      </c>
      <c r="Q3" s="8" t="s">
        <v>11</v>
      </c>
      <c r="R3" s="8" t="s">
        <v>12</v>
      </c>
      <c r="S3" s="8" t="s">
        <v>13</v>
      </c>
      <c r="T3" s="9" t="s">
        <v>14</v>
      </c>
      <c r="U3" s="9" t="s">
        <v>15</v>
      </c>
      <c r="V3" s="8" t="s">
        <v>16</v>
      </c>
      <c r="W3" s="9" t="s">
        <v>17</v>
      </c>
      <c r="X3" s="8" t="s">
        <v>18</v>
      </c>
      <c r="Y3" s="9" t="s">
        <v>19</v>
      </c>
      <c r="Z3" s="9" t="s">
        <v>42</v>
      </c>
      <c r="AA3" s="9" t="s">
        <v>39</v>
      </c>
      <c r="AB3" s="9" t="s">
        <v>41</v>
      </c>
      <c r="AC3" s="9" t="s">
        <v>20</v>
      </c>
      <c r="AD3" s="9" t="s">
        <v>22</v>
      </c>
      <c r="AE3" s="9" t="s">
        <v>21</v>
      </c>
      <c r="AF3" s="8" t="s">
        <v>23</v>
      </c>
      <c r="AG3" s="8" t="s">
        <v>25</v>
      </c>
    </row>
    <row r="4" spans="1:33" s="12" customFormat="1" ht="15" customHeight="1" x14ac:dyDescent="0.25">
      <c r="A4" s="3"/>
      <c r="C4" s="12">
        <v>14</v>
      </c>
      <c r="F4" s="15"/>
      <c r="G4" s="12">
        <v>1</v>
      </c>
      <c r="H4" s="12">
        <v>1</v>
      </c>
      <c r="I4" s="12">
        <v>1</v>
      </c>
      <c r="M4" s="18">
        <v>1</v>
      </c>
      <c r="N4" s="14"/>
      <c r="P4" s="12">
        <v>1</v>
      </c>
      <c r="S4" s="12">
        <v>9</v>
      </c>
      <c r="T4" s="12">
        <v>0</v>
      </c>
      <c r="V4" s="12">
        <v>2</v>
      </c>
      <c r="W4" s="12">
        <v>1</v>
      </c>
      <c r="Z4" s="22">
        <v>1</v>
      </c>
      <c r="AA4" s="18">
        <v>1</v>
      </c>
      <c r="AB4" s="20">
        <v>0</v>
      </c>
      <c r="AC4" s="12">
        <v>0</v>
      </c>
      <c r="AD4" s="12">
        <v>0</v>
      </c>
      <c r="AF4" s="12">
        <f>SUM(B4:AE4)</f>
        <v>33</v>
      </c>
    </row>
    <row r="6" spans="1:33" ht="15" customHeight="1" x14ac:dyDescent="0.25">
      <c r="A6" s="16" t="s">
        <v>34</v>
      </c>
      <c r="B6" s="5">
        <v>0</v>
      </c>
      <c r="C6" s="5">
        <v>1888091.38</v>
      </c>
      <c r="D6" s="5">
        <v>0</v>
      </c>
      <c r="E6" s="5">
        <v>0</v>
      </c>
      <c r="F6" s="5">
        <v>0</v>
      </c>
      <c r="G6" s="5">
        <v>972251</v>
      </c>
      <c r="H6" s="5">
        <v>412764.8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681662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502587.5</v>
      </c>
      <c r="W6" s="5">
        <v>563973.63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315404.62</v>
      </c>
      <c r="AD6" s="5">
        <v>44357</v>
      </c>
      <c r="AE6" s="5">
        <v>0</v>
      </c>
      <c r="AF6" s="5">
        <v>5381091.9299999997</v>
      </c>
      <c r="AG6" s="5">
        <v>1883382.14</v>
      </c>
    </row>
    <row r="8" spans="1:33" ht="15" customHeight="1" x14ac:dyDescent="0.25">
      <c r="A8" s="28" t="s">
        <v>36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33" ht="15" customHeight="1" x14ac:dyDescent="0.25">
      <c r="A9" s="1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5" customHeight="1" x14ac:dyDescent="0.25">
      <c r="A10" s="17" t="s">
        <v>35</v>
      </c>
      <c r="B10" s="5">
        <v>0</v>
      </c>
      <c r="C10" s="5">
        <v>50171.5</v>
      </c>
      <c r="D10" s="5">
        <v>0</v>
      </c>
      <c r="E10" s="5">
        <v>0</v>
      </c>
      <c r="F10" s="5">
        <v>0</v>
      </c>
      <c r="G10" s="5">
        <v>-4595</v>
      </c>
      <c r="H10" s="5">
        <v>-2517.11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16945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10776</v>
      </c>
      <c r="W10" s="5">
        <v>737.25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5911</v>
      </c>
      <c r="AD10" s="5">
        <v>0</v>
      </c>
      <c r="AE10" s="5">
        <v>0</v>
      </c>
      <c r="AF10" s="5">
        <f t="shared" ref="AF10:AF40" si="0">SUM(B10:AE10)</f>
        <v>77428.639999999999</v>
      </c>
      <c r="AG10" s="5">
        <f>ROUND(AF10*0.35,2)+0.01</f>
        <v>27100.03</v>
      </c>
    </row>
    <row r="11" spans="1:33" ht="15" customHeight="1" x14ac:dyDescent="0.25">
      <c r="A11" s="17">
        <v>44387</v>
      </c>
      <c r="B11" s="5">
        <v>0</v>
      </c>
      <c r="C11" s="5">
        <v>57064.5</v>
      </c>
      <c r="D11" s="5">
        <v>0</v>
      </c>
      <c r="E11" s="5">
        <v>0</v>
      </c>
      <c r="F11" s="5">
        <v>0</v>
      </c>
      <c r="G11" s="5">
        <v>27357</v>
      </c>
      <c r="H11" s="5">
        <v>1569.0000000000005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5896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8132</v>
      </c>
      <c r="W11" s="5">
        <v>14372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12040</v>
      </c>
      <c r="AD11" s="5">
        <v>0</v>
      </c>
      <c r="AE11" s="5">
        <v>0</v>
      </c>
      <c r="AF11" s="5">
        <f t="shared" si="0"/>
        <v>126430.5</v>
      </c>
      <c r="AG11" s="5">
        <f t="shared" ref="AG11:AG16" si="1">ROUND(AF11*0.35,2)</f>
        <v>44250.68</v>
      </c>
    </row>
    <row r="12" spans="1:33" ht="15" customHeight="1" x14ac:dyDescent="0.25">
      <c r="A12" s="17">
        <f t="shared" ref="A12:A61" si="2">A11+7</f>
        <v>44394</v>
      </c>
      <c r="B12" s="5">
        <v>0</v>
      </c>
      <c r="C12" s="5">
        <v>35156</v>
      </c>
      <c r="D12" s="5">
        <v>0</v>
      </c>
      <c r="E12" s="5">
        <v>0</v>
      </c>
      <c r="F12" s="5">
        <v>0</v>
      </c>
      <c r="G12" s="5">
        <v>30798</v>
      </c>
      <c r="H12" s="5">
        <v>598.02999999999975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13226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17915</v>
      </c>
      <c r="W12" s="5">
        <v>7775.25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-1167.08</v>
      </c>
      <c r="AD12" s="5">
        <v>0</v>
      </c>
      <c r="AE12" s="5">
        <v>0</v>
      </c>
      <c r="AF12" s="5">
        <f t="shared" si="0"/>
        <v>104301.2</v>
      </c>
      <c r="AG12" s="5">
        <f t="shared" si="1"/>
        <v>36505.42</v>
      </c>
    </row>
    <row r="13" spans="1:33" ht="15" customHeight="1" x14ac:dyDescent="0.25">
      <c r="A13" s="17">
        <f t="shared" si="2"/>
        <v>44401</v>
      </c>
      <c r="B13" s="5">
        <v>0</v>
      </c>
      <c r="C13" s="5">
        <v>35192</v>
      </c>
      <c r="D13" s="5">
        <v>0</v>
      </c>
      <c r="E13" s="5">
        <v>0</v>
      </c>
      <c r="F13" s="5">
        <v>0</v>
      </c>
      <c r="G13" s="5">
        <v>4279</v>
      </c>
      <c r="H13" s="5">
        <v>16019.53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32625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30301</v>
      </c>
      <c r="W13" s="5">
        <v>13315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6551</v>
      </c>
      <c r="AD13" s="5">
        <v>0</v>
      </c>
      <c r="AE13" s="5">
        <v>0</v>
      </c>
      <c r="AF13" s="5">
        <f t="shared" si="0"/>
        <v>138282.53</v>
      </c>
      <c r="AG13" s="5">
        <f t="shared" si="1"/>
        <v>48398.89</v>
      </c>
    </row>
    <row r="14" spans="1:33" ht="15" customHeight="1" x14ac:dyDescent="0.25">
      <c r="A14" s="17">
        <f t="shared" si="2"/>
        <v>44408</v>
      </c>
      <c r="B14" s="5">
        <v>0</v>
      </c>
      <c r="C14" s="5">
        <v>37806.5</v>
      </c>
      <c r="D14" s="5">
        <v>0</v>
      </c>
      <c r="E14" s="5">
        <v>0</v>
      </c>
      <c r="F14" s="5">
        <v>0</v>
      </c>
      <c r="G14" s="5">
        <v>60885</v>
      </c>
      <c r="H14" s="5">
        <v>13153.21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16283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16171</v>
      </c>
      <c r="W14" s="5">
        <v>11888.75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6757</v>
      </c>
      <c r="AD14" s="5">
        <v>0</v>
      </c>
      <c r="AE14" s="5">
        <v>0</v>
      </c>
      <c r="AF14" s="5">
        <f t="shared" si="0"/>
        <v>162944.46</v>
      </c>
      <c r="AG14" s="5">
        <f t="shared" si="1"/>
        <v>57030.559999999998</v>
      </c>
    </row>
    <row r="15" spans="1:33" ht="15" customHeight="1" x14ac:dyDescent="0.25">
      <c r="A15" s="17">
        <f t="shared" si="2"/>
        <v>44415</v>
      </c>
      <c r="B15" s="5">
        <v>0</v>
      </c>
      <c r="C15" s="5">
        <v>40001</v>
      </c>
      <c r="D15" s="5">
        <v>0</v>
      </c>
      <c r="E15" s="5">
        <v>0</v>
      </c>
      <c r="F15" s="5">
        <v>0</v>
      </c>
      <c r="G15" s="5">
        <v>19940</v>
      </c>
      <c r="H15" s="5">
        <v>9269.3799999999992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20687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7215</v>
      </c>
      <c r="W15" s="5">
        <v>15151.75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5995</v>
      </c>
      <c r="AD15" s="5">
        <v>0</v>
      </c>
      <c r="AE15" s="5">
        <v>0</v>
      </c>
      <c r="AF15" s="5">
        <f t="shared" si="0"/>
        <v>118259.13</v>
      </c>
      <c r="AG15" s="5">
        <f t="shared" si="1"/>
        <v>41390.699999999997</v>
      </c>
    </row>
    <row r="16" spans="1:33" ht="15" customHeight="1" x14ac:dyDescent="0.25">
      <c r="A16" s="17">
        <f t="shared" si="2"/>
        <v>44422</v>
      </c>
      <c r="B16" s="5">
        <v>0</v>
      </c>
      <c r="C16" s="5">
        <v>65465</v>
      </c>
      <c r="D16" s="5">
        <v>0</v>
      </c>
      <c r="E16" s="5">
        <v>0</v>
      </c>
      <c r="F16" s="5">
        <v>0</v>
      </c>
      <c r="G16" s="5">
        <v>27962</v>
      </c>
      <c r="H16" s="5">
        <v>10608.83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10735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4548</v>
      </c>
      <c r="W16" s="5">
        <v>10377.5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324</v>
      </c>
      <c r="AD16" s="5">
        <v>0</v>
      </c>
      <c r="AE16" s="5">
        <v>0</v>
      </c>
      <c r="AF16" s="5">
        <f t="shared" si="0"/>
        <v>130020.33</v>
      </c>
      <c r="AG16" s="5">
        <f t="shared" si="1"/>
        <v>45507.12</v>
      </c>
    </row>
    <row r="17" spans="1:33" ht="15" customHeight="1" x14ac:dyDescent="0.25">
      <c r="A17" s="17">
        <f t="shared" si="2"/>
        <v>44429</v>
      </c>
      <c r="B17" s="5">
        <v>0</v>
      </c>
      <c r="C17" s="5">
        <v>16844</v>
      </c>
      <c r="D17" s="5">
        <v>0</v>
      </c>
      <c r="E17" s="5">
        <v>0</v>
      </c>
      <c r="F17" s="5">
        <v>0</v>
      </c>
      <c r="G17" s="5">
        <v>26610</v>
      </c>
      <c r="H17" s="5">
        <v>6272.38</v>
      </c>
      <c r="I17" s="5">
        <v>2795</v>
      </c>
      <c r="J17" s="5">
        <v>0</v>
      </c>
      <c r="K17" s="5">
        <v>0</v>
      </c>
      <c r="L17" s="5">
        <v>0</v>
      </c>
      <c r="M17" s="5">
        <v>-815</v>
      </c>
      <c r="N17" s="5">
        <v>0</v>
      </c>
      <c r="O17" s="5">
        <v>0</v>
      </c>
      <c r="P17" s="5">
        <v>3121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5045</v>
      </c>
      <c r="W17" s="5">
        <v>10693.25</v>
      </c>
      <c r="X17" s="5">
        <v>0</v>
      </c>
      <c r="Y17" s="5">
        <v>0</v>
      </c>
      <c r="Z17" s="5">
        <v>0</v>
      </c>
      <c r="AA17" s="5">
        <v>2538</v>
      </c>
      <c r="AB17" s="5">
        <v>0</v>
      </c>
      <c r="AC17" s="5">
        <v>2254</v>
      </c>
      <c r="AD17" s="5">
        <v>0</v>
      </c>
      <c r="AE17" s="5">
        <v>0</v>
      </c>
      <c r="AF17" s="5">
        <f t="shared" si="0"/>
        <v>75357.63</v>
      </c>
      <c r="AG17" s="5">
        <f t="shared" ref="AG17" si="3">ROUND(AF17*0.35,2)</f>
        <v>26375.17</v>
      </c>
    </row>
    <row r="18" spans="1:33" ht="15" customHeight="1" x14ac:dyDescent="0.25">
      <c r="A18" s="17">
        <f t="shared" si="2"/>
        <v>44436</v>
      </c>
      <c r="B18" s="5">
        <v>0</v>
      </c>
      <c r="C18" s="5">
        <v>48621.5</v>
      </c>
      <c r="D18" s="5"/>
      <c r="E18" s="5"/>
      <c r="F18" s="5"/>
      <c r="G18" s="5">
        <v>44516</v>
      </c>
      <c r="H18" s="5">
        <v>3587.61</v>
      </c>
      <c r="I18" s="5">
        <v>8948</v>
      </c>
      <c r="J18" s="5"/>
      <c r="K18" s="5"/>
      <c r="L18" s="5"/>
      <c r="M18" s="5">
        <v>-19330</v>
      </c>
      <c r="N18" s="5"/>
      <c r="O18" s="5"/>
      <c r="P18" s="5">
        <v>0</v>
      </c>
      <c r="Q18" s="5"/>
      <c r="R18" s="5"/>
      <c r="S18" s="5">
        <v>0</v>
      </c>
      <c r="T18" s="5">
        <v>0</v>
      </c>
      <c r="U18" s="5"/>
      <c r="V18" s="5">
        <v>13833</v>
      </c>
      <c r="W18" s="5">
        <v>15635.5</v>
      </c>
      <c r="X18" s="5"/>
      <c r="Y18" s="5"/>
      <c r="Z18" s="5">
        <v>0</v>
      </c>
      <c r="AA18" s="5">
        <v>6541</v>
      </c>
      <c r="AB18" s="5">
        <v>0</v>
      </c>
      <c r="AC18" s="5">
        <v>0</v>
      </c>
      <c r="AD18" s="5">
        <v>0</v>
      </c>
      <c r="AE18" s="5">
        <v>0</v>
      </c>
      <c r="AF18" s="5">
        <f t="shared" si="0"/>
        <v>122352.61</v>
      </c>
      <c r="AG18" s="5">
        <f t="shared" ref="AG18" si="4">ROUND(AF18*0.35,2)</f>
        <v>42823.41</v>
      </c>
    </row>
    <row r="19" spans="1:33" ht="15" customHeight="1" x14ac:dyDescent="0.25">
      <c r="A19" s="17">
        <f t="shared" si="2"/>
        <v>44443</v>
      </c>
      <c r="B19" s="5">
        <v>0</v>
      </c>
      <c r="C19" s="5">
        <v>27316.5</v>
      </c>
      <c r="D19" s="5"/>
      <c r="E19" s="5"/>
      <c r="F19" s="5"/>
      <c r="G19" s="5">
        <v>10363</v>
      </c>
      <c r="H19" s="5">
        <v>-4401.38</v>
      </c>
      <c r="I19" s="5">
        <v>6360</v>
      </c>
      <c r="J19" s="5"/>
      <c r="K19" s="5"/>
      <c r="L19" s="5"/>
      <c r="M19" s="5">
        <v>746</v>
      </c>
      <c r="N19" s="5"/>
      <c r="O19" s="5"/>
      <c r="P19" s="5">
        <v>0</v>
      </c>
      <c r="Q19" s="5"/>
      <c r="R19" s="5"/>
      <c r="S19" s="5">
        <v>0</v>
      </c>
      <c r="T19" s="5">
        <v>0</v>
      </c>
      <c r="U19" s="5"/>
      <c r="V19" s="5">
        <v>-2045</v>
      </c>
      <c r="W19" s="5">
        <v>12926.25</v>
      </c>
      <c r="X19" s="5"/>
      <c r="Y19" s="5"/>
      <c r="Z19" s="5">
        <v>0</v>
      </c>
      <c r="AA19" s="5">
        <v>6835</v>
      </c>
      <c r="AB19" s="5">
        <v>0</v>
      </c>
      <c r="AC19" s="5">
        <v>0</v>
      </c>
      <c r="AD19" s="5">
        <v>0</v>
      </c>
      <c r="AE19" s="5">
        <v>0</v>
      </c>
      <c r="AF19" s="5">
        <f t="shared" si="0"/>
        <v>58100.37</v>
      </c>
      <c r="AG19" s="5">
        <f t="shared" ref="AG19" si="5">ROUND(AF19*0.35,2)</f>
        <v>20335.13</v>
      </c>
    </row>
    <row r="20" spans="1:33" ht="15" customHeight="1" x14ac:dyDescent="0.25">
      <c r="A20" s="17">
        <f t="shared" si="2"/>
        <v>44450</v>
      </c>
      <c r="B20" s="5">
        <v>0</v>
      </c>
      <c r="C20" s="5">
        <v>31551</v>
      </c>
      <c r="D20" s="5"/>
      <c r="E20" s="5"/>
      <c r="F20" s="5"/>
      <c r="G20" s="5">
        <v>-8665</v>
      </c>
      <c r="H20" s="5">
        <v>18366.23</v>
      </c>
      <c r="I20" s="5">
        <v>6354</v>
      </c>
      <c r="J20" s="5"/>
      <c r="K20" s="5"/>
      <c r="L20" s="5"/>
      <c r="M20" s="5">
        <v>22156</v>
      </c>
      <c r="N20" s="5"/>
      <c r="O20" s="5"/>
      <c r="P20" s="5">
        <v>0</v>
      </c>
      <c r="Q20" s="5"/>
      <c r="R20" s="5"/>
      <c r="S20" s="5">
        <v>0</v>
      </c>
      <c r="T20" s="5">
        <v>0</v>
      </c>
      <c r="U20" s="5"/>
      <c r="V20" s="5">
        <v>-960</v>
      </c>
      <c r="W20" s="5">
        <v>9398.25</v>
      </c>
      <c r="X20" s="5"/>
      <c r="Y20" s="5"/>
      <c r="Z20" s="5">
        <v>0</v>
      </c>
      <c r="AA20" s="5">
        <v>9219</v>
      </c>
      <c r="AB20" s="5">
        <v>0</v>
      </c>
      <c r="AC20" s="5">
        <v>0</v>
      </c>
      <c r="AD20" s="5">
        <v>0</v>
      </c>
      <c r="AE20" s="5">
        <v>0</v>
      </c>
      <c r="AF20" s="5">
        <f t="shared" si="0"/>
        <v>87419.48</v>
      </c>
      <c r="AG20" s="5">
        <f t="shared" ref="AG20" si="6">ROUND(AF20*0.35,2)</f>
        <v>30596.82</v>
      </c>
    </row>
    <row r="21" spans="1:33" ht="15" customHeight="1" x14ac:dyDescent="0.25">
      <c r="A21" s="17">
        <f t="shared" si="2"/>
        <v>44457</v>
      </c>
      <c r="B21" s="5">
        <v>0</v>
      </c>
      <c r="C21" s="5">
        <v>31477.5</v>
      </c>
      <c r="D21" s="5"/>
      <c r="E21" s="5"/>
      <c r="F21" s="5"/>
      <c r="G21" s="5">
        <v>15921</v>
      </c>
      <c r="H21" s="5">
        <v>2786.74</v>
      </c>
      <c r="I21" s="5">
        <v>2298</v>
      </c>
      <c r="J21" s="5"/>
      <c r="K21" s="5"/>
      <c r="L21" s="5"/>
      <c r="M21" s="5">
        <v>10629</v>
      </c>
      <c r="N21" s="5"/>
      <c r="O21" s="5"/>
      <c r="P21" s="5">
        <v>0</v>
      </c>
      <c r="Q21" s="5"/>
      <c r="R21" s="5"/>
      <c r="S21" s="5">
        <v>0</v>
      </c>
      <c r="T21" s="5">
        <v>0</v>
      </c>
      <c r="U21" s="5"/>
      <c r="V21" s="5">
        <v>11236</v>
      </c>
      <c r="W21" s="5">
        <v>4806</v>
      </c>
      <c r="X21" s="5"/>
      <c r="Y21" s="5"/>
      <c r="Z21" s="5">
        <v>0</v>
      </c>
      <c r="AA21" s="5">
        <v>11679</v>
      </c>
      <c r="AB21" s="5">
        <v>0</v>
      </c>
      <c r="AC21" s="5">
        <v>0</v>
      </c>
      <c r="AD21" s="5">
        <v>0</v>
      </c>
      <c r="AE21" s="5">
        <v>0</v>
      </c>
      <c r="AF21" s="5">
        <f t="shared" si="0"/>
        <v>90833.239999999991</v>
      </c>
      <c r="AG21" s="5">
        <f t="shared" ref="AG21" si="7">ROUND(AF21*0.35,2)</f>
        <v>31791.63</v>
      </c>
    </row>
    <row r="22" spans="1:33" ht="15" customHeight="1" x14ac:dyDescent="0.25">
      <c r="A22" s="17">
        <f t="shared" si="2"/>
        <v>44464</v>
      </c>
      <c r="B22" s="5">
        <v>0</v>
      </c>
      <c r="C22" s="5">
        <v>19165</v>
      </c>
      <c r="D22" s="5"/>
      <c r="E22" s="5"/>
      <c r="F22" s="5"/>
      <c r="G22" s="5">
        <v>28862</v>
      </c>
      <c r="H22" s="5">
        <v>9059.16</v>
      </c>
      <c r="I22" s="5">
        <v>3760</v>
      </c>
      <c r="J22" s="5"/>
      <c r="K22" s="5"/>
      <c r="L22" s="5"/>
      <c r="M22" s="5">
        <v>11058</v>
      </c>
      <c r="N22" s="5"/>
      <c r="O22" s="5"/>
      <c r="P22" s="5">
        <v>0</v>
      </c>
      <c r="Q22" s="5"/>
      <c r="R22" s="5"/>
      <c r="S22" s="5">
        <v>0</v>
      </c>
      <c r="T22" s="5">
        <v>0</v>
      </c>
      <c r="U22" s="5"/>
      <c r="V22" s="5">
        <v>14284</v>
      </c>
      <c r="W22" s="5">
        <v>6298</v>
      </c>
      <c r="X22" s="5"/>
      <c r="Y22" s="5"/>
      <c r="Z22" s="5">
        <v>0</v>
      </c>
      <c r="AA22" s="5">
        <v>5436</v>
      </c>
      <c r="AB22" s="5">
        <v>0</v>
      </c>
      <c r="AC22" s="5">
        <v>0</v>
      </c>
      <c r="AD22" s="5">
        <v>0</v>
      </c>
      <c r="AE22" s="5">
        <v>0</v>
      </c>
      <c r="AF22" s="5">
        <f t="shared" si="0"/>
        <v>97922.16</v>
      </c>
      <c r="AG22" s="5">
        <f t="shared" ref="AG22" si="8">ROUND(AF22*0.35,2)</f>
        <v>34272.76</v>
      </c>
    </row>
    <row r="23" spans="1:33" ht="15" customHeight="1" x14ac:dyDescent="0.25">
      <c r="A23" s="17">
        <f t="shared" si="2"/>
        <v>44471</v>
      </c>
      <c r="B23" s="5">
        <v>0</v>
      </c>
      <c r="C23" s="5">
        <v>37141.5</v>
      </c>
      <c r="D23" s="5"/>
      <c r="E23" s="5"/>
      <c r="F23" s="5"/>
      <c r="G23" s="5">
        <v>38382</v>
      </c>
      <c r="H23" s="5">
        <v>8775.74</v>
      </c>
      <c r="I23" s="5">
        <v>3306</v>
      </c>
      <c r="J23" s="5"/>
      <c r="K23" s="5"/>
      <c r="L23" s="5"/>
      <c r="M23" s="5">
        <v>15058</v>
      </c>
      <c r="N23" s="5"/>
      <c r="O23" s="5"/>
      <c r="P23" s="5">
        <v>0</v>
      </c>
      <c r="Q23" s="5"/>
      <c r="R23" s="5"/>
      <c r="S23" s="5">
        <v>0</v>
      </c>
      <c r="T23" s="5">
        <v>0</v>
      </c>
      <c r="U23" s="5"/>
      <c r="V23" s="5">
        <v>1469</v>
      </c>
      <c r="W23" s="5">
        <v>7236.25</v>
      </c>
      <c r="X23" s="5"/>
      <c r="Y23" s="5"/>
      <c r="Z23" s="5">
        <v>0</v>
      </c>
      <c r="AA23" s="5">
        <v>4958</v>
      </c>
      <c r="AB23" s="5">
        <v>0</v>
      </c>
      <c r="AC23" s="5">
        <v>0</v>
      </c>
      <c r="AD23" s="5">
        <v>0</v>
      </c>
      <c r="AE23" s="5">
        <v>0</v>
      </c>
      <c r="AF23" s="5">
        <f t="shared" si="0"/>
        <v>116326.49</v>
      </c>
      <c r="AG23" s="5">
        <f t="shared" ref="AG23" si="9">ROUND(AF23*0.35,2)</f>
        <v>40714.269999999997</v>
      </c>
    </row>
    <row r="24" spans="1:33" ht="15" customHeight="1" x14ac:dyDescent="0.25">
      <c r="A24" s="17">
        <f t="shared" si="2"/>
        <v>44478</v>
      </c>
      <c r="B24" s="5">
        <v>0</v>
      </c>
      <c r="C24" s="5">
        <v>10636.5</v>
      </c>
      <c r="D24" s="5"/>
      <c r="E24" s="5"/>
      <c r="F24" s="5"/>
      <c r="G24" s="5">
        <v>-3619</v>
      </c>
      <c r="H24" s="5">
        <v>3496.49</v>
      </c>
      <c r="I24" s="5">
        <v>545</v>
      </c>
      <c r="J24" s="5"/>
      <c r="K24" s="5"/>
      <c r="L24" s="5"/>
      <c r="M24" s="5">
        <v>13501</v>
      </c>
      <c r="N24" s="5"/>
      <c r="O24" s="5"/>
      <c r="P24" s="5">
        <v>0</v>
      </c>
      <c r="Q24" s="5"/>
      <c r="R24" s="5"/>
      <c r="S24" s="5">
        <v>0</v>
      </c>
      <c r="T24" s="5">
        <v>0</v>
      </c>
      <c r="U24" s="5"/>
      <c r="V24" s="5">
        <v>-1356</v>
      </c>
      <c r="W24" s="5">
        <v>13707.25</v>
      </c>
      <c r="X24" s="5"/>
      <c r="Y24" s="5"/>
      <c r="Z24" s="5">
        <v>0</v>
      </c>
      <c r="AA24" s="5">
        <v>4244</v>
      </c>
      <c r="AB24" s="5">
        <v>0</v>
      </c>
      <c r="AC24" s="5">
        <v>0</v>
      </c>
      <c r="AD24" s="5">
        <v>0</v>
      </c>
      <c r="AE24" s="5">
        <v>0</v>
      </c>
      <c r="AF24" s="5">
        <f t="shared" si="0"/>
        <v>41155.24</v>
      </c>
      <c r="AG24" s="5">
        <f t="shared" ref="AG24" si="10">ROUND(AF24*0.35,2)</f>
        <v>14404.33</v>
      </c>
    </row>
    <row r="25" spans="1:33" ht="15" customHeight="1" x14ac:dyDescent="0.25">
      <c r="A25" s="17">
        <f t="shared" si="2"/>
        <v>44485</v>
      </c>
      <c r="B25" s="5">
        <v>0</v>
      </c>
      <c r="C25" s="5">
        <v>31620</v>
      </c>
      <c r="D25" s="5"/>
      <c r="E25" s="5"/>
      <c r="F25" s="5"/>
      <c r="G25" s="5">
        <v>44171</v>
      </c>
      <c r="H25" s="5">
        <v>14575.52</v>
      </c>
      <c r="I25" s="5">
        <v>4726</v>
      </c>
      <c r="J25" s="5"/>
      <c r="K25" s="5"/>
      <c r="L25" s="5"/>
      <c r="M25" s="5">
        <v>11271</v>
      </c>
      <c r="N25" s="5"/>
      <c r="O25" s="5"/>
      <c r="P25" s="5">
        <v>0</v>
      </c>
      <c r="Q25" s="5"/>
      <c r="R25" s="5"/>
      <c r="S25" s="5">
        <v>0</v>
      </c>
      <c r="T25" s="5">
        <v>0</v>
      </c>
      <c r="U25" s="5"/>
      <c r="V25" s="5">
        <v>13576</v>
      </c>
      <c r="W25" s="5">
        <v>-1975.25</v>
      </c>
      <c r="X25" s="5"/>
      <c r="Y25" s="5"/>
      <c r="Z25" s="5">
        <v>0</v>
      </c>
      <c r="AA25" s="5">
        <v>4193</v>
      </c>
      <c r="AB25" s="5">
        <v>0</v>
      </c>
      <c r="AC25" s="5">
        <v>0</v>
      </c>
      <c r="AD25" s="5">
        <v>0</v>
      </c>
      <c r="AE25" s="5">
        <v>0</v>
      </c>
      <c r="AF25" s="5">
        <f t="shared" si="0"/>
        <v>122157.27</v>
      </c>
      <c r="AG25" s="5">
        <f t="shared" ref="AG25" si="11">ROUND(AF25*0.35,2)</f>
        <v>42755.040000000001</v>
      </c>
    </row>
    <row r="26" spans="1:33" ht="15.75" customHeight="1" x14ac:dyDescent="0.25">
      <c r="A26" s="17">
        <f t="shared" si="2"/>
        <v>44492</v>
      </c>
      <c r="B26" s="5">
        <v>0</v>
      </c>
      <c r="C26" s="5">
        <v>8186</v>
      </c>
      <c r="D26" s="5"/>
      <c r="E26" s="5"/>
      <c r="F26" s="5"/>
      <c r="G26" s="5">
        <v>20278</v>
      </c>
      <c r="H26" s="5">
        <v>8170.78</v>
      </c>
      <c r="I26" s="5">
        <v>1560</v>
      </c>
      <c r="J26" s="5"/>
      <c r="K26" s="5"/>
      <c r="L26" s="5"/>
      <c r="M26" s="5">
        <v>19797</v>
      </c>
      <c r="N26" s="5"/>
      <c r="O26" s="5"/>
      <c r="P26" s="5">
        <v>0</v>
      </c>
      <c r="Q26" s="5"/>
      <c r="R26" s="5"/>
      <c r="S26" s="5">
        <v>5208</v>
      </c>
      <c r="T26" s="5">
        <v>0</v>
      </c>
      <c r="U26" s="5"/>
      <c r="V26" s="5">
        <v>1926</v>
      </c>
      <c r="W26" s="5">
        <v>3087.75</v>
      </c>
      <c r="X26" s="5"/>
      <c r="Y26" s="5"/>
      <c r="Z26" s="5">
        <v>0</v>
      </c>
      <c r="AA26" s="5">
        <v>10556</v>
      </c>
      <c r="AB26" s="5">
        <v>0</v>
      </c>
      <c r="AC26" s="5">
        <v>0</v>
      </c>
      <c r="AD26" s="5">
        <v>0</v>
      </c>
      <c r="AE26" s="5">
        <v>0</v>
      </c>
      <c r="AF26" s="5">
        <f t="shared" si="0"/>
        <v>78769.53</v>
      </c>
      <c r="AG26" s="5">
        <f t="shared" ref="AG26" si="12">ROUND(AF26*0.35,2)</f>
        <v>27569.34</v>
      </c>
    </row>
    <row r="27" spans="1:33" ht="15" customHeight="1" x14ac:dyDescent="0.25">
      <c r="A27" s="17">
        <f t="shared" si="2"/>
        <v>44499</v>
      </c>
      <c r="B27" s="5">
        <v>0</v>
      </c>
      <c r="C27" s="5">
        <v>2898</v>
      </c>
      <c r="D27" s="5"/>
      <c r="E27" s="5"/>
      <c r="F27" s="5"/>
      <c r="G27" s="5">
        <v>9419</v>
      </c>
      <c r="H27" s="5">
        <v>12016.66</v>
      </c>
      <c r="I27" s="5">
        <v>3131</v>
      </c>
      <c r="J27" s="5"/>
      <c r="K27" s="5"/>
      <c r="L27" s="5"/>
      <c r="M27" s="5">
        <v>15156</v>
      </c>
      <c r="N27" s="5"/>
      <c r="O27" s="5"/>
      <c r="P27" s="5">
        <v>0</v>
      </c>
      <c r="Q27" s="5"/>
      <c r="R27" s="5"/>
      <c r="S27" s="5">
        <v>6688</v>
      </c>
      <c r="T27" s="5">
        <v>0</v>
      </c>
      <c r="U27" s="5"/>
      <c r="V27" s="5">
        <v>11448</v>
      </c>
      <c r="W27" s="5">
        <v>7049.75</v>
      </c>
      <c r="X27" s="5"/>
      <c r="Y27" s="5"/>
      <c r="Z27" s="5">
        <v>0</v>
      </c>
      <c r="AA27" s="5">
        <v>4867</v>
      </c>
      <c r="AB27" s="5">
        <v>0</v>
      </c>
      <c r="AC27" s="5">
        <v>0</v>
      </c>
      <c r="AD27" s="5">
        <v>0</v>
      </c>
      <c r="AE27" s="5">
        <v>0</v>
      </c>
      <c r="AF27" s="5">
        <f t="shared" si="0"/>
        <v>72673.41</v>
      </c>
      <c r="AG27" s="5">
        <f t="shared" ref="AG27" si="13">ROUND(AF27*0.35,2)</f>
        <v>25435.69</v>
      </c>
    </row>
    <row r="28" spans="1:33" ht="15" customHeight="1" x14ac:dyDescent="0.25">
      <c r="A28" s="17">
        <f t="shared" si="2"/>
        <v>44506</v>
      </c>
      <c r="B28" s="5">
        <v>0</v>
      </c>
      <c r="C28" s="5">
        <v>36385</v>
      </c>
      <c r="D28" s="5"/>
      <c r="E28" s="5"/>
      <c r="F28" s="5"/>
      <c r="G28" s="5">
        <v>9880</v>
      </c>
      <c r="H28" s="5">
        <v>11669.42</v>
      </c>
      <c r="I28" s="5">
        <v>7410</v>
      </c>
      <c r="J28" s="5"/>
      <c r="K28" s="5"/>
      <c r="L28" s="5"/>
      <c r="M28" s="5">
        <v>12347</v>
      </c>
      <c r="N28" s="5"/>
      <c r="O28" s="5"/>
      <c r="P28" s="5">
        <v>0</v>
      </c>
      <c r="Q28" s="5"/>
      <c r="R28" s="5"/>
      <c r="S28" s="5">
        <v>7117</v>
      </c>
      <c r="T28" s="5">
        <v>0</v>
      </c>
      <c r="U28" s="5"/>
      <c r="V28" s="5">
        <v>13455</v>
      </c>
      <c r="W28" s="5">
        <v>13600.25</v>
      </c>
      <c r="X28" s="5"/>
      <c r="Y28" s="5"/>
      <c r="Z28" s="5">
        <v>0</v>
      </c>
      <c r="AA28" s="5">
        <v>8833</v>
      </c>
      <c r="AB28" s="5">
        <v>0</v>
      </c>
      <c r="AC28" s="5">
        <v>0</v>
      </c>
      <c r="AD28" s="5">
        <v>0</v>
      </c>
      <c r="AE28" s="5">
        <v>0</v>
      </c>
      <c r="AF28" s="5">
        <f t="shared" si="0"/>
        <v>120696.67</v>
      </c>
      <c r="AG28" s="5">
        <f t="shared" ref="AG28" si="14">ROUND(AF28*0.35,2)</f>
        <v>42243.83</v>
      </c>
    </row>
    <row r="29" spans="1:33" ht="15" customHeight="1" x14ac:dyDescent="0.25">
      <c r="A29" s="17">
        <f t="shared" si="2"/>
        <v>44513</v>
      </c>
      <c r="B29" s="5">
        <v>0</v>
      </c>
      <c r="C29" s="5">
        <v>12034</v>
      </c>
      <c r="D29" s="5"/>
      <c r="E29" s="5"/>
      <c r="F29" s="5"/>
      <c r="G29" s="5">
        <v>8085</v>
      </c>
      <c r="H29" s="5">
        <v>2792.57</v>
      </c>
      <c r="I29" s="5">
        <v>3272</v>
      </c>
      <c r="J29" s="5"/>
      <c r="K29" s="5"/>
      <c r="L29" s="5"/>
      <c r="M29" s="5">
        <v>13395</v>
      </c>
      <c r="N29" s="5"/>
      <c r="O29" s="5"/>
      <c r="P29" s="5">
        <v>0</v>
      </c>
      <c r="Q29" s="5"/>
      <c r="R29" s="5"/>
      <c r="S29" s="5">
        <v>6670</v>
      </c>
      <c r="T29" s="5">
        <v>0</v>
      </c>
      <c r="U29" s="5"/>
      <c r="V29" s="5">
        <v>16942</v>
      </c>
      <c r="W29" s="5">
        <v>5038.5</v>
      </c>
      <c r="X29" s="5"/>
      <c r="Y29" s="5"/>
      <c r="Z29" s="5">
        <v>0</v>
      </c>
      <c r="AA29" s="5">
        <v>5920</v>
      </c>
      <c r="AB29" s="5">
        <v>0</v>
      </c>
      <c r="AC29" s="5">
        <v>0</v>
      </c>
      <c r="AD29" s="5">
        <v>0</v>
      </c>
      <c r="AE29" s="5">
        <v>0</v>
      </c>
      <c r="AF29" s="5">
        <f t="shared" si="0"/>
        <v>74149.070000000007</v>
      </c>
      <c r="AG29" s="5">
        <f t="shared" ref="AG29" si="15">ROUND(AF29*0.35,2)</f>
        <v>25952.17</v>
      </c>
    </row>
    <row r="30" spans="1:33" ht="15" customHeight="1" x14ac:dyDescent="0.25">
      <c r="A30" s="17">
        <f t="shared" si="2"/>
        <v>44520</v>
      </c>
      <c r="B30" s="5">
        <v>0</v>
      </c>
      <c r="C30" s="5">
        <v>42334.5</v>
      </c>
      <c r="D30" s="5"/>
      <c r="E30" s="5"/>
      <c r="F30" s="5"/>
      <c r="G30" s="5">
        <v>69120</v>
      </c>
      <c r="H30" s="5">
        <v>191.35</v>
      </c>
      <c r="I30" s="5">
        <v>1157</v>
      </c>
      <c r="J30" s="5"/>
      <c r="K30" s="5"/>
      <c r="L30" s="5"/>
      <c r="M30" s="5">
        <v>7050</v>
      </c>
      <c r="N30" s="5"/>
      <c r="O30" s="5"/>
      <c r="P30" s="5">
        <v>0</v>
      </c>
      <c r="Q30" s="5"/>
      <c r="R30" s="5"/>
      <c r="S30" s="5">
        <v>6258</v>
      </c>
      <c r="T30" s="5">
        <v>0</v>
      </c>
      <c r="U30" s="5"/>
      <c r="V30" s="5">
        <v>13125</v>
      </c>
      <c r="W30" s="5">
        <v>13323.25</v>
      </c>
      <c r="X30" s="5"/>
      <c r="Y30" s="5"/>
      <c r="Z30" s="5">
        <v>0</v>
      </c>
      <c r="AA30" s="5">
        <v>6355</v>
      </c>
      <c r="AB30" s="5">
        <v>0</v>
      </c>
      <c r="AC30" s="5">
        <v>0</v>
      </c>
      <c r="AD30" s="5">
        <v>0</v>
      </c>
      <c r="AE30" s="5">
        <v>0</v>
      </c>
      <c r="AF30" s="5">
        <f t="shared" si="0"/>
        <v>158914.1</v>
      </c>
      <c r="AG30" s="5">
        <f t="shared" ref="AG30" si="16">ROUND(AF30*0.35,2)</f>
        <v>55619.94</v>
      </c>
    </row>
    <row r="31" spans="1:33" ht="15" customHeight="1" x14ac:dyDescent="0.25">
      <c r="A31" s="17">
        <f t="shared" si="2"/>
        <v>44527</v>
      </c>
      <c r="B31" s="5">
        <v>0</v>
      </c>
      <c r="C31" s="5">
        <v>30485.5</v>
      </c>
      <c r="D31" s="5"/>
      <c r="E31" s="5"/>
      <c r="F31" s="5"/>
      <c r="G31" s="5">
        <v>15693</v>
      </c>
      <c r="H31" s="5">
        <v>6296.82</v>
      </c>
      <c r="I31" s="5">
        <v>-9658</v>
      </c>
      <c r="J31" s="5"/>
      <c r="K31" s="5"/>
      <c r="L31" s="5"/>
      <c r="M31" s="5">
        <v>28429</v>
      </c>
      <c r="N31" s="5"/>
      <c r="O31" s="5"/>
      <c r="P31" s="5">
        <v>0</v>
      </c>
      <c r="Q31" s="5"/>
      <c r="R31" s="5"/>
      <c r="S31" s="5">
        <v>6441</v>
      </c>
      <c r="T31" s="5">
        <v>0</v>
      </c>
      <c r="U31" s="5"/>
      <c r="V31" s="5">
        <v>18280</v>
      </c>
      <c r="W31" s="5">
        <v>9306.5</v>
      </c>
      <c r="X31" s="5"/>
      <c r="Y31" s="5"/>
      <c r="Z31" s="5">
        <v>0</v>
      </c>
      <c r="AA31" s="5">
        <v>6345</v>
      </c>
      <c r="AB31" s="5">
        <v>0</v>
      </c>
      <c r="AC31" s="5">
        <v>0</v>
      </c>
      <c r="AD31" s="5">
        <v>0</v>
      </c>
      <c r="AE31" s="5">
        <v>0</v>
      </c>
      <c r="AF31" s="5">
        <f t="shared" si="0"/>
        <v>111618.82</v>
      </c>
      <c r="AG31" s="5">
        <f t="shared" ref="AG31" si="17">ROUND(AF31*0.35,2)</f>
        <v>39066.589999999997</v>
      </c>
    </row>
    <row r="32" spans="1:33" ht="15" customHeight="1" x14ac:dyDescent="0.25">
      <c r="A32" s="17">
        <f t="shared" si="2"/>
        <v>44534</v>
      </c>
      <c r="B32" s="5">
        <v>0</v>
      </c>
      <c r="C32" s="5">
        <v>21660</v>
      </c>
      <c r="D32" s="5"/>
      <c r="E32" s="5"/>
      <c r="F32" s="5"/>
      <c r="G32" s="5">
        <v>11102</v>
      </c>
      <c r="H32" s="5">
        <v>5144.34</v>
      </c>
      <c r="I32" s="5">
        <v>1092</v>
      </c>
      <c r="J32" s="5"/>
      <c r="K32" s="5"/>
      <c r="L32" s="5"/>
      <c r="M32" s="5">
        <v>11919</v>
      </c>
      <c r="N32" s="5"/>
      <c r="O32" s="5"/>
      <c r="P32" s="5">
        <v>0</v>
      </c>
      <c r="Q32" s="5"/>
      <c r="R32" s="5"/>
      <c r="S32" s="5">
        <v>6476</v>
      </c>
      <c r="T32" s="5">
        <v>0</v>
      </c>
      <c r="U32" s="5"/>
      <c r="V32" s="5">
        <v>11339</v>
      </c>
      <c r="W32" s="5">
        <v>10387</v>
      </c>
      <c r="X32" s="5"/>
      <c r="Y32" s="5"/>
      <c r="Z32" s="5">
        <v>0</v>
      </c>
      <c r="AA32" s="5">
        <v>1136</v>
      </c>
      <c r="AB32" s="5">
        <v>0</v>
      </c>
      <c r="AC32" s="5">
        <v>0</v>
      </c>
      <c r="AD32" s="5">
        <v>0</v>
      </c>
      <c r="AE32" s="5">
        <v>0</v>
      </c>
      <c r="AF32" s="5">
        <f t="shared" si="0"/>
        <v>80255.34</v>
      </c>
      <c r="AG32" s="5">
        <f t="shared" ref="AG32" si="18">ROUND(AF32*0.35,2)</f>
        <v>28089.37</v>
      </c>
    </row>
    <row r="33" spans="1:33" ht="15" customHeight="1" x14ac:dyDescent="0.25">
      <c r="A33" s="17">
        <f t="shared" si="2"/>
        <v>44541</v>
      </c>
      <c r="B33" s="5">
        <v>0</v>
      </c>
      <c r="C33" s="5">
        <v>5076</v>
      </c>
      <c r="D33" s="5"/>
      <c r="E33" s="5"/>
      <c r="F33" s="5"/>
      <c r="G33" s="5">
        <v>40871</v>
      </c>
      <c r="H33" s="5">
        <v>6562.33</v>
      </c>
      <c r="I33" s="5">
        <v>4655</v>
      </c>
      <c r="J33" s="5"/>
      <c r="K33" s="5"/>
      <c r="L33" s="5"/>
      <c r="M33" s="5">
        <v>19400</v>
      </c>
      <c r="N33" s="5"/>
      <c r="O33" s="5"/>
      <c r="P33" s="5">
        <v>0</v>
      </c>
      <c r="Q33" s="5"/>
      <c r="R33" s="5"/>
      <c r="S33" s="5">
        <v>5879</v>
      </c>
      <c r="T33" s="5">
        <v>0</v>
      </c>
      <c r="U33" s="5"/>
      <c r="V33" s="5">
        <v>17733</v>
      </c>
      <c r="W33" s="5">
        <v>21733.75</v>
      </c>
      <c r="X33" s="5"/>
      <c r="Y33" s="5"/>
      <c r="Z33" s="5">
        <v>0</v>
      </c>
      <c r="AA33" s="5">
        <v>3761</v>
      </c>
      <c r="AB33" s="5">
        <v>0</v>
      </c>
      <c r="AC33" s="5">
        <v>0</v>
      </c>
      <c r="AD33" s="5">
        <v>0</v>
      </c>
      <c r="AE33" s="5">
        <v>0</v>
      </c>
      <c r="AF33" s="5">
        <f t="shared" si="0"/>
        <v>125671.08</v>
      </c>
      <c r="AG33" s="5">
        <f t="shared" ref="AG33" si="19">ROUND(AF33*0.35,2)</f>
        <v>43984.88</v>
      </c>
    </row>
    <row r="34" spans="1:33" ht="15" customHeight="1" x14ac:dyDescent="0.25">
      <c r="A34" s="17">
        <f t="shared" si="2"/>
        <v>44548</v>
      </c>
      <c r="B34" s="5">
        <v>0</v>
      </c>
      <c r="C34" s="5">
        <v>61721.5</v>
      </c>
      <c r="D34" s="5"/>
      <c r="E34" s="5"/>
      <c r="F34" s="5"/>
      <c r="G34" s="5">
        <v>46050</v>
      </c>
      <c r="H34" s="5">
        <v>8831.5499999999993</v>
      </c>
      <c r="I34" s="5">
        <v>11929</v>
      </c>
      <c r="J34" s="5"/>
      <c r="K34" s="5"/>
      <c r="L34" s="5"/>
      <c r="M34" s="5">
        <v>29489</v>
      </c>
      <c r="N34" s="5"/>
      <c r="O34" s="5"/>
      <c r="P34" s="5">
        <v>0</v>
      </c>
      <c r="Q34" s="5"/>
      <c r="R34" s="5"/>
      <c r="S34" s="5">
        <v>7441</v>
      </c>
      <c r="T34" s="5">
        <v>0</v>
      </c>
      <c r="U34" s="5"/>
      <c r="V34" s="5">
        <v>1073</v>
      </c>
      <c r="W34" s="5">
        <v>15787.25</v>
      </c>
      <c r="X34" s="5"/>
      <c r="Y34" s="5"/>
      <c r="Z34" s="5">
        <v>0</v>
      </c>
      <c r="AA34" s="5">
        <v>6957</v>
      </c>
      <c r="AB34" s="5">
        <v>0</v>
      </c>
      <c r="AC34" s="5">
        <v>0</v>
      </c>
      <c r="AD34" s="5">
        <v>0</v>
      </c>
      <c r="AE34" s="5">
        <v>0</v>
      </c>
      <c r="AF34" s="5">
        <f t="shared" si="0"/>
        <v>189279.3</v>
      </c>
      <c r="AG34" s="5">
        <f t="shared" ref="AG34" si="20">ROUND(AF34*0.35,2)</f>
        <v>66247.759999999995</v>
      </c>
    </row>
    <row r="35" spans="1:33" ht="15" customHeight="1" x14ac:dyDescent="0.25">
      <c r="A35" s="17">
        <f t="shared" si="2"/>
        <v>44555</v>
      </c>
      <c r="B35" s="5">
        <v>0</v>
      </c>
      <c r="C35" s="5">
        <v>57157.5</v>
      </c>
      <c r="D35" s="5"/>
      <c r="E35" s="5"/>
      <c r="F35" s="5"/>
      <c r="G35" s="5">
        <v>37041</v>
      </c>
      <c r="H35" s="5">
        <v>5962.87</v>
      </c>
      <c r="I35" s="5">
        <v>2109</v>
      </c>
      <c r="J35" s="5"/>
      <c r="K35" s="5"/>
      <c r="L35" s="5"/>
      <c r="M35" s="5">
        <v>10414</v>
      </c>
      <c r="N35" s="5"/>
      <c r="O35" s="5"/>
      <c r="P35" s="5">
        <v>0</v>
      </c>
      <c r="Q35" s="5"/>
      <c r="R35" s="5"/>
      <c r="S35" s="5">
        <v>3663</v>
      </c>
      <c r="T35" s="5">
        <v>0</v>
      </c>
      <c r="U35" s="5"/>
      <c r="V35" s="5">
        <v>3056</v>
      </c>
      <c r="W35" s="5">
        <v>19758.25</v>
      </c>
      <c r="X35" s="5"/>
      <c r="Y35" s="5"/>
      <c r="Z35" s="5">
        <v>0</v>
      </c>
      <c r="AA35" s="5">
        <v>7956</v>
      </c>
      <c r="AB35" s="5">
        <v>0</v>
      </c>
      <c r="AC35" s="5">
        <v>0</v>
      </c>
      <c r="AD35" s="5">
        <v>0</v>
      </c>
      <c r="AE35" s="5">
        <v>0</v>
      </c>
      <c r="AF35" s="5">
        <f t="shared" si="0"/>
        <v>147117.62</v>
      </c>
      <c r="AG35" s="5">
        <f t="shared" ref="AG35" si="21">ROUND(AF35*0.35,2)</f>
        <v>51491.17</v>
      </c>
    </row>
    <row r="36" spans="1:33" ht="15" customHeight="1" x14ac:dyDescent="0.25">
      <c r="A36" s="17">
        <f t="shared" si="2"/>
        <v>44562</v>
      </c>
      <c r="B36" s="5">
        <v>0</v>
      </c>
      <c r="C36" s="5">
        <v>79255</v>
      </c>
      <c r="D36" s="5"/>
      <c r="E36" s="5"/>
      <c r="F36" s="5"/>
      <c r="G36" s="5">
        <v>46313</v>
      </c>
      <c r="H36" s="5">
        <v>11300.35</v>
      </c>
      <c r="I36" s="5">
        <v>3991.5</v>
      </c>
      <c r="J36" s="5"/>
      <c r="K36" s="5"/>
      <c r="L36" s="5"/>
      <c r="M36" s="5">
        <v>18656</v>
      </c>
      <c r="N36" s="5"/>
      <c r="O36" s="5"/>
      <c r="P36" s="5">
        <v>0</v>
      </c>
      <c r="Q36" s="5"/>
      <c r="R36" s="5"/>
      <c r="S36" s="5">
        <v>8813</v>
      </c>
      <c r="T36" s="5">
        <v>0</v>
      </c>
      <c r="U36" s="5"/>
      <c r="V36" s="5">
        <v>7306</v>
      </c>
      <c r="W36" s="5">
        <v>18826.25</v>
      </c>
      <c r="X36" s="5"/>
      <c r="Y36" s="5"/>
      <c r="Z36" s="5">
        <v>0</v>
      </c>
      <c r="AA36" s="5">
        <v>14948</v>
      </c>
      <c r="AB36" s="5">
        <v>0</v>
      </c>
      <c r="AC36" s="5">
        <v>0</v>
      </c>
      <c r="AD36" s="5">
        <v>0</v>
      </c>
      <c r="AE36" s="5">
        <v>0</v>
      </c>
      <c r="AF36" s="5">
        <f t="shared" si="0"/>
        <v>209409.1</v>
      </c>
      <c r="AG36" s="5">
        <f t="shared" ref="AG36" si="22">ROUND(AF36*0.35,2)</f>
        <v>73293.19</v>
      </c>
    </row>
    <row r="37" spans="1:33" ht="15" customHeight="1" x14ac:dyDescent="0.25">
      <c r="A37" s="17">
        <f t="shared" si="2"/>
        <v>44569</v>
      </c>
      <c r="B37" s="5">
        <v>0</v>
      </c>
      <c r="C37" s="5">
        <v>17327.5</v>
      </c>
      <c r="D37" s="5"/>
      <c r="E37" s="5"/>
      <c r="F37" s="5"/>
      <c r="G37" s="5">
        <v>29377</v>
      </c>
      <c r="H37" s="5">
        <v>10333.93</v>
      </c>
      <c r="I37" s="5">
        <v>1891</v>
      </c>
      <c r="J37" s="5"/>
      <c r="K37" s="5"/>
      <c r="L37" s="5"/>
      <c r="M37" s="5">
        <v>2765</v>
      </c>
      <c r="N37" s="5"/>
      <c r="O37" s="5"/>
      <c r="P37" s="5">
        <v>0</v>
      </c>
      <c r="Q37" s="5"/>
      <c r="R37" s="5"/>
      <c r="S37" s="5">
        <v>5471</v>
      </c>
      <c r="T37" s="5">
        <v>0</v>
      </c>
      <c r="U37" s="5"/>
      <c r="V37" s="5">
        <v>4897</v>
      </c>
      <c r="W37" s="5">
        <v>14705.75</v>
      </c>
      <c r="X37" s="5"/>
      <c r="Y37" s="5"/>
      <c r="Z37" s="5">
        <v>0</v>
      </c>
      <c r="AA37" s="5">
        <v>7511</v>
      </c>
      <c r="AB37" s="5">
        <v>0</v>
      </c>
      <c r="AC37" s="5">
        <v>0</v>
      </c>
      <c r="AD37" s="5">
        <v>0</v>
      </c>
      <c r="AE37" s="5">
        <v>0</v>
      </c>
      <c r="AF37" s="5">
        <f t="shared" si="0"/>
        <v>94279.18</v>
      </c>
      <c r="AG37" s="5">
        <f t="shared" ref="AG37" si="23">ROUND(AF37*0.35,2)</f>
        <v>32997.71</v>
      </c>
    </row>
    <row r="38" spans="1:33" ht="15" customHeight="1" x14ac:dyDescent="0.25">
      <c r="A38" s="17">
        <f t="shared" si="2"/>
        <v>44576</v>
      </c>
      <c r="B38" s="5">
        <v>0</v>
      </c>
      <c r="C38" s="5">
        <v>20180</v>
      </c>
      <c r="D38" s="5"/>
      <c r="E38" s="5"/>
      <c r="F38" s="5"/>
      <c r="G38" s="5">
        <v>4739</v>
      </c>
      <c r="H38" s="5">
        <v>1276.71</v>
      </c>
      <c r="I38" s="5">
        <v>4063</v>
      </c>
      <c r="J38" s="5"/>
      <c r="K38" s="5"/>
      <c r="L38" s="5"/>
      <c r="M38" s="5">
        <v>17805</v>
      </c>
      <c r="N38" s="5"/>
      <c r="O38" s="5"/>
      <c r="P38" s="5">
        <v>0</v>
      </c>
      <c r="Q38" s="5"/>
      <c r="R38" s="5"/>
      <c r="S38" s="5">
        <v>8054</v>
      </c>
      <c r="T38" s="5">
        <v>0</v>
      </c>
      <c r="U38" s="5"/>
      <c r="V38" s="5">
        <v>8600</v>
      </c>
      <c r="W38" s="5">
        <v>17502</v>
      </c>
      <c r="X38" s="5"/>
      <c r="Y38" s="5"/>
      <c r="Z38" s="5">
        <v>0</v>
      </c>
      <c r="AA38" s="5">
        <v>4300</v>
      </c>
      <c r="AB38" s="5">
        <v>0</v>
      </c>
      <c r="AC38" s="5">
        <v>0</v>
      </c>
      <c r="AD38" s="5">
        <v>0</v>
      </c>
      <c r="AE38" s="5">
        <v>0</v>
      </c>
      <c r="AF38" s="5">
        <f t="shared" si="0"/>
        <v>86519.709999999992</v>
      </c>
      <c r="AG38" s="5">
        <f t="shared" ref="AG38" si="24">ROUND(AF38*0.35,2)</f>
        <v>30281.9</v>
      </c>
    </row>
    <row r="39" spans="1:33" ht="15" customHeight="1" x14ac:dyDescent="0.25">
      <c r="A39" s="17">
        <f t="shared" si="2"/>
        <v>44583</v>
      </c>
      <c r="B39" s="5">
        <v>0</v>
      </c>
      <c r="C39" s="5">
        <v>43832.5</v>
      </c>
      <c r="D39" s="5"/>
      <c r="E39" s="5"/>
      <c r="F39" s="5"/>
      <c r="G39" s="5">
        <v>-10523</v>
      </c>
      <c r="H39" s="5">
        <v>12943.7</v>
      </c>
      <c r="I39" s="5">
        <v>715</v>
      </c>
      <c r="J39" s="5"/>
      <c r="K39" s="5"/>
      <c r="L39" s="5"/>
      <c r="M39" s="5">
        <v>13245</v>
      </c>
      <c r="N39" s="5"/>
      <c r="O39" s="5"/>
      <c r="P39" s="5">
        <v>0</v>
      </c>
      <c r="Q39" s="5"/>
      <c r="R39" s="5"/>
      <c r="S39" s="5">
        <v>8430</v>
      </c>
      <c r="T39" s="5">
        <v>0</v>
      </c>
      <c r="U39" s="5"/>
      <c r="V39" s="5">
        <v>2320</v>
      </c>
      <c r="W39" s="5">
        <v>5703</v>
      </c>
      <c r="X39" s="5"/>
      <c r="Y39" s="5"/>
      <c r="Z39" s="5">
        <v>0</v>
      </c>
      <c r="AA39" s="5">
        <v>11651</v>
      </c>
      <c r="AB39" s="5">
        <v>0</v>
      </c>
      <c r="AC39" s="5">
        <v>0</v>
      </c>
      <c r="AD39" s="5">
        <v>0</v>
      </c>
      <c r="AE39" s="5">
        <v>0</v>
      </c>
      <c r="AF39" s="5">
        <f t="shared" si="0"/>
        <v>88317.2</v>
      </c>
      <c r="AG39" s="5">
        <f t="shared" ref="AG39" si="25">ROUND(AF39*0.35,2)</f>
        <v>30911.02</v>
      </c>
    </row>
    <row r="40" spans="1:33" ht="15" customHeight="1" x14ac:dyDescent="0.25">
      <c r="A40" s="17">
        <f t="shared" si="2"/>
        <v>44590</v>
      </c>
      <c r="B40" s="5">
        <v>0</v>
      </c>
      <c r="C40" s="5">
        <v>26827</v>
      </c>
      <c r="D40" s="5"/>
      <c r="E40" s="5"/>
      <c r="F40" s="5"/>
      <c r="G40" s="5">
        <v>-7112</v>
      </c>
      <c r="H40" s="5">
        <v>5109.37</v>
      </c>
      <c r="I40" s="5">
        <v>3491</v>
      </c>
      <c r="J40" s="5"/>
      <c r="K40" s="5"/>
      <c r="L40" s="5"/>
      <c r="M40" s="5">
        <v>12155</v>
      </c>
      <c r="N40" s="5"/>
      <c r="O40" s="5"/>
      <c r="P40" s="5">
        <v>0</v>
      </c>
      <c r="Q40" s="5"/>
      <c r="R40" s="5"/>
      <c r="S40" s="5">
        <v>8252</v>
      </c>
      <c r="T40" s="5">
        <v>0</v>
      </c>
      <c r="U40" s="5"/>
      <c r="V40" s="5">
        <v>8258</v>
      </c>
      <c r="W40" s="5">
        <v>10529</v>
      </c>
      <c r="X40" s="5"/>
      <c r="Y40" s="5"/>
      <c r="Z40" s="5">
        <v>0</v>
      </c>
      <c r="AA40" s="5">
        <v>7217</v>
      </c>
      <c r="AB40" s="5"/>
      <c r="AC40" s="5">
        <v>0</v>
      </c>
      <c r="AD40" s="5">
        <v>0</v>
      </c>
      <c r="AE40" s="5">
        <v>0</v>
      </c>
      <c r="AF40" s="5">
        <f t="shared" si="0"/>
        <v>74726.37</v>
      </c>
      <c r="AG40" s="5">
        <f t="shared" ref="AG40" si="26">ROUND(AF40*0.35,2)</f>
        <v>26154.23</v>
      </c>
    </row>
    <row r="41" spans="1:33" ht="15" customHeight="1" x14ac:dyDescent="0.25">
      <c r="A41" s="17">
        <f t="shared" si="2"/>
        <v>44597</v>
      </c>
      <c r="B41" s="5">
        <v>0</v>
      </c>
      <c r="C41" s="5">
        <v>31211</v>
      </c>
      <c r="D41" s="5"/>
      <c r="E41" s="5"/>
      <c r="F41" s="5"/>
      <c r="G41" s="5">
        <v>-15328</v>
      </c>
      <c r="H41" s="5">
        <v>11703.32</v>
      </c>
      <c r="I41" s="5">
        <v>2808</v>
      </c>
      <c r="J41" s="5"/>
      <c r="K41" s="5"/>
      <c r="L41" s="5"/>
      <c r="M41" s="5">
        <v>14549</v>
      </c>
      <c r="N41" s="5"/>
      <c r="O41" s="5"/>
      <c r="P41" s="5">
        <v>0</v>
      </c>
      <c r="Q41" s="5"/>
      <c r="R41" s="5"/>
      <c r="S41" s="5">
        <v>5832</v>
      </c>
      <c r="T41" s="5">
        <v>0</v>
      </c>
      <c r="U41" s="5"/>
      <c r="V41" s="5">
        <v>9547</v>
      </c>
      <c r="W41" s="5">
        <v>10446.5</v>
      </c>
      <c r="X41" s="5"/>
      <c r="Y41" s="5"/>
      <c r="Z41" s="5">
        <v>0</v>
      </c>
      <c r="AA41" s="5">
        <v>5169</v>
      </c>
      <c r="AB41" s="5"/>
      <c r="AC41" s="5">
        <v>0</v>
      </c>
      <c r="AD41" s="5">
        <v>0</v>
      </c>
      <c r="AE41" s="5">
        <v>0</v>
      </c>
      <c r="AF41" s="5">
        <f t="shared" ref="AF41" si="27">SUM(B41:AE41)</f>
        <v>75937.820000000007</v>
      </c>
      <c r="AG41" s="5">
        <f t="shared" ref="AG41" si="28">ROUND(AF41*0.35,2)</f>
        <v>26578.240000000002</v>
      </c>
    </row>
    <row r="42" spans="1:33" ht="15" customHeight="1" x14ac:dyDescent="0.25">
      <c r="A42" s="17">
        <f t="shared" si="2"/>
        <v>44604</v>
      </c>
      <c r="B42" s="5">
        <v>0</v>
      </c>
      <c r="C42" s="5">
        <v>53624.5</v>
      </c>
      <c r="D42" s="5"/>
      <c r="E42" s="5"/>
      <c r="F42" s="5"/>
      <c r="G42" s="5">
        <v>46421</v>
      </c>
      <c r="H42" s="5">
        <v>9388.36</v>
      </c>
      <c r="I42" s="5">
        <v>2962</v>
      </c>
      <c r="J42" s="5"/>
      <c r="K42" s="5"/>
      <c r="L42" s="5"/>
      <c r="M42" s="5">
        <v>1570</v>
      </c>
      <c r="N42" s="5"/>
      <c r="O42" s="5"/>
      <c r="P42" s="5">
        <v>0</v>
      </c>
      <c r="Q42" s="5"/>
      <c r="R42" s="5"/>
      <c r="S42" s="5">
        <v>8607</v>
      </c>
      <c r="T42" s="5">
        <v>0</v>
      </c>
      <c r="U42" s="5"/>
      <c r="V42" s="5">
        <v>8838</v>
      </c>
      <c r="W42" s="5">
        <v>9388.25</v>
      </c>
      <c r="X42" s="5"/>
      <c r="Y42" s="5"/>
      <c r="Z42" s="5">
        <v>0</v>
      </c>
      <c r="AA42" s="5">
        <v>13188</v>
      </c>
      <c r="AB42" s="5"/>
      <c r="AC42" s="5">
        <v>0</v>
      </c>
      <c r="AD42" s="5">
        <v>0</v>
      </c>
      <c r="AE42" s="5">
        <v>0</v>
      </c>
      <c r="AF42" s="5">
        <f t="shared" ref="AF42" si="29">SUM(B42:AE42)</f>
        <v>153987.10999999999</v>
      </c>
      <c r="AG42" s="5">
        <f t="shared" ref="AG42" si="30">ROUND(AF42*0.35,2)</f>
        <v>53895.49</v>
      </c>
    </row>
    <row r="43" spans="1:33" ht="15" customHeight="1" x14ac:dyDescent="0.25">
      <c r="A43" s="17">
        <f t="shared" si="2"/>
        <v>44611</v>
      </c>
      <c r="B43" s="5">
        <v>0</v>
      </c>
      <c r="C43" s="5">
        <v>13813</v>
      </c>
      <c r="D43" s="5"/>
      <c r="E43" s="5"/>
      <c r="F43" s="5"/>
      <c r="G43" s="5">
        <v>22126</v>
      </c>
      <c r="H43" s="5">
        <v>2784.12</v>
      </c>
      <c r="I43" s="5">
        <v>3858</v>
      </c>
      <c r="J43" s="5"/>
      <c r="K43" s="5"/>
      <c r="L43" s="5"/>
      <c r="M43" s="5">
        <v>19463</v>
      </c>
      <c r="N43" s="5"/>
      <c r="O43" s="5"/>
      <c r="P43" s="5">
        <v>0</v>
      </c>
      <c r="Q43" s="5"/>
      <c r="R43" s="5"/>
      <c r="S43" s="5">
        <v>9995</v>
      </c>
      <c r="T43" s="5">
        <v>0</v>
      </c>
      <c r="U43" s="5"/>
      <c r="V43" s="5">
        <v>8070</v>
      </c>
      <c r="W43" s="5">
        <v>8453</v>
      </c>
      <c r="X43" s="5"/>
      <c r="Y43" s="5"/>
      <c r="Z43" s="5">
        <v>0</v>
      </c>
      <c r="AA43" s="5">
        <v>4411</v>
      </c>
      <c r="AB43" s="5"/>
      <c r="AC43" s="5">
        <v>0</v>
      </c>
      <c r="AD43" s="5">
        <v>0</v>
      </c>
      <c r="AE43" s="5">
        <v>0</v>
      </c>
      <c r="AF43" s="5">
        <f t="shared" ref="AF43" si="31">SUM(B43:AE43)</f>
        <v>92973.119999999995</v>
      </c>
      <c r="AG43" s="5">
        <f t="shared" ref="AG43" si="32">ROUND(AF43*0.35,2)</f>
        <v>32540.59</v>
      </c>
    </row>
    <row r="44" spans="1:33" ht="15" customHeight="1" x14ac:dyDescent="0.25">
      <c r="A44" s="17">
        <f t="shared" si="2"/>
        <v>44618</v>
      </c>
      <c r="B44" s="5">
        <v>0</v>
      </c>
      <c r="C44" s="5">
        <v>39437</v>
      </c>
      <c r="D44" s="5"/>
      <c r="E44" s="5"/>
      <c r="F44" s="5"/>
      <c r="G44" s="5">
        <v>7959</v>
      </c>
      <c r="H44" s="5">
        <v>5045.6899999999996</v>
      </c>
      <c r="I44" s="5">
        <v>1636</v>
      </c>
      <c r="J44" s="5"/>
      <c r="K44" s="5"/>
      <c r="L44" s="5"/>
      <c r="M44" s="5">
        <v>-3560</v>
      </c>
      <c r="N44" s="5"/>
      <c r="O44" s="5"/>
      <c r="P44" s="5">
        <v>0</v>
      </c>
      <c r="Q44" s="5"/>
      <c r="R44" s="5"/>
      <c r="S44" s="5">
        <v>11203</v>
      </c>
      <c r="T44" s="5">
        <v>0</v>
      </c>
      <c r="U44" s="5"/>
      <c r="V44" s="5">
        <v>9989</v>
      </c>
      <c r="W44" s="5">
        <v>15927.5</v>
      </c>
      <c r="X44" s="5"/>
      <c r="Y44" s="5"/>
      <c r="Z44" s="5">
        <v>0</v>
      </c>
      <c r="AA44" s="5">
        <v>7023</v>
      </c>
      <c r="AB44" s="5"/>
      <c r="AC44" s="5">
        <v>0</v>
      </c>
      <c r="AD44" s="5">
        <v>0</v>
      </c>
      <c r="AE44" s="5">
        <v>0</v>
      </c>
      <c r="AF44" s="5">
        <f t="shared" ref="AF44" si="33">SUM(B44:AE44)</f>
        <v>94660.19</v>
      </c>
      <c r="AG44" s="5">
        <f t="shared" ref="AG44" si="34">ROUND(AF44*0.35,2)</f>
        <v>33131.07</v>
      </c>
    </row>
    <row r="45" spans="1:33" ht="15" customHeight="1" x14ac:dyDescent="0.25">
      <c r="A45" s="17">
        <f t="shared" si="2"/>
        <v>44625</v>
      </c>
      <c r="B45" s="5">
        <v>0</v>
      </c>
      <c r="C45" s="5">
        <v>36281.5</v>
      </c>
      <c r="D45" s="5"/>
      <c r="E45" s="5"/>
      <c r="F45" s="5"/>
      <c r="G45" s="5">
        <v>29581</v>
      </c>
      <c r="H45" s="5">
        <v>15078.789999999999</v>
      </c>
      <c r="I45" s="5">
        <v>5342</v>
      </c>
      <c r="J45" s="5"/>
      <c r="K45" s="5"/>
      <c r="L45" s="5"/>
      <c r="M45" s="5">
        <v>12953</v>
      </c>
      <c r="N45" s="5"/>
      <c r="O45" s="5"/>
      <c r="P45" s="5">
        <v>0</v>
      </c>
      <c r="Q45" s="5"/>
      <c r="R45" s="5"/>
      <c r="S45" s="5">
        <v>11343</v>
      </c>
      <c r="T45" s="5">
        <v>0</v>
      </c>
      <c r="U45" s="5"/>
      <c r="V45" s="5">
        <v>16528</v>
      </c>
      <c r="W45" s="5">
        <v>17360.25</v>
      </c>
      <c r="X45" s="5"/>
      <c r="Y45" s="5"/>
      <c r="Z45" s="5">
        <v>0</v>
      </c>
      <c r="AA45" s="5">
        <v>7754</v>
      </c>
      <c r="AB45" s="5"/>
      <c r="AC45" s="5">
        <v>0</v>
      </c>
      <c r="AD45" s="5">
        <v>0</v>
      </c>
      <c r="AE45" s="5">
        <v>0</v>
      </c>
      <c r="AF45" s="5">
        <f t="shared" ref="AF45" si="35">SUM(B45:AE45)</f>
        <v>152221.53999999998</v>
      </c>
      <c r="AG45" s="5">
        <f t="shared" ref="AG45" si="36">ROUND(AF45*0.35,2)</f>
        <v>53277.54</v>
      </c>
    </row>
    <row r="46" spans="1:33" ht="15" customHeight="1" x14ac:dyDescent="0.25">
      <c r="A46" s="17">
        <f t="shared" si="2"/>
        <v>44632</v>
      </c>
      <c r="B46" s="5">
        <v>0</v>
      </c>
      <c r="C46" s="5">
        <v>52044</v>
      </c>
      <c r="D46" s="5"/>
      <c r="E46" s="5"/>
      <c r="F46" s="5"/>
      <c r="G46" s="5">
        <v>24984</v>
      </c>
      <c r="H46" s="5">
        <v>702.73</v>
      </c>
      <c r="I46" s="5">
        <v>5060</v>
      </c>
      <c r="J46" s="5"/>
      <c r="K46" s="5"/>
      <c r="L46" s="5"/>
      <c r="M46" s="5">
        <v>18300</v>
      </c>
      <c r="N46" s="5"/>
      <c r="O46" s="5"/>
      <c r="P46" s="5">
        <v>0</v>
      </c>
      <c r="Q46" s="5"/>
      <c r="R46" s="5"/>
      <c r="S46" s="5">
        <v>10769</v>
      </c>
      <c r="T46" s="5">
        <v>0</v>
      </c>
      <c r="U46" s="5"/>
      <c r="V46" s="5">
        <v>3654</v>
      </c>
      <c r="W46" s="5">
        <v>15282.75</v>
      </c>
      <c r="X46" s="5"/>
      <c r="Y46" s="5"/>
      <c r="Z46" s="5">
        <v>0</v>
      </c>
      <c r="AA46" s="5">
        <v>11544</v>
      </c>
      <c r="AB46" s="5"/>
      <c r="AC46" s="5">
        <v>0</v>
      </c>
      <c r="AD46" s="5">
        <v>0</v>
      </c>
      <c r="AE46" s="5">
        <v>0</v>
      </c>
      <c r="AF46" s="5">
        <f t="shared" ref="AF46" si="37">SUM(B46:AE46)</f>
        <v>142340.47999999998</v>
      </c>
      <c r="AG46" s="5">
        <f t="shared" ref="AG46" si="38">ROUND(AF46*0.35,2)</f>
        <v>49819.17</v>
      </c>
    </row>
    <row r="47" spans="1:33" ht="15" customHeight="1" x14ac:dyDescent="0.25">
      <c r="A47" s="17">
        <f t="shared" si="2"/>
        <v>44639</v>
      </c>
      <c r="B47" s="5">
        <v>0</v>
      </c>
      <c r="C47" s="5">
        <v>5473</v>
      </c>
      <c r="D47" s="5"/>
      <c r="E47" s="5"/>
      <c r="F47" s="5"/>
      <c r="G47" s="5">
        <v>17743</v>
      </c>
      <c r="H47" s="5">
        <v>800.58</v>
      </c>
      <c r="I47" s="5">
        <v>4421</v>
      </c>
      <c r="J47" s="5"/>
      <c r="K47" s="5"/>
      <c r="L47" s="5"/>
      <c r="M47" s="5">
        <v>19814</v>
      </c>
      <c r="N47" s="5"/>
      <c r="O47" s="5"/>
      <c r="P47" s="5">
        <v>0</v>
      </c>
      <c r="Q47" s="5"/>
      <c r="R47" s="5"/>
      <c r="S47" s="5">
        <v>12218</v>
      </c>
      <c r="T47" s="5">
        <v>0</v>
      </c>
      <c r="U47" s="5"/>
      <c r="V47" s="5">
        <v>10463</v>
      </c>
      <c r="W47" s="5">
        <v>16710.5</v>
      </c>
      <c r="X47" s="5"/>
      <c r="Y47" s="5"/>
      <c r="Z47" s="5">
        <v>0</v>
      </c>
      <c r="AA47" s="5">
        <v>16753</v>
      </c>
      <c r="AB47" s="5"/>
      <c r="AC47" s="5">
        <v>0</v>
      </c>
      <c r="AD47" s="5">
        <v>0</v>
      </c>
      <c r="AE47" s="5">
        <v>0</v>
      </c>
      <c r="AF47" s="5">
        <f t="shared" ref="AF47" si="39">SUM(B47:AE47)</f>
        <v>104396.08</v>
      </c>
      <c r="AG47" s="5">
        <f t="shared" ref="AG47" si="40">ROUND(AF47*0.35,2)</f>
        <v>36538.629999999997</v>
      </c>
    </row>
    <row r="48" spans="1:33" ht="15" customHeight="1" x14ac:dyDescent="0.25">
      <c r="A48" s="17">
        <f t="shared" si="2"/>
        <v>44646</v>
      </c>
      <c r="B48" s="5">
        <v>0</v>
      </c>
      <c r="C48" s="5">
        <v>47085.5</v>
      </c>
      <c r="D48" s="5"/>
      <c r="E48" s="5"/>
      <c r="F48" s="5"/>
      <c r="G48" s="5">
        <v>10536</v>
      </c>
      <c r="H48" s="5">
        <v>17081.11</v>
      </c>
      <c r="I48" s="5">
        <v>3350</v>
      </c>
      <c r="J48" s="5"/>
      <c r="K48" s="5"/>
      <c r="L48" s="5"/>
      <c r="M48" s="5">
        <v>12946</v>
      </c>
      <c r="N48" s="5"/>
      <c r="O48" s="5"/>
      <c r="P48" s="5">
        <v>0</v>
      </c>
      <c r="Q48" s="5"/>
      <c r="R48" s="5"/>
      <c r="S48" s="5">
        <v>10574</v>
      </c>
      <c r="T48" s="5">
        <v>0</v>
      </c>
      <c r="U48" s="5"/>
      <c r="V48" s="5">
        <v>-653</v>
      </c>
      <c r="W48" s="5">
        <v>4408.75</v>
      </c>
      <c r="X48" s="5"/>
      <c r="Y48" s="5"/>
      <c r="Z48" s="5">
        <v>0</v>
      </c>
      <c r="AA48" s="5">
        <v>357</v>
      </c>
      <c r="AB48" s="5"/>
      <c r="AC48" s="5">
        <v>0</v>
      </c>
      <c r="AD48" s="5">
        <v>0</v>
      </c>
      <c r="AE48" s="5">
        <v>0</v>
      </c>
      <c r="AF48" s="5">
        <f t="shared" ref="AF48" si="41">SUM(B48:AE48)</f>
        <v>105685.36</v>
      </c>
      <c r="AG48" s="5">
        <f t="shared" ref="AG48" si="42">ROUND(AF48*0.35,2)</f>
        <v>36989.879999999997</v>
      </c>
    </row>
    <row r="49" spans="1:33" ht="15" customHeight="1" x14ac:dyDescent="0.25">
      <c r="A49" s="17">
        <f t="shared" si="2"/>
        <v>44653</v>
      </c>
      <c r="B49" s="5">
        <v>0</v>
      </c>
      <c r="C49" s="5">
        <v>56309</v>
      </c>
      <c r="D49" s="5"/>
      <c r="E49" s="5"/>
      <c r="F49" s="5"/>
      <c r="G49" s="5">
        <v>24942</v>
      </c>
      <c r="H49" s="5">
        <v>11217.53</v>
      </c>
      <c r="I49" s="5">
        <v>-6234</v>
      </c>
      <c r="J49" s="5"/>
      <c r="K49" s="5"/>
      <c r="L49" s="5"/>
      <c r="M49" s="5">
        <v>11974</v>
      </c>
      <c r="N49" s="5"/>
      <c r="O49" s="5"/>
      <c r="P49" s="5">
        <v>0</v>
      </c>
      <c r="Q49" s="5"/>
      <c r="R49" s="5"/>
      <c r="S49" s="5">
        <v>10029</v>
      </c>
      <c r="T49" s="5">
        <v>0</v>
      </c>
      <c r="U49" s="5"/>
      <c r="V49" s="5">
        <v>17617.5</v>
      </c>
      <c r="W49" s="5">
        <v>10686.5</v>
      </c>
      <c r="X49" s="5"/>
      <c r="Y49" s="5"/>
      <c r="Z49" s="5">
        <v>0</v>
      </c>
      <c r="AA49" s="5">
        <v>8565</v>
      </c>
      <c r="AB49" s="5"/>
      <c r="AC49" s="5">
        <v>0</v>
      </c>
      <c r="AD49" s="5">
        <v>0</v>
      </c>
      <c r="AE49" s="5">
        <v>0</v>
      </c>
      <c r="AF49" s="5">
        <f t="shared" ref="AF49" si="43">SUM(B49:AE49)</f>
        <v>145106.53</v>
      </c>
      <c r="AG49" s="5">
        <f t="shared" ref="AG49" si="44">ROUND(AF49*0.35,2)</f>
        <v>50787.29</v>
      </c>
    </row>
    <row r="50" spans="1:33" ht="15" customHeight="1" x14ac:dyDescent="0.25">
      <c r="A50" s="17">
        <f t="shared" si="2"/>
        <v>44660</v>
      </c>
      <c r="B50" s="5">
        <v>0</v>
      </c>
      <c r="C50" s="5">
        <v>71791</v>
      </c>
      <c r="D50" s="5"/>
      <c r="E50" s="5"/>
      <c r="F50" s="5"/>
      <c r="G50" s="5">
        <v>36074</v>
      </c>
      <c r="H50" s="5">
        <v>2920.89</v>
      </c>
      <c r="I50" s="5">
        <v>-3806</v>
      </c>
      <c r="J50" s="5"/>
      <c r="K50" s="5"/>
      <c r="L50" s="5"/>
      <c r="M50" s="5">
        <v>26529</v>
      </c>
      <c r="N50" s="5"/>
      <c r="O50" s="5"/>
      <c r="P50" s="5">
        <v>0</v>
      </c>
      <c r="Q50" s="5"/>
      <c r="R50" s="5"/>
      <c r="S50" s="5">
        <v>8673</v>
      </c>
      <c r="T50" s="5">
        <v>0</v>
      </c>
      <c r="U50" s="5"/>
      <c r="V50" s="5">
        <v>8853</v>
      </c>
      <c r="W50" s="5">
        <v>10566</v>
      </c>
      <c r="X50" s="5"/>
      <c r="Y50" s="5"/>
      <c r="Z50" s="5">
        <v>0</v>
      </c>
      <c r="AA50" s="5">
        <v>9648</v>
      </c>
      <c r="AB50" s="5"/>
      <c r="AC50" s="5">
        <v>0</v>
      </c>
      <c r="AD50" s="5">
        <v>0</v>
      </c>
      <c r="AE50" s="5">
        <v>0</v>
      </c>
      <c r="AF50" s="5">
        <f t="shared" ref="AF50" si="45">SUM(B50:AE50)</f>
        <v>171248.89</v>
      </c>
      <c r="AG50" s="5">
        <f t="shared" ref="AG50" si="46">ROUND(AF50*0.35,2)</f>
        <v>59937.11</v>
      </c>
    </row>
    <row r="51" spans="1:33" ht="15" customHeight="1" x14ac:dyDescent="0.25">
      <c r="A51" s="17">
        <f t="shared" si="2"/>
        <v>44667</v>
      </c>
      <c r="B51" s="5">
        <v>0</v>
      </c>
      <c r="C51" s="5">
        <v>54128</v>
      </c>
      <c r="D51" s="5"/>
      <c r="E51" s="5"/>
      <c r="F51" s="5"/>
      <c r="G51" s="5">
        <v>11775</v>
      </c>
      <c r="H51" s="5">
        <v>586.86</v>
      </c>
      <c r="I51" s="5">
        <v>4768</v>
      </c>
      <c r="J51" s="5"/>
      <c r="K51" s="5"/>
      <c r="L51" s="5"/>
      <c r="M51" s="5">
        <v>22159</v>
      </c>
      <c r="N51" s="5"/>
      <c r="O51" s="5"/>
      <c r="P51" s="5">
        <v>0</v>
      </c>
      <c r="Q51" s="5"/>
      <c r="R51" s="5"/>
      <c r="S51" s="5">
        <v>10886</v>
      </c>
      <c r="T51" s="5">
        <v>0</v>
      </c>
      <c r="U51" s="5"/>
      <c r="V51" s="5">
        <v>18292</v>
      </c>
      <c r="W51" s="5">
        <v>17005.5</v>
      </c>
      <c r="X51" s="5"/>
      <c r="Y51" s="5"/>
      <c r="Z51" s="5">
        <v>0</v>
      </c>
      <c r="AA51" s="5">
        <v>14583</v>
      </c>
      <c r="AB51" s="5"/>
      <c r="AC51" s="5">
        <v>0</v>
      </c>
      <c r="AD51" s="5">
        <v>0</v>
      </c>
      <c r="AE51" s="5">
        <v>0</v>
      </c>
      <c r="AF51" s="5">
        <f t="shared" ref="AF51" si="47">SUM(B51:AE51)</f>
        <v>154183.35999999999</v>
      </c>
      <c r="AG51" s="5">
        <f t="shared" ref="AG51" si="48">ROUND(AF51*0.35,2)</f>
        <v>53964.18</v>
      </c>
    </row>
    <row r="52" spans="1:33" ht="15" customHeight="1" x14ac:dyDescent="0.25">
      <c r="A52" s="17">
        <f t="shared" si="2"/>
        <v>44674</v>
      </c>
      <c r="B52" s="5">
        <v>0</v>
      </c>
      <c r="C52" s="5">
        <v>20469</v>
      </c>
      <c r="D52" s="5"/>
      <c r="E52" s="5"/>
      <c r="F52" s="5"/>
      <c r="G52" s="5">
        <v>17081</v>
      </c>
      <c r="H52" s="5">
        <v>0</v>
      </c>
      <c r="I52" s="5">
        <v>-2607</v>
      </c>
      <c r="J52" s="5"/>
      <c r="K52" s="5"/>
      <c r="L52" s="5"/>
      <c r="M52" s="5">
        <v>14773</v>
      </c>
      <c r="N52" s="5"/>
      <c r="O52" s="5"/>
      <c r="P52" s="5">
        <v>0</v>
      </c>
      <c r="Q52" s="5"/>
      <c r="R52" s="5"/>
      <c r="S52" s="5">
        <v>9439</v>
      </c>
      <c r="T52" s="5">
        <v>0</v>
      </c>
      <c r="U52" s="5"/>
      <c r="V52" s="5">
        <v>16977</v>
      </c>
      <c r="W52" s="5">
        <v>23893.5</v>
      </c>
      <c r="X52" s="5"/>
      <c r="Y52" s="5"/>
      <c r="Z52" s="5">
        <v>0</v>
      </c>
      <c r="AA52" s="5">
        <v>11705</v>
      </c>
      <c r="AB52" s="5"/>
      <c r="AC52" s="5">
        <v>0</v>
      </c>
      <c r="AD52" s="5">
        <v>0</v>
      </c>
      <c r="AE52" s="5">
        <v>0</v>
      </c>
      <c r="AF52" s="5">
        <f t="shared" ref="AF52" si="49">SUM(B52:AE52)</f>
        <v>111730.5</v>
      </c>
      <c r="AG52" s="5">
        <f t="shared" ref="AG52" si="50">ROUND(AF52*0.35,2)</f>
        <v>39105.68</v>
      </c>
    </row>
    <row r="53" spans="1:33" ht="15" customHeight="1" x14ac:dyDescent="0.25">
      <c r="A53" s="17">
        <f t="shared" si="2"/>
        <v>44681</v>
      </c>
      <c r="B53" s="5">
        <v>0</v>
      </c>
      <c r="C53" s="5">
        <v>48299.5</v>
      </c>
      <c r="D53" s="5"/>
      <c r="E53" s="5"/>
      <c r="F53" s="5"/>
      <c r="G53" s="5">
        <v>16004</v>
      </c>
      <c r="H53" s="5">
        <v>0</v>
      </c>
      <c r="I53" s="5">
        <v>3934</v>
      </c>
      <c r="J53" s="5"/>
      <c r="K53" s="5"/>
      <c r="L53" s="5"/>
      <c r="M53" s="5">
        <v>23874</v>
      </c>
      <c r="N53" s="5"/>
      <c r="O53" s="5"/>
      <c r="P53" s="5">
        <v>0</v>
      </c>
      <c r="Q53" s="5"/>
      <c r="R53" s="5"/>
      <c r="S53" s="5">
        <v>10012</v>
      </c>
      <c r="T53" s="5">
        <v>0</v>
      </c>
      <c r="U53" s="5"/>
      <c r="V53" s="5">
        <v>-3618</v>
      </c>
      <c r="W53" s="5">
        <v>5422</v>
      </c>
      <c r="X53" s="5"/>
      <c r="Y53" s="5"/>
      <c r="Z53" s="5">
        <v>0</v>
      </c>
      <c r="AA53" s="5">
        <v>8308</v>
      </c>
      <c r="AB53" s="5"/>
      <c r="AC53" s="5">
        <v>0</v>
      </c>
      <c r="AD53" s="5">
        <v>0</v>
      </c>
      <c r="AE53" s="5">
        <v>0</v>
      </c>
      <c r="AF53" s="5">
        <f t="shared" ref="AF53" si="51">SUM(B53:AE53)</f>
        <v>112235.5</v>
      </c>
      <c r="AG53" s="5">
        <f t="shared" ref="AG53" si="52">ROUND(AF53*0.35,2)</f>
        <v>39282.43</v>
      </c>
    </row>
    <row r="54" spans="1:33" ht="15" customHeight="1" x14ac:dyDescent="0.25">
      <c r="A54" s="17">
        <f t="shared" si="2"/>
        <v>44688</v>
      </c>
      <c r="B54" s="5">
        <v>0</v>
      </c>
      <c r="C54" s="5">
        <v>14181</v>
      </c>
      <c r="D54" s="5"/>
      <c r="E54" s="5"/>
      <c r="F54" s="5"/>
      <c r="G54" s="5">
        <v>-2455</v>
      </c>
      <c r="H54" s="5">
        <v>0</v>
      </c>
      <c r="I54" s="5">
        <v>2677</v>
      </c>
      <c r="J54" s="5"/>
      <c r="K54" s="5"/>
      <c r="L54" s="5"/>
      <c r="M54" s="5">
        <v>41183</v>
      </c>
      <c r="N54" s="5"/>
      <c r="O54" s="5"/>
      <c r="P54" s="5">
        <v>0</v>
      </c>
      <c r="Q54" s="5"/>
      <c r="R54" s="5"/>
      <c r="S54" s="5">
        <v>9696</v>
      </c>
      <c r="T54" s="5">
        <v>0</v>
      </c>
      <c r="U54" s="5"/>
      <c r="V54" s="5">
        <v>9513</v>
      </c>
      <c r="W54" s="5">
        <v>9068.25</v>
      </c>
      <c r="X54" s="5"/>
      <c r="Y54" s="5"/>
      <c r="Z54" s="5">
        <v>0</v>
      </c>
      <c r="AA54" s="5">
        <v>12251</v>
      </c>
      <c r="AB54" s="5"/>
      <c r="AC54" s="5">
        <v>0</v>
      </c>
      <c r="AD54" s="5">
        <v>0</v>
      </c>
      <c r="AE54" s="5">
        <v>0</v>
      </c>
      <c r="AF54" s="5">
        <f t="shared" ref="AF54" si="53">SUM(B54:AE54)</f>
        <v>96114.25</v>
      </c>
      <c r="AG54" s="5">
        <f t="shared" ref="AG54" si="54">ROUND(AF54*0.35,2)</f>
        <v>33639.99</v>
      </c>
    </row>
    <row r="55" spans="1:33" ht="15" customHeight="1" x14ac:dyDescent="0.25">
      <c r="A55" s="17">
        <f t="shared" si="2"/>
        <v>44695</v>
      </c>
      <c r="B55" s="5">
        <v>0</v>
      </c>
      <c r="C55" s="5">
        <v>43052</v>
      </c>
      <c r="D55" s="5"/>
      <c r="E55" s="5"/>
      <c r="F55" s="5"/>
      <c r="G55" s="5">
        <v>-6204</v>
      </c>
      <c r="H55" s="5">
        <v>0</v>
      </c>
      <c r="I55" s="5">
        <v>5862</v>
      </c>
      <c r="J55" s="5"/>
      <c r="K55" s="5"/>
      <c r="L55" s="5"/>
      <c r="M55" s="5">
        <v>14659</v>
      </c>
      <c r="N55" s="5"/>
      <c r="O55" s="5"/>
      <c r="P55" s="5">
        <v>0</v>
      </c>
      <c r="Q55" s="5"/>
      <c r="R55" s="5"/>
      <c r="S55" s="5">
        <v>10153</v>
      </c>
      <c r="T55" s="5">
        <v>0</v>
      </c>
      <c r="U55" s="5"/>
      <c r="V55" s="5">
        <v>3267</v>
      </c>
      <c r="W55" s="5">
        <v>0</v>
      </c>
      <c r="X55" s="5"/>
      <c r="Y55" s="5"/>
      <c r="Z55" s="5">
        <v>0</v>
      </c>
      <c r="AA55" s="5">
        <v>13387</v>
      </c>
      <c r="AB55" s="5"/>
      <c r="AC55" s="5">
        <v>0</v>
      </c>
      <c r="AD55" s="5">
        <v>0</v>
      </c>
      <c r="AE55" s="5">
        <v>0</v>
      </c>
      <c r="AF55" s="5">
        <f t="shared" ref="AF55" si="55">SUM(B55:AE55)</f>
        <v>84176</v>
      </c>
      <c r="AG55" s="5">
        <f t="shared" ref="AG55" si="56">ROUND(AF55*0.35,2)</f>
        <v>29461.599999999999</v>
      </c>
    </row>
    <row r="56" spans="1:33" ht="15" customHeight="1" x14ac:dyDescent="0.25">
      <c r="A56" s="17">
        <f t="shared" si="2"/>
        <v>44702</v>
      </c>
      <c r="B56" s="5">
        <v>0</v>
      </c>
      <c r="C56" s="5">
        <v>86603.5</v>
      </c>
      <c r="D56" s="5"/>
      <c r="E56" s="5"/>
      <c r="F56" s="5"/>
      <c r="G56" s="5">
        <v>36607</v>
      </c>
      <c r="H56" s="5">
        <v>0</v>
      </c>
      <c r="I56" s="5">
        <v>-81</v>
      </c>
      <c r="J56" s="5"/>
      <c r="K56" s="5"/>
      <c r="L56" s="5"/>
      <c r="M56" s="5">
        <v>19947</v>
      </c>
      <c r="N56" s="5"/>
      <c r="O56" s="5"/>
      <c r="P56" s="5">
        <v>0</v>
      </c>
      <c r="Q56" s="5"/>
      <c r="R56" s="5"/>
      <c r="S56" s="5">
        <v>8245</v>
      </c>
      <c r="T56" s="5">
        <v>0</v>
      </c>
      <c r="U56" s="5"/>
      <c r="V56" s="5">
        <v>14752</v>
      </c>
      <c r="W56" s="5">
        <v>0</v>
      </c>
      <c r="X56" s="5"/>
      <c r="Y56" s="5"/>
      <c r="Z56" s="5">
        <v>0</v>
      </c>
      <c r="AA56" s="5">
        <v>8247</v>
      </c>
      <c r="AB56" s="5"/>
      <c r="AC56" s="5">
        <v>0</v>
      </c>
      <c r="AD56" s="5">
        <v>0</v>
      </c>
      <c r="AE56" s="5">
        <v>0</v>
      </c>
      <c r="AF56" s="5">
        <f t="shared" ref="AF56" si="57">SUM(B56:AE56)</f>
        <v>174320.5</v>
      </c>
      <c r="AG56" s="5">
        <f t="shared" ref="AG56" si="58">ROUND(AF56*0.35,2)</f>
        <v>61012.18</v>
      </c>
    </row>
    <row r="57" spans="1:33" ht="15" customHeight="1" x14ac:dyDescent="0.25">
      <c r="A57" s="17">
        <f t="shared" si="2"/>
        <v>44709</v>
      </c>
      <c r="B57" s="5">
        <v>0</v>
      </c>
      <c r="C57" s="5">
        <v>59181.5</v>
      </c>
      <c r="D57" s="5"/>
      <c r="E57" s="5"/>
      <c r="F57" s="5"/>
      <c r="G57" s="5">
        <v>6462</v>
      </c>
      <c r="H57" s="5">
        <v>0</v>
      </c>
      <c r="I57" s="5">
        <v>9640</v>
      </c>
      <c r="J57" s="5"/>
      <c r="K57" s="5"/>
      <c r="L57" s="5"/>
      <c r="M57" s="5">
        <v>17066</v>
      </c>
      <c r="N57" s="5"/>
      <c r="O57" s="5"/>
      <c r="P57" s="5">
        <v>0</v>
      </c>
      <c r="Q57" s="5"/>
      <c r="R57" s="5"/>
      <c r="S57" s="5">
        <v>7867</v>
      </c>
      <c r="T57" s="5">
        <v>0</v>
      </c>
      <c r="U57" s="5"/>
      <c r="V57" s="5">
        <v>13213</v>
      </c>
      <c r="W57" s="5">
        <v>0</v>
      </c>
      <c r="X57" s="5"/>
      <c r="Y57" s="5"/>
      <c r="Z57" s="5">
        <v>3443.81</v>
      </c>
      <c r="AA57" s="5">
        <v>8308</v>
      </c>
      <c r="AB57" s="5"/>
      <c r="AC57" s="5">
        <v>0</v>
      </c>
      <c r="AD57" s="5">
        <v>0</v>
      </c>
      <c r="AE57" s="5">
        <v>0</v>
      </c>
      <c r="AF57" s="5">
        <f t="shared" ref="AF57" si="59">SUM(B57:AE57)</f>
        <v>125181.31</v>
      </c>
      <c r="AG57" s="5">
        <f t="shared" ref="AG57" si="60">ROUND(AF57*0.35,2)</f>
        <v>43813.46</v>
      </c>
    </row>
    <row r="58" spans="1:33" ht="15" customHeight="1" x14ac:dyDescent="0.25">
      <c r="A58" s="17">
        <f t="shared" si="2"/>
        <v>44716</v>
      </c>
      <c r="B58" s="5">
        <v>0</v>
      </c>
      <c r="C58" s="5">
        <v>43382</v>
      </c>
      <c r="D58" s="5"/>
      <c r="E58" s="5"/>
      <c r="F58" s="5"/>
      <c r="G58" s="5">
        <v>6674</v>
      </c>
      <c r="H58" s="5">
        <v>0</v>
      </c>
      <c r="I58" s="5">
        <v>10592</v>
      </c>
      <c r="J58" s="5"/>
      <c r="K58" s="5"/>
      <c r="L58" s="5"/>
      <c r="M58" s="5">
        <v>10874</v>
      </c>
      <c r="N58" s="5"/>
      <c r="O58" s="5"/>
      <c r="P58" s="5">
        <v>0</v>
      </c>
      <c r="Q58" s="5"/>
      <c r="R58" s="5"/>
      <c r="S58" s="5">
        <v>8603</v>
      </c>
      <c r="T58" s="5">
        <v>330</v>
      </c>
      <c r="U58" s="5"/>
      <c r="V58" s="5">
        <v>22641</v>
      </c>
      <c r="W58" s="5">
        <v>0</v>
      </c>
      <c r="X58" s="5"/>
      <c r="Y58" s="5"/>
      <c r="Z58" s="5">
        <v>6433.98</v>
      </c>
      <c r="AA58" s="5">
        <v>11962</v>
      </c>
      <c r="AB58" s="5"/>
      <c r="AC58" s="5">
        <v>0</v>
      </c>
      <c r="AD58" s="5">
        <v>0</v>
      </c>
      <c r="AE58" s="5">
        <v>0</v>
      </c>
      <c r="AF58" s="5">
        <f t="shared" ref="AF58" si="61">SUM(B58:AE58)</f>
        <v>121491.98</v>
      </c>
      <c r="AG58" s="5">
        <f t="shared" ref="AG58" si="62">ROUND(AF58*0.35,2)</f>
        <v>42522.19</v>
      </c>
    </row>
    <row r="59" spans="1:33" ht="15" customHeight="1" x14ac:dyDescent="0.25">
      <c r="A59" s="17">
        <f t="shared" si="2"/>
        <v>44723</v>
      </c>
      <c r="B59" s="5">
        <v>0</v>
      </c>
      <c r="C59" s="5">
        <v>44152</v>
      </c>
      <c r="D59" s="5"/>
      <c r="E59" s="5"/>
      <c r="F59" s="5"/>
      <c r="G59" s="5">
        <v>39106</v>
      </c>
      <c r="H59" s="5">
        <v>0</v>
      </c>
      <c r="I59" s="5">
        <v>3881</v>
      </c>
      <c r="J59" s="5"/>
      <c r="K59" s="5"/>
      <c r="L59" s="5"/>
      <c r="M59" s="5">
        <v>13525</v>
      </c>
      <c r="N59" s="5"/>
      <c r="O59" s="5"/>
      <c r="P59" s="5">
        <v>0</v>
      </c>
      <c r="Q59" s="5"/>
      <c r="R59" s="5"/>
      <c r="S59" s="5">
        <v>8460</v>
      </c>
      <c r="T59" s="5">
        <v>0</v>
      </c>
      <c r="U59" s="5"/>
      <c r="V59" s="5">
        <v>469</v>
      </c>
      <c r="W59" s="5">
        <v>0</v>
      </c>
      <c r="X59" s="5"/>
      <c r="Y59" s="5"/>
      <c r="Z59" s="5">
        <v>16500.060000000001</v>
      </c>
      <c r="AA59" s="5">
        <v>9196</v>
      </c>
      <c r="AB59" s="5"/>
      <c r="AC59" s="5">
        <v>0</v>
      </c>
      <c r="AD59" s="5">
        <v>0</v>
      </c>
      <c r="AE59" s="5">
        <v>0</v>
      </c>
      <c r="AF59" s="5">
        <f t="shared" ref="AF59" si="63">SUM(B59:AE59)</f>
        <v>135289.06</v>
      </c>
      <c r="AG59" s="5">
        <f t="shared" ref="AG59" si="64">ROUND(AF59*0.35,2)</f>
        <v>47351.17</v>
      </c>
    </row>
    <row r="60" spans="1:33" ht="15" customHeight="1" x14ac:dyDescent="0.25">
      <c r="A60" s="17">
        <f t="shared" si="2"/>
        <v>44730</v>
      </c>
      <c r="B60" s="5">
        <v>0</v>
      </c>
      <c r="C60" s="5">
        <v>40988.5</v>
      </c>
      <c r="D60" s="5"/>
      <c r="E60" s="5"/>
      <c r="F60" s="5"/>
      <c r="G60" s="5">
        <v>25529</v>
      </c>
      <c r="H60" s="5">
        <v>0</v>
      </c>
      <c r="I60" s="5">
        <v>4040</v>
      </c>
      <c r="J60" s="5"/>
      <c r="K60" s="5"/>
      <c r="L60" s="5"/>
      <c r="M60" s="5">
        <v>-6150</v>
      </c>
      <c r="N60" s="5"/>
      <c r="O60" s="5"/>
      <c r="P60" s="5">
        <v>0</v>
      </c>
      <c r="Q60" s="5"/>
      <c r="R60" s="5"/>
      <c r="S60" s="5">
        <v>9019</v>
      </c>
      <c r="T60" s="5">
        <v>645</v>
      </c>
      <c r="U60" s="5"/>
      <c r="V60" s="5">
        <v>16979</v>
      </c>
      <c r="W60" s="5">
        <v>0</v>
      </c>
      <c r="X60" s="5"/>
      <c r="Y60" s="5"/>
      <c r="Z60" s="5">
        <v>16577.400000000001</v>
      </c>
      <c r="AA60" s="5">
        <v>6538</v>
      </c>
      <c r="AB60" s="5"/>
      <c r="AC60" s="5">
        <v>0</v>
      </c>
      <c r="AD60" s="5">
        <v>0</v>
      </c>
      <c r="AE60" s="5">
        <v>0</v>
      </c>
      <c r="AF60" s="5">
        <f t="shared" ref="AF60" si="65">SUM(B60:AE60)</f>
        <v>114165.9</v>
      </c>
      <c r="AG60" s="5">
        <f t="shared" ref="AG60" si="66">ROUND(AF60*0.35,2)</f>
        <v>39958.07</v>
      </c>
    </row>
    <row r="61" spans="1:33" ht="15" customHeight="1" x14ac:dyDescent="0.25">
      <c r="A61" s="17">
        <f t="shared" si="2"/>
        <v>44737</v>
      </c>
      <c r="B61" s="5">
        <v>0</v>
      </c>
      <c r="C61" s="5">
        <v>-67721.990000000005</v>
      </c>
      <c r="D61" s="5"/>
      <c r="E61" s="5"/>
      <c r="F61" s="5"/>
      <c r="G61" s="5">
        <v>33043</v>
      </c>
      <c r="H61" s="5">
        <v>0</v>
      </c>
      <c r="I61" s="5">
        <v>6920</v>
      </c>
      <c r="J61" s="5"/>
      <c r="K61" s="5"/>
      <c r="L61" s="5"/>
      <c r="M61" s="5">
        <v>14404</v>
      </c>
      <c r="N61" s="5"/>
      <c r="O61" s="5"/>
      <c r="P61" s="5">
        <v>0</v>
      </c>
      <c r="Q61" s="5"/>
      <c r="R61" s="5"/>
      <c r="S61" s="5">
        <v>8328</v>
      </c>
      <c r="T61" s="5">
        <v>0</v>
      </c>
      <c r="U61" s="5"/>
      <c r="V61" s="5">
        <v>19900</v>
      </c>
      <c r="W61" s="5">
        <v>0</v>
      </c>
      <c r="X61" s="5"/>
      <c r="Y61" s="5"/>
      <c r="Z61" s="5">
        <v>4569.2599999999993</v>
      </c>
      <c r="AA61" s="5">
        <v>8192</v>
      </c>
      <c r="AB61" s="5"/>
      <c r="AC61" s="5">
        <v>0</v>
      </c>
      <c r="AD61" s="5">
        <v>0</v>
      </c>
      <c r="AE61" s="5">
        <v>0</v>
      </c>
      <c r="AF61" s="5">
        <f t="shared" ref="AF61" si="67">SUM(B61:AE61)</f>
        <v>27634.269999999993</v>
      </c>
      <c r="AG61" s="5">
        <f t="shared" ref="AG61" si="68">ROUND(AF61*0.35,2)</f>
        <v>9671.99</v>
      </c>
    </row>
    <row r="62" spans="1:33" ht="15" customHeight="1" x14ac:dyDescent="0.25">
      <c r="A62" s="24" t="s">
        <v>43</v>
      </c>
      <c r="B62" s="5">
        <v>0</v>
      </c>
      <c r="C62" s="5">
        <v>47379.5</v>
      </c>
      <c r="D62" s="5"/>
      <c r="E62" s="5"/>
      <c r="F62" s="5"/>
      <c r="G62" s="5">
        <v>8747</v>
      </c>
      <c r="H62" s="5">
        <v>0</v>
      </c>
      <c r="I62" s="5">
        <v>409</v>
      </c>
      <c r="J62" s="5"/>
      <c r="K62" s="5"/>
      <c r="L62" s="5"/>
      <c r="M62" s="5">
        <v>18856</v>
      </c>
      <c r="N62" s="5"/>
      <c r="O62" s="5"/>
      <c r="P62" s="5">
        <v>0</v>
      </c>
      <c r="Q62" s="5"/>
      <c r="R62" s="5"/>
      <c r="S62" s="5">
        <v>3228</v>
      </c>
      <c r="T62" s="5">
        <v>855</v>
      </c>
      <c r="U62" s="5"/>
      <c r="V62" s="5">
        <v>-2503</v>
      </c>
      <c r="W62" s="5">
        <v>0</v>
      </c>
      <c r="X62" s="5"/>
      <c r="Y62" s="5"/>
      <c r="Z62" s="5">
        <v>-1741.7499999999995</v>
      </c>
      <c r="AA62" s="5">
        <v>6778</v>
      </c>
      <c r="AB62" s="5"/>
      <c r="AC62" s="5">
        <v>0</v>
      </c>
      <c r="AD62" s="5">
        <v>0</v>
      </c>
      <c r="AE62" s="5">
        <v>0</v>
      </c>
      <c r="AF62" s="5">
        <f t="shared" ref="AF62" si="69">SUM(B62:AE62)</f>
        <v>82007.75</v>
      </c>
      <c r="AG62" s="5">
        <f>ROUND(AF62*0.35,2)+0.01</f>
        <v>28702.719999999998</v>
      </c>
    </row>
    <row r="63" spans="1:33" ht="15" customHeight="1" x14ac:dyDescent="0.25">
      <c r="A63" s="17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ht="15" customHeight="1" thickBot="1" x14ac:dyDescent="0.3">
      <c r="B64" s="6">
        <f t="shared" ref="B64:AF64" si="70">SUM(B10:B63)</f>
        <v>0</v>
      </c>
      <c r="C64" s="6">
        <f t="shared" si="70"/>
        <v>1881754.01</v>
      </c>
      <c r="D64" s="6">
        <f t="shared" si="70"/>
        <v>0</v>
      </c>
      <c r="E64" s="6">
        <f t="shared" si="70"/>
        <v>0</v>
      </c>
      <c r="F64" s="6">
        <f t="shared" si="70"/>
        <v>0</v>
      </c>
      <c r="G64" s="6">
        <f t="shared" si="70"/>
        <v>1090907</v>
      </c>
      <c r="H64" s="6">
        <f t="shared" si="70"/>
        <v>297132.09000000003</v>
      </c>
      <c r="I64" s="6">
        <f t="shared" si="70"/>
        <v>149332.5</v>
      </c>
      <c r="J64" s="6">
        <f t="shared" si="70"/>
        <v>0</v>
      </c>
      <c r="K64" s="6">
        <f t="shared" si="70"/>
        <v>0</v>
      </c>
      <c r="L64" s="6">
        <f t="shared" si="70"/>
        <v>0</v>
      </c>
      <c r="M64" s="6">
        <f t="shared" si="70"/>
        <v>636004</v>
      </c>
      <c r="N64" s="6">
        <f t="shared" si="70"/>
        <v>0</v>
      </c>
      <c r="O64" s="6">
        <f t="shared" si="70"/>
        <v>0</v>
      </c>
      <c r="P64" s="6">
        <f t="shared" si="70"/>
        <v>119518</v>
      </c>
      <c r="Q64" s="6">
        <f t="shared" si="70"/>
        <v>0</v>
      </c>
      <c r="R64" s="6">
        <f t="shared" si="70"/>
        <v>0</v>
      </c>
      <c r="S64" s="6">
        <f t="shared" si="70"/>
        <v>304040</v>
      </c>
      <c r="T64" s="6">
        <f t="shared" si="70"/>
        <v>1830</v>
      </c>
      <c r="U64" s="6">
        <f t="shared" si="70"/>
        <v>0</v>
      </c>
      <c r="V64" s="6">
        <f t="shared" si="70"/>
        <v>512686.5</v>
      </c>
      <c r="W64" s="6">
        <f t="shared" si="70"/>
        <v>513300.5</v>
      </c>
      <c r="X64" s="6">
        <f t="shared" si="70"/>
        <v>0</v>
      </c>
      <c r="Y64" s="6">
        <f t="shared" si="70"/>
        <v>0</v>
      </c>
      <c r="Z64" s="6">
        <f t="shared" si="70"/>
        <v>45782.76</v>
      </c>
      <c r="AA64" s="6">
        <f t="shared" si="70"/>
        <v>367823</v>
      </c>
      <c r="AB64" s="6">
        <f t="shared" si="70"/>
        <v>0</v>
      </c>
      <c r="AC64" s="6">
        <f t="shared" si="70"/>
        <v>38664.92</v>
      </c>
      <c r="AD64" s="6">
        <f t="shared" si="70"/>
        <v>0</v>
      </c>
      <c r="AE64" s="6">
        <f t="shared" si="70"/>
        <v>0</v>
      </c>
      <c r="AF64" s="6">
        <f t="shared" si="70"/>
        <v>5958775.2800000003</v>
      </c>
      <c r="AG64" s="6">
        <f>SUM(AG10:AG63)</f>
        <v>2085571.4199999995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G8"/>
    <mergeCell ref="A1:AG1"/>
  </mergeCells>
  <pageMargins left="0.25" right="0.25" top="0.25" bottom="0.25" header="0" footer="0"/>
  <pageSetup paperSize="5" scale="35" orientation="landscape" r:id="rId1"/>
  <ignoredErrors>
    <ignoredError sqref="AF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7"/>
  <sheetViews>
    <sheetView zoomScaleNormal="100" workbookViewId="0">
      <pane ySplit="7" topLeftCell="A36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140625" style="3" customWidth="1"/>
    <col min="2" max="2" width="13.7109375" style="2" hidden="1" customWidth="1"/>
    <col min="3" max="3" width="14.28515625" style="2" bestFit="1" customWidth="1"/>
    <col min="4" max="5" width="13.7109375" style="2" hidden="1" customWidth="1"/>
    <col min="6" max="6" width="13.7109375" style="2" customWidth="1"/>
    <col min="7" max="7" width="14.28515625" style="2" bestFit="1" customWidth="1"/>
    <col min="8" max="8" width="14.28515625" style="2" hidden="1" customWidth="1"/>
    <col min="9" max="9" width="14.7109375" style="2" customWidth="1"/>
    <col min="10" max="12" width="13.7109375" style="2" hidden="1" customWidth="1"/>
    <col min="13" max="13" width="13.7109375" style="2" customWidth="1"/>
    <col min="14" max="15" width="13.7109375" style="2" hidden="1" customWidth="1"/>
    <col min="16" max="16" width="14.28515625" style="2" bestFit="1" customWidth="1"/>
    <col min="17" max="17" width="14.28515625" style="2" hidden="1" customWidth="1"/>
    <col min="18" max="18" width="13.7109375" style="2" hidden="1" customWidth="1"/>
    <col min="19" max="19" width="14.28515625" style="2" bestFit="1" customWidth="1"/>
    <col min="20" max="21" width="13.7109375" style="2" hidden="1" customWidth="1"/>
    <col min="22" max="22" width="14.28515625" style="2" bestFit="1" customWidth="1"/>
    <col min="23" max="23" width="13.7109375" style="2" hidden="1" customWidth="1"/>
    <col min="24" max="26" width="14.28515625" style="2" hidden="1" customWidth="1"/>
    <col min="27" max="28" width="14.28515625" style="2" customWidth="1"/>
    <col min="29" max="30" width="13.7109375" style="2" customWidth="1"/>
    <col min="31" max="31" width="13.7109375" style="2" hidden="1" customWidth="1"/>
    <col min="32" max="32" width="15.28515625" style="2" bestFit="1" customWidth="1"/>
    <col min="33" max="33" width="14.28515625" style="2" bestFit="1" customWidth="1"/>
    <col min="34" max="16384" width="10.7109375" style="2"/>
  </cols>
  <sheetData>
    <row r="1" spans="1:33" ht="15" customHeight="1" x14ac:dyDescent="0.25">
      <c r="A1" s="29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3" ht="15" customHeight="1" x14ac:dyDescent="0.25">
      <c r="B2" s="12"/>
      <c r="C2" s="12"/>
      <c r="D2" s="12"/>
      <c r="E2" s="12"/>
      <c r="F2" s="15"/>
      <c r="G2" s="12"/>
      <c r="H2" s="12"/>
      <c r="I2" s="12"/>
      <c r="J2" s="12"/>
      <c r="K2" s="12"/>
      <c r="L2" s="12"/>
      <c r="M2" s="18"/>
      <c r="N2" s="14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22"/>
      <c r="AA2" s="18"/>
      <c r="AB2" s="20"/>
      <c r="AC2" s="12"/>
      <c r="AD2" s="12"/>
      <c r="AE2" s="12"/>
      <c r="AF2" s="12"/>
      <c r="AG2" s="12"/>
    </row>
    <row r="3" spans="1:33" s="10" customFormat="1" ht="38.25" x14ac:dyDescent="0.2">
      <c r="A3" s="7"/>
      <c r="B3" s="8" t="s">
        <v>0</v>
      </c>
      <c r="C3" s="8" t="s">
        <v>1</v>
      </c>
      <c r="D3" s="9" t="s">
        <v>2</v>
      </c>
      <c r="E3" s="9" t="s">
        <v>30</v>
      </c>
      <c r="F3" s="9" t="s">
        <v>33</v>
      </c>
      <c r="G3" s="8" t="s">
        <v>3</v>
      </c>
      <c r="H3" s="9" t="s">
        <v>4</v>
      </c>
      <c r="I3" s="9" t="s">
        <v>5</v>
      </c>
      <c r="J3" s="9" t="s">
        <v>6</v>
      </c>
      <c r="K3" s="9" t="s">
        <v>7</v>
      </c>
      <c r="L3" s="8" t="s">
        <v>8</v>
      </c>
      <c r="M3" s="9" t="s">
        <v>40</v>
      </c>
      <c r="N3" s="9" t="s">
        <v>31</v>
      </c>
      <c r="O3" s="9" t="s">
        <v>9</v>
      </c>
      <c r="P3" s="9" t="s">
        <v>10</v>
      </c>
      <c r="Q3" s="8" t="s">
        <v>11</v>
      </c>
      <c r="R3" s="8" t="s">
        <v>12</v>
      </c>
      <c r="S3" s="8" t="s">
        <v>13</v>
      </c>
      <c r="T3" s="9" t="s">
        <v>14</v>
      </c>
      <c r="U3" s="9" t="s">
        <v>15</v>
      </c>
      <c r="V3" s="8" t="s">
        <v>16</v>
      </c>
      <c r="W3" s="9" t="s">
        <v>17</v>
      </c>
      <c r="X3" s="8" t="s">
        <v>18</v>
      </c>
      <c r="Y3" s="9" t="s">
        <v>19</v>
      </c>
      <c r="Z3" s="9" t="s">
        <v>42</v>
      </c>
      <c r="AA3" s="9" t="s">
        <v>39</v>
      </c>
      <c r="AB3" s="9" t="s">
        <v>41</v>
      </c>
      <c r="AC3" s="9" t="s">
        <v>20</v>
      </c>
      <c r="AD3" s="9" t="s">
        <v>22</v>
      </c>
      <c r="AE3" s="9" t="s">
        <v>21</v>
      </c>
      <c r="AF3" s="8" t="s">
        <v>23</v>
      </c>
      <c r="AG3" s="8" t="s">
        <v>25</v>
      </c>
    </row>
    <row r="4" spans="1:33" s="12" customFormat="1" ht="15" customHeight="1" x14ac:dyDescent="0.25">
      <c r="A4" s="3"/>
      <c r="C4" s="12">
        <v>22</v>
      </c>
      <c r="F4" s="15">
        <v>0</v>
      </c>
      <c r="G4" s="12">
        <v>1</v>
      </c>
      <c r="I4" s="12">
        <v>2</v>
      </c>
      <c r="M4" s="18">
        <v>2</v>
      </c>
      <c r="N4" s="14"/>
      <c r="P4" s="12">
        <v>0</v>
      </c>
      <c r="S4" s="12">
        <v>10</v>
      </c>
      <c r="T4" s="12">
        <v>0</v>
      </c>
      <c r="V4" s="12">
        <v>4</v>
      </c>
      <c r="Z4" s="22"/>
      <c r="AA4" s="18">
        <v>2</v>
      </c>
      <c r="AB4" s="20">
        <v>1</v>
      </c>
      <c r="AC4" s="12">
        <v>0</v>
      </c>
      <c r="AD4" s="12">
        <v>0</v>
      </c>
      <c r="AF4" s="12">
        <f>SUM(B4:AE4)</f>
        <v>44</v>
      </c>
    </row>
    <row r="6" spans="1:33" ht="15" customHeight="1" x14ac:dyDescent="0.25">
      <c r="A6" s="16" t="s">
        <v>34</v>
      </c>
      <c r="B6" s="5">
        <v>0</v>
      </c>
      <c r="C6" s="5">
        <v>7684005.4100000001</v>
      </c>
      <c r="D6" s="5">
        <v>0</v>
      </c>
      <c r="E6" s="5">
        <v>0</v>
      </c>
      <c r="F6" s="5">
        <v>227599.01</v>
      </c>
      <c r="G6" s="5">
        <v>97415</v>
      </c>
      <c r="H6" s="5">
        <v>0</v>
      </c>
      <c r="I6" s="5">
        <v>485709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1281253.83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3343119.25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811372.71</v>
      </c>
      <c r="AD6" s="5">
        <v>49072.09</v>
      </c>
      <c r="AE6" s="5">
        <v>0</v>
      </c>
      <c r="AF6" s="5">
        <v>13979546.300000001</v>
      </c>
      <c r="AG6" s="5">
        <v>4892841.24</v>
      </c>
    </row>
    <row r="8" spans="1:33" ht="15" customHeight="1" x14ac:dyDescent="0.25">
      <c r="A8" s="28" t="s">
        <v>36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33" ht="15" customHeight="1" x14ac:dyDescent="0.25">
      <c r="A9" s="1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5" customHeight="1" x14ac:dyDescent="0.25">
      <c r="A10" s="17" t="s">
        <v>35</v>
      </c>
      <c r="B10" s="5">
        <v>0</v>
      </c>
      <c r="C10" s="5">
        <v>137920.5</v>
      </c>
      <c r="D10" s="5">
        <v>0</v>
      </c>
      <c r="E10" s="5">
        <v>0</v>
      </c>
      <c r="F10" s="5">
        <v>7277.5</v>
      </c>
      <c r="G10" s="5">
        <v>7620</v>
      </c>
      <c r="H10" s="5">
        <v>0</v>
      </c>
      <c r="I10" s="5">
        <v>23402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24958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29564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11010</v>
      </c>
      <c r="AD10" s="5">
        <v>0</v>
      </c>
      <c r="AE10" s="5">
        <v>0</v>
      </c>
      <c r="AF10" s="5">
        <f t="shared" ref="AF10:AF40" si="0">SUM(B10:AE10)</f>
        <v>241752</v>
      </c>
      <c r="AG10" s="5">
        <f>ROUND(AF10*0.35,2)-0.01</f>
        <v>84613.19</v>
      </c>
    </row>
    <row r="11" spans="1:33" ht="15" customHeight="1" x14ac:dyDescent="0.25">
      <c r="A11" s="17">
        <v>44387</v>
      </c>
      <c r="B11" s="5">
        <v>0</v>
      </c>
      <c r="C11" s="5">
        <v>232270</v>
      </c>
      <c r="D11" s="5"/>
      <c r="E11" s="5">
        <v>0</v>
      </c>
      <c r="F11" s="5">
        <v>27244.5</v>
      </c>
      <c r="G11" s="5">
        <v>7737</v>
      </c>
      <c r="H11" s="5">
        <v>0</v>
      </c>
      <c r="I11" s="5">
        <v>38142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58604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48033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39485</v>
      </c>
      <c r="AD11" s="5">
        <v>0</v>
      </c>
      <c r="AE11" s="5">
        <v>0</v>
      </c>
      <c r="AF11" s="5">
        <f t="shared" si="0"/>
        <v>451515.5</v>
      </c>
      <c r="AG11" s="5">
        <f t="shared" ref="AG11:AG16" si="1">ROUND(AF11*0.35,2)</f>
        <v>158030.43</v>
      </c>
    </row>
    <row r="12" spans="1:33" ht="15" customHeight="1" x14ac:dyDescent="0.25">
      <c r="A12" s="17">
        <f t="shared" ref="A12:A61" si="2">A11+7</f>
        <v>44394</v>
      </c>
      <c r="B12" s="5">
        <v>0</v>
      </c>
      <c r="C12" s="5">
        <v>145637</v>
      </c>
      <c r="D12" s="5"/>
      <c r="E12" s="5">
        <v>0</v>
      </c>
      <c r="F12" s="5">
        <v>14243.5</v>
      </c>
      <c r="G12" s="5">
        <v>22186</v>
      </c>
      <c r="H12" s="5">
        <v>0</v>
      </c>
      <c r="I12" s="5">
        <v>6916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14326</v>
      </c>
      <c r="Q12" s="5">
        <v>0</v>
      </c>
      <c r="R12" s="5">
        <v>0</v>
      </c>
      <c r="S12" s="5">
        <v>12835</v>
      </c>
      <c r="T12" s="5">
        <v>0</v>
      </c>
      <c r="U12" s="5">
        <v>0</v>
      </c>
      <c r="V12" s="5">
        <v>98526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20805</v>
      </c>
      <c r="AD12" s="5">
        <v>0</v>
      </c>
      <c r="AE12" s="5">
        <v>0</v>
      </c>
      <c r="AF12" s="5">
        <f t="shared" si="0"/>
        <v>335474.5</v>
      </c>
      <c r="AG12" s="5">
        <f t="shared" si="1"/>
        <v>117416.08</v>
      </c>
    </row>
    <row r="13" spans="1:33" ht="15" customHeight="1" x14ac:dyDescent="0.25">
      <c r="A13" s="17">
        <f t="shared" si="2"/>
        <v>44401</v>
      </c>
      <c r="B13" s="5">
        <v>0</v>
      </c>
      <c r="C13" s="5">
        <v>198031.5</v>
      </c>
      <c r="D13" s="5"/>
      <c r="E13" s="5"/>
      <c r="F13" s="5">
        <v>8748.5</v>
      </c>
      <c r="G13" s="5">
        <v>-10407</v>
      </c>
      <c r="H13" s="5"/>
      <c r="I13" s="5">
        <v>34794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41310</v>
      </c>
      <c r="Q13" s="5"/>
      <c r="R13" s="5"/>
      <c r="S13" s="5">
        <v>13725</v>
      </c>
      <c r="T13" s="5">
        <v>0</v>
      </c>
      <c r="U13" s="5"/>
      <c r="V13" s="5">
        <v>72569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25019</v>
      </c>
      <c r="AD13" s="5">
        <v>0</v>
      </c>
      <c r="AE13" s="5">
        <v>0</v>
      </c>
      <c r="AF13" s="5">
        <f t="shared" si="0"/>
        <v>383790</v>
      </c>
      <c r="AG13" s="5">
        <f t="shared" si="1"/>
        <v>134326.5</v>
      </c>
    </row>
    <row r="14" spans="1:33" ht="15" customHeight="1" x14ac:dyDescent="0.25">
      <c r="A14" s="17">
        <f t="shared" si="2"/>
        <v>44408</v>
      </c>
      <c r="B14" s="5">
        <v>0</v>
      </c>
      <c r="C14" s="5">
        <v>209955</v>
      </c>
      <c r="D14" s="5"/>
      <c r="E14" s="5"/>
      <c r="F14" s="5">
        <v>13062.5</v>
      </c>
      <c r="G14" s="5">
        <v>10056</v>
      </c>
      <c r="H14" s="5"/>
      <c r="I14" s="5">
        <v>20925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23481</v>
      </c>
      <c r="Q14" s="5"/>
      <c r="R14" s="5"/>
      <c r="S14" s="5">
        <v>13202</v>
      </c>
      <c r="T14" s="5">
        <v>0</v>
      </c>
      <c r="U14" s="5"/>
      <c r="V14" s="5">
        <v>42989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32699</v>
      </c>
      <c r="AD14" s="5">
        <v>0</v>
      </c>
      <c r="AE14" s="5">
        <v>0</v>
      </c>
      <c r="AF14" s="5">
        <f t="shared" si="0"/>
        <v>366369.5</v>
      </c>
      <c r="AG14" s="5">
        <f t="shared" si="1"/>
        <v>128229.33</v>
      </c>
    </row>
    <row r="15" spans="1:33" ht="15" customHeight="1" x14ac:dyDescent="0.25">
      <c r="A15" s="17">
        <f t="shared" si="2"/>
        <v>44415</v>
      </c>
      <c r="B15" s="5">
        <v>0</v>
      </c>
      <c r="C15" s="5">
        <v>247484.5</v>
      </c>
      <c r="D15" s="5"/>
      <c r="E15" s="5"/>
      <c r="F15" s="5">
        <v>14214.5</v>
      </c>
      <c r="G15" s="5">
        <v>24153</v>
      </c>
      <c r="H15" s="5"/>
      <c r="I15" s="5">
        <v>37984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30154</v>
      </c>
      <c r="Q15" s="5"/>
      <c r="R15" s="5"/>
      <c r="S15" s="5">
        <v>14217</v>
      </c>
      <c r="T15" s="5">
        <v>0</v>
      </c>
      <c r="U15" s="5"/>
      <c r="V15" s="5">
        <v>63971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10490</v>
      </c>
      <c r="AD15" s="5">
        <v>0</v>
      </c>
      <c r="AE15" s="5">
        <v>0</v>
      </c>
      <c r="AF15" s="5">
        <f t="shared" si="0"/>
        <v>442668</v>
      </c>
      <c r="AG15" s="5">
        <f t="shared" si="1"/>
        <v>154933.79999999999</v>
      </c>
    </row>
    <row r="16" spans="1:33" ht="15" customHeight="1" x14ac:dyDescent="0.25">
      <c r="A16" s="17">
        <f t="shared" si="2"/>
        <v>44422</v>
      </c>
      <c r="B16" s="5">
        <v>0</v>
      </c>
      <c r="C16" s="5">
        <v>222648.5</v>
      </c>
      <c r="D16" s="5"/>
      <c r="E16" s="5"/>
      <c r="F16" s="5">
        <v>2498</v>
      </c>
      <c r="G16" s="5">
        <v>9239</v>
      </c>
      <c r="H16" s="5"/>
      <c r="I16" s="5">
        <v>31635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5729</v>
      </c>
      <c r="Q16" s="5"/>
      <c r="R16" s="5"/>
      <c r="S16" s="5">
        <v>14521</v>
      </c>
      <c r="T16" s="5">
        <v>0</v>
      </c>
      <c r="U16" s="5"/>
      <c r="V16" s="5">
        <v>86722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25334</v>
      </c>
      <c r="AD16" s="5">
        <v>0</v>
      </c>
      <c r="AE16" s="5">
        <v>0</v>
      </c>
      <c r="AF16" s="5">
        <f t="shared" si="0"/>
        <v>398326.5</v>
      </c>
      <c r="AG16" s="5">
        <f t="shared" si="1"/>
        <v>139414.28</v>
      </c>
    </row>
    <row r="17" spans="1:33" ht="15" customHeight="1" x14ac:dyDescent="0.25">
      <c r="A17" s="17">
        <f t="shared" si="2"/>
        <v>44429</v>
      </c>
      <c r="B17" s="5">
        <v>0</v>
      </c>
      <c r="C17" s="5">
        <v>203509.5</v>
      </c>
      <c r="D17" s="5"/>
      <c r="E17" s="5"/>
      <c r="F17" s="5">
        <v>3195.5</v>
      </c>
      <c r="G17" s="5">
        <v>6226</v>
      </c>
      <c r="H17" s="5"/>
      <c r="I17" s="5">
        <v>20922</v>
      </c>
      <c r="J17" s="5"/>
      <c r="K17" s="5"/>
      <c r="L17" s="5"/>
      <c r="M17" s="5">
        <v>0</v>
      </c>
      <c r="N17" s="5"/>
      <c r="O17" s="5"/>
      <c r="P17" s="5">
        <v>22022</v>
      </c>
      <c r="Q17" s="5"/>
      <c r="R17" s="5"/>
      <c r="S17" s="5">
        <v>13599</v>
      </c>
      <c r="T17" s="5">
        <v>0</v>
      </c>
      <c r="U17" s="5"/>
      <c r="V17" s="5">
        <v>68182</v>
      </c>
      <c r="W17" s="5"/>
      <c r="X17" s="5"/>
      <c r="Y17" s="5"/>
      <c r="Z17" s="5">
        <v>0</v>
      </c>
      <c r="AA17" s="5">
        <v>0</v>
      </c>
      <c r="AB17" s="5">
        <v>0</v>
      </c>
      <c r="AC17" s="5">
        <v>14247</v>
      </c>
      <c r="AD17" s="5">
        <v>0</v>
      </c>
      <c r="AE17" s="5">
        <v>0</v>
      </c>
      <c r="AF17" s="5">
        <f t="shared" si="0"/>
        <v>351903</v>
      </c>
      <c r="AG17" s="5">
        <f t="shared" ref="AG17" si="3">ROUND(AF17*0.35,2)</f>
        <v>123166.05</v>
      </c>
    </row>
    <row r="18" spans="1:33" ht="15" customHeight="1" x14ac:dyDescent="0.25">
      <c r="A18" s="17">
        <f t="shared" si="2"/>
        <v>44436</v>
      </c>
      <c r="B18" s="5">
        <v>0</v>
      </c>
      <c r="C18" s="5">
        <v>180052.5</v>
      </c>
      <c r="D18" s="5"/>
      <c r="E18" s="5"/>
      <c r="F18" s="5">
        <v>16179</v>
      </c>
      <c r="G18" s="5">
        <v>6887</v>
      </c>
      <c r="H18" s="5"/>
      <c r="I18" s="5">
        <v>28217</v>
      </c>
      <c r="J18" s="5"/>
      <c r="K18" s="5"/>
      <c r="L18" s="5"/>
      <c r="M18" s="5">
        <v>0</v>
      </c>
      <c r="N18" s="5"/>
      <c r="O18" s="5"/>
      <c r="P18" s="5">
        <v>-3798</v>
      </c>
      <c r="Q18" s="5"/>
      <c r="R18" s="5"/>
      <c r="S18" s="5">
        <v>13465</v>
      </c>
      <c r="T18" s="5">
        <v>0</v>
      </c>
      <c r="U18" s="5"/>
      <c r="V18" s="5">
        <v>65516</v>
      </c>
      <c r="W18" s="5"/>
      <c r="X18" s="5"/>
      <c r="Y18" s="5"/>
      <c r="Z18" s="5">
        <v>0</v>
      </c>
      <c r="AA18" s="5">
        <v>0</v>
      </c>
      <c r="AB18" s="5">
        <v>0</v>
      </c>
      <c r="AC18" s="5">
        <v>8521</v>
      </c>
      <c r="AD18" s="5">
        <v>0</v>
      </c>
      <c r="AE18" s="5">
        <v>0</v>
      </c>
      <c r="AF18" s="5">
        <f t="shared" si="0"/>
        <v>315039.5</v>
      </c>
      <c r="AG18" s="5">
        <f t="shared" ref="AG18" si="4">ROUND(AF18*0.35,2)</f>
        <v>110263.83</v>
      </c>
    </row>
    <row r="19" spans="1:33" ht="15" customHeight="1" x14ac:dyDescent="0.25">
      <c r="A19" s="17">
        <f t="shared" si="2"/>
        <v>44443</v>
      </c>
      <c r="B19" s="5">
        <v>0</v>
      </c>
      <c r="C19" s="5">
        <v>246576</v>
      </c>
      <c r="D19" s="5"/>
      <c r="E19" s="5"/>
      <c r="F19" s="5">
        <v>3332</v>
      </c>
      <c r="G19" s="5">
        <v>23352</v>
      </c>
      <c r="H19" s="5"/>
      <c r="I19" s="5">
        <v>5471</v>
      </c>
      <c r="J19" s="5"/>
      <c r="K19" s="5"/>
      <c r="L19" s="5"/>
      <c r="M19" s="5">
        <v>0</v>
      </c>
      <c r="N19" s="5"/>
      <c r="O19" s="5"/>
      <c r="P19" s="5">
        <v>36938</v>
      </c>
      <c r="Q19" s="5"/>
      <c r="R19" s="5"/>
      <c r="S19" s="5">
        <v>15158</v>
      </c>
      <c r="T19" s="5">
        <v>0</v>
      </c>
      <c r="U19" s="5"/>
      <c r="V19" s="5">
        <v>80527</v>
      </c>
      <c r="W19" s="5"/>
      <c r="X19" s="5"/>
      <c r="Y19" s="5"/>
      <c r="Z19" s="5">
        <v>0</v>
      </c>
      <c r="AA19" s="5">
        <v>0</v>
      </c>
      <c r="AB19" s="5">
        <v>0</v>
      </c>
      <c r="AC19" s="5">
        <v>15991</v>
      </c>
      <c r="AD19" s="5">
        <v>0</v>
      </c>
      <c r="AE19" s="5">
        <v>0</v>
      </c>
      <c r="AF19" s="5">
        <f t="shared" si="0"/>
        <v>427345</v>
      </c>
      <c r="AG19" s="5">
        <f t="shared" ref="AG19" si="5">ROUND(AF19*0.35,2)</f>
        <v>149570.75</v>
      </c>
    </row>
    <row r="20" spans="1:33" ht="15" customHeight="1" x14ac:dyDescent="0.25">
      <c r="A20" s="17">
        <f t="shared" si="2"/>
        <v>44450</v>
      </c>
      <c r="B20" s="5">
        <v>0</v>
      </c>
      <c r="C20" s="5">
        <v>167197.5</v>
      </c>
      <c r="D20" s="5"/>
      <c r="E20" s="5"/>
      <c r="F20" s="5">
        <v>18212.5</v>
      </c>
      <c r="G20" s="5">
        <v>16339</v>
      </c>
      <c r="H20" s="5"/>
      <c r="I20" s="5">
        <v>30554</v>
      </c>
      <c r="J20" s="5"/>
      <c r="K20" s="5"/>
      <c r="L20" s="5"/>
      <c r="M20" s="5">
        <v>0</v>
      </c>
      <c r="N20" s="5"/>
      <c r="O20" s="5"/>
      <c r="P20" s="5">
        <v>36542</v>
      </c>
      <c r="Q20" s="5"/>
      <c r="R20" s="5"/>
      <c r="S20" s="5">
        <v>14626</v>
      </c>
      <c r="T20" s="5">
        <v>0</v>
      </c>
      <c r="U20" s="5"/>
      <c r="V20" s="5">
        <v>64359</v>
      </c>
      <c r="W20" s="5"/>
      <c r="X20" s="5"/>
      <c r="Y20" s="5"/>
      <c r="Z20" s="5">
        <v>0</v>
      </c>
      <c r="AA20" s="5">
        <v>0</v>
      </c>
      <c r="AB20" s="5">
        <v>0</v>
      </c>
      <c r="AC20" s="5">
        <v>28997</v>
      </c>
      <c r="AD20" s="5">
        <v>0</v>
      </c>
      <c r="AE20" s="5">
        <v>0</v>
      </c>
      <c r="AF20" s="5">
        <f t="shared" si="0"/>
        <v>376827</v>
      </c>
      <c r="AG20" s="5">
        <f t="shared" ref="AG20" si="6">ROUND(AF20*0.35,2)</f>
        <v>131889.45000000001</v>
      </c>
    </row>
    <row r="21" spans="1:33" ht="15" customHeight="1" x14ac:dyDescent="0.25">
      <c r="A21" s="17">
        <f t="shared" si="2"/>
        <v>44457</v>
      </c>
      <c r="B21" s="5">
        <v>0</v>
      </c>
      <c r="C21" s="5">
        <v>153948</v>
      </c>
      <c r="D21" s="5"/>
      <c r="E21" s="5"/>
      <c r="F21" s="5">
        <v>13564.5</v>
      </c>
      <c r="G21" s="5">
        <v>11655</v>
      </c>
      <c r="H21" s="5"/>
      <c r="I21" s="5">
        <v>20822</v>
      </c>
      <c r="J21" s="5"/>
      <c r="K21" s="5"/>
      <c r="L21" s="5"/>
      <c r="M21" s="5">
        <v>0</v>
      </c>
      <c r="N21" s="5"/>
      <c r="O21" s="5"/>
      <c r="P21" s="5">
        <v>19245</v>
      </c>
      <c r="Q21" s="5"/>
      <c r="R21" s="5"/>
      <c r="S21" s="5">
        <v>16168</v>
      </c>
      <c r="T21" s="5">
        <v>0</v>
      </c>
      <c r="U21" s="5"/>
      <c r="V21" s="5">
        <v>57114</v>
      </c>
      <c r="W21" s="5"/>
      <c r="X21" s="5"/>
      <c r="Y21" s="5"/>
      <c r="Z21" s="5">
        <v>0</v>
      </c>
      <c r="AA21" s="5">
        <v>0</v>
      </c>
      <c r="AB21" s="5">
        <v>0</v>
      </c>
      <c r="AC21" s="5">
        <v>24706.5</v>
      </c>
      <c r="AD21" s="5">
        <v>0</v>
      </c>
      <c r="AE21" s="5">
        <v>0</v>
      </c>
      <c r="AF21" s="5">
        <f t="shared" si="0"/>
        <v>317223</v>
      </c>
      <c r="AG21" s="5">
        <f t="shared" ref="AG21" si="7">ROUND(AF21*0.35,2)</f>
        <v>111028.05</v>
      </c>
    </row>
    <row r="22" spans="1:33" ht="15" customHeight="1" x14ac:dyDescent="0.25">
      <c r="A22" s="17">
        <f t="shared" si="2"/>
        <v>44464</v>
      </c>
      <c r="B22" s="5">
        <v>0</v>
      </c>
      <c r="C22" s="5">
        <v>186802</v>
      </c>
      <c r="D22" s="5"/>
      <c r="E22" s="5"/>
      <c r="F22" s="5">
        <v>4825.5</v>
      </c>
      <c r="G22" s="5">
        <v>14357</v>
      </c>
      <c r="H22" s="5"/>
      <c r="I22" s="5">
        <v>19842</v>
      </c>
      <c r="J22" s="5"/>
      <c r="K22" s="5"/>
      <c r="L22" s="5"/>
      <c r="M22" s="5">
        <v>0</v>
      </c>
      <c r="N22" s="5"/>
      <c r="O22" s="5"/>
      <c r="P22" s="5">
        <v>41929</v>
      </c>
      <c r="Q22" s="5"/>
      <c r="R22" s="5"/>
      <c r="S22" s="5">
        <v>14738</v>
      </c>
      <c r="T22" s="5">
        <v>0</v>
      </c>
      <c r="U22" s="5"/>
      <c r="V22" s="5">
        <v>83339</v>
      </c>
      <c r="W22" s="5"/>
      <c r="X22" s="5"/>
      <c r="Y22" s="5"/>
      <c r="Z22" s="5">
        <v>0</v>
      </c>
      <c r="AA22" s="5">
        <v>0</v>
      </c>
      <c r="AB22" s="5">
        <v>0</v>
      </c>
      <c r="AC22" s="5">
        <v>21825</v>
      </c>
      <c r="AD22" s="5">
        <v>0</v>
      </c>
      <c r="AE22" s="5">
        <v>0</v>
      </c>
      <c r="AF22" s="5">
        <f t="shared" si="0"/>
        <v>387657.5</v>
      </c>
      <c r="AG22" s="5">
        <f t="shared" ref="AG22" si="8">ROUND(AF22*0.35,2)</f>
        <v>135680.13</v>
      </c>
    </row>
    <row r="23" spans="1:33" ht="15" customHeight="1" x14ac:dyDescent="0.25">
      <c r="A23" s="17">
        <f t="shared" si="2"/>
        <v>44471</v>
      </c>
      <c r="B23" s="5">
        <v>0</v>
      </c>
      <c r="C23" s="5">
        <v>165404</v>
      </c>
      <c r="D23" s="5"/>
      <c r="E23" s="5"/>
      <c r="F23" s="5">
        <v>8673</v>
      </c>
      <c r="G23" s="5">
        <v>6427</v>
      </c>
      <c r="H23" s="5"/>
      <c r="I23" s="5">
        <v>22593</v>
      </c>
      <c r="J23" s="5"/>
      <c r="K23" s="5"/>
      <c r="L23" s="5"/>
      <c r="M23" s="5">
        <v>0</v>
      </c>
      <c r="N23" s="5"/>
      <c r="O23" s="5"/>
      <c r="P23" s="5">
        <v>31824</v>
      </c>
      <c r="Q23" s="5"/>
      <c r="R23" s="5"/>
      <c r="S23" s="5">
        <v>14975</v>
      </c>
      <c r="T23" s="5">
        <v>0</v>
      </c>
      <c r="U23" s="5"/>
      <c r="V23" s="5">
        <v>63128</v>
      </c>
      <c r="W23" s="5"/>
      <c r="X23" s="5"/>
      <c r="Y23" s="5"/>
      <c r="Z23" s="5">
        <v>0</v>
      </c>
      <c r="AA23" s="5">
        <v>0</v>
      </c>
      <c r="AB23" s="5">
        <v>0</v>
      </c>
      <c r="AC23" s="5">
        <v>27201</v>
      </c>
      <c r="AD23" s="5">
        <v>0</v>
      </c>
      <c r="AE23" s="5">
        <v>0</v>
      </c>
      <c r="AF23" s="5">
        <f t="shared" si="0"/>
        <v>340225</v>
      </c>
      <c r="AG23" s="5">
        <f t="shared" ref="AG23" si="9">ROUND(AF23*0.35,2)</f>
        <v>119078.75</v>
      </c>
    </row>
    <row r="24" spans="1:33" ht="15" customHeight="1" x14ac:dyDescent="0.25">
      <c r="A24" s="17">
        <f t="shared" si="2"/>
        <v>44478</v>
      </c>
      <c r="B24" s="5">
        <v>0</v>
      </c>
      <c r="C24" s="5">
        <v>73653</v>
      </c>
      <c r="D24" s="5"/>
      <c r="E24" s="5"/>
      <c r="F24" s="5">
        <v>10925</v>
      </c>
      <c r="G24" s="5">
        <v>15166</v>
      </c>
      <c r="H24" s="5"/>
      <c r="I24" s="5">
        <v>25869</v>
      </c>
      <c r="J24" s="5"/>
      <c r="K24" s="5"/>
      <c r="L24" s="5"/>
      <c r="M24" s="5">
        <v>0</v>
      </c>
      <c r="N24" s="5"/>
      <c r="O24" s="5"/>
      <c r="P24" s="5">
        <v>46031</v>
      </c>
      <c r="Q24" s="5"/>
      <c r="R24" s="5"/>
      <c r="S24" s="5">
        <v>15417</v>
      </c>
      <c r="T24" s="5">
        <v>0</v>
      </c>
      <c r="U24" s="5"/>
      <c r="V24" s="5">
        <v>64150</v>
      </c>
      <c r="W24" s="5"/>
      <c r="X24" s="5"/>
      <c r="Y24" s="5"/>
      <c r="Z24" s="5">
        <v>0</v>
      </c>
      <c r="AA24" s="5">
        <v>0</v>
      </c>
      <c r="AB24" s="5">
        <v>0</v>
      </c>
      <c r="AC24" s="5">
        <v>21269</v>
      </c>
      <c r="AD24" s="5">
        <v>0</v>
      </c>
      <c r="AE24" s="5">
        <v>0</v>
      </c>
      <c r="AF24" s="5">
        <f t="shared" si="0"/>
        <v>272480</v>
      </c>
      <c r="AG24" s="5">
        <f t="shared" ref="AG24" si="10">ROUND(AF24*0.35,2)</f>
        <v>95368</v>
      </c>
    </row>
    <row r="25" spans="1:33" ht="15" customHeight="1" x14ac:dyDescent="0.25">
      <c r="A25" s="17">
        <f t="shared" si="2"/>
        <v>44485</v>
      </c>
      <c r="B25" s="5">
        <v>0</v>
      </c>
      <c r="C25" s="5">
        <v>205189.5</v>
      </c>
      <c r="D25" s="5"/>
      <c r="E25" s="5"/>
      <c r="F25" s="5">
        <v>9289</v>
      </c>
      <c r="G25" s="5">
        <v>1483</v>
      </c>
      <c r="H25" s="5"/>
      <c r="I25" s="5">
        <v>27921</v>
      </c>
      <c r="J25" s="5"/>
      <c r="K25" s="5"/>
      <c r="L25" s="5"/>
      <c r="M25" s="5">
        <v>0</v>
      </c>
      <c r="N25" s="5"/>
      <c r="O25" s="5"/>
      <c r="P25" s="5">
        <v>37000</v>
      </c>
      <c r="Q25" s="5"/>
      <c r="R25" s="5"/>
      <c r="S25" s="5">
        <v>15982</v>
      </c>
      <c r="T25" s="5">
        <v>0</v>
      </c>
      <c r="U25" s="5"/>
      <c r="V25" s="5">
        <v>28159</v>
      </c>
      <c r="W25" s="5"/>
      <c r="X25" s="5"/>
      <c r="Y25" s="5"/>
      <c r="Z25" s="5">
        <v>0</v>
      </c>
      <c r="AA25" s="5">
        <v>0</v>
      </c>
      <c r="AB25" s="5">
        <v>0</v>
      </c>
      <c r="AC25" s="5">
        <v>15163</v>
      </c>
      <c r="AD25" s="5">
        <v>0</v>
      </c>
      <c r="AE25" s="5">
        <v>0</v>
      </c>
      <c r="AF25" s="5">
        <f t="shared" si="0"/>
        <v>340186.5</v>
      </c>
      <c r="AG25" s="5">
        <f t="shared" ref="AG25" si="11">ROUND(AF25*0.35,2)</f>
        <v>119065.28</v>
      </c>
    </row>
    <row r="26" spans="1:33" ht="15" customHeight="1" x14ac:dyDescent="0.25">
      <c r="A26" s="17">
        <f t="shared" si="2"/>
        <v>44492</v>
      </c>
      <c r="B26" s="5">
        <v>0</v>
      </c>
      <c r="C26" s="5">
        <v>105889</v>
      </c>
      <c r="D26" s="5"/>
      <c r="E26" s="5"/>
      <c r="F26" s="5">
        <v>16117.5</v>
      </c>
      <c r="G26" s="5">
        <v>5620</v>
      </c>
      <c r="H26" s="5"/>
      <c r="I26" s="5">
        <v>21377</v>
      </c>
      <c r="J26" s="5"/>
      <c r="K26" s="5"/>
      <c r="L26" s="5"/>
      <c r="M26" s="5">
        <v>0</v>
      </c>
      <c r="N26" s="5"/>
      <c r="O26" s="5"/>
      <c r="P26" s="5">
        <v>27420</v>
      </c>
      <c r="Q26" s="5"/>
      <c r="R26" s="5"/>
      <c r="S26" s="5">
        <v>13733</v>
      </c>
      <c r="T26" s="5">
        <v>0</v>
      </c>
      <c r="U26" s="5"/>
      <c r="V26" s="5">
        <v>37998</v>
      </c>
      <c r="W26" s="5"/>
      <c r="X26" s="5"/>
      <c r="Y26" s="5"/>
      <c r="Z26" s="5">
        <v>0</v>
      </c>
      <c r="AA26" s="5">
        <v>0</v>
      </c>
      <c r="AB26" s="5">
        <v>0</v>
      </c>
      <c r="AC26" s="5">
        <v>22405</v>
      </c>
      <c r="AD26" s="5">
        <v>0</v>
      </c>
      <c r="AE26" s="5">
        <v>0</v>
      </c>
      <c r="AF26" s="5">
        <f t="shared" si="0"/>
        <v>250559.5</v>
      </c>
      <c r="AG26" s="5">
        <f t="shared" ref="AG26" si="12">ROUND(AF26*0.35,2)</f>
        <v>87695.83</v>
      </c>
    </row>
    <row r="27" spans="1:33" ht="15" customHeight="1" x14ac:dyDescent="0.25">
      <c r="A27" s="17">
        <f t="shared" si="2"/>
        <v>44499</v>
      </c>
      <c r="B27" s="5">
        <v>0</v>
      </c>
      <c r="C27" s="5">
        <v>163600</v>
      </c>
      <c r="D27" s="5"/>
      <c r="E27" s="5"/>
      <c r="F27" s="5">
        <v>15883.5</v>
      </c>
      <c r="G27" s="5">
        <v>15197</v>
      </c>
      <c r="H27" s="5"/>
      <c r="I27" s="5">
        <v>19930</v>
      </c>
      <c r="J27" s="5"/>
      <c r="K27" s="5"/>
      <c r="L27" s="5"/>
      <c r="M27" s="5">
        <v>0</v>
      </c>
      <c r="N27" s="5"/>
      <c r="O27" s="5"/>
      <c r="P27" s="5">
        <v>22456</v>
      </c>
      <c r="Q27" s="5"/>
      <c r="R27" s="5"/>
      <c r="S27" s="5">
        <v>15242</v>
      </c>
      <c r="T27" s="5">
        <v>0</v>
      </c>
      <c r="U27" s="5"/>
      <c r="V27" s="5">
        <v>79687</v>
      </c>
      <c r="W27" s="5"/>
      <c r="X27" s="5"/>
      <c r="Y27" s="5"/>
      <c r="Z27" s="5">
        <v>0</v>
      </c>
      <c r="AA27" s="5">
        <v>0</v>
      </c>
      <c r="AB27" s="5">
        <v>0</v>
      </c>
      <c r="AC27" s="5">
        <v>25376</v>
      </c>
      <c r="AD27" s="5">
        <v>0</v>
      </c>
      <c r="AE27" s="5">
        <v>0</v>
      </c>
      <c r="AF27" s="5">
        <f t="shared" si="0"/>
        <v>357371.5</v>
      </c>
      <c r="AG27" s="5">
        <f t="shared" ref="AG27" si="13">ROUND(AF27*0.35,2)</f>
        <v>125080.03</v>
      </c>
    </row>
    <row r="28" spans="1:33" ht="15" customHeight="1" x14ac:dyDescent="0.25">
      <c r="A28" s="17">
        <f t="shared" si="2"/>
        <v>44506</v>
      </c>
      <c r="B28" s="5">
        <v>0</v>
      </c>
      <c r="C28" s="5">
        <v>151543</v>
      </c>
      <c r="D28" s="5"/>
      <c r="E28" s="5"/>
      <c r="F28" s="5">
        <v>12692.5</v>
      </c>
      <c r="G28" s="5">
        <v>-3416</v>
      </c>
      <c r="H28" s="5"/>
      <c r="I28" s="5">
        <v>16223</v>
      </c>
      <c r="J28" s="5"/>
      <c r="K28" s="5"/>
      <c r="L28" s="5"/>
      <c r="M28" s="5">
        <v>0</v>
      </c>
      <c r="N28" s="5"/>
      <c r="O28" s="5"/>
      <c r="P28" s="5">
        <v>29027</v>
      </c>
      <c r="Q28" s="5"/>
      <c r="R28" s="5"/>
      <c r="S28" s="5">
        <v>18808</v>
      </c>
      <c r="T28" s="5">
        <v>0</v>
      </c>
      <c r="U28" s="5"/>
      <c r="V28" s="5">
        <v>25295</v>
      </c>
      <c r="W28" s="5"/>
      <c r="X28" s="5"/>
      <c r="Y28" s="5"/>
      <c r="Z28" s="5">
        <v>0</v>
      </c>
      <c r="AA28" s="5">
        <v>0</v>
      </c>
      <c r="AB28" s="5">
        <v>0</v>
      </c>
      <c r="AC28" s="5">
        <v>22118</v>
      </c>
      <c r="AD28" s="5">
        <v>0</v>
      </c>
      <c r="AE28" s="5">
        <v>0</v>
      </c>
      <c r="AF28" s="5">
        <f t="shared" si="0"/>
        <v>272290.5</v>
      </c>
      <c r="AG28" s="5">
        <f t="shared" ref="AG28" si="14">ROUND(AF28*0.35,2)</f>
        <v>95301.68</v>
      </c>
    </row>
    <row r="29" spans="1:33" ht="15" customHeight="1" x14ac:dyDescent="0.25">
      <c r="A29" s="17">
        <f t="shared" si="2"/>
        <v>44513</v>
      </c>
      <c r="B29" s="5">
        <v>0</v>
      </c>
      <c r="C29" s="5">
        <v>134316</v>
      </c>
      <c r="D29" s="5"/>
      <c r="E29" s="5"/>
      <c r="F29" s="5">
        <v>3489</v>
      </c>
      <c r="G29" s="5">
        <v>37861</v>
      </c>
      <c r="H29" s="5"/>
      <c r="I29" s="5">
        <v>12124</v>
      </c>
      <c r="J29" s="5"/>
      <c r="K29" s="5"/>
      <c r="L29" s="5"/>
      <c r="M29" s="5">
        <v>0</v>
      </c>
      <c r="N29" s="5"/>
      <c r="O29" s="5"/>
      <c r="P29" s="5">
        <v>24131</v>
      </c>
      <c r="Q29" s="5"/>
      <c r="R29" s="5"/>
      <c r="S29" s="5">
        <v>22375</v>
      </c>
      <c r="T29" s="5">
        <v>0</v>
      </c>
      <c r="U29" s="5"/>
      <c r="V29" s="5">
        <v>51804</v>
      </c>
      <c r="W29" s="5"/>
      <c r="X29" s="5"/>
      <c r="Y29" s="5"/>
      <c r="Z29" s="5">
        <v>0</v>
      </c>
      <c r="AA29" s="5">
        <v>0</v>
      </c>
      <c r="AB29" s="5">
        <v>0</v>
      </c>
      <c r="AC29" s="5">
        <v>2208</v>
      </c>
      <c r="AD29" s="5">
        <v>0</v>
      </c>
      <c r="AE29" s="5">
        <v>0</v>
      </c>
      <c r="AF29" s="5">
        <f t="shared" si="0"/>
        <v>288308</v>
      </c>
      <c r="AG29" s="5">
        <f t="shared" ref="AG29" si="15">ROUND(AF29*0.35,2)</f>
        <v>100907.8</v>
      </c>
    </row>
    <row r="30" spans="1:33" ht="15" customHeight="1" x14ac:dyDescent="0.25">
      <c r="A30" s="17">
        <f t="shared" si="2"/>
        <v>44520</v>
      </c>
      <c r="B30" s="5">
        <v>0</v>
      </c>
      <c r="C30" s="5">
        <v>83352.5</v>
      </c>
      <c r="D30" s="5"/>
      <c r="E30" s="5"/>
      <c r="F30" s="5">
        <v>20523</v>
      </c>
      <c r="G30" s="5">
        <v>18631</v>
      </c>
      <c r="H30" s="5"/>
      <c r="I30" s="5">
        <v>24890</v>
      </c>
      <c r="J30" s="5"/>
      <c r="K30" s="5"/>
      <c r="L30" s="5"/>
      <c r="M30" s="5">
        <v>0</v>
      </c>
      <c r="N30" s="5"/>
      <c r="O30" s="5"/>
      <c r="P30" s="5">
        <v>25805</v>
      </c>
      <c r="Q30" s="5"/>
      <c r="R30" s="5"/>
      <c r="S30" s="5">
        <v>20336</v>
      </c>
      <c r="T30" s="5">
        <v>0</v>
      </c>
      <c r="U30" s="5"/>
      <c r="V30" s="5">
        <v>100222</v>
      </c>
      <c r="W30" s="5"/>
      <c r="X30" s="5"/>
      <c r="Y30" s="5"/>
      <c r="Z30" s="5">
        <v>0</v>
      </c>
      <c r="AA30" s="5">
        <v>0</v>
      </c>
      <c r="AB30" s="5">
        <v>0</v>
      </c>
      <c r="AC30" s="5">
        <v>24403</v>
      </c>
      <c r="AD30" s="5">
        <v>0</v>
      </c>
      <c r="AE30" s="5">
        <v>0</v>
      </c>
      <c r="AF30" s="5">
        <f t="shared" si="0"/>
        <v>318162.5</v>
      </c>
      <c r="AG30" s="5">
        <f t="shared" ref="AG30" si="16">ROUND(AF30*0.35,2)</f>
        <v>111356.88</v>
      </c>
    </row>
    <row r="31" spans="1:33" ht="15" customHeight="1" x14ac:dyDescent="0.25">
      <c r="A31" s="17">
        <f t="shared" si="2"/>
        <v>44527</v>
      </c>
      <c r="B31" s="5">
        <v>0</v>
      </c>
      <c r="C31" s="5">
        <v>163756</v>
      </c>
      <c r="D31" s="5"/>
      <c r="E31" s="5"/>
      <c r="F31" s="5">
        <v>27057</v>
      </c>
      <c r="G31" s="5">
        <v>17461</v>
      </c>
      <c r="H31" s="5"/>
      <c r="I31" s="5">
        <v>28617</v>
      </c>
      <c r="J31" s="5"/>
      <c r="K31" s="5"/>
      <c r="L31" s="5"/>
      <c r="M31" s="5">
        <v>0</v>
      </c>
      <c r="N31" s="5"/>
      <c r="O31" s="5"/>
      <c r="P31" s="5">
        <v>32964</v>
      </c>
      <c r="Q31" s="5"/>
      <c r="R31" s="5"/>
      <c r="S31" s="5">
        <v>17563</v>
      </c>
      <c r="T31" s="5">
        <v>0</v>
      </c>
      <c r="U31" s="5"/>
      <c r="V31" s="5">
        <v>68835</v>
      </c>
      <c r="W31" s="5"/>
      <c r="X31" s="5"/>
      <c r="Y31" s="5"/>
      <c r="Z31" s="5">
        <v>0</v>
      </c>
      <c r="AA31" s="5">
        <v>0</v>
      </c>
      <c r="AB31" s="5">
        <v>0</v>
      </c>
      <c r="AC31" s="5">
        <v>40552</v>
      </c>
      <c r="AD31" s="5">
        <v>0</v>
      </c>
      <c r="AE31" s="5">
        <v>0</v>
      </c>
      <c r="AF31" s="5">
        <f t="shared" si="0"/>
        <v>396805</v>
      </c>
      <c r="AG31" s="5">
        <f t="shared" ref="AG31" si="17">ROUND(AF31*0.35,2)</f>
        <v>138881.75</v>
      </c>
    </row>
    <row r="32" spans="1:33" ht="15" customHeight="1" x14ac:dyDescent="0.25">
      <c r="A32" s="17">
        <f t="shared" si="2"/>
        <v>44534</v>
      </c>
      <c r="B32" s="5">
        <v>0</v>
      </c>
      <c r="C32" s="5">
        <v>195414</v>
      </c>
      <c r="D32" s="5"/>
      <c r="E32" s="5"/>
      <c r="F32" s="5">
        <v>12466.5</v>
      </c>
      <c r="G32" s="5">
        <v>11512</v>
      </c>
      <c r="H32" s="5"/>
      <c r="I32" s="5">
        <v>9479</v>
      </c>
      <c r="J32" s="5"/>
      <c r="K32" s="5"/>
      <c r="L32" s="5"/>
      <c r="M32" s="5">
        <v>0</v>
      </c>
      <c r="N32" s="5"/>
      <c r="O32" s="5"/>
      <c r="P32" s="5">
        <v>-3520</v>
      </c>
      <c r="Q32" s="5"/>
      <c r="R32" s="5"/>
      <c r="S32" s="5">
        <v>17809</v>
      </c>
      <c r="T32" s="5"/>
      <c r="U32" s="5"/>
      <c r="V32" s="5">
        <v>55922</v>
      </c>
      <c r="W32" s="5"/>
      <c r="X32" s="5"/>
      <c r="Y32" s="5"/>
      <c r="Z32" s="5">
        <v>0</v>
      </c>
      <c r="AA32" s="5">
        <v>0</v>
      </c>
      <c r="AB32" s="5">
        <v>0</v>
      </c>
      <c r="AC32" s="5">
        <v>19138</v>
      </c>
      <c r="AD32" s="5">
        <v>0</v>
      </c>
      <c r="AE32" s="5">
        <v>0</v>
      </c>
      <c r="AF32" s="5">
        <f t="shared" si="0"/>
        <v>318220.5</v>
      </c>
      <c r="AG32" s="5">
        <f t="shared" ref="AG32" si="18">ROUND(AF32*0.35,2)</f>
        <v>111377.18</v>
      </c>
    </row>
    <row r="33" spans="1:33" ht="15" customHeight="1" x14ac:dyDescent="0.25">
      <c r="A33" s="17">
        <f t="shared" si="2"/>
        <v>44541</v>
      </c>
      <c r="B33" s="5">
        <v>0</v>
      </c>
      <c r="C33" s="5">
        <v>191420.5</v>
      </c>
      <c r="D33" s="5"/>
      <c r="E33" s="5"/>
      <c r="F33" s="5">
        <v>-1219.5</v>
      </c>
      <c r="G33" s="5">
        <v>-23797</v>
      </c>
      <c r="H33" s="5"/>
      <c r="I33" s="5">
        <v>25121</v>
      </c>
      <c r="J33" s="5"/>
      <c r="K33" s="5"/>
      <c r="L33" s="5"/>
      <c r="M33" s="5">
        <v>0</v>
      </c>
      <c r="N33" s="5"/>
      <c r="O33" s="5"/>
      <c r="P33" s="5">
        <v>47200</v>
      </c>
      <c r="Q33" s="5"/>
      <c r="R33" s="5"/>
      <c r="S33" s="5">
        <v>16831</v>
      </c>
      <c r="T33" s="5"/>
      <c r="U33" s="5"/>
      <c r="V33" s="5">
        <v>41613</v>
      </c>
      <c r="W33" s="5"/>
      <c r="X33" s="5"/>
      <c r="Y33" s="5"/>
      <c r="Z33" s="5">
        <v>0</v>
      </c>
      <c r="AA33" s="5">
        <v>0</v>
      </c>
      <c r="AB33" s="5">
        <v>0</v>
      </c>
      <c r="AC33" s="5">
        <v>12765</v>
      </c>
      <c r="AD33" s="5">
        <v>0</v>
      </c>
      <c r="AE33" s="5">
        <v>0</v>
      </c>
      <c r="AF33" s="5">
        <f t="shared" si="0"/>
        <v>309934</v>
      </c>
      <c r="AG33" s="5">
        <f t="shared" ref="AG33" si="19">ROUND(AF33*0.35,2)</f>
        <v>108476.9</v>
      </c>
    </row>
    <row r="34" spans="1:33" ht="15" customHeight="1" x14ac:dyDescent="0.25">
      <c r="A34" s="17">
        <f t="shared" si="2"/>
        <v>44548</v>
      </c>
      <c r="B34" s="5">
        <v>0</v>
      </c>
      <c r="C34" s="5">
        <v>268847</v>
      </c>
      <c r="D34" s="5"/>
      <c r="E34" s="5"/>
      <c r="F34" s="5">
        <v>-1495</v>
      </c>
      <c r="G34" s="5">
        <v>-3785</v>
      </c>
      <c r="H34" s="5"/>
      <c r="I34" s="5">
        <v>17084</v>
      </c>
      <c r="J34" s="5"/>
      <c r="K34" s="5"/>
      <c r="L34" s="5"/>
      <c r="M34" s="5">
        <v>0</v>
      </c>
      <c r="N34" s="5"/>
      <c r="O34" s="5"/>
      <c r="P34" s="5">
        <v>42323</v>
      </c>
      <c r="Q34" s="5"/>
      <c r="R34" s="5"/>
      <c r="S34" s="5">
        <v>20137</v>
      </c>
      <c r="T34" s="5"/>
      <c r="U34" s="5"/>
      <c r="V34" s="5">
        <v>49989</v>
      </c>
      <c r="W34" s="5"/>
      <c r="X34" s="5"/>
      <c r="Y34" s="5"/>
      <c r="Z34" s="5">
        <v>0</v>
      </c>
      <c r="AA34" s="5">
        <v>0</v>
      </c>
      <c r="AB34" s="5">
        <v>0</v>
      </c>
      <c r="AC34" s="5">
        <v>27355</v>
      </c>
      <c r="AD34" s="5">
        <v>0</v>
      </c>
      <c r="AE34" s="5">
        <v>0</v>
      </c>
      <c r="AF34" s="5">
        <f t="shared" si="0"/>
        <v>420455</v>
      </c>
      <c r="AG34" s="5">
        <f t="shared" ref="AG34" si="20">ROUND(AF34*0.35,2)</f>
        <v>147159.25</v>
      </c>
    </row>
    <row r="35" spans="1:33" ht="15" customHeight="1" x14ac:dyDescent="0.25">
      <c r="A35" s="17">
        <f t="shared" si="2"/>
        <v>44555</v>
      </c>
      <c r="B35" s="5">
        <v>0</v>
      </c>
      <c r="C35" s="5">
        <v>168217</v>
      </c>
      <c r="D35" s="5"/>
      <c r="E35" s="5"/>
      <c r="F35" s="5">
        <v>22258.5</v>
      </c>
      <c r="G35" s="5">
        <v>6836</v>
      </c>
      <c r="H35" s="5"/>
      <c r="I35" s="5">
        <v>9866</v>
      </c>
      <c r="J35" s="5"/>
      <c r="K35" s="5"/>
      <c r="L35" s="5"/>
      <c r="M35" s="5">
        <v>0</v>
      </c>
      <c r="N35" s="5"/>
      <c r="O35" s="5"/>
      <c r="P35" s="5">
        <v>26201</v>
      </c>
      <c r="Q35" s="5"/>
      <c r="R35" s="5"/>
      <c r="S35" s="5">
        <v>8082</v>
      </c>
      <c r="T35" s="5"/>
      <c r="U35" s="5"/>
      <c r="V35" s="5">
        <v>68019</v>
      </c>
      <c r="W35" s="5"/>
      <c r="X35" s="5"/>
      <c r="Y35" s="5"/>
      <c r="Z35" s="5">
        <v>0</v>
      </c>
      <c r="AA35" s="5">
        <v>0</v>
      </c>
      <c r="AB35" s="5">
        <v>0</v>
      </c>
      <c r="AC35" s="5">
        <v>26007</v>
      </c>
      <c r="AD35" s="5">
        <v>0</v>
      </c>
      <c r="AE35" s="5">
        <v>0</v>
      </c>
      <c r="AF35" s="5">
        <f t="shared" si="0"/>
        <v>335486.5</v>
      </c>
      <c r="AG35" s="5">
        <f t="shared" ref="AG35" si="21">ROUND(AF35*0.35,2)</f>
        <v>117420.28</v>
      </c>
    </row>
    <row r="36" spans="1:33" ht="15" customHeight="1" x14ac:dyDescent="0.25">
      <c r="A36" s="17">
        <f t="shared" si="2"/>
        <v>44562</v>
      </c>
      <c r="B36" s="5">
        <v>0</v>
      </c>
      <c r="C36" s="5">
        <v>380098.5</v>
      </c>
      <c r="D36" s="5"/>
      <c r="E36" s="5"/>
      <c r="F36" s="5">
        <v>28859.5</v>
      </c>
      <c r="G36" s="5">
        <v>16918</v>
      </c>
      <c r="H36" s="5"/>
      <c r="I36" s="5">
        <v>34768</v>
      </c>
      <c r="J36" s="5"/>
      <c r="K36" s="5"/>
      <c r="L36" s="5"/>
      <c r="M36" s="5">
        <v>0</v>
      </c>
      <c r="N36" s="5"/>
      <c r="O36" s="5"/>
      <c r="P36" s="5">
        <v>50345</v>
      </c>
      <c r="Q36" s="5"/>
      <c r="R36" s="5"/>
      <c r="S36" s="5">
        <v>20514</v>
      </c>
      <c r="T36" s="5"/>
      <c r="U36" s="5"/>
      <c r="V36" s="5">
        <v>50440</v>
      </c>
      <c r="W36" s="5"/>
      <c r="X36" s="5"/>
      <c r="Y36" s="5"/>
      <c r="Z36" s="5">
        <v>0</v>
      </c>
      <c r="AA36" s="5">
        <v>0</v>
      </c>
      <c r="AB36" s="5">
        <v>0</v>
      </c>
      <c r="AC36" s="5">
        <v>24751</v>
      </c>
      <c r="AD36" s="5">
        <v>0</v>
      </c>
      <c r="AE36" s="5">
        <v>0</v>
      </c>
      <c r="AF36" s="5">
        <f t="shared" si="0"/>
        <v>606694</v>
      </c>
      <c r="AG36" s="5">
        <f t="shared" ref="AG36" si="22">ROUND(AF36*0.35,2)</f>
        <v>212342.9</v>
      </c>
    </row>
    <row r="37" spans="1:33" ht="15" customHeight="1" x14ac:dyDescent="0.25">
      <c r="A37" s="17">
        <f t="shared" si="2"/>
        <v>44569</v>
      </c>
      <c r="B37" s="5">
        <v>0</v>
      </c>
      <c r="C37" s="5">
        <v>148577</v>
      </c>
      <c r="D37" s="5"/>
      <c r="E37" s="5"/>
      <c r="F37" s="5">
        <v>16307.5</v>
      </c>
      <c r="G37" s="5">
        <v>2673</v>
      </c>
      <c r="H37" s="5"/>
      <c r="I37" s="5">
        <v>5489</v>
      </c>
      <c r="J37" s="5"/>
      <c r="K37" s="5"/>
      <c r="L37" s="5"/>
      <c r="M37" s="5">
        <v>0</v>
      </c>
      <c r="N37" s="5"/>
      <c r="O37" s="5"/>
      <c r="P37" s="5">
        <v>28159</v>
      </c>
      <c r="Q37" s="5"/>
      <c r="R37" s="5"/>
      <c r="S37" s="5">
        <v>10898</v>
      </c>
      <c r="T37" s="5"/>
      <c r="U37" s="5"/>
      <c r="V37" s="5">
        <v>62364</v>
      </c>
      <c r="W37" s="5"/>
      <c r="X37" s="5"/>
      <c r="Y37" s="5"/>
      <c r="Z37" s="5">
        <v>0</v>
      </c>
      <c r="AA37" s="5">
        <v>0</v>
      </c>
      <c r="AB37" s="5">
        <v>0</v>
      </c>
      <c r="AC37" s="5">
        <v>11469</v>
      </c>
      <c r="AD37" s="5">
        <v>0</v>
      </c>
      <c r="AE37" s="5">
        <v>0</v>
      </c>
      <c r="AF37" s="5">
        <f t="shared" si="0"/>
        <v>285936.5</v>
      </c>
      <c r="AG37" s="5">
        <f t="shared" ref="AG37" si="23">ROUND(AF37*0.35,2)</f>
        <v>100077.78</v>
      </c>
    </row>
    <row r="38" spans="1:33" ht="15" customHeight="1" x14ac:dyDescent="0.25">
      <c r="A38" s="17">
        <f t="shared" si="2"/>
        <v>44576</v>
      </c>
      <c r="B38" s="5">
        <v>0</v>
      </c>
      <c r="C38" s="5">
        <v>225619.5</v>
      </c>
      <c r="D38" s="5"/>
      <c r="E38" s="5"/>
      <c r="F38" s="5">
        <v>3318.5</v>
      </c>
      <c r="G38" s="5">
        <v>2655</v>
      </c>
      <c r="H38" s="5"/>
      <c r="I38" s="5">
        <v>6831</v>
      </c>
      <c r="J38" s="5"/>
      <c r="K38" s="5"/>
      <c r="L38" s="5"/>
      <c r="M38" s="5">
        <v>0</v>
      </c>
      <c r="N38" s="5"/>
      <c r="O38" s="5"/>
      <c r="P38" s="5">
        <v>44271</v>
      </c>
      <c r="Q38" s="5"/>
      <c r="R38" s="5"/>
      <c r="S38" s="5">
        <v>17512</v>
      </c>
      <c r="T38" s="5"/>
      <c r="U38" s="5"/>
      <c r="V38" s="5">
        <v>67541</v>
      </c>
      <c r="W38" s="5"/>
      <c r="X38" s="5"/>
      <c r="Y38" s="5"/>
      <c r="Z38" s="5">
        <v>0</v>
      </c>
      <c r="AA38" s="5">
        <v>0</v>
      </c>
      <c r="AB38" s="5">
        <v>0</v>
      </c>
      <c r="AC38" s="5">
        <v>24135</v>
      </c>
      <c r="AD38" s="5">
        <v>0</v>
      </c>
      <c r="AE38" s="5">
        <v>0</v>
      </c>
      <c r="AF38" s="5">
        <f t="shared" si="0"/>
        <v>391883</v>
      </c>
      <c r="AG38" s="5">
        <f t="shared" ref="AG38" si="24">ROUND(AF38*0.35,2)</f>
        <v>137159.04999999999</v>
      </c>
    </row>
    <row r="39" spans="1:33" ht="15" customHeight="1" x14ac:dyDescent="0.25">
      <c r="A39" s="17">
        <f t="shared" si="2"/>
        <v>44583</v>
      </c>
      <c r="B39" s="5">
        <v>0</v>
      </c>
      <c r="C39" s="5">
        <v>205859</v>
      </c>
      <c r="D39" s="5"/>
      <c r="E39" s="5"/>
      <c r="F39" s="5">
        <v>17047.5</v>
      </c>
      <c r="G39" s="5">
        <v>8122</v>
      </c>
      <c r="H39" s="5"/>
      <c r="I39" s="5">
        <v>24198</v>
      </c>
      <c r="J39" s="5"/>
      <c r="K39" s="5"/>
      <c r="L39" s="5"/>
      <c r="M39" s="5">
        <v>0</v>
      </c>
      <c r="N39" s="5"/>
      <c r="O39" s="5"/>
      <c r="P39" s="5">
        <v>20104</v>
      </c>
      <c r="Q39" s="5"/>
      <c r="R39" s="5"/>
      <c r="S39" s="5">
        <v>15266</v>
      </c>
      <c r="T39" s="5"/>
      <c r="U39" s="5"/>
      <c r="V39" s="5">
        <v>66138</v>
      </c>
      <c r="W39" s="5"/>
      <c r="X39" s="5"/>
      <c r="Y39" s="5"/>
      <c r="Z39" s="5">
        <v>0</v>
      </c>
      <c r="AA39" s="5">
        <v>0</v>
      </c>
      <c r="AB39" s="5">
        <v>0</v>
      </c>
      <c r="AC39" s="5">
        <v>6427</v>
      </c>
      <c r="AD39" s="5">
        <v>0</v>
      </c>
      <c r="AE39" s="5">
        <v>0</v>
      </c>
      <c r="AF39" s="5">
        <f t="shared" si="0"/>
        <v>363161.5</v>
      </c>
      <c r="AG39" s="5">
        <f t="shared" ref="AG39" si="25">ROUND(AF39*0.35,2)</f>
        <v>127106.53</v>
      </c>
    </row>
    <row r="40" spans="1:33" ht="15" customHeight="1" x14ac:dyDescent="0.25">
      <c r="A40" s="17">
        <f t="shared" si="2"/>
        <v>44590</v>
      </c>
      <c r="B40" s="5">
        <v>0</v>
      </c>
      <c r="C40" s="5">
        <v>217539.5</v>
      </c>
      <c r="D40" s="5"/>
      <c r="E40" s="5"/>
      <c r="F40" s="5">
        <v>-1230</v>
      </c>
      <c r="G40" s="5">
        <v>969</v>
      </c>
      <c r="H40" s="5"/>
      <c r="I40" s="5">
        <v>-9622</v>
      </c>
      <c r="J40" s="5"/>
      <c r="K40" s="5"/>
      <c r="L40" s="5"/>
      <c r="M40" s="5">
        <v>22144</v>
      </c>
      <c r="N40" s="5"/>
      <c r="O40" s="5"/>
      <c r="P40" s="5">
        <v>1596</v>
      </c>
      <c r="Q40" s="5"/>
      <c r="R40" s="5"/>
      <c r="S40" s="5">
        <v>16573</v>
      </c>
      <c r="T40" s="5"/>
      <c r="U40" s="5"/>
      <c r="V40" s="5">
        <v>52060</v>
      </c>
      <c r="W40" s="5"/>
      <c r="X40" s="5"/>
      <c r="Y40" s="5"/>
      <c r="Z40" s="5">
        <v>0</v>
      </c>
      <c r="AA40" s="5">
        <v>0</v>
      </c>
      <c r="AB40" s="5">
        <v>-2465.5</v>
      </c>
      <c r="AC40" s="5">
        <v>15631</v>
      </c>
      <c r="AD40" s="5">
        <v>0</v>
      </c>
      <c r="AE40" s="5">
        <v>0</v>
      </c>
      <c r="AF40" s="5">
        <f t="shared" si="0"/>
        <v>313195</v>
      </c>
      <c r="AG40" s="5">
        <f t="shared" ref="AG40" si="26">ROUND(AF40*0.35,2)</f>
        <v>109618.25</v>
      </c>
    </row>
    <row r="41" spans="1:33" ht="15" customHeight="1" x14ac:dyDescent="0.25">
      <c r="A41" s="17">
        <f t="shared" si="2"/>
        <v>44597</v>
      </c>
      <c r="B41" s="5">
        <v>0</v>
      </c>
      <c r="C41" s="5">
        <v>158904.5</v>
      </c>
      <c r="D41" s="5"/>
      <c r="E41" s="5"/>
      <c r="F41" s="5">
        <v>0</v>
      </c>
      <c r="G41" s="5">
        <v>9667</v>
      </c>
      <c r="H41" s="5"/>
      <c r="I41" s="5">
        <v>25226</v>
      </c>
      <c r="J41" s="5"/>
      <c r="K41" s="5"/>
      <c r="L41" s="5"/>
      <c r="M41" s="5">
        <v>29880</v>
      </c>
      <c r="N41" s="5"/>
      <c r="O41" s="5"/>
      <c r="P41" s="5">
        <v>0</v>
      </c>
      <c r="Q41" s="5"/>
      <c r="R41" s="5"/>
      <c r="S41" s="5">
        <v>16836</v>
      </c>
      <c r="T41" s="5"/>
      <c r="U41" s="5"/>
      <c r="V41" s="5">
        <v>51661</v>
      </c>
      <c r="W41" s="5"/>
      <c r="X41" s="5"/>
      <c r="Y41" s="5"/>
      <c r="Z41" s="5">
        <v>0</v>
      </c>
      <c r="AA41" s="5">
        <v>0</v>
      </c>
      <c r="AB41" s="5">
        <v>14474</v>
      </c>
      <c r="AC41" s="5">
        <v>14177</v>
      </c>
      <c r="AD41" s="5">
        <v>0</v>
      </c>
      <c r="AE41" s="5">
        <v>0</v>
      </c>
      <c r="AF41" s="5">
        <f t="shared" ref="AF41" si="27">SUM(B41:AE41)</f>
        <v>320825.5</v>
      </c>
      <c r="AG41" s="5">
        <f t="shared" ref="AG41" si="28">ROUND(AF41*0.35,2)</f>
        <v>112288.93</v>
      </c>
    </row>
    <row r="42" spans="1:33" ht="15" customHeight="1" x14ac:dyDescent="0.25">
      <c r="A42" s="17">
        <f t="shared" si="2"/>
        <v>44604</v>
      </c>
      <c r="B42" s="5">
        <v>0</v>
      </c>
      <c r="C42" s="5">
        <v>116577.5</v>
      </c>
      <c r="D42" s="5"/>
      <c r="E42" s="5"/>
      <c r="F42" s="5">
        <v>0</v>
      </c>
      <c r="G42" s="5">
        <v>15619</v>
      </c>
      <c r="H42" s="5"/>
      <c r="I42" s="5">
        <v>17030</v>
      </c>
      <c r="J42" s="5"/>
      <c r="K42" s="5"/>
      <c r="L42" s="5"/>
      <c r="M42" s="5">
        <v>21622</v>
      </c>
      <c r="N42" s="5"/>
      <c r="O42" s="5"/>
      <c r="P42" s="5">
        <v>0</v>
      </c>
      <c r="Q42" s="5"/>
      <c r="R42" s="5"/>
      <c r="S42" s="5">
        <v>21103</v>
      </c>
      <c r="T42" s="5"/>
      <c r="U42" s="5"/>
      <c r="V42" s="5">
        <v>97780</v>
      </c>
      <c r="W42" s="5"/>
      <c r="X42" s="5"/>
      <c r="Y42" s="5"/>
      <c r="Z42" s="5">
        <v>0</v>
      </c>
      <c r="AA42" s="5">
        <v>12454</v>
      </c>
      <c r="AB42" s="5">
        <v>13739.5</v>
      </c>
      <c r="AC42" s="5">
        <v>0</v>
      </c>
      <c r="AD42" s="5">
        <v>0</v>
      </c>
      <c r="AE42" s="5">
        <v>0</v>
      </c>
      <c r="AF42" s="5">
        <f t="shared" ref="AF42" si="29">SUM(B42:AE42)</f>
        <v>315925</v>
      </c>
      <c r="AG42" s="5">
        <f t="shared" ref="AG42" si="30">ROUND(AF42*0.35,2)</f>
        <v>110573.75</v>
      </c>
    </row>
    <row r="43" spans="1:33" ht="15" customHeight="1" x14ac:dyDescent="0.25">
      <c r="A43" s="17">
        <f t="shared" si="2"/>
        <v>44611</v>
      </c>
      <c r="B43" s="5">
        <v>0</v>
      </c>
      <c r="C43" s="5">
        <v>122790.5</v>
      </c>
      <c r="D43" s="5"/>
      <c r="E43" s="5"/>
      <c r="F43" s="5">
        <v>0</v>
      </c>
      <c r="G43" s="5">
        <v>2268</v>
      </c>
      <c r="H43" s="5"/>
      <c r="I43" s="5">
        <v>23626</v>
      </c>
      <c r="J43" s="5"/>
      <c r="K43" s="5"/>
      <c r="L43" s="5"/>
      <c r="M43" s="5">
        <v>28113</v>
      </c>
      <c r="N43" s="5"/>
      <c r="O43" s="5"/>
      <c r="P43" s="5">
        <v>0</v>
      </c>
      <c r="Q43" s="5"/>
      <c r="R43" s="5"/>
      <c r="S43" s="5">
        <v>22360</v>
      </c>
      <c r="T43" s="5"/>
      <c r="U43" s="5"/>
      <c r="V43" s="5">
        <v>24352</v>
      </c>
      <c r="W43" s="5"/>
      <c r="X43" s="5"/>
      <c r="Y43" s="5"/>
      <c r="Z43" s="5">
        <v>0</v>
      </c>
      <c r="AA43" s="5">
        <v>21314</v>
      </c>
      <c r="AB43" s="5">
        <v>803.5</v>
      </c>
      <c r="AC43" s="5">
        <v>0</v>
      </c>
      <c r="AD43" s="5">
        <v>0</v>
      </c>
      <c r="AE43" s="5">
        <v>0</v>
      </c>
      <c r="AF43" s="5">
        <f t="shared" ref="AF43" si="31">SUM(B43:AE43)</f>
        <v>245627</v>
      </c>
      <c r="AG43" s="5">
        <f t="shared" ref="AG43" si="32">ROUND(AF43*0.35,2)</f>
        <v>85969.45</v>
      </c>
    </row>
    <row r="44" spans="1:33" ht="15" customHeight="1" x14ac:dyDescent="0.25">
      <c r="A44" s="17">
        <f t="shared" si="2"/>
        <v>44618</v>
      </c>
      <c r="B44" s="5">
        <v>0</v>
      </c>
      <c r="C44" s="5">
        <v>148453.5</v>
      </c>
      <c r="D44" s="5"/>
      <c r="E44" s="5"/>
      <c r="F44" s="5">
        <v>0</v>
      </c>
      <c r="G44" s="5">
        <v>4348</v>
      </c>
      <c r="H44" s="5"/>
      <c r="I44" s="5">
        <v>39240</v>
      </c>
      <c r="J44" s="5"/>
      <c r="K44" s="5"/>
      <c r="L44" s="5"/>
      <c r="M44" s="5">
        <v>6892</v>
      </c>
      <c r="N44" s="5"/>
      <c r="O44" s="5"/>
      <c r="P44" s="5">
        <v>0</v>
      </c>
      <c r="Q44" s="5"/>
      <c r="R44" s="5"/>
      <c r="S44" s="5">
        <v>21671</v>
      </c>
      <c r="T44" s="5"/>
      <c r="U44" s="5"/>
      <c r="V44" s="5">
        <v>93075</v>
      </c>
      <c r="W44" s="5"/>
      <c r="X44" s="5"/>
      <c r="Y44" s="5"/>
      <c r="Z44" s="5">
        <v>0</v>
      </c>
      <c r="AA44" s="5">
        <v>10555</v>
      </c>
      <c r="AB44" s="5">
        <v>12405</v>
      </c>
      <c r="AC44" s="5">
        <v>0</v>
      </c>
      <c r="AD44" s="5">
        <v>0</v>
      </c>
      <c r="AE44" s="5">
        <v>0</v>
      </c>
      <c r="AF44" s="5">
        <f t="shared" ref="AF44" si="33">SUM(B44:AE44)</f>
        <v>336639.5</v>
      </c>
      <c r="AG44" s="5">
        <f t="shared" ref="AG44" si="34">ROUND(AF44*0.35,2)</f>
        <v>117823.83</v>
      </c>
    </row>
    <row r="45" spans="1:33" ht="15" customHeight="1" x14ac:dyDescent="0.25">
      <c r="A45" s="17">
        <f t="shared" si="2"/>
        <v>44625</v>
      </c>
      <c r="B45" s="5">
        <v>0</v>
      </c>
      <c r="C45" s="5">
        <v>217880</v>
      </c>
      <c r="D45" s="5"/>
      <c r="E45" s="5"/>
      <c r="F45" s="5">
        <v>0</v>
      </c>
      <c r="G45" s="5">
        <v>7620</v>
      </c>
      <c r="H45" s="5"/>
      <c r="I45" s="5">
        <v>39428</v>
      </c>
      <c r="J45" s="5"/>
      <c r="K45" s="5"/>
      <c r="L45" s="5"/>
      <c r="M45" s="5">
        <v>28898</v>
      </c>
      <c r="N45" s="5"/>
      <c r="O45" s="5"/>
      <c r="P45" s="5">
        <v>0</v>
      </c>
      <c r="Q45" s="5"/>
      <c r="R45" s="5"/>
      <c r="S45" s="5">
        <v>24568</v>
      </c>
      <c r="T45" s="5"/>
      <c r="U45" s="5"/>
      <c r="V45" s="5">
        <v>72144</v>
      </c>
      <c r="W45" s="5"/>
      <c r="X45" s="5"/>
      <c r="Y45" s="5"/>
      <c r="Z45" s="5">
        <v>0</v>
      </c>
      <c r="AA45" s="5">
        <v>27788</v>
      </c>
      <c r="AB45" s="5">
        <v>9346.5</v>
      </c>
      <c r="AC45" s="5">
        <v>0</v>
      </c>
      <c r="AD45" s="5">
        <v>0</v>
      </c>
      <c r="AE45" s="5">
        <v>0</v>
      </c>
      <c r="AF45" s="5">
        <f t="shared" ref="AF45" si="35">SUM(B45:AE45)</f>
        <v>427672.5</v>
      </c>
      <c r="AG45" s="5">
        <f t="shared" ref="AG45" si="36">ROUND(AF45*0.35,2)</f>
        <v>149685.38</v>
      </c>
    </row>
    <row r="46" spans="1:33" ht="15" customHeight="1" x14ac:dyDescent="0.25">
      <c r="A46" s="17">
        <f t="shared" si="2"/>
        <v>44632</v>
      </c>
      <c r="B46" s="5">
        <v>0</v>
      </c>
      <c r="C46" s="5">
        <v>170392</v>
      </c>
      <c r="D46" s="5"/>
      <c r="E46" s="5"/>
      <c r="F46" s="5">
        <v>0</v>
      </c>
      <c r="G46" s="5">
        <v>-11280</v>
      </c>
      <c r="H46" s="5"/>
      <c r="I46" s="5">
        <v>29954</v>
      </c>
      <c r="J46" s="5"/>
      <c r="K46" s="5"/>
      <c r="L46" s="5"/>
      <c r="M46" s="5">
        <v>18541</v>
      </c>
      <c r="N46" s="5"/>
      <c r="O46" s="5"/>
      <c r="P46" s="5">
        <v>0</v>
      </c>
      <c r="Q46" s="5"/>
      <c r="R46" s="5"/>
      <c r="S46" s="5">
        <v>22774</v>
      </c>
      <c r="T46" s="5"/>
      <c r="U46" s="5"/>
      <c r="V46" s="5">
        <v>56966</v>
      </c>
      <c r="W46" s="5"/>
      <c r="X46" s="5"/>
      <c r="Y46" s="5"/>
      <c r="Z46" s="5">
        <v>0</v>
      </c>
      <c r="AA46" s="5">
        <v>19686</v>
      </c>
      <c r="AB46" s="5">
        <v>4467.5</v>
      </c>
      <c r="AC46" s="5">
        <v>0</v>
      </c>
      <c r="AD46" s="5">
        <v>0</v>
      </c>
      <c r="AE46" s="5">
        <v>0</v>
      </c>
      <c r="AF46" s="5">
        <f t="shared" ref="AF46" si="37">SUM(B46:AE46)</f>
        <v>311500.5</v>
      </c>
      <c r="AG46" s="5">
        <f t="shared" ref="AG46" si="38">ROUND(AF46*0.35,2)</f>
        <v>109025.18</v>
      </c>
    </row>
    <row r="47" spans="1:33" ht="15" customHeight="1" x14ac:dyDescent="0.25">
      <c r="A47" s="17">
        <f t="shared" si="2"/>
        <v>44639</v>
      </c>
      <c r="B47" s="5">
        <v>0</v>
      </c>
      <c r="C47" s="5">
        <v>181940.5</v>
      </c>
      <c r="D47" s="5"/>
      <c r="E47" s="5"/>
      <c r="F47" s="5">
        <v>0</v>
      </c>
      <c r="G47" s="5">
        <v>12290</v>
      </c>
      <c r="H47" s="5"/>
      <c r="I47" s="5">
        <v>21492</v>
      </c>
      <c r="J47" s="5"/>
      <c r="K47" s="5"/>
      <c r="L47" s="5"/>
      <c r="M47" s="5">
        <v>19273</v>
      </c>
      <c r="N47" s="5"/>
      <c r="O47" s="5"/>
      <c r="P47" s="5">
        <v>0</v>
      </c>
      <c r="Q47" s="5"/>
      <c r="R47" s="5"/>
      <c r="S47" s="5">
        <v>22259</v>
      </c>
      <c r="T47" s="5"/>
      <c r="U47" s="5"/>
      <c r="V47" s="5">
        <v>71009</v>
      </c>
      <c r="W47" s="5"/>
      <c r="X47" s="5"/>
      <c r="Y47" s="5"/>
      <c r="Z47" s="5">
        <v>0</v>
      </c>
      <c r="AA47" s="5">
        <v>15220</v>
      </c>
      <c r="AB47" s="5">
        <v>20602</v>
      </c>
      <c r="AC47" s="5">
        <v>0</v>
      </c>
      <c r="AD47" s="5">
        <v>0</v>
      </c>
      <c r="AE47" s="5">
        <v>0</v>
      </c>
      <c r="AF47" s="5">
        <f t="shared" ref="AF47" si="39">SUM(B47:AE47)</f>
        <v>364085.5</v>
      </c>
      <c r="AG47" s="5">
        <f t="shared" ref="AG47" si="40">ROUND(AF47*0.35,2)</f>
        <v>127429.93</v>
      </c>
    </row>
    <row r="48" spans="1:33" ht="15" customHeight="1" x14ac:dyDescent="0.25">
      <c r="A48" s="17">
        <f t="shared" si="2"/>
        <v>44646</v>
      </c>
      <c r="B48" s="5">
        <v>0</v>
      </c>
      <c r="C48" s="5">
        <v>188627.5</v>
      </c>
      <c r="D48" s="5"/>
      <c r="E48" s="5"/>
      <c r="F48" s="5">
        <v>0</v>
      </c>
      <c r="G48" s="5">
        <v>7771</v>
      </c>
      <c r="H48" s="5"/>
      <c r="I48" s="5">
        <v>44027</v>
      </c>
      <c r="J48" s="5"/>
      <c r="K48" s="5"/>
      <c r="L48" s="5"/>
      <c r="M48" s="5">
        <v>20021</v>
      </c>
      <c r="N48" s="5"/>
      <c r="O48" s="5"/>
      <c r="P48" s="5">
        <v>0</v>
      </c>
      <c r="Q48" s="5"/>
      <c r="R48" s="5"/>
      <c r="S48" s="5">
        <v>24193</v>
      </c>
      <c r="T48" s="5"/>
      <c r="U48" s="5"/>
      <c r="V48" s="5">
        <v>77917</v>
      </c>
      <c r="W48" s="5"/>
      <c r="X48" s="5"/>
      <c r="Y48" s="5"/>
      <c r="Z48" s="5">
        <v>0</v>
      </c>
      <c r="AA48" s="5">
        <v>9452</v>
      </c>
      <c r="AB48" s="5">
        <v>7182</v>
      </c>
      <c r="AC48" s="5">
        <v>0</v>
      </c>
      <c r="AD48" s="5">
        <v>0</v>
      </c>
      <c r="AE48" s="5">
        <v>0</v>
      </c>
      <c r="AF48" s="5">
        <f t="shared" ref="AF48" si="41">SUM(B48:AE48)</f>
        <v>379190.5</v>
      </c>
      <c r="AG48" s="5">
        <f t="shared" ref="AG48" si="42">ROUND(AF48*0.35,2)</f>
        <v>132716.68</v>
      </c>
    </row>
    <row r="49" spans="1:33" ht="15" customHeight="1" x14ac:dyDescent="0.25">
      <c r="A49" s="17">
        <f t="shared" si="2"/>
        <v>44653</v>
      </c>
      <c r="B49" s="5">
        <v>0</v>
      </c>
      <c r="C49" s="5">
        <v>200565.5</v>
      </c>
      <c r="D49" s="5"/>
      <c r="E49" s="5"/>
      <c r="F49" s="5">
        <v>0</v>
      </c>
      <c r="G49" s="5">
        <v>24574</v>
      </c>
      <c r="H49" s="5"/>
      <c r="I49" s="5">
        <v>9606</v>
      </c>
      <c r="J49" s="5"/>
      <c r="K49" s="5"/>
      <c r="L49" s="5"/>
      <c r="M49" s="5">
        <v>24162</v>
      </c>
      <c r="N49" s="5"/>
      <c r="O49" s="5"/>
      <c r="P49" s="5">
        <v>0</v>
      </c>
      <c r="Q49" s="5"/>
      <c r="R49" s="5"/>
      <c r="S49" s="5">
        <v>20951</v>
      </c>
      <c r="T49" s="5"/>
      <c r="U49" s="5"/>
      <c r="V49" s="5">
        <v>65101</v>
      </c>
      <c r="W49" s="5"/>
      <c r="X49" s="5"/>
      <c r="Y49" s="5"/>
      <c r="Z49" s="5">
        <v>0</v>
      </c>
      <c r="AA49" s="5">
        <v>13252</v>
      </c>
      <c r="AB49" s="5">
        <v>20416.5</v>
      </c>
      <c r="AC49" s="5">
        <v>0</v>
      </c>
      <c r="AD49" s="5">
        <v>0</v>
      </c>
      <c r="AE49" s="5">
        <v>0</v>
      </c>
      <c r="AF49" s="5">
        <f t="shared" ref="AF49" si="43">SUM(B49:AE49)</f>
        <v>378628</v>
      </c>
      <c r="AG49" s="5">
        <f t="shared" ref="AG49" si="44">ROUND(AF49*0.35,2)</f>
        <v>132519.79999999999</v>
      </c>
    </row>
    <row r="50" spans="1:33" ht="15" customHeight="1" x14ac:dyDescent="0.25">
      <c r="A50" s="17">
        <f t="shared" si="2"/>
        <v>44660</v>
      </c>
      <c r="B50" s="5">
        <v>0</v>
      </c>
      <c r="C50" s="5">
        <v>150646</v>
      </c>
      <c r="D50" s="5"/>
      <c r="E50" s="5"/>
      <c r="F50" s="5">
        <v>0</v>
      </c>
      <c r="G50" s="5">
        <v>4863</v>
      </c>
      <c r="H50" s="5"/>
      <c r="I50" s="5">
        <v>34068</v>
      </c>
      <c r="J50" s="5"/>
      <c r="K50" s="5"/>
      <c r="L50" s="5"/>
      <c r="M50" s="5">
        <v>17715</v>
      </c>
      <c r="N50" s="5"/>
      <c r="O50" s="5"/>
      <c r="P50" s="5">
        <v>0</v>
      </c>
      <c r="Q50" s="5"/>
      <c r="R50" s="5"/>
      <c r="S50" s="5">
        <v>17607</v>
      </c>
      <c r="T50" s="5"/>
      <c r="U50" s="5"/>
      <c r="V50" s="5">
        <v>86291</v>
      </c>
      <c r="W50" s="5"/>
      <c r="X50" s="5"/>
      <c r="Y50" s="5"/>
      <c r="Z50" s="5">
        <v>0</v>
      </c>
      <c r="AA50" s="5">
        <v>8349</v>
      </c>
      <c r="AB50" s="5">
        <v>16967.5</v>
      </c>
      <c r="AC50" s="5">
        <v>0</v>
      </c>
      <c r="AD50" s="5">
        <v>0</v>
      </c>
      <c r="AE50" s="5">
        <v>0</v>
      </c>
      <c r="AF50" s="5">
        <f t="shared" ref="AF50" si="45">SUM(B50:AE50)</f>
        <v>336506.5</v>
      </c>
      <c r="AG50" s="5">
        <f t="shared" ref="AG50" si="46">ROUND(AF50*0.35,2)</f>
        <v>117777.28</v>
      </c>
    </row>
    <row r="51" spans="1:33" ht="15" customHeight="1" x14ac:dyDescent="0.25">
      <c r="A51" s="17">
        <f t="shared" si="2"/>
        <v>44667</v>
      </c>
      <c r="B51" s="5">
        <v>0</v>
      </c>
      <c r="C51" s="5">
        <v>102966.5</v>
      </c>
      <c r="D51" s="5"/>
      <c r="E51" s="5"/>
      <c r="F51" s="5">
        <v>0</v>
      </c>
      <c r="G51" s="5">
        <v>7601</v>
      </c>
      <c r="H51" s="5"/>
      <c r="I51" s="5">
        <v>36868</v>
      </c>
      <c r="J51" s="5"/>
      <c r="K51" s="5"/>
      <c r="L51" s="5"/>
      <c r="M51" s="5">
        <v>36312</v>
      </c>
      <c r="N51" s="5"/>
      <c r="O51" s="5"/>
      <c r="P51" s="5">
        <v>0</v>
      </c>
      <c r="Q51" s="5"/>
      <c r="R51" s="5"/>
      <c r="S51" s="5">
        <v>16729</v>
      </c>
      <c r="T51" s="5"/>
      <c r="U51" s="5"/>
      <c r="V51" s="5">
        <v>52760</v>
      </c>
      <c r="W51" s="5"/>
      <c r="X51" s="5"/>
      <c r="Y51" s="5"/>
      <c r="Z51" s="5">
        <v>0</v>
      </c>
      <c r="AA51" s="5">
        <v>18015</v>
      </c>
      <c r="AB51" s="5">
        <v>17843.5</v>
      </c>
      <c r="AC51" s="5">
        <v>0</v>
      </c>
      <c r="AD51" s="5">
        <v>0</v>
      </c>
      <c r="AE51" s="5">
        <v>0</v>
      </c>
      <c r="AF51" s="5">
        <f t="shared" ref="AF51" si="47">SUM(B51:AE51)</f>
        <v>289095</v>
      </c>
      <c r="AG51" s="5">
        <f t="shared" ref="AG51" si="48">ROUND(AF51*0.35,2)</f>
        <v>101183.25</v>
      </c>
    </row>
    <row r="52" spans="1:33" ht="15" customHeight="1" x14ac:dyDescent="0.25">
      <c r="A52" s="17">
        <f t="shared" si="2"/>
        <v>44674</v>
      </c>
      <c r="B52" s="5">
        <v>0</v>
      </c>
      <c r="C52" s="5">
        <v>194510</v>
      </c>
      <c r="D52" s="5"/>
      <c r="E52" s="5"/>
      <c r="F52" s="5">
        <v>0</v>
      </c>
      <c r="G52" s="5">
        <v>17374</v>
      </c>
      <c r="H52" s="5"/>
      <c r="I52" s="5">
        <v>18707</v>
      </c>
      <c r="J52" s="5"/>
      <c r="K52" s="5"/>
      <c r="L52" s="5"/>
      <c r="M52" s="5">
        <v>17506</v>
      </c>
      <c r="N52" s="5"/>
      <c r="O52" s="5"/>
      <c r="P52" s="5">
        <v>0</v>
      </c>
      <c r="Q52" s="5"/>
      <c r="R52" s="5"/>
      <c r="S52" s="5">
        <v>17378</v>
      </c>
      <c r="T52" s="5"/>
      <c r="U52" s="5"/>
      <c r="V52" s="5">
        <v>80675</v>
      </c>
      <c r="W52" s="5"/>
      <c r="X52" s="5"/>
      <c r="Y52" s="5"/>
      <c r="Z52" s="5">
        <v>0</v>
      </c>
      <c r="AA52" s="5">
        <v>20797</v>
      </c>
      <c r="AB52" s="5">
        <v>22067</v>
      </c>
      <c r="AC52" s="5">
        <v>0</v>
      </c>
      <c r="AD52" s="5">
        <v>0</v>
      </c>
      <c r="AE52" s="5">
        <v>0</v>
      </c>
      <c r="AF52" s="5">
        <f t="shared" ref="AF52" si="49">SUM(B52:AE52)</f>
        <v>389014</v>
      </c>
      <c r="AG52" s="5">
        <f t="shared" ref="AG52" si="50">ROUND(AF52*0.35,2)</f>
        <v>136154.9</v>
      </c>
    </row>
    <row r="53" spans="1:33" ht="15" customHeight="1" x14ac:dyDescent="0.25">
      <c r="A53" s="17">
        <f t="shared" si="2"/>
        <v>44681</v>
      </c>
      <c r="B53" s="5">
        <v>0</v>
      </c>
      <c r="C53" s="5">
        <v>210192.5</v>
      </c>
      <c r="D53" s="5"/>
      <c r="E53" s="5"/>
      <c r="F53" s="5">
        <v>0</v>
      </c>
      <c r="G53" s="5">
        <v>7434</v>
      </c>
      <c r="H53" s="5"/>
      <c r="I53" s="5">
        <v>22385</v>
      </c>
      <c r="J53" s="5"/>
      <c r="K53" s="5"/>
      <c r="L53" s="5"/>
      <c r="M53" s="5">
        <v>50962</v>
      </c>
      <c r="N53" s="5"/>
      <c r="O53" s="5"/>
      <c r="P53" s="5">
        <v>0</v>
      </c>
      <c r="Q53" s="5"/>
      <c r="R53" s="5"/>
      <c r="S53" s="5">
        <v>18358</v>
      </c>
      <c r="T53" s="5"/>
      <c r="U53" s="5"/>
      <c r="V53" s="5">
        <v>24193</v>
      </c>
      <c r="W53" s="5"/>
      <c r="X53" s="5"/>
      <c r="Y53" s="5"/>
      <c r="Z53" s="5">
        <v>0</v>
      </c>
      <c r="AA53" s="5">
        <v>21897</v>
      </c>
      <c r="AB53" s="5">
        <v>1708.5</v>
      </c>
      <c r="AC53" s="5">
        <v>0</v>
      </c>
      <c r="AD53" s="5">
        <v>0</v>
      </c>
      <c r="AE53" s="5">
        <v>0</v>
      </c>
      <c r="AF53" s="5">
        <f t="shared" ref="AF53" si="51">SUM(B53:AE53)</f>
        <v>357130</v>
      </c>
      <c r="AG53" s="5">
        <f t="shared" ref="AG53" si="52">ROUND(AF53*0.35,2)</f>
        <v>124995.5</v>
      </c>
    </row>
    <row r="54" spans="1:33" ht="15" customHeight="1" x14ac:dyDescent="0.25">
      <c r="A54" s="17">
        <f t="shared" si="2"/>
        <v>44688</v>
      </c>
      <c r="B54" s="5">
        <v>0</v>
      </c>
      <c r="C54" s="5">
        <v>148200.5</v>
      </c>
      <c r="D54" s="5"/>
      <c r="E54" s="5"/>
      <c r="F54" s="5">
        <v>0</v>
      </c>
      <c r="G54" s="5">
        <v>14809</v>
      </c>
      <c r="H54" s="5"/>
      <c r="I54" s="5">
        <v>74136</v>
      </c>
      <c r="J54" s="5"/>
      <c r="K54" s="5"/>
      <c r="L54" s="5"/>
      <c r="M54" s="5">
        <v>33812</v>
      </c>
      <c r="N54" s="5"/>
      <c r="O54" s="5"/>
      <c r="P54" s="5">
        <v>0</v>
      </c>
      <c r="Q54" s="5"/>
      <c r="R54" s="5"/>
      <c r="S54" s="5">
        <v>20120</v>
      </c>
      <c r="T54" s="5"/>
      <c r="U54" s="5"/>
      <c r="V54" s="5">
        <v>117905</v>
      </c>
      <c r="W54" s="5"/>
      <c r="X54" s="5"/>
      <c r="Y54" s="5"/>
      <c r="Z54" s="5">
        <v>0</v>
      </c>
      <c r="AA54" s="5">
        <v>17045</v>
      </c>
      <c r="AB54" s="5">
        <v>16372</v>
      </c>
      <c r="AC54" s="5">
        <v>0</v>
      </c>
      <c r="AD54" s="5">
        <v>0</v>
      </c>
      <c r="AE54" s="5">
        <v>0</v>
      </c>
      <c r="AF54" s="5">
        <f t="shared" ref="AF54" si="53">SUM(B54:AE54)</f>
        <v>442399.5</v>
      </c>
      <c r="AG54" s="5">
        <f t="shared" ref="AG54" si="54">ROUND(AF54*0.35,2)</f>
        <v>154839.82999999999</v>
      </c>
    </row>
    <row r="55" spans="1:33" ht="15" customHeight="1" x14ac:dyDescent="0.25">
      <c r="A55" s="17">
        <f t="shared" si="2"/>
        <v>44695</v>
      </c>
      <c r="B55" s="5">
        <v>0</v>
      </c>
      <c r="C55" s="5">
        <v>220120.5</v>
      </c>
      <c r="D55" s="5"/>
      <c r="E55" s="5"/>
      <c r="F55" s="5">
        <v>0</v>
      </c>
      <c r="G55" s="5">
        <v>-101</v>
      </c>
      <c r="H55" s="5"/>
      <c r="I55" s="5">
        <v>10734</v>
      </c>
      <c r="J55" s="5"/>
      <c r="K55" s="5"/>
      <c r="L55" s="5"/>
      <c r="M55" s="5">
        <v>42665</v>
      </c>
      <c r="N55" s="5"/>
      <c r="O55" s="5"/>
      <c r="P55" s="5">
        <v>0</v>
      </c>
      <c r="Q55" s="5"/>
      <c r="R55" s="5"/>
      <c r="S55" s="5">
        <v>17401</v>
      </c>
      <c r="T55" s="5"/>
      <c r="U55" s="5"/>
      <c r="V55" s="5">
        <v>48769</v>
      </c>
      <c r="W55" s="5"/>
      <c r="X55" s="5"/>
      <c r="Y55" s="5"/>
      <c r="Z55" s="5">
        <v>0</v>
      </c>
      <c r="AA55" s="5">
        <v>13599</v>
      </c>
      <c r="AB55" s="5">
        <v>7855</v>
      </c>
      <c r="AC55" s="5">
        <v>0</v>
      </c>
      <c r="AD55" s="5">
        <v>0</v>
      </c>
      <c r="AE55" s="5">
        <v>0</v>
      </c>
      <c r="AF55" s="5">
        <f t="shared" ref="AF55" si="55">SUM(B55:AE55)</f>
        <v>361042.5</v>
      </c>
      <c r="AG55" s="5">
        <f t="shared" ref="AG55" si="56">ROUND(AF55*0.35,2)</f>
        <v>126364.88</v>
      </c>
    </row>
    <row r="56" spans="1:33" ht="15" customHeight="1" x14ac:dyDescent="0.25">
      <c r="A56" s="17">
        <f t="shared" si="2"/>
        <v>44702</v>
      </c>
      <c r="B56" s="5">
        <v>0</v>
      </c>
      <c r="C56" s="5">
        <v>133408.5</v>
      </c>
      <c r="D56" s="5"/>
      <c r="E56" s="5"/>
      <c r="F56" s="5">
        <v>0</v>
      </c>
      <c r="G56" s="5">
        <v>-7275</v>
      </c>
      <c r="H56" s="5"/>
      <c r="I56" s="5">
        <v>28608</v>
      </c>
      <c r="J56" s="5"/>
      <c r="K56" s="5"/>
      <c r="L56" s="5"/>
      <c r="M56" s="5">
        <v>26297</v>
      </c>
      <c r="N56" s="5"/>
      <c r="O56" s="5"/>
      <c r="P56" s="5">
        <v>0</v>
      </c>
      <c r="Q56" s="5"/>
      <c r="R56" s="5"/>
      <c r="S56" s="5">
        <v>15290</v>
      </c>
      <c r="T56" s="5"/>
      <c r="U56" s="5"/>
      <c r="V56" s="5">
        <v>31586</v>
      </c>
      <c r="W56" s="5"/>
      <c r="X56" s="5"/>
      <c r="Y56" s="5"/>
      <c r="Z56" s="5">
        <v>0</v>
      </c>
      <c r="AA56" s="5">
        <v>10566</v>
      </c>
      <c r="AB56" s="5">
        <v>6074</v>
      </c>
      <c r="AC56" s="5">
        <v>0</v>
      </c>
      <c r="AD56" s="5">
        <v>0</v>
      </c>
      <c r="AE56" s="5">
        <v>0</v>
      </c>
      <c r="AF56" s="5">
        <f t="shared" ref="AF56" si="57">SUM(B56:AE56)</f>
        <v>244554.5</v>
      </c>
      <c r="AG56" s="5">
        <f t="shared" ref="AG56" si="58">ROUND(AF56*0.35,2)</f>
        <v>85594.08</v>
      </c>
    </row>
    <row r="57" spans="1:33" ht="15" customHeight="1" x14ac:dyDescent="0.25">
      <c r="A57" s="17">
        <f t="shared" si="2"/>
        <v>44709</v>
      </c>
      <c r="B57" s="5">
        <v>0</v>
      </c>
      <c r="C57" s="5">
        <v>122764.5</v>
      </c>
      <c r="D57" s="5"/>
      <c r="E57" s="5"/>
      <c r="F57" s="5">
        <v>0</v>
      </c>
      <c r="G57" s="5">
        <v>-4453</v>
      </c>
      <c r="H57" s="5"/>
      <c r="I57" s="5">
        <v>22041</v>
      </c>
      <c r="J57" s="5"/>
      <c r="K57" s="5"/>
      <c r="L57" s="5"/>
      <c r="M57" s="5">
        <v>17646</v>
      </c>
      <c r="N57" s="5"/>
      <c r="O57" s="5"/>
      <c r="P57" s="5">
        <v>0</v>
      </c>
      <c r="Q57" s="5"/>
      <c r="R57" s="5"/>
      <c r="S57" s="5">
        <v>18990</v>
      </c>
      <c r="T57" s="5"/>
      <c r="U57" s="5"/>
      <c r="V57" s="5">
        <v>70124</v>
      </c>
      <c r="W57" s="5"/>
      <c r="X57" s="5"/>
      <c r="Y57" s="5"/>
      <c r="Z57" s="5"/>
      <c r="AA57" s="5">
        <v>12910</v>
      </c>
      <c r="AB57" s="5">
        <v>10370.5</v>
      </c>
      <c r="AC57" s="5">
        <v>0</v>
      </c>
      <c r="AD57" s="5">
        <v>0</v>
      </c>
      <c r="AE57" s="5">
        <v>0</v>
      </c>
      <c r="AF57" s="5">
        <f t="shared" ref="AF57" si="59">SUM(B57:AE57)</f>
        <v>270393</v>
      </c>
      <c r="AG57" s="5">
        <f t="shared" ref="AG57" si="60">ROUND(AF57*0.35,2)</f>
        <v>94637.55</v>
      </c>
    </row>
    <row r="58" spans="1:33" ht="15" customHeight="1" x14ac:dyDescent="0.25">
      <c r="A58" s="17">
        <f t="shared" si="2"/>
        <v>44716</v>
      </c>
      <c r="B58" s="5">
        <v>0</v>
      </c>
      <c r="C58" s="5">
        <v>76218.5</v>
      </c>
      <c r="D58" s="5"/>
      <c r="E58" s="5"/>
      <c r="F58" s="5">
        <v>0</v>
      </c>
      <c r="G58" s="5">
        <v>25156</v>
      </c>
      <c r="H58" s="5"/>
      <c r="I58" s="5">
        <v>37620</v>
      </c>
      <c r="J58" s="5"/>
      <c r="K58" s="5"/>
      <c r="L58" s="5"/>
      <c r="M58" s="5">
        <v>27443</v>
      </c>
      <c r="N58" s="5"/>
      <c r="O58" s="5"/>
      <c r="P58" s="5">
        <v>0</v>
      </c>
      <c r="Q58" s="5"/>
      <c r="R58" s="5"/>
      <c r="S58" s="5">
        <v>16606</v>
      </c>
      <c r="T58" s="5"/>
      <c r="U58" s="5"/>
      <c r="V58" s="5">
        <v>48624</v>
      </c>
      <c r="W58" s="5"/>
      <c r="X58" s="5"/>
      <c r="Y58" s="5"/>
      <c r="Z58" s="5"/>
      <c r="AA58" s="5">
        <v>24406</v>
      </c>
      <c r="AB58" s="5">
        <v>20142</v>
      </c>
      <c r="AC58" s="5">
        <v>0</v>
      </c>
      <c r="AD58" s="5">
        <v>0</v>
      </c>
      <c r="AE58" s="5">
        <v>0</v>
      </c>
      <c r="AF58" s="5">
        <f t="shared" ref="AF58" si="61">SUM(B58:AE58)</f>
        <v>276215.5</v>
      </c>
      <c r="AG58" s="5">
        <f t="shared" ref="AG58" si="62">ROUND(AF58*0.35,2)</f>
        <v>96675.43</v>
      </c>
    </row>
    <row r="59" spans="1:33" ht="15" customHeight="1" x14ac:dyDescent="0.25">
      <c r="A59" s="17">
        <f t="shared" si="2"/>
        <v>44723</v>
      </c>
      <c r="B59" s="5">
        <v>0</v>
      </c>
      <c r="C59" s="5">
        <v>148502</v>
      </c>
      <c r="D59" s="5"/>
      <c r="E59" s="5"/>
      <c r="F59" s="5">
        <v>0</v>
      </c>
      <c r="G59" s="5">
        <v>25086</v>
      </c>
      <c r="H59" s="5"/>
      <c r="I59" s="5">
        <v>6375</v>
      </c>
      <c r="J59" s="5"/>
      <c r="K59" s="5"/>
      <c r="L59" s="5"/>
      <c r="M59" s="5">
        <v>27264</v>
      </c>
      <c r="N59" s="5"/>
      <c r="O59" s="5"/>
      <c r="P59" s="5">
        <v>0</v>
      </c>
      <c r="Q59" s="5"/>
      <c r="R59" s="5"/>
      <c r="S59" s="5">
        <v>16698</v>
      </c>
      <c r="T59" s="5"/>
      <c r="U59" s="5"/>
      <c r="V59" s="5">
        <v>43162</v>
      </c>
      <c r="W59" s="5"/>
      <c r="X59" s="5"/>
      <c r="Y59" s="5"/>
      <c r="Z59" s="5"/>
      <c r="AA59" s="5">
        <v>7565</v>
      </c>
      <c r="AB59" s="5">
        <v>11255.5</v>
      </c>
      <c r="AC59" s="5">
        <v>0</v>
      </c>
      <c r="AD59" s="5">
        <v>0</v>
      </c>
      <c r="AE59" s="5">
        <v>0</v>
      </c>
      <c r="AF59" s="5">
        <f t="shared" ref="AF59" si="63">SUM(B59:AE59)</f>
        <v>285907.5</v>
      </c>
      <c r="AG59" s="5">
        <f t="shared" ref="AG59" si="64">ROUND(AF59*0.35,2)</f>
        <v>100067.63</v>
      </c>
    </row>
    <row r="60" spans="1:33" ht="15" customHeight="1" x14ac:dyDescent="0.25">
      <c r="A60" s="17">
        <f t="shared" si="2"/>
        <v>44730</v>
      </c>
      <c r="B60" s="5">
        <v>0</v>
      </c>
      <c r="C60" s="5">
        <v>195724</v>
      </c>
      <c r="D60" s="5"/>
      <c r="E60" s="5"/>
      <c r="F60" s="5">
        <v>0</v>
      </c>
      <c r="G60" s="5">
        <v>-39494</v>
      </c>
      <c r="H60" s="5"/>
      <c r="I60" s="5">
        <v>33891</v>
      </c>
      <c r="J60" s="5"/>
      <c r="K60" s="5"/>
      <c r="L60" s="5"/>
      <c r="M60" s="5">
        <v>38509</v>
      </c>
      <c r="N60" s="5"/>
      <c r="O60" s="5"/>
      <c r="P60" s="5">
        <v>0</v>
      </c>
      <c r="Q60" s="5"/>
      <c r="R60" s="5"/>
      <c r="S60" s="5">
        <v>16008</v>
      </c>
      <c r="T60" s="5"/>
      <c r="U60" s="5"/>
      <c r="V60" s="5">
        <v>56557</v>
      </c>
      <c r="W60" s="5"/>
      <c r="X60" s="5"/>
      <c r="Y60" s="5"/>
      <c r="Z60" s="5"/>
      <c r="AA60" s="5">
        <v>15209</v>
      </c>
      <c r="AB60" s="5">
        <v>9492</v>
      </c>
      <c r="AC60" s="5">
        <v>0</v>
      </c>
      <c r="AD60" s="5">
        <v>0</v>
      </c>
      <c r="AE60" s="5">
        <v>0</v>
      </c>
      <c r="AF60" s="5">
        <f t="shared" ref="AF60" si="65">SUM(B60:AE60)</f>
        <v>325896</v>
      </c>
      <c r="AG60" s="5">
        <f t="shared" ref="AG60" si="66">ROUND(AF60*0.35,2)</f>
        <v>114063.6</v>
      </c>
    </row>
    <row r="61" spans="1:33" ht="15" customHeight="1" x14ac:dyDescent="0.25">
      <c r="A61" s="17">
        <f t="shared" si="2"/>
        <v>44737</v>
      </c>
      <c r="B61" s="5">
        <v>0</v>
      </c>
      <c r="C61" s="5">
        <v>131399</v>
      </c>
      <c r="D61" s="5"/>
      <c r="E61" s="5"/>
      <c r="F61" s="5">
        <v>0</v>
      </c>
      <c r="G61" s="5">
        <v>9258</v>
      </c>
      <c r="H61" s="5"/>
      <c r="I61" s="5">
        <v>25650</v>
      </c>
      <c r="J61" s="5"/>
      <c r="K61" s="5"/>
      <c r="L61" s="5"/>
      <c r="M61" s="5">
        <v>25663</v>
      </c>
      <c r="N61" s="5"/>
      <c r="O61" s="5"/>
      <c r="P61" s="5">
        <v>0</v>
      </c>
      <c r="Q61" s="5"/>
      <c r="R61" s="5"/>
      <c r="S61" s="5">
        <v>17362</v>
      </c>
      <c r="T61" s="5"/>
      <c r="U61" s="5"/>
      <c r="V61" s="5">
        <v>51168</v>
      </c>
      <c r="W61" s="5"/>
      <c r="X61" s="5"/>
      <c r="Y61" s="5"/>
      <c r="Z61" s="5"/>
      <c r="AA61" s="5">
        <v>18328</v>
      </c>
      <c r="AB61" s="5">
        <v>-3294</v>
      </c>
      <c r="AC61" s="5">
        <v>0</v>
      </c>
      <c r="AD61" s="5">
        <v>0</v>
      </c>
      <c r="AE61" s="5">
        <v>0</v>
      </c>
      <c r="AF61" s="5">
        <f t="shared" ref="AF61" si="67">SUM(B61:AE61)</f>
        <v>275534</v>
      </c>
      <c r="AG61" s="5">
        <f t="shared" ref="AG61" si="68">ROUND(AF61*0.35,2)</f>
        <v>96436.9</v>
      </c>
    </row>
    <row r="62" spans="1:33" ht="15" customHeight="1" x14ac:dyDescent="0.25">
      <c r="A62" s="24" t="s">
        <v>43</v>
      </c>
      <c r="B62" s="5">
        <v>0</v>
      </c>
      <c r="C62" s="5">
        <v>93212</v>
      </c>
      <c r="D62" s="5"/>
      <c r="E62" s="5"/>
      <c r="F62" s="5">
        <v>0</v>
      </c>
      <c r="G62" s="5">
        <v>5914</v>
      </c>
      <c r="H62" s="5"/>
      <c r="I62" s="5">
        <v>-9738</v>
      </c>
      <c r="J62" s="5"/>
      <c r="K62" s="5"/>
      <c r="L62" s="5"/>
      <c r="M62" s="5">
        <v>7477</v>
      </c>
      <c r="N62" s="5"/>
      <c r="O62" s="5"/>
      <c r="P62" s="5">
        <v>0</v>
      </c>
      <c r="Q62" s="5"/>
      <c r="R62" s="5"/>
      <c r="S62" s="5">
        <v>6302</v>
      </c>
      <c r="T62" s="5"/>
      <c r="U62" s="5"/>
      <c r="V62" s="5">
        <v>-17644</v>
      </c>
      <c r="W62" s="5"/>
      <c r="X62" s="5"/>
      <c r="Y62" s="5"/>
      <c r="Z62" s="5"/>
      <c r="AA62" s="5">
        <v>5281.5</v>
      </c>
      <c r="AB62" s="5">
        <v>11417.5</v>
      </c>
      <c r="AC62" s="5">
        <v>0</v>
      </c>
      <c r="AD62" s="5">
        <v>0</v>
      </c>
      <c r="AE62" s="5">
        <v>0</v>
      </c>
      <c r="AF62" s="5">
        <f t="shared" ref="AF62" si="69">SUM(B62:AE62)</f>
        <v>102222</v>
      </c>
      <c r="AG62" s="5">
        <f>ROUND(AF62*0.35,2)+0.01</f>
        <v>35777.71</v>
      </c>
    </row>
    <row r="63" spans="1:33" ht="15" customHeight="1" x14ac:dyDescent="0.25">
      <c r="A63" s="17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ht="15" customHeight="1" thickBot="1" x14ac:dyDescent="0.3">
      <c r="B64" s="6">
        <f t="shared" ref="B64:AG64" si="70">SUM(B10:B63)</f>
        <v>0</v>
      </c>
      <c r="C64" s="6">
        <f t="shared" si="70"/>
        <v>9214323.5</v>
      </c>
      <c r="D64" s="6">
        <f t="shared" si="70"/>
        <v>0</v>
      </c>
      <c r="E64" s="6">
        <f t="shared" si="70"/>
        <v>0</v>
      </c>
      <c r="F64" s="6">
        <f t="shared" si="70"/>
        <v>367561</v>
      </c>
      <c r="G64" s="6">
        <f t="shared" si="70"/>
        <v>424982</v>
      </c>
      <c r="H64" s="6">
        <f t="shared" si="70"/>
        <v>0</v>
      </c>
      <c r="I64" s="6">
        <f t="shared" si="70"/>
        <v>1233358</v>
      </c>
      <c r="J64" s="6">
        <f t="shared" si="70"/>
        <v>0</v>
      </c>
      <c r="K64" s="6">
        <f t="shared" si="70"/>
        <v>0</v>
      </c>
      <c r="L64" s="6">
        <f t="shared" si="70"/>
        <v>0</v>
      </c>
      <c r="M64" s="6">
        <f t="shared" si="70"/>
        <v>588817</v>
      </c>
      <c r="N64" s="6">
        <f t="shared" si="70"/>
        <v>0</v>
      </c>
      <c r="O64" s="6">
        <f t="shared" si="70"/>
        <v>0</v>
      </c>
      <c r="P64" s="6">
        <f t="shared" si="70"/>
        <v>884777</v>
      </c>
      <c r="Q64" s="6">
        <f t="shared" si="70"/>
        <v>0</v>
      </c>
      <c r="R64" s="6">
        <f t="shared" si="70"/>
        <v>0</v>
      </c>
      <c r="S64" s="6">
        <f t="shared" si="70"/>
        <v>865871</v>
      </c>
      <c r="T64" s="6">
        <f t="shared" si="70"/>
        <v>0</v>
      </c>
      <c r="U64" s="6">
        <f t="shared" si="70"/>
        <v>0</v>
      </c>
      <c r="V64" s="6">
        <f t="shared" si="70"/>
        <v>3198950</v>
      </c>
      <c r="W64" s="6">
        <f t="shared" si="70"/>
        <v>0</v>
      </c>
      <c r="X64" s="6">
        <f t="shared" si="70"/>
        <v>0</v>
      </c>
      <c r="Y64" s="6">
        <f t="shared" si="70"/>
        <v>0</v>
      </c>
      <c r="Z64" s="6">
        <f t="shared" si="70"/>
        <v>0</v>
      </c>
      <c r="AA64" s="6">
        <f>SUM(AA10:AA63)</f>
        <v>323688.5</v>
      </c>
      <c r="AB64" s="6">
        <f t="shared" si="70"/>
        <v>249242</v>
      </c>
      <c r="AC64" s="6">
        <f t="shared" si="70"/>
        <v>661679.5</v>
      </c>
      <c r="AD64" s="6">
        <f t="shared" si="70"/>
        <v>0</v>
      </c>
      <c r="AE64" s="6">
        <f t="shared" si="70"/>
        <v>0</v>
      </c>
      <c r="AF64" s="6">
        <f t="shared" si="70"/>
        <v>18013249.5</v>
      </c>
      <c r="AG64" s="6">
        <f t="shared" si="70"/>
        <v>6304637.4599999981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G8"/>
    <mergeCell ref="A1:AG1"/>
  </mergeCells>
  <pageMargins left="0.25" right="0.25" top="0.25" bottom="0.25" header="0" footer="0"/>
  <pageSetup paperSize="5" scale="35" orientation="landscape" r:id="rId1"/>
  <ignoredErrors>
    <ignoredError sqref="AF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7"/>
  <sheetViews>
    <sheetView zoomScaleNormal="100" workbookViewId="0">
      <pane ySplit="7" topLeftCell="A36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3.7109375" style="2" hidden="1" customWidth="1"/>
    <col min="3" max="3" width="15.28515625" style="2" bestFit="1" customWidth="1"/>
    <col min="4" max="4" width="14.28515625" style="2" bestFit="1" customWidth="1"/>
    <col min="5" max="5" width="13.7109375" style="2" customWidth="1"/>
    <col min="6" max="6" width="13.7109375" style="2" hidden="1" customWidth="1"/>
    <col min="7" max="7" width="14.28515625" style="2" bestFit="1" customWidth="1"/>
    <col min="8" max="8" width="14.28515625" style="2" customWidth="1"/>
    <col min="9" max="9" width="13.7109375" style="2" hidden="1" customWidth="1"/>
    <col min="10" max="11" width="14.28515625" style="2" bestFit="1" customWidth="1"/>
    <col min="12" max="12" width="13.7109375" style="2" customWidth="1"/>
    <col min="13" max="13" width="13.7109375" style="2" hidden="1" customWidth="1"/>
    <col min="14" max="15" width="14.28515625" style="2" bestFit="1" customWidth="1"/>
    <col min="16" max="16" width="14.28515625" style="2" customWidth="1"/>
    <col min="17" max="19" width="14.28515625" style="2" bestFit="1" customWidth="1"/>
    <col min="20" max="20" width="13.7109375" style="2" hidden="1" customWidth="1"/>
    <col min="21" max="22" width="14.28515625" style="2" bestFit="1" customWidth="1"/>
    <col min="23" max="23" width="13.7109375" style="2" hidden="1" customWidth="1"/>
    <col min="24" max="24" width="14.28515625" style="2" bestFit="1" customWidth="1"/>
    <col min="25" max="28" width="14.28515625" style="2" hidden="1" customWidth="1"/>
    <col min="29" max="29" width="14.28515625" style="2" bestFit="1" customWidth="1"/>
    <col min="30" max="30" width="13.7109375" style="2" customWidth="1"/>
    <col min="31" max="31" width="14.28515625" style="2" bestFit="1" customWidth="1"/>
    <col min="32" max="33" width="15.28515625" style="2" bestFit="1" customWidth="1"/>
    <col min="34" max="16384" width="10.7109375" style="2"/>
  </cols>
  <sheetData>
    <row r="1" spans="1:33" ht="15" customHeight="1" x14ac:dyDescent="0.25">
      <c r="A1" s="29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3" ht="15" customHeight="1" x14ac:dyDescent="0.25">
      <c r="B2" s="12"/>
      <c r="C2" s="12"/>
      <c r="D2" s="12"/>
      <c r="E2" s="12"/>
      <c r="F2" s="15"/>
      <c r="G2" s="12"/>
      <c r="H2" s="12"/>
      <c r="I2" s="12"/>
      <c r="J2" s="12"/>
      <c r="K2" s="12"/>
      <c r="L2" s="12"/>
      <c r="M2" s="18"/>
      <c r="N2" s="14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22"/>
      <c r="AA2" s="18"/>
      <c r="AB2" s="20"/>
      <c r="AC2" s="12"/>
      <c r="AD2" s="12"/>
      <c r="AE2" s="12"/>
      <c r="AF2" s="12"/>
      <c r="AG2" s="12"/>
    </row>
    <row r="3" spans="1:33" s="10" customFormat="1" ht="38.25" x14ac:dyDescent="0.2">
      <c r="A3" s="7"/>
      <c r="B3" s="8" t="s">
        <v>0</v>
      </c>
      <c r="C3" s="8" t="s">
        <v>1</v>
      </c>
      <c r="D3" s="9" t="s">
        <v>2</v>
      </c>
      <c r="E3" s="9" t="s">
        <v>30</v>
      </c>
      <c r="F3" s="9" t="s">
        <v>38</v>
      </c>
      <c r="G3" s="8" t="s">
        <v>3</v>
      </c>
      <c r="H3" s="9" t="s">
        <v>4</v>
      </c>
      <c r="I3" s="9" t="s">
        <v>5</v>
      </c>
      <c r="J3" s="9" t="s">
        <v>6</v>
      </c>
      <c r="K3" s="9" t="s">
        <v>7</v>
      </c>
      <c r="L3" s="8" t="s">
        <v>8</v>
      </c>
      <c r="M3" s="9" t="s">
        <v>40</v>
      </c>
      <c r="N3" s="9" t="s">
        <v>31</v>
      </c>
      <c r="O3" s="9" t="s">
        <v>9</v>
      </c>
      <c r="P3" s="9" t="s">
        <v>10</v>
      </c>
      <c r="Q3" s="8" t="s">
        <v>11</v>
      </c>
      <c r="R3" s="8" t="s">
        <v>12</v>
      </c>
      <c r="S3" s="8" t="s">
        <v>13</v>
      </c>
      <c r="T3" s="9" t="s">
        <v>14</v>
      </c>
      <c r="U3" s="9" t="s">
        <v>15</v>
      </c>
      <c r="V3" s="8" t="s">
        <v>16</v>
      </c>
      <c r="W3" s="9" t="s">
        <v>17</v>
      </c>
      <c r="X3" s="8" t="s">
        <v>18</v>
      </c>
      <c r="Y3" s="9" t="s">
        <v>19</v>
      </c>
      <c r="Z3" s="9" t="s">
        <v>42</v>
      </c>
      <c r="AA3" s="9" t="s">
        <v>39</v>
      </c>
      <c r="AB3" s="9" t="s">
        <v>41</v>
      </c>
      <c r="AC3" s="9" t="s">
        <v>20</v>
      </c>
      <c r="AD3" s="9" t="s">
        <v>22</v>
      </c>
      <c r="AE3" s="9" t="s">
        <v>21</v>
      </c>
      <c r="AF3" s="8" t="s">
        <v>23</v>
      </c>
      <c r="AG3" s="8" t="s">
        <v>25</v>
      </c>
    </row>
    <row r="4" spans="1:33" s="12" customFormat="1" ht="15" customHeight="1" x14ac:dyDescent="0.25">
      <c r="A4" s="3"/>
      <c r="C4" s="12">
        <v>26</v>
      </c>
      <c r="D4" s="12">
        <v>6</v>
      </c>
      <c r="E4" s="12">
        <v>0</v>
      </c>
      <c r="F4" s="15"/>
      <c r="G4" s="21">
        <v>2</v>
      </c>
      <c r="H4" s="21">
        <v>18</v>
      </c>
      <c r="J4" s="12">
        <v>2</v>
      </c>
      <c r="K4" s="12">
        <v>3</v>
      </c>
      <c r="L4" s="12">
        <v>0</v>
      </c>
      <c r="M4" s="18"/>
      <c r="N4" s="14">
        <v>2</v>
      </c>
      <c r="O4" s="12">
        <v>5</v>
      </c>
      <c r="P4" s="12">
        <v>2</v>
      </c>
      <c r="Q4" s="12">
        <v>1</v>
      </c>
      <c r="R4" s="12">
        <v>2</v>
      </c>
      <c r="S4" s="12">
        <v>12</v>
      </c>
      <c r="T4" s="12">
        <v>0</v>
      </c>
      <c r="U4" s="12">
        <v>18</v>
      </c>
      <c r="V4" s="12">
        <v>5</v>
      </c>
      <c r="X4" s="12">
        <v>2</v>
      </c>
      <c r="Z4" s="22"/>
      <c r="AA4" s="18"/>
      <c r="AB4" s="20">
        <v>0</v>
      </c>
      <c r="AC4" s="12">
        <v>5</v>
      </c>
      <c r="AD4" s="12">
        <v>2</v>
      </c>
      <c r="AE4" s="12">
        <v>3</v>
      </c>
      <c r="AF4" s="12">
        <f>SUM(B4:AE4)</f>
        <v>116</v>
      </c>
    </row>
    <row r="6" spans="1:33" ht="15" customHeight="1" x14ac:dyDescent="0.25">
      <c r="A6" s="16" t="s">
        <v>34</v>
      </c>
      <c r="B6" s="5">
        <v>0</v>
      </c>
      <c r="C6" s="5">
        <v>14337053.5</v>
      </c>
      <c r="D6" s="5">
        <v>3962600.5</v>
      </c>
      <c r="E6" s="5">
        <v>282059</v>
      </c>
      <c r="F6" s="5">
        <v>0</v>
      </c>
      <c r="G6" s="5">
        <v>3703205</v>
      </c>
      <c r="H6" s="5">
        <v>0</v>
      </c>
      <c r="I6" s="5">
        <v>0</v>
      </c>
      <c r="J6" s="5">
        <v>1120557</v>
      </c>
      <c r="K6" s="5">
        <v>1262891</v>
      </c>
      <c r="L6" s="5">
        <v>469392</v>
      </c>
      <c r="M6" s="5">
        <v>0</v>
      </c>
      <c r="N6" s="5">
        <v>428354.25</v>
      </c>
      <c r="O6" s="5">
        <v>5754675</v>
      </c>
      <c r="P6" s="5">
        <v>0</v>
      </c>
      <c r="Q6" s="5">
        <v>721061.5</v>
      </c>
      <c r="R6" s="5">
        <v>639776.5</v>
      </c>
      <c r="S6" s="5">
        <v>488105</v>
      </c>
      <c r="T6" s="5">
        <v>0</v>
      </c>
      <c r="U6" s="5">
        <v>3222896.5</v>
      </c>
      <c r="V6" s="5">
        <v>3143087</v>
      </c>
      <c r="W6" s="5">
        <v>0</v>
      </c>
      <c r="X6" s="5">
        <v>1486452.25</v>
      </c>
      <c r="Y6" s="5">
        <v>0</v>
      </c>
      <c r="Z6" s="5">
        <v>0</v>
      </c>
      <c r="AA6" s="5">
        <v>0</v>
      </c>
      <c r="AB6" s="5">
        <v>0</v>
      </c>
      <c r="AC6" s="5">
        <v>2614703</v>
      </c>
      <c r="AD6" s="5">
        <v>0</v>
      </c>
      <c r="AE6" s="5">
        <v>1445061.5</v>
      </c>
      <c r="AF6" s="5">
        <v>45081930.5</v>
      </c>
      <c r="AG6" s="5">
        <v>15778675.73</v>
      </c>
    </row>
    <row r="8" spans="1:33" ht="15" customHeight="1" x14ac:dyDescent="0.25">
      <c r="A8" s="28" t="s">
        <v>36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33" ht="15" customHeight="1" x14ac:dyDescent="0.25">
      <c r="A9" s="1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5" customHeight="1" x14ac:dyDescent="0.25">
      <c r="A10" s="17" t="s">
        <v>35</v>
      </c>
      <c r="B10" s="5">
        <v>0</v>
      </c>
      <c r="C10" s="5">
        <v>130170</v>
      </c>
      <c r="D10" s="5">
        <v>-9478.5</v>
      </c>
      <c r="E10" s="5">
        <v>27610</v>
      </c>
      <c r="F10" s="5">
        <v>0</v>
      </c>
      <c r="G10" s="5">
        <v>26417</v>
      </c>
      <c r="H10" s="5">
        <v>0</v>
      </c>
      <c r="I10" s="5">
        <v>0</v>
      </c>
      <c r="J10" s="5">
        <v>29219</v>
      </c>
      <c r="K10" s="5">
        <v>19941.5</v>
      </c>
      <c r="L10" s="5">
        <v>-10217</v>
      </c>
      <c r="M10" s="5">
        <v>0</v>
      </c>
      <c r="N10" s="5">
        <v>10411.75</v>
      </c>
      <c r="O10" s="5">
        <v>123616.5</v>
      </c>
      <c r="P10" s="5">
        <v>0</v>
      </c>
      <c r="Q10" s="5">
        <v>27074</v>
      </c>
      <c r="R10" s="5">
        <v>10638</v>
      </c>
      <c r="S10" s="5">
        <v>37989</v>
      </c>
      <c r="T10" s="5">
        <v>0</v>
      </c>
      <c r="U10" s="5">
        <v>-32488</v>
      </c>
      <c r="V10" s="5">
        <v>71703</v>
      </c>
      <c r="W10" s="5">
        <v>0</v>
      </c>
      <c r="X10" s="5">
        <v>16940.75</v>
      </c>
      <c r="Y10" s="5">
        <v>0</v>
      </c>
      <c r="Z10" s="5">
        <v>0</v>
      </c>
      <c r="AA10" s="5">
        <v>0</v>
      </c>
      <c r="AB10" s="5">
        <v>0</v>
      </c>
      <c r="AC10" s="5">
        <v>30351</v>
      </c>
      <c r="AD10" s="5">
        <v>0</v>
      </c>
      <c r="AE10" s="5">
        <v>36450</v>
      </c>
      <c r="AF10" s="5">
        <f t="shared" ref="AF10:AF29" si="0">SUM(B10:AE10)</f>
        <v>546348</v>
      </c>
      <c r="AG10" s="5">
        <f>ROUND(AF10*0.35,2)-0.01</f>
        <v>191221.78999999998</v>
      </c>
    </row>
    <row r="11" spans="1:33" ht="15" customHeight="1" x14ac:dyDescent="0.25">
      <c r="A11" s="17">
        <v>44387</v>
      </c>
      <c r="B11" s="5">
        <v>0</v>
      </c>
      <c r="C11" s="5">
        <v>310178.5</v>
      </c>
      <c r="D11" s="5">
        <v>114549.5</v>
      </c>
      <c r="E11" s="5">
        <v>30238</v>
      </c>
      <c r="F11" s="5">
        <v>0</v>
      </c>
      <c r="G11" s="5">
        <v>72589</v>
      </c>
      <c r="H11" s="5">
        <v>0</v>
      </c>
      <c r="I11" s="5">
        <v>0</v>
      </c>
      <c r="J11" s="5">
        <v>33986</v>
      </c>
      <c r="K11" s="5">
        <v>32767.5</v>
      </c>
      <c r="L11" s="5">
        <v>-4207</v>
      </c>
      <c r="M11" s="5">
        <v>0</v>
      </c>
      <c r="N11" s="5">
        <v>29081.5</v>
      </c>
      <c r="O11" s="5">
        <v>175722</v>
      </c>
      <c r="P11" s="5">
        <v>0</v>
      </c>
      <c r="Q11" s="5">
        <v>10597.5</v>
      </c>
      <c r="R11" s="5">
        <v>35776</v>
      </c>
      <c r="S11" s="5">
        <v>52672</v>
      </c>
      <c r="T11" s="5">
        <v>0</v>
      </c>
      <c r="U11" s="5">
        <v>-1599.25</v>
      </c>
      <c r="V11" s="5">
        <v>147765</v>
      </c>
      <c r="W11" s="5">
        <v>0</v>
      </c>
      <c r="X11" s="5">
        <v>21019</v>
      </c>
      <c r="Y11" s="5">
        <v>0</v>
      </c>
      <c r="Z11" s="5">
        <v>0</v>
      </c>
      <c r="AA11" s="5">
        <v>0</v>
      </c>
      <c r="AB11" s="5">
        <v>0</v>
      </c>
      <c r="AC11" s="5">
        <v>51558</v>
      </c>
      <c r="AD11" s="5">
        <v>0</v>
      </c>
      <c r="AE11" s="5">
        <v>48399</v>
      </c>
      <c r="AF11" s="5">
        <f t="shared" si="0"/>
        <v>1161092.25</v>
      </c>
      <c r="AG11" s="5">
        <f t="shared" ref="AG11:AG16" si="1">ROUND(AF11*0.35,2)</f>
        <v>406382.29</v>
      </c>
    </row>
    <row r="12" spans="1:33" ht="15" customHeight="1" x14ac:dyDescent="0.25">
      <c r="A12" s="17">
        <f t="shared" ref="A12:A61" si="2">A11+7</f>
        <v>44394</v>
      </c>
      <c r="B12" s="5">
        <v>0</v>
      </c>
      <c r="C12" s="5">
        <v>310147.5</v>
      </c>
      <c r="D12" s="5">
        <v>233872.5</v>
      </c>
      <c r="E12" s="5">
        <v>25638</v>
      </c>
      <c r="F12" s="5">
        <v>0</v>
      </c>
      <c r="G12" s="5">
        <v>58314</v>
      </c>
      <c r="H12" s="5">
        <v>0</v>
      </c>
      <c r="I12" s="5">
        <v>0</v>
      </c>
      <c r="J12" s="5">
        <v>45107</v>
      </c>
      <c r="K12" s="5">
        <v>38765</v>
      </c>
      <c r="L12" s="5">
        <v>37524</v>
      </c>
      <c r="M12" s="5">
        <v>0</v>
      </c>
      <c r="N12" s="5">
        <v>-24278</v>
      </c>
      <c r="O12" s="5">
        <v>153800.5</v>
      </c>
      <c r="P12" s="5">
        <v>0</v>
      </c>
      <c r="Q12" s="5">
        <v>29612.5</v>
      </c>
      <c r="R12" s="5">
        <v>21813.5</v>
      </c>
      <c r="S12" s="5">
        <v>50227</v>
      </c>
      <c r="T12" s="5">
        <v>0</v>
      </c>
      <c r="U12" s="5">
        <v>485</v>
      </c>
      <c r="V12" s="5">
        <v>99975.5</v>
      </c>
      <c r="W12" s="5">
        <v>0</v>
      </c>
      <c r="X12" s="5">
        <v>31418.75</v>
      </c>
      <c r="Y12" s="5">
        <v>0</v>
      </c>
      <c r="Z12" s="5">
        <v>0</v>
      </c>
      <c r="AA12" s="5">
        <v>0</v>
      </c>
      <c r="AB12" s="5">
        <v>0</v>
      </c>
      <c r="AC12" s="5">
        <v>61900</v>
      </c>
      <c r="AD12" s="5">
        <v>0</v>
      </c>
      <c r="AE12" s="5">
        <v>23534</v>
      </c>
      <c r="AF12" s="5">
        <f t="shared" si="0"/>
        <v>1197856.75</v>
      </c>
      <c r="AG12" s="5">
        <f t="shared" si="1"/>
        <v>419249.86</v>
      </c>
    </row>
    <row r="13" spans="1:33" ht="15" customHeight="1" x14ac:dyDescent="0.25">
      <c r="A13" s="17">
        <f t="shared" si="2"/>
        <v>44401</v>
      </c>
      <c r="B13" s="5">
        <v>0</v>
      </c>
      <c r="C13" s="5">
        <v>368380</v>
      </c>
      <c r="D13" s="5">
        <v>197522.5</v>
      </c>
      <c r="E13" s="5">
        <v>4240</v>
      </c>
      <c r="F13" s="5"/>
      <c r="G13" s="5">
        <v>94271</v>
      </c>
      <c r="H13" s="5"/>
      <c r="I13" s="5"/>
      <c r="J13" s="5">
        <v>41080</v>
      </c>
      <c r="K13" s="5">
        <v>61648.5</v>
      </c>
      <c r="L13" s="5">
        <v>12730</v>
      </c>
      <c r="M13" s="5">
        <v>0</v>
      </c>
      <c r="N13" s="5">
        <v>165701.25</v>
      </c>
      <c r="O13" s="5">
        <v>92132</v>
      </c>
      <c r="P13" s="5">
        <v>0</v>
      </c>
      <c r="Q13" s="5">
        <v>22491</v>
      </c>
      <c r="R13" s="5">
        <v>9036</v>
      </c>
      <c r="S13" s="5">
        <v>54326</v>
      </c>
      <c r="T13" s="5">
        <v>0</v>
      </c>
      <c r="U13" s="5">
        <v>54345.5</v>
      </c>
      <c r="V13" s="5">
        <v>58950.5</v>
      </c>
      <c r="W13" s="5"/>
      <c r="X13" s="5">
        <v>55860</v>
      </c>
      <c r="Y13" s="5">
        <v>0</v>
      </c>
      <c r="Z13" s="5">
        <v>0</v>
      </c>
      <c r="AA13" s="5">
        <v>0</v>
      </c>
      <c r="AB13" s="5">
        <v>0</v>
      </c>
      <c r="AC13" s="5">
        <v>75606</v>
      </c>
      <c r="AD13" s="5">
        <v>0</v>
      </c>
      <c r="AE13" s="5">
        <v>47515</v>
      </c>
      <c r="AF13" s="5">
        <f t="shared" si="0"/>
        <v>1415835.25</v>
      </c>
      <c r="AG13" s="5">
        <f t="shared" si="1"/>
        <v>495542.34</v>
      </c>
    </row>
    <row r="14" spans="1:33" ht="15" customHeight="1" x14ac:dyDescent="0.25">
      <c r="A14" s="17">
        <f t="shared" si="2"/>
        <v>44408</v>
      </c>
      <c r="B14" s="5">
        <v>0</v>
      </c>
      <c r="C14" s="5">
        <v>214930.5</v>
      </c>
      <c r="D14" s="5">
        <v>79315</v>
      </c>
      <c r="E14" s="5">
        <v>44210</v>
      </c>
      <c r="F14" s="5"/>
      <c r="G14" s="5">
        <v>69230</v>
      </c>
      <c r="H14" s="5"/>
      <c r="I14" s="5"/>
      <c r="J14" s="5">
        <v>15105</v>
      </c>
      <c r="K14" s="5">
        <v>35254.5</v>
      </c>
      <c r="L14" s="5">
        <v>18791</v>
      </c>
      <c r="M14" s="5">
        <v>0</v>
      </c>
      <c r="N14" s="5">
        <v>239848.25</v>
      </c>
      <c r="O14" s="5">
        <v>123214.25</v>
      </c>
      <c r="P14" s="5">
        <v>0</v>
      </c>
      <c r="Q14" s="5">
        <v>16389</v>
      </c>
      <c r="R14" s="5">
        <v>10580.25</v>
      </c>
      <c r="S14" s="5">
        <v>54554</v>
      </c>
      <c r="T14" s="5">
        <v>0</v>
      </c>
      <c r="U14" s="5">
        <v>91363.25</v>
      </c>
      <c r="V14" s="5">
        <v>153054.5</v>
      </c>
      <c r="W14" s="5"/>
      <c r="X14" s="5">
        <v>20825.75</v>
      </c>
      <c r="Y14" s="5">
        <v>0</v>
      </c>
      <c r="Z14" s="5">
        <v>0</v>
      </c>
      <c r="AA14" s="5">
        <v>0</v>
      </c>
      <c r="AB14" s="5">
        <v>0</v>
      </c>
      <c r="AC14" s="5">
        <v>100190.5</v>
      </c>
      <c r="AD14" s="5">
        <v>0</v>
      </c>
      <c r="AE14" s="5">
        <v>47348.5</v>
      </c>
      <c r="AF14" s="5">
        <f t="shared" si="0"/>
        <v>1334204.25</v>
      </c>
      <c r="AG14" s="5">
        <f t="shared" si="1"/>
        <v>466971.49</v>
      </c>
    </row>
    <row r="15" spans="1:33" ht="15" customHeight="1" x14ac:dyDescent="0.25">
      <c r="A15" s="17">
        <f t="shared" si="2"/>
        <v>44415</v>
      </c>
      <c r="B15" s="5">
        <v>0</v>
      </c>
      <c r="C15" s="5">
        <v>320500.5</v>
      </c>
      <c r="D15" s="5">
        <v>99269</v>
      </c>
      <c r="E15" s="5">
        <v>27098</v>
      </c>
      <c r="F15" s="5"/>
      <c r="G15" s="5">
        <v>87168</v>
      </c>
      <c r="H15" s="5">
        <v>0</v>
      </c>
      <c r="I15" s="5"/>
      <c r="J15" s="5">
        <v>29662</v>
      </c>
      <c r="K15" s="5">
        <v>38492</v>
      </c>
      <c r="L15" s="5">
        <v>-27758</v>
      </c>
      <c r="M15" s="5">
        <v>0</v>
      </c>
      <c r="N15" s="5">
        <v>85679.75</v>
      </c>
      <c r="O15" s="5">
        <v>200231.25</v>
      </c>
      <c r="P15" s="5">
        <v>0</v>
      </c>
      <c r="Q15" s="5">
        <v>15092</v>
      </c>
      <c r="R15" s="5">
        <v>15418.25</v>
      </c>
      <c r="S15" s="5">
        <v>55923</v>
      </c>
      <c r="T15" s="5">
        <v>0</v>
      </c>
      <c r="U15" s="5">
        <v>63782</v>
      </c>
      <c r="V15" s="5">
        <v>86951.5</v>
      </c>
      <c r="W15" s="5"/>
      <c r="X15" s="5">
        <v>21316.5</v>
      </c>
      <c r="Y15" s="5">
        <v>0</v>
      </c>
      <c r="Z15" s="5">
        <v>0</v>
      </c>
      <c r="AA15" s="5">
        <v>0</v>
      </c>
      <c r="AB15" s="5">
        <v>0</v>
      </c>
      <c r="AC15" s="5">
        <v>60337.5</v>
      </c>
      <c r="AD15" s="5">
        <v>0</v>
      </c>
      <c r="AE15" s="5">
        <v>42367</v>
      </c>
      <c r="AF15" s="5">
        <f t="shared" si="0"/>
        <v>1221530.25</v>
      </c>
      <c r="AG15" s="5">
        <f t="shared" si="1"/>
        <v>427535.59</v>
      </c>
    </row>
    <row r="16" spans="1:33" ht="15" customHeight="1" x14ac:dyDescent="0.25">
      <c r="A16" s="17">
        <f t="shared" si="2"/>
        <v>44422</v>
      </c>
      <c r="B16" s="5">
        <v>0</v>
      </c>
      <c r="C16" s="5">
        <v>252939.5</v>
      </c>
      <c r="D16" s="5">
        <v>217414</v>
      </c>
      <c r="E16" s="5">
        <v>10064</v>
      </c>
      <c r="F16" s="5"/>
      <c r="G16" s="5">
        <v>133537</v>
      </c>
      <c r="H16" s="5">
        <v>0</v>
      </c>
      <c r="I16" s="5"/>
      <c r="J16" s="5">
        <v>35300</v>
      </c>
      <c r="K16" s="5">
        <v>50963</v>
      </c>
      <c r="L16" s="5">
        <v>16958</v>
      </c>
      <c r="M16" s="5">
        <v>0</v>
      </c>
      <c r="N16" s="5">
        <v>-30882.25</v>
      </c>
      <c r="O16" s="5">
        <v>125026.5</v>
      </c>
      <c r="P16" s="5">
        <v>0</v>
      </c>
      <c r="Q16" s="5">
        <v>16071</v>
      </c>
      <c r="R16" s="5">
        <v>41904.25</v>
      </c>
      <c r="S16" s="5">
        <v>49587</v>
      </c>
      <c r="T16" s="5">
        <v>0</v>
      </c>
      <c r="U16" s="5">
        <v>64952.75</v>
      </c>
      <c r="V16" s="5">
        <v>138146</v>
      </c>
      <c r="W16" s="5"/>
      <c r="X16" s="5">
        <v>-11775.25</v>
      </c>
      <c r="Y16" s="5">
        <v>0</v>
      </c>
      <c r="Z16" s="5">
        <v>0</v>
      </c>
      <c r="AA16" s="5">
        <v>0</v>
      </c>
      <c r="AB16" s="5">
        <v>0</v>
      </c>
      <c r="AC16" s="5">
        <v>61558</v>
      </c>
      <c r="AD16" s="5">
        <v>0</v>
      </c>
      <c r="AE16" s="5">
        <v>17935</v>
      </c>
      <c r="AF16" s="5">
        <f t="shared" si="0"/>
        <v>1189698.5</v>
      </c>
      <c r="AG16" s="5">
        <f t="shared" si="1"/>
        <v>416394.48</v>
      </c>
    </row>
    <row r="17" spans="1:33" ht="15" customHeight="1" x14ac:dyDescent="0.25">
      <c r="A17" s="17">
        <f t="shared" si="2"/>
        <v>44429</v>
      </c>
      <c r="B17" s="5">
        <v>0</v>
      </c>
      <c r="C17" s="5">
        <v>330863.5</v>
      </c>
      <c r="D17" s="5">
        <v>134372</v>
      </c>
      <c r="E17" s="5">
        <v>37388</v>
      </c>
      <c r="F17" s="5"/>
      <c r="G17" s="5">
        <v>39546</v>
      </c>
      <c r="H17" s="5">
        <v>0</v>
      </c>
      <c r="I17" s="5"/>
      <c r="J17" s="5">
        <v>44840</v>
      </c>
      <c r="K17" s="5">
        <v>58750</v>
      </c>
      <c r="L17" s="5">
        <v>9536</v>
      </c>
      <c r="M17" s="5"/>
      <c r="N17" s="5">
        <v>17065.5</v>
      </c>
      <c r="O17" s="5">
        <v>163624.5</v>
      </c>
      <c r="P17" s="5">
        <v>0</v>
      </c>
      <c r="Q17" s="5">
        <v>13560</v>
      </c>
      <c r="R17" s="5">
        <v>47026.5</v>
      </c>
      <c r="S17" s="5">
        <v>53176</v>
      </c>
      <c r="T17" s="5">
        <v>0</v>
      </c>
      <c r="U17" s="5">
        <v>76905.5</v>
      </c>
      <c r="V17" s="5">
        <v>68693</v>
      </c>
      <c r="W17" s="5"/>
      <c r="X17" s="5">
        <v>35441.5</v>
      </c>
      <c r="Y17" s="5"/>
      <c r="Z17" s="5">
        <v>0</v>
      </c>
      <c r="AA17" s="5"/>
      <c r="AB17" s="5">
        <v>0</v>
      </c>
      <c r="AC17" s="5">
        <v>77765</v>
      </c>
      <c r="AD17" s="5">
        <v>0</v>
      </c>
      <c r="AE17" s="5">
        <v>48464</v>
      </c>
      <c r="AF17" s="5">
        <f t="shared" si="0"/>
        <v>1257017</v>
      </c>
      <c r="AG17" s="5">
        <f t="shared" ref="AG17" si="3">ROUND(AF17*0.35,2)</f>
        <v>439955.95</v>
      </c>
    </row>
    <row r="18" spans="1:33" ht="15" customHeight="1" x14ac:dyDescent="0.25">
      <c r="A18" s="17">
        <f t="shared" si="2"/>
        <v>44436</v>
      </c>
      <c r="B18" s="5">
        <v>0</v>
      </c>
      <c r="C18" s="5">
        <v>365185.5</v>
      </c>
      <c r="D18" s="5">
        <v>18139</v>
      </c>
      <c r="E18" s="5">
        <v>32281</v>
      </c>
      <c r="F18" s="5"/>
      <c r="G18" s="5">
        <v>44648</v>
      </c>
      <c r="H18" s="5">
        <v>0</v>
      </c>
      <c r="I18" s="5"/>
      <c r="J18" s="5">
        <v>27996</v>
      </c>
      <c r="K18" s="5">
        <v>34781</v>
      </c>
      <c r="L18" s="5">
        <v>12280</v>
      </c>
      <c r="M18" s="5"/>
      <c r="N18" s="5">
        <v>18022.5</v>
      </c>
      <c r="O18" s="5">
        <v>88158.5</v>
      </c>
      <c r="P18" s="5">
        <v>0</v>
      </c>
      <c r="Q18" s="5">
        <v>23138.5</v>
      </c>
      <c r="R18" s="5">
        <v>23482.25</v>
      </c>
      <c r="S18" s="5">
        <v>54045</v>
      </c>
      <c r="T18" s="5">
        <v>0</v>
      </c>
      <c r="U18" s="5">
        <v>85404</v>
      </c>
      <c r="V18" s="5">
        <v>72152</v>
      </c>
      <c r="W18" s="5"/>
      <c r="X18" s="5">
        <v>-957.25</v>
      </c>
      <c r="Y18" s="5"/>
      <c r="Z18" s="5">
        <v>0</v>
      </c>
      <c r="AA18" s="5"/>
      <c r="AB18" s="5">
        <v>0</v>
      </c>
      <c r="AC18" s="5">
        <v>82949</v>
      </c>
      <c r="AD18" s="5">
        <v>0</v>
      </c>
      <c r="AE18" s="5">
        <v>45066.5</v>
      </c>
      <c r="AF18" s="5">
        <f t="shared" si="0"/>
        <v>1026771.5</v>
      </c>
      <c r="AG18" s="5">
        <f t="shared" ref="AG18" si="4">ROUND(AF18*0.35,2)</f>
        <v>359370.03</v>
      </c>
    </row>
    <row r="19" spans="1:33" ht="15" customHeight="1" x14ac:dyDescent="0.25">
      <c r="A19" s="17">
        <f t="shared" si="2"/>
        <v>44443</v>
      </c>
      <c r="B19" s="5">
        <v>0</v>
      </c>
      <c r="C19" s="5">
        <v>389310</v>
      </c>
      <c r="D19" s="5">
        <v>114063.5</v>
      </c>
      <c r="E19" s="5">
        <v>29439</v>
      </c>
      <c r="F19" s="5"/>
      <c r="G19" s="5">
        <v>76108</v>
      </c>
      <c r="H19" s="5">
        <v>0</v>
      </c>
      <c r="I19" s="5"/>
      <c r="J19" s="5">
        <v>30603</v>
      </c>
      <c r="K19" s="5">
        <v>26976</v>
      </c>
      <c r="L19" s="5">
        <v>7950</v>
      </c>
      <c r="M19" s="5"/>
      <c r="N19" s="5">
        <v>71954.25</v>
      </c>
      <c r="O19" s="5">
        <v>104126</v>
      </c>
      <c r="P19" s="5">
        <v>0</v>
      </c>
      <c r="Q19" s="5">
        <v>20012</v>
      </c>
      <c r="R19" s="5">
        <v>14810.75</v>
      </c>
      <c r="S19" s="5">
        <v>54310</v>
      </c>
      <c r="T19" s="5">
        <v>0</v>
      </c>
      <c r="U19" s="5">
        <v>102831</v>
      </c>
      <c r="V19" s="5">
        <v>86140</v>
      </c>
      <c r="W19" s="5"/>
      <c r="X19" s="5">
        <v>12575</v>
      </c>
      <c r="Y19" s="5"/>
      <c r="Z19" s="5">
        <v>0</v>
      </c>
      <c r="AA19" s="5"/>
      <c r="AB19" s="5">
        <v>0</v>
      </c>
      <c r="AC19" s="5">
        <v>37998</v>
      </c>
      <c r="AD19" s="5">
        <v>0</v>
      </c>
      <c r="AE19" s="5">
        <v>22959.5</v>
      </c>
      <c r="AF19" s="5">
        <f t="shared" si="0"/>
        <v>1202166</v>
      </c>
      <c r="AG19" s="5">
        <f t="shared" ref="AG19" si="5">ROUND(AF19*0.35,2)</f>
        <v>420758.1</v>
      </c>
    </row>
    <row r="20" spans="1:33" ht="15" customHeight="1" x14ac:dyDescent="0.25">
      <c r="A20" s="17">
        <f t="shared" si="2"/>
        <v>44450</v>
      </c>
      <c r="B20" s="5">
        <v>0</v>
      </c>
      <c r="C20" s="5">
        <v>316572.5</v>
      </c>
      <c r="D20" s="5">
        <v>74110</v>
      </c>
      <c r="E20" s="5">
        <v>26558</v>
      </c>
      <c r="F20" s="5"/>
      <c r="G20" s="5">
        <v>8899</v>
      </c>
      <c r="H20" s="5">
        <v>0</v>
      </c>
      <c r="I20" s="5"/>
      <c r="J20" s="5">
        <v>22479</v>
      </c>
      <c r="K20" s="5">
        <v>50023</v>
      </c>
      <c r="L20" s="5">
        <v>11842</v>
      </c>
      <c r="M20" s="5"/>
      <c r="N20" s="5">
        <v>-76395</v>
      </c>
      <c r="O20" s="5">
        <v>46661.5</v>
      </c>
      <c r="P20" s="5">
        <v>0</v>
      </c>
      <c r="Q20" s="5">
        <v>27668</v>
      </c>
      <c r="R20" s="5">
        <v>25929.5</v>
      </c>
      <c r="S20" s="5">
        <v>57800</v>
      </c>
      <c r="T20" s="5">
        <v>0</v>
      </c>
      <c r="U20" s="5">
        <v>38132.5</v>
      </c>
      <c r="V20" s="5">
        <v>159979</v>
      </c>
      <c r="W20" s="5"/>
      <c r="X20" s="5">
        <v>17453.5</v>
      </c>
      <c r="Y20" s="5"/>
      <c r="Z20" s="5">
        <v>0</v>
      </c>
      <c r="AA20" s="5"/>
      <c r="AB20" s="5">
        <v>0</v>
      </c>
      <c r="AC20" s="5">
        <v>20099</v>
      </c>
      <c r="AD20" s="5">
        <v>0</v>
      </c>
      <c r="AE20" s="5">
        <v>27079</v>
      </c>
      <c r="AF20" s="5">
        <f t="shared" si="0"/>
        <v>854890.5</v>
      </c>
      <c r="AG20" s="5">
        <f t="shared" ref="AG20" si="6">ROUND(AF20*0.35,2)</f>
        <v>299211.68</v>
      </c>
    </row>
    <row r="21" spans="1:33" ht="15" customHeight="1" x14ac:dyDescent="0.25">
      <c r="A21" s="17">
        <f t="shared" si="2"/>
        <v>44457</v>
      </c>
      <c r="B21" s="5">
        <v>0</v>
      </c>
      <c r="C21" s="5">
        <v>373736.5</v>
      </c>
      <c r="D21" s="5">
        <v>64496.5</v>
      </c>
      <c r="E21" s="5">
        <v>49759</v>
      </c>
      <c r="F21" s="5"/>
      <c r="G21" s="5">
        <v>92974</v>
      </c>
      <c r="H21" s="5">
        <v>0</v>
      </c>
      <c r="I21" s="5"/>
      <c r="J21" s="5">
        <v>35752</v>
      </c>
      <c r="K21" s="5">
        <v>58925</v>
      </c>
      <c r="L21" s="5">
        <v>364</v>
      </c>
      <c r="M21" s="5"/>
      <c r="N21" s="5">
        <v>46028.5</v>
      </c>
      <c r="O21" s="5">
        <v>90651</v>
      </c>
      <c r="P21" s="5">
        <v>0</v>
      </c>
      <c r="Q21" s="5">
        <v>26407.5</v>
      </c>
      <c r="R21" s="5">
        <v>46572.5</v>
      </c>
      <c r="S21" s="5">
        <v>53307</v>
      </c>
      <c r="T21" s="5">
        <v>0</v>
      </c>
      <c r="U21" s="5">
        <v>51375.5</v>
      </c>
      <c r="V21" s="5">
        <v>74556</v>
      </c>
      <c r="W21" s="5"/>
      <c r="X21" s="5">
        <v>40893.75</v>
      </c>
      <c r="Y21" s="5"/>
      <c r="Z21" s="5">
        <v>0</v>
      </c>
      <c r="AA21" s="5"/>
      <c r="AB21" s="5">
        <v>0</v>
      </c>
      <c r="AC21" s="5">
        <v>52955</v>
      </c>
      <c r="AD21" s="5">
        <v>0</v>
      </c>
      <c r="AE21" s="5">
        <v>56156</v>
      </c>
      <c r="AF21" s="5">
        <f t="shared" si="0"/>
        <v>1214909.75</v>
      </c>
      <c r="AG21" s="5">
        <f t="shared" ref="AG21" si="7">ROUND(AF21*0.35,2)</f>
        <v>425218.41</v>
      </c>
    </row>
    <row r="22" spans="1:33" ht="15" customHeight="1" x14ac:dyDescent="0.25">
      <c r="A22" s="17">
        <f t="shared" si="2"/>
        <v>44464</v>
      </c>
      <c r="B22" s="5">
        <v>0</v>
      </c>
      <c r="C22" s="5">
        <v>384464.5</v>
      </c>
      <c r="D22" s="5">
        <v>-18553.5</v>
      </c>
      <c r="E22" s="5">
        <v>5415</v>
      </c>
      <c r="F22" s="5"/>
      <c r="G22" s="5">
        <v>150889</v>
      </c>
      <c r="H22" s="5">
        <v>0</v>
      </c>
      <c r="I22" s="5"/>
      <c r="J22" s="5">
        <v>21537</v>
      </c>
      <c r="K22" s="5">
        <v>69415</v>
      </c>
      <c r="L22" s="5">
        <v>12469</v>
      </c>
      <c r="M22" s="5"/>
      <c r="N22" s="5">
        <v>142153</v>
      </c>
      <c r="O22" s="5">
        <v>90777.75</v>
      </c>
      <c r="P22" s="5">
        <v>0</v>
      </c>
      <c r="Q22" s="5">
        <v>28111.5</v>
      </c>
      <c r="R22" s="5">
        <v>18820.25</v>
      </c>
      <c r="S22" s="5">
        <v>51611</v>
      </c>
      <c r="T22" s="5">
        <v>0</v>
      </c>
      <c r="U22" s="5">
        <v>50978</v>
      </c>
      <c r="V22" s="5">
        <v>142196</v>
      </c>
      <c r="W22" s="5"/>
      <c r="X22" s="5">
        <v>7369</v>
      </c>
      <c r="Y22" s="5"/>
      <c r="Z22" s="5">
        <v>0</v>
      </c>
      <c r="AA22" s="5"/>
      <c r="AB22" s="5">
        <v>0</v>
      </c>
      <c r="AC22" s="5">
        <v>94961</v>
      </c>
      <c r="AD22" s="5">
        <v>0</v>
      </c>
      <c r="AE22" s="5">
        <v>26593</v>
      </c>
      <c r="AF22" s="5">
        <f t="shared" si="0"/>
        <v>1279206.5</v>
      </c>
      <c r="AG22" s="5">
        <f t="shared" ref="AG22" si="8">ROUND(AF22*0.35,2)</f>
        <v>447722.28</v>
      </c>
    </row>
    <row r="23" spans="1:33" ht="15" customHeight="1" x14ac:dyDescent="0.25">
      <c r="A23" s="17">
        <f t="shared" si="2"/>
        <v>44471</v>
      </c>
      <c r="B23" s="5">
        <v>0</v>
      </c>
      <c r="C23" s="5">
        <v>312565.5</v>
      </c>
      <c r="D23" s="5">
        <v>-5142.5</v>
      </c>
      <c r="E23" s="5">
        <v>26800</v>
      </c>
      <c r="F23" s="5"/>
      <c r="G23" s="5">
        <v>63927</v>
      </c>
      <c r="H23" s="5">
        <v>0</v>
      </c>
      <c r="I23" s="5"/>
      <c r="J23" s="5">
        <v>48218</v>
      </c>
      <c r="K23" s="5">
        <v>52545</v>
      </c>
      <c r="L23" s="5">
        <v>11148</v>
      </c>
      <c r="M23" s="5"/>
      <c r="N23" s="5">
        <v>26482</v>
      </c>
      <c r="O23" s="5">
        <v>54684</v>
      </c>
      <c r="P23" s="5">
        <v>0</v>
      </c>
      <c r="Q23" s="5">
        <v>21037.5</v>
      </c>
      <c r="R23" s="5">
        <v>21160</v>
      </c>
      <c r="S23" s="5">
        <v>50726</v>
      </c>
      <c r="T23" s="5">
        <v>0</v>
      </c>
      <c r="U23" s="5">
        <v>62325</v>
      </c>
      <c r="V23" s="5">
        <v>78609.5</v>
      </c>
      <c r="W23" s="5"/>
      <c r="X23" s="5">
        <v>15482.25</v>
      </c>
      <c r="Y23" s="5"/>
      <c r="Z23" s="5">
        <v>0</v>
      </c>
      <c r="AA23" s="5"/>
      <c r="AB23" s="5">
        <v>0</v>
      </c>
      <c r="AC23" s="5">
        <v>48256.1</v>
      </c>
      <c r="AD23" s="5">
        <v>0</v>
      </c>
      <c r="AE23" s="5">
        <v>24250.5</v>
      </c>
      <c r="AF23" s="5">
        <f t="shared" si="0"/>
        <v>913073.85</v>
      </c>
      <c r="AG23" s="5">
        <f t="shared" ref="AG23" si="9">ROUND(AF23*0.35,2)</f>
        <v>319575.84999999998</v>
      </c>
    </row>
    <row r="24" spans="1:33" ht="15" customHeight="1" x14ac:dyDescent="0.25">
      <c r="A24" s="17">
        <f t="shared" si="2"/>
        <v>44478</v>
      </c>
      <c r="B24" s="5">
        <v>0</v>
      </c>
      <c r="C24" s="5">
        <v>374096.5</v>
      </c>
      <c r="D24" s="5">
        <v>137276.5</v>
      </c>
      <c r="E24" s="5">
        <v>32093</v>
      </c>
      <c r="F24" s="5"/>
      <c r="G24" s="5">
        <v>173757</v>
      </c>
      <c r="H24" s="5">
        <v>0</v>
      </c>
      <c r="I24" s="5"/>
      <c r="J24" s="5">
        <v>44231</v>
      </c>
      <c r="K24" s="5">
        <v>65636</v>
      </c>
      <c r="L24" s="5">
        <v>15565</v>
      </c>
      <c r="M24" s="5"/>
      <c r="N24" s="5">
        <v>17342.5</v>
      </c>
      <c r="O24" s="5">
        <v>151141</v>
      </c>
      <c r="P24" s="5">
        <v>0</v>
      </c>
      <c r="Q24" s="5">
        <v>32895.5</v>
      </c>
      <c r="R24" s="5">
        <v>29328.5</v>
      </c>
      <c r="S24" s="5">
        <v>55039</v>
      </c>
      <c r="T24" s="5">
        <v>0</v>
      </c>
      <c r="U24" s="5">
        <v>85831.5</v>
      </c>
      <c r="V24" s="5">
        <v>40555.5</v>
      </c>
      <c r="W24" s="5"/>
      <c r="X24" s="5">
        <v>-496</v>
      </c>
      <c r="Y24" s="5"/>
      <c r="Z24" s="5">
        <v>0</v>
      </c>
      <c r="AA24" s="5"/>
      <c r="AB24" s="5">
        <v>0</v>
      </c>
      <c r="AC24" s="5">
        <v>59265</v>
      </c>
      <c r="AD24" s="5">
        <v>0</v>
      </c>
      <c r="AE24" s="5">
        <v>52287.5</v>
      </c>
      <c r="AF24" s="5">
        <f t="shared" si="0"/>
        <v>1365845</v>
      </c>
      <c r="AG24" s="5">
        <f t="shared" ref="AG24" si="10">ROUND(AF24*0.35,2)</f>
        <v>478045.75</v>
      </c>
    </row>
    <row r="25" spans="1:33" ht="15" customHeight="1" x14ac:dyDescent="0.25">
      <c r="A25" s="17">
        <f t="shared" si="2"/>
        <v>44485</v>
      </c>
      <c r="B25" s="5">
        <v>0</v>
      </c>
      <c r="C25" s="5">
        <v>320579</v>
      </c>
      <c r="D25" s="5">
        <v>96895</v>
      </c>
      <c r="E25" s="5">
        <v>33357</v>
      </c>
      <c r="F25" s="5"/>
      <c r="G25" s="5">
        <v>79245</v>
      </c>
      <c r="H25" s="5">
        <v>0</v>
      </c>
      <c r="I25" s="5"/>
      <c r="J25" s="5">
        <v>39939</v>
      </c>
      <c r="K25" s="5">
        <v>12567</v>
      </c>
      <c r="L25" s="5">
        <v>17013</v>
      </c>
      <c r="M25" s="5"/>
      <c r="N25" s="5">
        <v>166223.5</v>
      </c>
      <c r="O25" s="5">
        <v>94787</v>
      </c>
      <c r="P25" s="5">
        <v>0</v>
      </c>
      <c r="Q25" s="5">
        <v>13989</v>
      </c>
      <c r="R25" s="5">
        <v>18183</v>
      </c>
      <c r="S25" s="5">
        <v>59088</v>
      </c>
      <c r="T25" s="5">
        <v>0</v>
      </c>
      <c r="U25" s="5">
        <v>47800.25</v>
      </c>
      <c r="V25" s="5">
        <v>134901.5</v>
      </c>
      <c r="W25" s="5"/>
      <c r="X25" s="5">
        <v>14820</v>
      </c>
      <c r="Y25" s="5"/>
      <c r="Z25" s="5">
        <v>0</v>
      </c>
      <c r="AA25" s="5"/>
      <c r="AB25" s="5">
        <v>0</v>
      </c>
      <c r="AC25" s="5">
        <v>61586</v>
      </c>
      <c r="AD25" s="5">
        <v>0</v>
      </c>
      <c r="AE25" s="5">
        <v>39581</v>
      </c>
      <c r="AF25" s="5">
        <f t="shared" si="0"/>
        <v>1250554.25</v>
      </c>
      <c r="AG25" s="5">
        <f t="shared" ref="AG25" si="11">ROUND(AF25*0.35,2)</f>
        <v>437693.99</v>
      </c>
    </row>
    <row r="26" spans="1:33" ht="15" customHeight="1" x14ac:dyDescent="0.25">
      <c r="A26" s="17">
        <f t="shared" si="2"/>
        <v>44492</v>
      </c>
      <c r="B26" s="5">
        <v>0</v>
      </c>
      <c r="C26" s="5">
        <v>344791.5</v>
      </c>
      <c r="D26" s="5">
        <v>91619</v>
      </c>
      <c r="E26" s="5">
        <v>41980</v>
      </c>
      <c r="F26" s="5"/>
      <c r="G26" s="5">
        <v>64512</v>
      </c>
      <c r="H26" s="5">
        <v>0</v>
      </c>
      <c r="I26" s="5"/>
      <c r="J26" s="5">
        <v>41904</v>
      </c>
      <c r="K26" s="5">
        <v>50920</v>
      </c>
      <c r="L26" s="5">
        <v>11073</v>
      </c>
      <c r="M26" s="5"/>
      <c r="N26" s="5">
        <v>3375.5</v>
      </c>
      <c r="O26" s="5">
        <v>56189.5</v>
      </c>
      <c r="P26" s="5">
        <v>0</v>
      </c>
      <c r="Q26" s="5">
        <v>32334</v>
      </c>
      <c r="R26" s="5">
        <v>17286.25</v>
      </c>
      <c r="S26" s="5">
        <v>53605</v>
      </c>
      <c r="T26" s="5">
        <v>0</v>
      </c>
      <c r="U26" s="5">
        <v>63629</v>
      </c>
      <c r="V26" s="5">
        <v>113378</v>
      </c>
      <c r="W26" s="5"/>
      <c r="X26" s="5">
        <v>4114</v>
      </c>
      <c r="Y26" s="5"/>
      <c r="Z26" s="5">
        <v>0</v>
      </c>
      <c r="AA26" s="5"/>
      <c r="AB26" s="5">
        <v>0</v>
      </c>
      <c r="AC26" s="5">
        <v>74050</v>
      </c>
      <c r="AD26" s="5">
        <v>0</v>
      </c>
      <c r="AE26" s="5">
        <v>60868.5</v>
      </c>
      <c r="AF26" s="5">
        <f t="shared" si="0"/>
        <v>1125629.25</v>
      </c>
      <c r="AG26" s="5">
        <f t="shared" ref="AG26" si="12">ROUND(AF26*0.35,2)</f>
        <v>393970.24</v>
      </c>
    </row>
    <row r="27" spans="1:33" ht="15" customHeight="1" x14ac:dyDescent="0.25">
      <c r="A27" s="17">
        <f t="shared" si="2"/>
        <v>44499</v>
      </c>
      <c r="B27" s="5">
        <v>0</v>
      </c>
      <c r="C27" s="5">
        <v>311850</v>
      </c>
      <c r="D27" s="5">
        <v>152923</v>
      </c>
      <c r="E27" s="5">
        <v>19239</v>
      </c>
      <c r="F27" s="5"/>
      <c r="G27" s="5">
        <v>46251</v>
      </c>
      <c r="H27" s="5">
        <v>0</v>
      </c>
      <c r="I27" s="5"/>
      <c r="J27" s="5">
        <v>24080</v>
      </c>
      <c r="K27" s="5">
        <v>27502</v>
      </c>
      <c r="L27" s="5">
        <v>34983</v>
      </c>
      <c r="M27" s="5"/>
      <c r="N27" s="5">
        <v>13267.25</v>
      </c>
      <c r="O27" s="5">
        <v>110588</v>
      </c>
      <c r="P27" s="5">
        <v>0</v>
      </c>
      <c r="Q27" s="5">
        <v>39140</v>
      </c>
      <c r="R27" s="5">
        <v>31137.25</v>
      </c>
      <c r="S27" s="5">
        <v>57388</v>
      </c>
      <c r="T27" s="5">
        <v>0</v>
      </c>
      <c r="U27" s="5">
        <v>53706.75</v>
      </c>
      <c r="V27" s="5">
        <v>53006.5</v>
      </c>
      <c r="W27" s="5"/>
      <c r="X27" s="5">
        <v>43183.25</v>
      </c>
      <c r="Y27" s="5"/>
      <c r="Z27" s="5">
        <v>0</v>
      </c>
      <c r="AA27" s="5"/>
      <c r="AB27" s="5">
        <v>0</v>
      </c>
      <c r="AC27" s="5">
        <v>31633</v>
      </c>
      <c r="AD27" s="5">
        <v>0</v>
      </c>
      <c r="AE27" s="5">
        <v>34611.5</v>
      </c>
      <c r="AF27" s="5">
        <f t="shared" si="0"/>
        <v>1084489.5</v>
      </c>
      <c r="AG27" s="5">
        <f t="shared" ref="AG27" si="13">ROUND(AF27*0.35,2)</f>
        <v>379571.33</v>
      </c>
    </row>
    <row r="28" spans="1:33" ht="15" customHeight="1" x14ac:dyDescent="0.25">
      <c r="A28" s="17">
        <f t="shared" si="2"/>
        <v>44506</v>
      </c>
      <c r="B28" s="5">
        <v>0</v>
      </c>
      <c r="C28" s="5">
        <v>228172</v>
      </c>
      <c r="D28" s="5">
        <v>56180.5</v>
      </c>
      <c r="E28" s="5">
        <v>23645</v>
      </c>
      <c r="F28" s="5"/>
      <c r="G28" s="5">
        <v>50266</v>
      </c>
      <c r="H28" s="5">
        <v>0</v>
      </c>
      <c r="I28" s="5"/>
      <c r="J28" s="5">
        <v>25178</v>
      </c>
      <c r="K28" s="5">
        <v>31407</v>
      </c>
      <c r="L28" s="5">
        <v>12991</v>
      </c>
      <c r="M28" s="5"/>
      <c r="N28" s="5">
        <v>70141.25</v>
      </c>
      <c r="O28" s="5">
        <v>55384</v>
      </c>
      <c r="P28" s="5">
        <v>0</v>
      </c>
      <c r="Q28" s="5">
        <v>12781</v>
      </c>
      <c r="R28" s="5">
        <v>19943.25</v>
      </c>
      <c r="S28" s="5">
        <v>60682</v>
      </c>
      <c r="T28" s="5">
        <v>0</v>
      </c>
      <c r="U28" s="5">
        <v>56014.5</v>
      </c>
      <c r="V28" s="5">
        <v>197072</v>
      </c>
      <c r="W28" s="5"/>
      <c r="X28" s="5">
        <v>11244</v>
      </c>
      <c r="Y28" s="5"/>
      <c r="Z28" s="5">
        <v>0</v>
      </c>
      <c r="AA28" s="5"/>
      <c r="AB28" s="5">
        <v>0</v>
      </c>
      <c r="AC28" s="5">
        <v>94325</v>
      </c>
      <c r="AD28" s="5">
        <v>0</v>
      </c>
      <c r="AE28" s="5">
        <v>33095</v>
      </c>
      <c r="AF28" s="5">
        <f t="shared" si="0"/>
        <v>1038521.5</v>
      </c>
      <c r="AG28" s="5">
        <f t="shared" ref="AG28" si="14">ROUND(AF28*0.35,2)</f>
        <v>363482.53</v>
      </c>
    </row>
    <row r="29" spans="1:33" ht="15" customHeight="1" x14ac:dyDescent="0.25">
      <c r="A29" s="17">
        <f t="shared" si="2"/>
        <v>44513</v>
      </c>
      <c r="B29" s="5">
        <v>0</v>
      </c>
      <c r="C29" s="5">
        <v>333475.5</v>
      </c>
      <c r="D29" s="5">
        <v>-94536</v>
      </c>
      <c r="E29" s="5">
        <v>40736</v>
      </c>
      <c r="F29" s="5"/>
      <c r="G29" s="5">
        <v>29610</v>
      </c>
      <c r="H29" s="5">
        <v>0</v>
      </c>
      <c r="I29" s="5"/>
      <c r="J29" s="5">
        <v>16681</v>
      </c>
      <c r="K29" s="5">
        <v>45848</v>
      </c>
      <c r="L29" s="5">
        <v>17323</v>
      </c>
      <c r="M29" s="5"/>
      <c r="N29" s="5">
        <v>95141.75</v>
      </c>
      <c r="O29" s="5">
        <v>79624</v>
      </c>
      <c r="P29" s="5">
        <v>0</v>
      </c>
      <c r="Q29" s="5">
        <v>25520.5</v>
      </c>
      <c r="R29" s="5">
        <v>33396</v>
      </c>
      <c r="S29" s="5">
        <v>61558</v>
      </c>
      <c r="T29" s="5">
        <v>0</v>
      </c>
      <c r="U29" s="5">
        <v>45797</v>
      </c>
      <c r="V29" s="5">
        <v>92722.5</v>
      </c>
      <c r="W29" s="5"/>
      <c r="X29" s="5">
        <v>21491</v>
      </c>
      <c r="Y29" s="5"/>
      <c r="Z29" s="5">
        <v>0</v>
      </c>
      <c r="AA29" s="5"/>
      <c r="AB29" s="5">
        <v>0</v>
      </c>
      <c r="AC29" s="5">
        <v>74604</v>
      </c>
      <c r="AD29" s="5">
        <v>0</v>
      </c>
      <c r="AE29" s="5">
        <v>32092.5</v>
      </c>
      <c r="AF29" s="5">
        <f t="shared" si="0"/>
        <v>951084.75</v>
      </c>
      <c r="AG29" s="5">
        <f t="shared" ref="AG29" si="15">ROUND(AF29*0.35,2)</f>
        <v>332879.65999999997</v>
      </c>
    </row>
    <row r="30" spans="1:33" ht="15" customHeight="1" x14ac:dyDescent="0.25">
      <c r="A30" s="17">
        <f t="shared" si="2"/>
        <v>44520</v>
      </c>
      <c r="B30" s="5">
        <v>0</v>
      </c>
      <c r="C30" s="5">
        <v>375174</v>
      </c>
      <c r="D30" s="5">
        <v>982707.5</v>
      </c>
      <c r="E30" s="5">
        <v>27054.5</v>
      </c>
      <c r="F30" s="5"/>
      <c r="G30" s="5">
        <v>105320</v>
      </c>
      <c r="H30" s="5">
        <v>0</v>
      </c>
      <c r="I30" s="5"/>
      <c r="J30" s="5">
        <v>27232</v>
      </c>
      <c r="K30" s="5">
        <v>45760</v>
      </c>
      <c r="L30" s="5">
        <v>1304</v>
      </c>
      <c r="M30" s="5"/>
      <c r="N30" s="5">
        <v>13066</v>
      </c>
      <c r="O30" s="5">
        <v>163584</v>
      </c>
      <c r="P30" s="5">
        <v>0</v>
      </c>
      <c r="Q30" s="5">
        <v>14546</v>
      </c>
      <c r="R30" s="5">
        <v>10059.5</v>
      </c>
      <c r="S30" s="5">
        <v>55316</v>
      </c>
      <c r="T30" s="5"/>
      <c r="U30" s="5">
        <v>57440.5</v>
      </c>
      <c r="V30" s="5">
        <v>-23307</v>
      </c>
      <c r="W30" s="5"/>
      <c r="X30" s="5">
        <v>12688.5</v>
      </c>
      <c r="Y30" s="5"/>
      <c r="Z30" s="5">
        <v>0</v>
      </c>
      <c r="AA30" s="5"/>
      <c r="AB30" s="5">
        <v>0</v>
      </c>
      <c r="AC30" s="5">
        <v>60066</v>
      </c>
      <c r="AD30" s="5">
        <v>0</v>
      </c>
      <c r="AE30" s="5">
        <v>47599</v>
      </c>
      <c r="AF30" s="5">
        <f t="shared" ref="AF30" si="16">SUM(B30:AE30)</f>
        <v>1975610.5</v>
      </c>
      <c r="AG30" s="5">
        <f t="shared" ref="AG30" si="17">ROUND(AF30*0.35,2)</f>
        <v>691463.68000000005</v>
      </c>
    </row>
    <row r="31" spans="1:33" ht="15" customHeight="1" x14ac:dyDescent="0.25">
      <c r="A31" s="17">
        <f t="shared" si="2"/>
        <v>44527</v>
      </c>
      <c r="B31" s="5">
        <v>0</v>
      </c>
      <c r="C31" s="5">
        <v>332611</v>
      </c>
      <c r="D31" s="5">
        <v>689069</v>
      </c>
      <c r="E31" s="5">
        <v>18403</v>
      </c>
      <c r="F31" s="5"/>
      <c r="G31" s="5">
        <v>119594</v>
      </c>
      <c r="H31" s="5">
        <v>0</v>
      </c>
      <c r="I31" s="5"/>
      <c r="J31" s="5">
        <v>47764</v>
      </c>
      <c r="K31" s="5">
        <v>48763</v>
      </c>
      <c r="L31" s="5">
        <v>11848</v>
      </c>
      <c r="M31" s="5"/>
      <c r="N31" s="5">
        <v>79887</v>
      </c>
      <c r="O31" s="5">
        <v>76786.5</v>
      </c>
      <c r="P31" s="5">
        <v>30212</v>
      </c>
      <c r="Q31" s="5">
        <v>29360.5</v>
      </c>
      <c r="R31" s="5">
        <v>1849.25</v>
      </c>
      <c r="S31" s="5">
        <v>63746</v>
      </c>
      <c r="T31" s="5"/>
      <c r="U31" s="5">
        <v>89764</v>
      </c>
      <c r="V31" s="5">
        <v>168144.5</v>
      </c>
      <c r="W31" s="5"/>
      <c r="X31" s="5">
        <v>-7839.75</v>
      </c>
      <c r="Y31" s="5"/>
      <c r="Z31" s="5">
        <v>0</v>
      </c>
      <c r="AA31" s="5"/>
      <c r="AB31" s="5">
        <v>0</v>
      </c>
      <c r="AC31" s="5">
        <v>80906</v>
      </c>
      <c r="AD31" s="5">
        <v>0</v>
      </c>
      <c r="AE31" s="5">
        <v>2057</v>
      </c>
      <c r="AF31" s="5">
        <f t="shared" ref="AF31" si="18">SUM(B31:AE31)</f>
        <v>1882925</v>
      </c>
      <c r="AG31" s="5">
        <f t="shared" ref="AG31" si="19">ROUND(AF31*0.35,2)</f>
        <v>659023.75</v>
      </c>
    </row>
    <row r="32" spans="1:33" ht="15" customHeight="1" x14ac:dyDescent="0.25">
      <c r="A32" s="17">
        <f t="shared" si="2"/>
        <v>44534</v>
      </c>
      <c r="B32" s="5">
        <v>0</v>
      </c>
      <c r="C32" s="5">
        <v>375429</v>
      </c>
      <c r="D32" s="5">
        <v>771084.5</v>
      </c>
      <c r="E32" s="5">
        <v>6733</v>
      </c>
      <c r="F32" s="5"/>
      <c r="G32" s="5">
        <v>129334</v>
      </c>
      <c r="H32" s="5">
        <v>0</v>
      </c>
      <c r="I32" s="5"/>
      <c r="J32" s="5">
        <v>60547</v>
      </c>
      <c r="K32" s="5">
        <v>60122</v>
      </c>
      <c r="L32" s="5">
        <v>13175</v>
      </c>
      <c r="M32" s="5"/>
      <c r="N32" s="5">
        <v>12126.75</v>
      </c>
      <c r="O32" s="5">
        <v>176532</v>
      </c>
      <c r="P32" s="5">
        <v>37199</v>
      </c>
      <c r="Q32" s="5">
        <v>35553.5</v>
      </c>
      <c r="R32" s="5">
        <v>30630.5</v>
      </c>
      <c r="S32" s="5">
        <v>50450</v>
      </c>
      <c r="T32" s="5"/>
      <c r="U32" s="5">
        <v>47744</v>
      </c>
      <c r="V32" s="5">
        <v>175626.5</v>
      </c>
      <c r="W32" s="5"/>
      <c r="X32" s="5">
        <v>41862.25</v>
      </c>
      <c r="Y32" s="5"/>
      <c r="Z32" s="5">
        <v>0</v>
      </c>
      <c r="AA32" s="5"/>
      <c r="AB32" s="5">
        <v>0</v>
      </c>
      <c r="AC32" s="5">
        <v>74899</v>
      </c>
      <c r="AD32" s="5">
        <v>0</v>
      </c>
      <c r="AE32" s="5">
        <v>28155</v>
      </c>
      <c r="AF32" s="5">
        <f t="shared" ref="AF32" si="20">SUM(B32:AE32)</f>
        <v>2127203</v>
      </c>
      <c r="AG32" s="5">
        <f t="shared" ref="AG32" si="21">ROUND(AF32*0.35,2)</f>
        <v>744521.05</v>
      </c>
    </row>
    <row r="33" spans="1:33" ht="15" customHeight="1" x14ac:dyDescent="0.25">
      <c r="A33" s="17">
        <f t="shared" si="2"/>
        <v>44541</v>
      </c>
      <c r="B33" s="5">
        <v>0</v>
      </c>
      <c r="C33" s="5">
        <v>148921</v>
      </c>
      <c r="D33" s="5">
        <v>64980.5</v>
      </c>
      <c r="E33" s="5">
        <v>11713</v>
      </c>
      <c r="F33" s="5"/>
      <c r="G33" s="5">
        <v>42623</v>
      </c>
      <c r="H33" s="5">
        <v>0</v>
      </c>
      <c r="I33" s="5"/>
      <c r="J33" s="5">
        <v>35898</v>
      </c>
      <c r="K33" s="5">
        <v>33986</v>
      </c>
      <c r="L33" s="5">
        <v>5637</v>
      </c>
      <c r="M33" s="5"/>
      <c r="N33" s="5">
        <v>23027</v>
      </c>
      <c r="O33" s="5">
        <v>93440</v>
      </c>
      <c r="P33" s="5">
        <v>-21553</v>
      </c>
      <c r="Q33" s="5">
        <v>19713</v>
      </c>
      <c r="R33" s="5">
        <v>24384.25</v>
      </c>
      <c r="S33" s="5">
        <v>60416</v>
      </c>
      <c r="T33" s="5"/>
      <c r="U33" s="5">
        <v>48891.25</v>
      </c>
      <c r="V33" s="5">
        <v>140507.5</v>
      </c>
      <c r="W33" s="5"/>
      <c r="X33" s="5">
        <v>53597</v>
      </c>
      <c r="Y33" s="5"/>
      <c r="Z33" s="5">
        <v>0</v>
      </c>
      <c r="AA33" s="5"/>
      <c r="AB33" s="5">
        <v>0</v>
      </c>
      <c r="AC33" s="5">
        <v>60372</v>
      </c>
      <c r="AD33" s="5">
        <v>0</v>
      </c>
      <c r="AE33" s="5">
        <v>37279.5</v>
      </c>
      <c r="AF33" s="5">
        <f t="shared" ref="AF33" si="22">SUM(B33:AE33)</f>
        <v>883833</v>
      </c>
      <c r="AG33" s="5">
        <f t="shared" ref="AG33" si="23">ROUND(AF33*0.35,2)</f>
        <v>309341.55</v>
      </c>
    </row>
    <row r="34" spans="1:33" ht="15" customHeight="1" x14ac:dyDescent="0.25">
      <c r="A34" s="17">
        <f t="shared" si="2"/>
        <v>44548</v>
      </c>
      <c r="B34" s="5">
        <v>0</v>
      </c>
      <c r="C34" s="5">
        <v>291506.5</v>
      </c>
      <c r="D34" s="5">
        <v>52625</v>
      </c>
      <c r="E34" s="5">
        <v>14352</v>
      </c>
      <c r="F34" s="5"/>
      <c r="G34" s="5">
        <v>144582</v>
      </c>
      <c r="H34" s="5">
        <v>0</v>
      </c>
      <c r="I34" s="5"/>
      <c r="J34" s="5">
        <v>53397</v>
      </c>
      <c r="K34" s="5">
        <v>22328</v>
      </c>
      <c r="L34" s="5">
        <v>20504</v>
      </c>
      <c r="M34" s="5"/>
      <c r="N34" s="5">
        <v>27435.25</v>
      </c>
      <c r="O34" s="5">
        <v>146820.5</v>
      </c>
      <c r="P34" s="5">
        <v>18771</v>
      </c>
      <c r="Q34" s="5">
        <v>26608.5</v>
      </c>
      <c r="R34" s="5">
        <v>28008.25</v>
      </c>
      <c r="S34" s="5">
        <v>55230</v>
      </c>
      <c r="T34" s="5"/>
      <c r="U34" s="5">
        <v>62726.5</v>
      </c>
      <c r="V34" s="5">
        <v>51605</v>
      </c>
      <c r="W34" s="5"/>
      <c r="X34" s="5">
        <v>45064.25</v>
      </c>
      <c r="Y34" s="5"/>
      <c r="Z34" s="5">
        <v>0</v>
      </c>
      <c r="AA34" s="5"/>
      <c r="AB34" s="5">
        <v>0</v>
      </c>
      <c r="AC34" s="5">
        <v>32130</v>
      </c>
      <c r="AD34" s="5">
        <v>0</v>
      </c>
      <c r="AE34" s="5">
        <v>42724.5</v>
      </c>
      <c r="AF34" s="5">
        <f t="shared" ref="AF34" si="24">SUM(B34:AE34)</f>
        <v>1136418.25</v>
      </c>
      <c r="AG34" s="5">
        <f t="shared" ref="AG34" si="25">ROUND(AF34*0.35,2)</f>
        <v>397746.39</v>
      </c>
    </row>
    <row r="35" spans="1:33" ht="15" customHeight="1" x14ac:dyDescent="0.25">
      <c r="A35" s="17">
        <f t="shared" si="2"/>
        <v>44555</v>
      </c>
      <c r="B35" s="5">
        <v>0</v>
      </c>
      <c r="C35" s="5">
        <v>280365</v>
      </c>
      <c r="D35" s="5">
        <v>208721.5</v>
      </c>
      <c r="E35" s="5">
        <v>-3960</v>
      </c>
      <c r="F35" s="5"/>
      <c r="G35" s="5">
        <v>148366</v>
      </c>
      <c r="H35" s="5">
        <v>0</v>
      </c>
      <c r="I35" s="5"/>
      <c r="J35" s="5">
        <v>23040</v>
      </c>
      <c r="K35" s="5">
        <v>33719</v>
      </c>
      <c r="L35" s="5">
        <v>8025</v>
      </c>
      <c r="M35" s="5"/>
      <c r="N35" s="5">
        <v>-42661.25</v>
      </c>
      <c r="O35" s="5">
        <v>184649</v>
      </c>
      <c r="P35" s="5">
        <v>23838</v>
      </c>
      <c r="Q35" s="5">
        <v>44431</v>
      </c>
      <c r="R35" s="5">
        <v>23782.5</v>
      </c>
      <c r="S35" s="5">
        <v>48302</v>
      </c>
      <c r="T35" s="5"/>
      <c r="U35" s="5">
        <v>29611.5</v>
      </c>
      <c r="V35" s="5">
        <v>184229.5</v>
      </c>
      <c r="W35" s="5"/>
      <c r="X35" s="5">
        <v>24114.75</v>
      </c>
      <c r="Y35" s="5"/>
      <c r="Z35" s="5">
        <v>0</v>
      </c>
      <c r="AA35" s="5"/>
      <c r="AB35" s="5">
        <v>0</v>
      </c>
      <c r="AC35" s="5">
        <v>79153</v>
      </c>
      <c r="AD35" s="5">
        <v>6870</v>
      </c>
      <c r="AE35" s="5">
        <v>21594</v>
      </c>
      <c r="AF35" s="5">
        <f t="shared" ref="AF35" si="26">SUM(B35:AE35)</f>
        <v>1326190.5</v>
      </c>
      <c r="AG35" s="5">
        <f t="shared" ref="AG35" si="27">ROUND(AF35*0.35,2)</f>
        <v>464166.68</v>
      </c>
    </row>
    <row r="36" spans="1:33" ht="15" customHeight="1" x14ac:dyDescent="0.25">
      <c r="A36" s="17">
        <f t="shared" si="2"/>
        <v>44562</v>
      </c>
      <c r="B36" s="5">
        <v>0</v>
      </c>
      <c r="C36" s="5">
        <v>312197.5</v>
      </c>
      <c r="D36" s="5">
        <v>8023</v>
      </c>
      <c r="E36" s="5">
        <v>-83</v>
      </c>
      <c r="F36" s="5"/>
      <c r="G36" s="5">
        <v>121877</v>
      </c>
      <c r="H36" s="5">
        <v>0</v>
      </c>
      <c r="I36" s="5"/>
      <c r="J36" s="5">
        <v>56899</v>
      </c>
      <c r="K36" s="5">
        <v>77418</v>
      </c>
      <c r="L36" s="5">
        <v>26455</v>
      </c>
      <c r="M36" s="5"/>
      <c r="N36" s="5">
        <v>-49556.5</v>
      </c>
      <c r="O36" s="5">
        <v>226565</v>
      </c>
      <c r="P36" s="5">
        <v>28970</v>
      </c>
      <c r="Q36" s="5">
        <v>9044.5</v>
      </c>
      <c r="R36" s="5">
        <v>38847.25</v>
      </c>
      <c r="S36" s="5">
        <v>61006</v>
      </c>
      <c r="T36" s="5"/>
      <c r="U36" s="5">
        <v>72124.5</v>
      </c>
      <c r="V36" s="5">
        <v>157069</v>
      </c>
      <c r="W36" s="5"/>
      <c r="X36" s="5">
        <v>35323.5</v>
      </c>
      <c r="Y36" s="5"/>
      <c r="Z36" s="5">
        <v>0</v>
      </c>
      <c r="AA36" s="5"/>
      <c r="AB36" s="5">
        <v>0</v>
      </c>
      <c r="AC36" s="5">
        <v>61460</v>
      </c>
      <c r="AD36" s="5">
        <v>37526</v>
      </c>
      <c r="AE36" s="5">
        <v>18788</v>
      </c>
      <c r="AF36" s="5">
        <f t="shared" ref="AF36" si="28">SUM(B36:AE36)</f>
        <v>1299953.75</v>
      </c>
      <c r="AG36" s="5">
        <f t="shared" ref="AG36" si="29">ROUND(AF36*0.35,2)</f>
        <v>454983.81</v>
      </c>
    </row>
    <row r="37" spans="1:33" ht="15" customHeight="1" x14ac:dyDescent="0.25">
      <c r="A37" s="17">
        <f t="shared" si="2"/>
        <v>44569</v>
      </c>
      <c r="B37" s="5">
        <v>0</v>
      </c>
      <c r="C37" s="5">
        <v>399450.5</v>
      </c>
      <c r="D37" s="5">
        <v>118710.5</v>
      </c>
      <c r="E37" s="5">
        <v>-685</v>
      </c>
      <c r="F37" s="5"/>
      <c r="G37" s="5">
        <v>18068</v>
      </c>
      <c r="H37" s="5">
        <v>0</v>
      </c>
      <c r="I37" s="5"/>
      <c r="J37" s="5">
        <v>43876</v>
      </c>
      <c r="K37" s="5">
        <v>59450</v>
      </c>
      <c r="L37" s="5">
        <v>7396</v>
      </c>
      <c r="M37" s="5"/>
      <c r="N37" s="5">
        <v>122949.25</v>
      </c>
      <c r="O37" s="5">
        <v>97515</v>
      </c>
      <c r="P37" s="5">
        <v>8167</v>
      </c>
      <c r="Q37" s="5">
        <v>-3050</v>
      </c>
      <c r="R37" s="5">
        <v>36238</v>
      </c>
      <c r="S37" s="5">
        <v>52209</v>
      </c>
      <c r="T37" s="5"/>
      <c r="U37" s="5">
        <v>51874.5</v>
      </c>
      <c r="V37" s="5">
        <v>106757.5</v>
      </c>
      <c r="W37" s="5"/>
      <c r="X37" s="5">
        <v>41232.5</v>
      </c>
      <c r="Y37" s="5"/>
      <c r="Z37" s="5">
        <v>0</v>
      </c>
      <c r="AA37" s="5"/>
      <c r="AB37" s="5">
        <v>0</v>
      </c>
      <c r="AC37" s="5">
        <v>33381</v>
      </c>
      <c r="AD37" s="5">
        <v>-7898</v>
      </c>
      <c r="AE37" s="5">
        <v>5876</v>
      </c>
      <c r="AF37" s="5">
        <f t="shared" ref="AF37" si="30">SUM(B37:AE37)</f>
        <v>1191517.75</v>
      </c>
      <c r="AG37" s="5">
        <f t="shared" ref="AG37:AG42" si="31">ROUND(AF37*0.35,2)</f>
        <v>417031.21</v>
      </c>
    </row>
    <row r="38" spans="1:33" ht="15" customHeight="1" x14ac:dyDescent="0.25">
      <c r="A38" s="17">
        <f t="shared" si="2"/>
        <v>44576</v>
      </c>
      <c r="B38" s="5">
        <v>0</v>
      </c>
      <c r="C38" s="5">
        <v>326468</v>
      </c>
      <c r="D38" s="5">
        <v>-64618.5</v>
      </c>
      <c r="E38" s="5">
        <v>11042</v>
      </c>
      <c r="F38" s="5"/>
      <c r="G38" s="5">
        <v>169214</v>
      </c>
      <c r="H38" s="5">
        <v>0</v>
      </c>
      <c r="I38" s="5"/>
      <c r="J38" s="5">
        <v>316</v>
      </c>
      <c r="K38" s="5">
        <v>57416</v>
      </c>
      <c r="L38" s="5">
        <v>11119</v>
      </c>
      <c r="M38" s="5"/>
      <c r="N38" s="5">
        <v>51958</v>
      </c>
      <c r="O38" s="5">
        <v>161257</v>
      </c>
      <c r="P38" s="5">
        <v>10283</v>
      </c>
      <c r="Q38" s="5">
        <v>23644</v>
      </c>
      <c r="R38" s="5">
        <v>39845</v>
      </c>
      <c r="S38" s="5">
        <v>58743</v>
      </c>
      <c r="T38" s="5"/>
      <c r="U38" s="5">
        <v>44850.75</v>
      </c>
      <c r="V38" s="5">
        <v>114619.5</v>
      </c>
      <c r="W38" s="5"/>
      <c r="X38" s="5">
        <v>17097.25</v>
      </c>
      <c r="Y38" s="5"/>
      <c r="Z38" s="5">
        <v>0</v>
      </c>
      <c r="AA38" s="5"/>
      <c r="AB38" s="5">
        <v>0</v>
      </c>
      <c r="AC38" s="5">
        <v>29291</v>
      </c>
      <c r="AD38" s="5">
        <v>4528</v>
      </c>
      <c r="AE38" s="5">
        <v>14042</v>
      </c>
      <c r="AF38" s="5">
        <f t="shared" ref="AF38" si="32">SUM(B38:AE38)</f>
        <v>1081115</v>
      </c>
      <c r="AG38" s="5">
        <f t="shared" si="31"/>
        <v>378390.25</v>
      </c>
    </row>
    <row r="39" spans="1:33" ht="15" customHeight="1" x14ac:dyDescent="0.25">
      <c r="A39" s="17">
        <f t="shared" si="2"/>
        <v>44583</v>
      </c>
      <c r="B39" s="5">
        <v>0</v>
      </c>
      <c r="C39" s="5">
        <v>284229.5</v>
      </c>
      <c r="D39" s="5">
        <v>95278.5</v>
      </c>
      <c r="E39" s="5">
        <v>772</v>
      </c>
      <c r="F39" s="5"/>
      <c r="G39" s="5">
        <v>-23233</v>
      </c>
      <c r="H39" s="5">
        <v>0</v>
      </c>
      <c r="I39" s="5"/>
      <c r="J39" s="5">
        <v>17885</v>
      </c>
      <c r="K39" s="5">
        <v>26200</v>
      </c>
      <c r="L39" s="5">
        <v>10660</v>
      </c>
      <c r="M39" s="5"/>
      <c r="N39" s="5">
        <v>-109785.75</v>
      </c>
      <c r="O39" s="5">
        <v>3860</v>
      </c>
      <c r="P39" s="5">
        <v>-13558</v>
      </c>
      <c r="Q39" s="5">
        <v>41435</v>
      </c>
      <c r="R39" s="5">
        <v>28888.5</v>
      </c>
      <c r="S39" s="5">
        <v>51223</v>
      </c>
      <c r="T39" s="5"/>
      <c r="U39" s="5">
        <v>60042.25</v>
      </c>
      <c r="V39" s="5">
        <v>76157</v>
      </c>
      <c r="W39" s="5"/>
      <c r="X39" s="5">
        <v>40381.75</v>
      </c>
      <c r="Y39" s="5"/>
      <c r="Z39" s="5">
        <v>0</v>
      </c>
      <c r="AA39" s="5"/>
      <c r="AB39" s="5">
        <v>0</v>
      </c>
      <c r="AC39" s="5">
        <v>61699</v>
      </c>
      <c r="AD39" s="5">
        <v>10878.5</v>
      </c>
      <c r="AE39" s="5">
        <v>5244</v>
      </c>
      <c r="AF39" s="5">
        <f t="shared" ref="AF39" si="33">SUM(B39:AE39)</f>
        <v>668257.25</v>
      </c>
      <c r="AG39" s="5">
        <f t="shared" si="31"/>
        <v>233890.04</v>
      </c>
    </row>
    <row r="40" spans="1:33" ht="15" customHeight="1" x14ac:dyDescent="0.25">
      <c r="A40" s="17">
        <f t="shared" si="2"/>
        <v>44590</v>
      </c>
      <c r="B40" s="5">
        <v>0</v>
      </c>
      <c r="C40" s="5">
        <v>207465</v>
      </c>
      <c r="D40" s="5">
        <v>44933.5</v>
      </c>
      <c r="E40" s="5">
        <v>5218</v>
      </c>
      <c r="F40" s="5"/>
      <c r="G40" s="5">
        <v>206299</v>
      </c>
      <c r="H40" s="5">
        <v>0</v>
      </c>
      <c r="I40" s="5"/>
      <c r="J40" s="5">
        <v>25195</v>
      </c>
      <c r="K40" s="5">
        <v>26677</v>
      </c>
      <c r="L40" s="5">
        <v>6494</v>
      </c>
      <c r="M40" s="5"/>
      <c r="N40" s="5">
        <v>-45502</v>
      </c>
      <c r="O40" s="5">
        <v>75143</v>
      </c>
      <c r="P40" s="5">
        <v>25890</v>
      </c>
      <c r="Q40" s="5">
        <v>27305.5</v>
      </c>
      <c r="R40" s="5">
        <v>30630.5</v>
      </c>
      <c r="S40" s="5">
        <v>60710</v>
      </c>
      <c r="T40" s="5"/>
      <c r="U40" s="5">
        <v>49307</v>
      </c>
      <c r="V40" s="5">
        <v>108401</v>
      </c>
      <c r="W40" s="5"/>
      <c r="X40" s="5">
        <v>30571</v>
      </c>
      <c r="Y40" s="5"/>
      <c r="Z40" s="5">
        <v>0</v>
      </c>
      <c r="AA40" s="5"/>
      <c r="AB40" s="5"/>
      <c r="AC40" s="5">
        <v>99354</v>
      </c>
      <c r="AD40" s="5">
        <v>26005.5</v>
      </c>
      <c r="AE40" s="5">
        <v>6727</v>
      </c>
      <c r="AF40" s="5">
        <f t="shared" ref="AF40" si="34">SUM(B40:AE40)</f>
        <v>1016824</v>
      </c>
      <c r="AG40" s="5">
        <f t="shared" si="31"/>
        <v>355888.4</v>
      </c>
    </row>
    <row r="41" spans="1:33" ht="15" customHeight="1" x14ac:dyDescent="0.25">
      <c r="A41" s="17">
        <f t="shared" si="2"/>
        <v>44597</v>
      </c>
      <c r="B41" s="5">
        <v>0</v>
      </c>
      <c r="C41" s="5">
        <v>321324.5</v>
      </c>
      <c r="D41" s="5">
        <v>275325.5</v>
      </c>
      <c r="E41" s="5">
        <v>1503</v>
      </c>
      <c r="F41" s="5"/>
      <c r="G41" s="5">
        <v>22090</v>
      </c>
      <c r="H41" s="5">
        <v>0</v>
      </c>
      <c r="I41" s="5"/>
      <c r="J41" s="5">
        <v>16433</v>
      </c>
      <c r="K41" s="5">
        <v>15654</v>
      </c>
      <c r="L41" s="5">
        <v>8731</v>
      </c>
      <c r="M41" s="5"/>
      <c r="N41" s="5">
        <v>57464</v>
      </c>
      <c r="O41" s="5">
        <v>120185</v>
      </c>
      <c r="P41" s="5">
        <v>42499</v>
      </c>
      <c r="Q41" s="5">
        <v>5829</v>
      </c>
      <c r="R41" s="5">
        <v>23408.75</v>
      </c>
      <c r="S41" s="5">
        <v>59536</v>
      </c>
      <c r="T41" s="5"/>
      <c r="U41" s="5">
        <v>40509</v>
      </c>
      <c r="V41" s="5">
        <v>116251.5</v>
      </c>
      <c r="W41" s="5"/>
      <c r="X41" s="5">
        <v>409.75</v>
      </c>
      <c r="Y41" s="5"/>
      <c r="Z41" s="5">
        <v>0</v>
      </c>
      <c r="AA41" s="5"/>
      <c r="AB41" s="5"/>
      <c r="AC41" s="5">
        <v>99774</v>
      </c>
      <c r="AD41" s="5">
        <v>28393</v>
      </c>
      <c r="AE41" s="5">
        <v>9710</v>
      </c>
      <c r="AF41" s="5">
        <f t="shared" ref="AF41:AF42" si="35">SUM(B41:AE41)</f>
        <v>1265030</v>
      </c>
      <c r="AG41" s="5">
        <f t="shared" si="31"/>
        <v>442760.5</v>
      </c>
    </row>
    <row r="42" spans="1:33" ht="15" customHeight="1" x14ac:dyDescent="0.25">
      <c r="A42" s="17">
        <f t="shared" si="2"/>
        <v>44604</v>
      </c>
      <c r="B42" s="5">
        <v>0</v>
      </c>
      <c r="C42" s="5">
        <v>386599</v>
      </c>
      <c r="D42" s="5">
        <v>-20423</v>
      </c>
      <c r="E42" s="5">
        <v>3133</v>
      </c>
      <c r="F42" s="5"/>
      <c r="G42" s="5">
        <v>101166</v>
      </c>
      <c r="H42" s="5">
        <v>0</v>
      </c>
      <c r="I42" s="5"/>
      <c r="J42" s="5">
        <v>25789</v>
      </c>
      <c r="K42" s="5">
        <v>58584</v>
      </c>
      <c r="L42" s="5">
        <v>16377</v>
      </c>
      <c r="M42" s="5"/>
      <c r="N42" s="5">
        <v>90586.25</v>
      </c>
      <c r="O42" s="5">
        <v>177570</v>
      </c>
      <c r="P42" s="5">
        <v>27872</v>
      </c>
      <c r="Q42" s="5">
        <v>22473</v>
      </c>
      <c r="R42" s="5">
        <v>33047.75</v>
      </c>
      <c r="S42" s="5">
        <v>61954</v>
      </c>
      <c r="T42" s="5"/>
      <c r="U42" s="5">
        <v>58497</v>
      </c>
      <c r="V42" s="5">
        <v>102613.5</v>
      </c>
      <c r="W42" s="5"/>
      <c r="X42" s="5">
        <v>54778</v>
      </c>
      <c r="Y42" s="5"/>
      <c r="Z42" s="5">
        <v>0</v>
      </c>
      <c r="AA42" s="5"/>
      <c r="AB42" s="5"/>
      <c r="AC42" s="5">
        <v>122519</v>
      </c>
      <c r="AD42" s="5">
        <v>29907</v>
      </c>
      <c r="AE42" s="5">
        <v>7970.5</v>
      </c>
      <c r="AF42" s="5">
        <f t="shared" si="35"/>
        <v>1361013</v>
      </c>
      <c r="AG42" s="5">
        <f t="shared" si="31"/>
        <v>476354.55</v>
      </c>
    </row>
    <row r="43" spans="1:33" ht="15" customHeight="1" x14ac:dyDescent="0.25">
      <c r="A43" s="17">
        <f t="shared" si="2"/>
        <v>44611</v>
      </c>
      <c r="B43" s="5">
        <v>0</v>
      </c>
      <c r="C43" s="5">
        <v>375244.5</v>
      </c>
      <c r="D43" s="5">
        <v>175126</v>
      </c>
      <c r="E43" s="5">
        <v>-8030</v>
      </c>
      <c r="F43" s="5"/>
      <c r="G43" s="5">
        <v>117155</v>
      </c>
      <c r="H43" s="5">
        <v>0</v>
      </c>
      <c r="I43" s="5"/>
      <c r="J43" s="5">
        <v>19463</v>
      </c>
      <c r="K43" s="5">
        <v>2938</v>
      </c>
      <c r="L43" s="5">
        <v>5276</v>
      </c>
      <c r="M43" s="5"/>
      <c r="N43" s="5">
        <v>23222.75</v>
      </c>
      <c r="O43" s="5">
        <v>103033</v>
      </c>
      <c r="P43" s="5">
        <v>15752</v>
      </c>
      <c r="Q43" s="5">
        <v>29392.5</v>
      </c>
      <c r="R43" s="5">
        <v>36506</v>
      </c>
      <c r="S43" s="5">
        <v>58548</v>
      </c>
      <c r="T43" s="5"/>
      <c r="U43" s="5">
        <v>63864.5</v>
      </c>
      <c r="V43" s="5">
        <v>65086</v>
      </c>
      <c r="W43" s="5"/>
      <c r="X43" s="5">
        <v>45151.5</v>
      </c>
      <c r="Y43" s="5"/>
      <c r="Z43" s="5">
        <v>0</v>
      </c>
      <c r="AA43" s="5"/>
      <c r="AB43" s="5"/>
      <c r="AC43" s="5">
        <v>117662</v>
      </c>
      <c r="AD43" s="5">
        <v>-40197</v>
      </c>
      <c r="AE43" s="5">
        <v>3810</v>
      </c>
      <c r="AF43" s="5">
        <f t="shared" ref="AF43" si="36">SUM(B43:AE43)</f>
        <v>1209003.75</v>
      </c>
      <c r="AG43" s="5">
        <f t="shared" ref="AG43" si="37">ROUND(AF43*0.35,2)</f>
        <v>423151.31</v>
      </c>
    </row>
    <row r="44" spans="1:33" ht="15" customHeight="1" x14ac:dyDescent="0.25">
      <c r="A44" s="17">
        <f t="shared" si="2"/>
        <v>44618</v>
      </c>
      <c r="B44" s="5">
        <v>0</v>
      </c>
      <c r="C44" s="5">
        <v>424892.5</v>
      </c>
      <c r="D44" s="5">
        <v>127470</v>
      </c>
      <c r="E44" s="5">
        <v>15713</v>
      </c>
      <c r="F44" s="5"/>
      <c r="G44" s="5">
        <v>103912</v>
      </c>
      <c r="H44" s="5">
        <v>0</v>
      </c>
      <c r="I44" s="5"/>
      <c r="J44" s="5">
        <v>19711</v>
      </c>
      <c r="K44" s="5">
        <v>51404</v>
      </c>
      <c r="L44" s="5">
        <v>11144</v>
      </c>
      <c r="M44" s="5"/>
      <c r="N44" s="5">
        <v>73858.5</v>
      </c>
      <c r="O44" s="5">
        <v>199449.5</v>
      </c>
      <c r="P44" s="5">
        <v>16018</v>
      </c>
      <c r="Q44" s="5">
        <v>28136</v>
      </c>
      <c r="R44" s="5">
        <v>15673.5</v>
      </c>
      <c r="S44" s="5">
        <v>65104</v>
      </c>
      <c r="T44" s="5"/>
      <c r="U44" s="5">
        <v>15594.5</v>
      </c>
      <c r="V44" s="5">
        <v>156233.5</v>
      </c>
      <c r="W44" s="5"/>
      <c r="X44" s="5">
        <v>9015.25</v>
      </c>
      <c r="Y44" s="5"/>
      <c r="Z44" s="5">
        <v>0</v>
      </c>
      <c r="AA44" s="5"/>
      <c r="AB44" s="5"/>
      <c r="AC44" s="5">
        <v>34720</v>
      </c>
      <c r="AD44" s="5">
        <v>28285</v>
      </c>
      <c r="AE44" s="5">
        <v>-2248.5</v>
      </c>
      <c r="AF44" s="5">
        <f t="shared" ref="AF44" si="38">SUM(B44:AE44)</f>
        <v>1394085.75</v>
      </c>
      <c r="AG44" s="5">
        <f t="shared" ref="AG44" si="39">ROUND(AF44*0.35,2)</f>
        <v>487930.01</v>
      </c>
    </row>
    <row r="45" spans="1:33" ht="15" customHeight="1" x14ac:dyDescent="0.25">
      <c r="A45" s="17">
        <f t="shared" si="2"/>
        <v>44625</v>
      </c>
      <c r="B45" s="5">
        <v>0</v>
      </c>
      <c r="C45" s="5">
        <v>347993</v>
      </c>
      <c r="D45" s="5">
        <v>185374.5</v>
      </c>
      <c r="E45" s="5">
        <v>-2025</v>
      </c>
      <c r="F45" s="5"/>
      <c r="G45" s="5">
        <v>88820</v>
      </c>
      <c r="H45" s="5">
        <v>0</v>
      </c>
      <c r="I45" s="5"/>
      <c r="J45" s="5">
        <v>51662</v>
      </c>
      <c r="K45" s="5">
        <v>40129</v>
      </c>
      <c r="L45" s="5">
        <v>10598</v>
      </c>
      <c r="M45" s="5"/>
      <c r="N45" s="5">
        <v>79961.25</v>
      </c>
      <c r="O45" s="5">
        <v>392466</v>
      </c>
      <c r="P45" s="5">
        <v>40803</v>
      </c>
      <c r="Q45" s="5">
        <v>36402</v>
      </c>
      <c r="R45" s="5">
        <v>20709.25</v>
      </c>
      <c r="S45" s="5">
        <v>60851</v>
      </c>
      <c r="T45" s="5"/>
      <c r="U45" s="5">
        <v>0</v>
      </c>
      <c r="V45" s="5">
        <v>184853.5</v>
      </c>
      <c r="W45" s="5"/>
      <c r="X45" s="5">
        <v>30693.25</v>
      </c>
      <c r="Y45" s="5"/>
      <c r="Z45" s="5">
        <v>0</v>
      </c>
      <c r="AA45" s="5"/>
      <c r="AB45" s="5"/>
      <c r="AC45" s="5">
        <v>88311</v>
      </c>
      <c r="AD45" s="5">
        <v>19340.5</v>
      </c>
      <c r="AE45" s="5">
        <v>15291</v>
      </c>
      <c r="AF45" s="5">
        <f t="shared" ref="AF45" si="40">SUM(B45:AE45)</f>
        <v>1692233.25</v>
      </c>
      <c r="AG45" s="5">
        <f t="shared" ref="AG45" si="41">ROUND(AF45*0.35,2)</f>
        <v>592281.64</v>
      </c>
    </row>
    <row r="46" spans="1:33" ht="15" customHeight="1" x14ac:dyDescent="0.25">
      <c r="A46" s="17">
        <f t="shared" si="2"/>
        <v>44632</v>
      </c>
      <c r="B46" s="5">
        <v>0</v>
      </c>
      <c r="C46" s="5">
        <v>219301.5</v>
      </c>
      <c r="D46" s="5">
        <v>-33074</v>
      </c>
      <c r="E46" s="5">
        <v>3962</v>
      </c>
      <c r="F46" s="5"/>
      <c r="G46" s="5">
        <v>273</v>
      </c>
      <c r="H46" s="5">
        <v>488.22</v>
      </c>
      <c r="I46" s="5"/>
      <c r="J46" s="5">
        <v>6080</v>
      </c>
      <c r="K46" s="5">
        <v>32105</v>
      </c>
      <c r="L46" s="5">
        <v>11640</v>
      </c>
      <c r="M46" s="5"/>
      <c r="N46" s="5">
        <v>-455.5</v>
      </c>
      <c r="O46" s="5">
        <v>116298</v>
      </c>
      <c r="P46" s="5">
        <v>33258</v>
      </c>
      <c r="Q46" s="5">
        <v>53755.5</v>
      </c>
      <c r="R46" s="5">
        <v>33782.75</v>
      </c>
      <c r="S46" s="5">
        <v>60861</v>
      </c>
      <c r="T46" s="5"/>
      <c r="U46" s="5">
        <v>552</v>
      </c>
      <c r="V46" s="5">
        <v>144400.5</v>
      </c>
      <c r="W46" s="5"/>
      <c r="X46" s="5">
        <v>34310.75</v>
      </c>
      <c r="Y46" s="5"/>
      <c r="Z46" s="5">
        <v>0</v>
      </c>
      <c r="AA46" s="5"/>
      <c r="AB46" s="5"/>
      <c r="AC46" s="5">
        <v>78920</v>
      </c>
      <c r="AD46" s="5">
        <v>10424</v>
      </c>
      <c r="AE46" s="5">
        <v>13297</v>
      </c>
      <c r="AF46" s="5">
        <f t="shared" ref="AF46" si="42">SUM(B46:AE46)</f>
        <v>820179.72</v>
      </c>
      <c r="AG46" s="5">
        <f t="shared" ref="AG46" si="43">ROUND(AF46*0.35,2)</f>
        <v>287062.90000000002</v>
      </c>
    </row>
    <row r="47" spans="1:33" ht="15" customHeight="1" x14ac:dyDescent="0.25">
      <c r="A47" s="17">
        <f t="shared" si="2"/>
        <v>44639</v>
      </c>
      <c r="B47" s="5">
        <v>0</v>
      </c>
      <c r="C47" s="5">
        <v>318125</v>
      </c>
      <c r="D47" s="5">
        <v>171436.5</v>
      </c>
      <c r="E47" s="5">
        <v>1770</v>
      </c>
      <c r="F47" s="5"/>
      <c r="G47" s="5">
        <v>152310</v>
      </c>
      <c r="H47" s="5">
        <v>0</v>
      </c>
      <c r="I47" s="5"/>
      <c r="J47" s="5">
        <v>32423</v>
      </c>
      <c r="K47" s="5">
        <v>48765</v>
      </c>
      <c r="L47" s="5">
        <v>10168</v>
      </c>
      <c r="M47" s="5"/>
      <c r="N47" s="5">
        <v>102889</v>
      </c>
      <c r="O47" s="5">
        <v>186649.5</v>
      </c>
      <c r="P47" s="5">
        <v>19143</v>
      </c>
      <c r="Q47" s="5">
        <v>27387.5</v>
      </c>
      <c r="R47" s="5">
        <v>37285.25</v>
      </c>
      <c r="S47" s="5">
        <v>63505</v>
      </c>
      <c r="T47" s="5"/>
      <c r="U47" s="5">
        <v>32897.5</v>
      </c>
      <c r="V47" s="5">
        <v>138479</v>
      </c>
      <c r="W47" s="5"/>
      <c r="X47" s="5">
        <v>38877.5</v>
      </c>
      <c r="Y47" s="5"/>
      <c r="Z47" s="5">
        <v>0</v>
      </c>
      <c r="AA47" s="5"/>
      <c r="AB47" s="5"/>
      <c r="AC47" s="5">
        <v>83234</v>
      </c>
      <c r="AD47" s="5">
        <v>17444.5</v>
      </c>
      <c r="AE47" s="5">
        <v>27237</v>
      </c>
      <c r="AF47" s="5">
        <f t="shared" ref="AF47" si="44">SUM(B47:AE47)</f>
        <v>1510026.25</v>
      </c>
      <c r="AG47" s="5">
        <f t="shared" ref="AG47" si="45">ROUND(AF47*0.35,2)</f>
        <v>528509.18999999994</v>
      </c>
    </row>
    <row r="48" spans="1:33" ht="15" customHeight="1" x14ac:dyDescent="0.25">
      <c r="A48" s="17">
        <f t="shared" si="2"/>
        <v>44646</v>
      </c>
      <c r="B48" s="5">
        <v>0</v>
      </c>
      <c r="C48" s="5">
        <v>333251</v>
      </c>
      <c r="D48" s="5">
        <v>246138.5</v>
      </c>
      <c r="E48" s="5">
        <v>8295</v>
      </c>
      <c r="F48" s="5"/>
      <c r="G48" s="5">
        <v>146298</v>
      </c>
      <c r="H48" s="5">
        <v>0</v>
      </c>
      <c r="I48" s="5"/>
      <c r="J48" s="5">
        <v>43240</v>
      </c>
      <c r="K48" s="5">
        <v>32802</v>
      </c>
      <c r="L48" s="5">
        <v>10053</v>
      </c>
      <c r="M48" s="5"/>
      <c r="N48" s="5">
        <v>83880.5</v>
      </c>
      <c r="O48" s="5">
        <v>120813.5</v>
      </c>
      <c r="P48" s="5">
        <v>25663</v>
      </c>
      <c r="Q48" s="5">
        <v>43894.5</v>
      </c>
      <c r="R48" s="5">
        <v>21093.5</v>
      </c>
      <c r="S48" s="5">
        <v>62209</v>
      </c>
      <c r="T48" s="5"/>
      <c r="U48" s="5">
        <v>25108</v>
      </c>
      <c r="V48" s="5">
        <v>108762</v>
      </c>
      <c r="W48" s="5"/>
      <c r="X48" s="5">
        <v>29434.5</v>
      </c>
      <c r="Y48" s="5"/>
      <c r="Z48" s="5">
        <v>0</v>
      </c>
      <c r="AA48" s="5"/>
      <c r="AB48" s="5"/>
      <c r="AC48" s="5">
        <v>28753</v>
      </c>
      <c r="AD48" s="5">
        <v>9146.5</v>
      </c>
      <c r="AE48" s="5">
        <v>10203</v>
      </c>
      <c r="AF48" s="5">
        <f t="shared" ref="AF48" si="46">SUM(B48:AE48)</f>
        <v>1389038.5</v>
      </c>
      <c r="AG48" s="5">
        <f t="shared" ref="AG48" si="47">ROUND(AF48*0.35,2)</f>
        <v>486163.48</v>
      </c>
    </row>
    <row r="49" spans="1:33" ht="15" customHeight="1" x14ac:dyDescent="0.25">
      <c r="A49" s="17">
        <f t="shared" si="2"/>
        <v>44653</v>
      </c>
      <c r="B49" s="5">
        <v>0</v>
      </c>
      <c r="C49" s="5">
        <v>130022</v>
      </c>
      <c r="D49" s="5">
        <v>129025</v>
      </c>
      <c r="E49" s="5">
        <v>2713</v>
      </c>
      <c r="F49" s="5"/>
      <c r="G49" s="5">
        <v>88069</v>
      </c>
      <c r="H49" s="5">
        <v>7924.67</v>
      </c>
      <c r="I49" s="5"/>
      <c r="J49" s="5">
        <v>37730</v>
      </c>
      <c r="K49" s="5">
        <v>53476</v>
      </c>
      <c r="L49" s="5">
        <v>30575</v>
      </c>
      <c r="M49" s="5"/>
      <c r="N49" s="5">
        <v>52754.75</v>
      </c>
      <c r="O49" s="5">
        <v>158420</v>
      </c>
      <c r="P49" s="5">
        <v>22809</v>
      </c>
      <c r="Q49" s="5">
        <v>42756</v>
      </c>
      <c r="R49" s="5">
        <v>55362</v>
      </c>
      <c r="S49" s="5">
        <v>62510</v>
      </c>
      <c r="T49" s="5"/>
      <c r="U49" s="5">
        <v>30847</v>
      </c>
      <c r="V49" s="5">
        <v>121421.5</v>
      </c>
      <c r="W49" s="5"/>
      <c r="X49" s="5">
        <v>40394.5</v>
      </c>
      <c r="Y49" s="5"/>
      <c r="Z49" s="5">
        <v>0</v>
      </c>
      <c r="AA49" s="5"/>
      <c r="AB49" s="5"/>
      <c r="AC49" s="5">
        <v>78541</v>
      </c>
      <c r="AD49" s="5">
        <v>16366.5</v>
      </c>
      <c r="AE49" s="5">
        <v>31902.5</v>
      </c>
      <c r="AF49" s="5">
        <f t="shared" ref="AF49" si="48">SUM(B49:AE49)</f>
        <v>1193619.42</v>
      </c>
      <c r="AG49" s="5">
        <f t="shared" ref="AG49" si="49">ROUND(AF49*0.35,2)</f>
        <v>417766.8</v>
      </c>
    </row>
    <row r="50" spans="1:33" ht="15" customHeight="1" x14ac:dyDescent="0.25">
      <c r="A50" s="17">
        <f t="shared" si="2"/>
        <v>44660</v>
      </c>
      <c r="B50" s="5">
        <v>0</v>
      </c>
      <c r="C50" s="5">
        <v>434084.5</v>
      </c>
      <c r="D50" s="5">
        <v>-142527.5</v>
      </c>
      <c r="E50" s="5">
        <v>5580</v>
      </c>
      <c r="F50" s="5"/>
      <c r="G50" s="5">
        <v>106362</v>
      </c>
      <c r="H50" s="5">
        <v>18309.990000000002</v>
      </c>
      <c r="I50" s="5"/>
      <c r="J50" s="5">
        <v>17558</v>
      </c>
      <c r="K50" s="5">
        <v>54951</v>
      </c>
      <c r="L50" s="5">
        <v>6079</v>
      </c>
      <c r="M50" s="5"/>
      <c r="N50" s="5">
        <v>136274</v>
      </c>
      <c r="O50" s="5">
        <v>248842.5</v>
      </c>
      <c r="P50" s="5">
        <v>37155</v>
      </c>
      <c r="Q50" s="5">
        <v>19998.5</v>
      </c>
      <c r="R50" s="5">
        <v>14544</v>
      </c>
      <c r="S50" s="5">
        <v>62546</v>
      </c>
      <c r="T50" s="5"/>
      <c r="U50" s="5">
        <v>94980</v>
      </c>
      <c r="V50" s="5">
        <v>74633.5</v>
      </c>
      <c r="W50" s="5"/>
      <c r="X50" s="5">
        <v>14807.5</v>
      </c>
      <c r="Y50" s="5"/>
      <c r="Z50" s="5">
        <v>0</v>
      </c>
      <c r="AA50" s="5"/>
      <c r="AB50" s="5"/>
      <c r="AC50" s="5">
        <v>124627</v>
      </c>
      <c r="AD50" s="5">
        <v>22320</v>
      </c>
      <c r="AE50" s="5">
        <v>11960.5</v>
      </c>
      <c r="AF50" s="5">
        <f t="shared" ref="AF50" si="50">SUM(B50:AE50)</f>
        <v>1363085.49</v>
      </c>
      <c r="AG50" s="5">
        <f t="shared" ref="AG50" si="51">ROUND(AF50*0.35,2)</f>
        <v>477079.92</v>
      </c>
    </row>
    <row r="51" spans="1:33" ht="15" customHeight="1" x14ac:dyDescent="0.25">
      <c r="A51" s="17">
        <f t="shared" si="2"/>
        <v>44667</v>
      </c>
      <c r="B51" s="5">
        <v>0</v>
      </c>
      <c r="C51" s="5">
        <v>315323</v>
      </c>
      <c r="D51" s="5">
        <v>123068</v>
      </c>
      <c r="E51" s="5">
        <v>-7593</v>
      </c>
      <c r="F51" s="5"/>
      <c r="G51" s="5">
        <v>133497</v>
      </c>
      <c r="H51" s="5">
        <v>19357.55</v>
      </c>
      <c r="I51" s="5"/>
      <c r="J51" s="5">
        <v>20444</v>
      </c>
      <c r="K51" s="5">
        <v>39394</v>
      </c>
      <c r="L51" s="5">
        <v>0</v>
      </c>
      <c r="M51" s="5"/>
      <c r="N51" s="5">
        <v>56438.5</v>
      </c>
      <c r="O51" s="5">
        <v>166102.5</v>
      </c>
      <c r="P51" s="5">
        <v>18405</v>
      </c>
      <c r="Q51" s="5">
        <v>44779</v>
      </c>
      <c r="R51" s="5">
        <v>23723.5</v>
      </c>
      <c r="S51" s="5">
        <v>56387</v>
      </c>
      <c r="T51" s="5"/>
      <c r="U51" s="5">
        <v>104099.53</v>
      </c>
      <c r="V51" s="5">
        <v>65049.5</v>
      </c>
      <c r="W51" s="5"/>
      <c r="X51" s="5">
        <v>15568.5</v>
      </c>
      <c r="Y51" s="5"/>
      <c r="Z51" s="5">
        <v>0</v>
      </c>
      <c r="AA51" s="5"/>
      <c r="AB51" s="5"/>
      <c r="AC51" s="5">
        <v>68202</v>
      </c>
      <c r="AD51" s="5">
        <v>7043</v>
      </c>
      <c r="AE51" s="5">
        <v>16773.5</v>
      </c>
      <c r="AF51" s="5">
        <f t="shared" ref="AF51" si="52">SUM(B51:AE51)</f>
        <v>1286062.0800000001</v>
      </c>
      <c r="AG51" s="5">
        <f t="shared" ref="AG51" si="53">ROUND(AF51*0.35,2)</f>
        <v>450121.73</v>
      </c>
    </row>
    <row r="52" spans="1:33" ht="15" customHeight="1" x14ac:dyDescent="0.25">
      <c r="A52" s="17">
        <f t="shared" si="2"/>
        <v>44674</v>
      </c>
      <c r="B52" s="5">
        <v>0</v>
      </c>
      <c r="C52" s="5">
        <v>304442</v>
      </c>
      <c r="D52" s="5">
        <v>-25362</v>
      </c>
      <c r="E52" s="5">
        <v>10239</v>
      </c>
      <c r="F52" s="5"/>
      <c r="G52" s="5">
        <v>75267</v>
      </c>
      <c r="H52" s="5">
        <v>18716.919999999998</v>
      </c>
      <c r="I52" s="5"/>
      <c r="J52" s="5">
        <v>45085</v>
      </c>
      <c r="K52" s="5">
        <v>42352</v>
      </c>
      <c r="L52" s="5">
        <v>0</v>
      </c>
      <c r="M52" s="5"/>
      <c r="N52" s="5">
        <v>34915.5</v>
      </c>
      <c r="O52" s="5">
        <v>227853</v>
      </c>
      <c r="P52" s="5">
        <v>36998</v>
      </c>
      <c r="Q52" s="5">
        <v>25529.5</v>
      </c>
      <c r="R52" s="5">
        <v>38917.25</v>
      </c>
      <c r="S52" s="5">
        <v>58636</v>
      </c>
      <c r="T52" s="5"/>
      <c r="U52" s="5">
        <v>56464.92</v>
      </c>
      <c r="V52" s="5">
        <v>94205.5</v>
      </c>
      <c r="W52" s="5"/>
      <c r="X52" s="5">
        <v>24.25</v>
      </c>
      <c r="Y52" s="5"/>
      <c r="Z52" s="5">
        <v>0</v>
      </c>
      <c r="AA52" s="5"/>
      <c r="AB52" s="5"/>
      <c r="AC52" s="5">
        <v>72078</v>
      </c>
      <c r="AD52" s="5">
        <v>15027.5</v>
      </c>
      <c r="AE52" s="5">
        <v>24753</v>
      </c>
      <c r="AF52" s="5">
        <f t="shared" ref="AF52" si="54">SUM(B52:AE52)</f>
        <v>1156142.3399999999</v>
      </c>
      <c r="AG52" s="5">
        <f t="shared" ref="AG52" si="55">ROUND(AF52*0.35,2)</f>
        <v>404649.82</v>
      </c>
    </row>
    <row r="53" spans="1:33" ht="15" customHeight="1" x14ac:dyDescent="0.25">
      <c r="A53" s="17">
        <f t="shared" si="2"/>
        <v>44681</v>
      </c>
      <c r="B53" s="5">
        <v>0</v>
      </c>
      <c r="C53" s="5">
        <v>436430.5</v>
      </c>
      <c r="D53" s="5">
        <v>194810.5</v>
      </c>
      <c r="E53" s="5">
        <v>-3010</v>
      </c>
      <c r="F53" s="5"/>
      <c r="G53" s="5">
        <v>68232</v>
      </c>
      <c r="H53" s="5">
        <v>24036.16</v>
      </c>
      <c r="I53" s="5"/>
      <c r="J53" s="5">
        <v>761</v>
      </c>
      <c r="K53" s="5">
        <v>21504</v>
      </c>
      <c r="L53" s="5">
        <v>0</v>
      </c>
      <c r="M53" s="5"/>
      <c r="N53" s="5">
        <v>59072.75</v>
      </c>
      <c r="O53" s="5">
        <v>110194</v>
      </c>
      <c r="P53" s="5">
        <v>14279</v>
      </c>
      <c r="Q53" s="5">
        <v>27256</v>
      </c>
      <c r="R53" s="5">
        <v>23633</v>
      </c>
      <c r="S53" s="5">
        <v>57490</v>
      </c>
      <c r="T53" s="5"/>
      <c r="U53" s="5">
        <v>47597.13</v>
      </c>
      <c r="V53" s="5">
        <v>117830</v>
      </c>
      <c r="W53" s="5"/>
      <c r="X53" s="5">
        <v>42260.5</v>
      </c>
      <c r="Y53" s="5"/>
      <c r="Z53" s="5">
        <v>0</v>
      </c>
      <c r="AA53" s="5"/>
      <c r="AB53" s="5"/>
      <c r="AC53" s="5">
        <v>55669</v>
      </c>
      <c r="AD53" s="5">
        <v>13732</v>
      </c>
      <c r="AE53" s="5">
        <v>22571</v>
      </c>
      <c r="AF53" s="5">
        <f t="shared" ref="AF53" si="56">SUM(B53:AE53)</f>
        <v>1334348.54</v>
      </c>
      <c r="AG53" s="5">
        <f t="shared" ref="AG53" si="57">ROUND(AF53*0.35,2)</f>
        <v>467021.99</v>
      </c>
    </row>
    <row r="54" spans="1:33" ht="15" customHeight="1" x14ac:dyDescent="0.25">
      <c r="A54" s="17">
        <f t="shared" si="2"/>
        <v>44688</v>
      </c>
      <c r="B54" s="5">
        <v>0</v>
      </c>
      <c r="C54" s="5">
        <v>231121.5</v>
      </c>
      <c r="D54" s="5">
        <v>183777</v>
      </c>
      <c r="E54" s="5">
        <v>5602</v>
      </c>
      <c r="F54" s="5"/>
      <c r="G54" s="5">
        <v>54821</v>
      </c>
      <c r="H54" s="5">
        <v>43019.24</v>
      </c>
      <c r="I54" s="5"/>
      <c r="J54" s="5">
        <v>21432</v>
      </c>
      <c r="K54" s="5">
        <v>42783</v>
      </c>
      <c r="L54" s="5">
        <v>0</v>
      </c>
      <c r="M54" s="5"/>
      <c r="N54" s="5">
        <v>51064.5</v>
      </c>
      <c r="O54" s="5">
        <v>121204.5</v>
      </c>
      <c r="P54" s="5">
        <v>30494</v>
      </c>
      <c r="Q54" s="5">
        <v>26783</v>
      </c>
      <c r="R54" s="5">
        <v>4909</v>
      </c>
      <c r="S54" s="5">
        <v>65995</v>
      </c>
      <c r="T54" s="5"/>
      <c r="U54" s="5">
        <v>62013.5</v>
      </c>
      <c r="V54" s="5">
        <v>136974</v>
      </c>
      <c r="W54" s="5"/>
      <c r="X54" s="5">
        <v>21347.75</v>
      </c>
      <c r="Y54" s="5"/>
      <c r="Z54" s="5">
        <v>0</v>
      </c>
      <c r="AA54" s="5"/>
      <c r="AB54" s="5"/>
      <c r="AC54" s="5">
        <v>88306</v>
      </c>
      <c r="AD54" s="5">
        <v>11163.5</v>
      </c>
      <c r="AE54" s="5">
        <v>34029</v>
      </c>
      <c r="AF54" s="5">
        <f t="shared" ref="AF54" si="58">SUM(B54:AE54)</f>
        <v>1236839.49</v>
      </c>
      <c r="AG54" s="5">
        <f t="shared" ref="AG54" si="59">ROUND(AF54*0.35,2)</f>
        <v>432893.82</v>
      </c>
    </row>
    <row r="55" spans="1:33" ht="15" customHeight="1" x14ac:dyDescent="0.25">
      <c r="A55" s="17">
        <f t="shared" si="2"/>
        <v>44695</v>
      </c>
      <c r="B55" s="5">
        <v>0</v>
      </c>
      <c r="C55" s="5">
        <v>336819.5</v>
      </c>
      <c r="D55" s="5">
        <v>207507.5</v>
      </c>
      <c r="E55" s="5">
        <v>14066</v>
      </c>
      <c r="F55" s="5"/>
      <c r="G55" s="5">
        <v>91188</v>
      </c>
      <c r="H55" s="5">
        <v>12673.14</v>
      </c>
      <c r="I55" s="5"/>
      <c r="J55" s="5">
        <v>35994</v>
      </c>
      <c r="K55" s="5">
        <v>30161</v>
      </c>
      <c r="L55" s="5">
        <v>0</v>
      </c>
      <c r="M55" s="5"/>
      <c r="N55" s="5">
        <v>30609</v>
      </c>
      <c r="O55" s="5">
        <v>139638.5</v>
      </c>
      <c r="P55" s="5">
        <v>33283</v>
      </c>
      <c r="Q55" s="5">
        <v>30662.5</v>
      </c>
      <c r="R55" s="5">
        <v>25965</v>
      </c>
      <c r="S55" s="5">
        <v>57690</v>
      </c>
      <c r="T55" s="5"/>
      <c r="U55" s="5">
        <v>67764.92</v>
      </c>
      <c r="V55" s="5">
        <v>76399.5</v>
      </c>
      <c r="W55" s="5"/>
      <c r="X55" s="5">
        <v>40363.75</v>
      </c>
      <c r="Y55" s="5"/>
      <c r="Z55" s="5">
        <v>0</v>
      </c>
      <c r="AA55" s="5"/>
      <c r="AB55" s="5"/>
      <c r="AC55" s="5">
        <v>142085</v>
      </c>
      <c r="AD55" s="5">
        <v>14028</v>
      </c>
      <c r="AE55" s="5">
        <v>29950</v>
      </c>
      <c r="AF55" s="5">
        <f t="shared" ref="AF55" si="60">SUM(B55:AE55)</f>
        <v>1416848.31</v>
      </c>
      <c r="AG55" s="5">
        <f t="shared" ref="AG55" si="61">ROUND(AF55*0.35,2)</f>
        <v>495896.91</v>
      </c>
    </row>
    <row r="56" spans="1:33" ht="15" customHeight="1" x14ac:dyDescent="0.25">
      <c r="A56" s="17">
        <f t="shared" si="2"/>
        <v>44702</v>
      </c>
      <c r="B56" s="5">
        <v>0</v>
      </c>
      <c r="C56" s="5">
        <v>277131.67</v>
      </c>
      <c r="D56" s="5">
        <v>73511</v>
      </c>
      <c r="E56" s="5">
        <v>2815</v>
      </c>
      <c r="F56" s="5"/>
      <c r="G56" s="5">
        <v>81918</v>
      </c>
      <c r="H56" s="5">
        <v>7104.14</v>
      </c>
      <c r="I56" s="5"/>
      <c r="J56" s="5">
        <v>26707</v>
      </c>
      <c r="K56" s="5">
        <v>43147</v>
      </c>
      <c r="L56" s="5">
        <v>0</v>
      </c>
      <c r="M56" s="5"/>
      <c r="N56" s="5">
        <v>30264.5</v>
      </c>
      <c r="O56" s="5">
        <v>134782.5</v>
      </c>
      <c r="P56" s="5">
        <v>11386</v>
      </c>
      <c r="Q56" s="5">
        <v>28831.5</v>
      </c>
      <c r="R56" s="5">
        <v>13492</v>
      </c>
      <c r="S56" s="5">
        <v>60287</v>
      </c>
      <c r="T56" s="5"/>
      <c r="U56" s="5">
        <v>17986.88</v>
      </c>
      <c r="V56" s="5">
        <v>149265.5</v>
      </c>
      <c r="W56" s="5"/>
      <c r="X56" s="5">
        <v>35147.75</v>
      </c>
      <c r="Y56" s="5"/>
      <c r="Z56" s="5">
        <v>0</v>
      </c>
      <c r="AA56" s="5"/>
      <c r="AB56" s="5"/>
      <c r="AC56" s="5">
        <v>15081</v>
      </c>
      <c r="AD56" s="5">
        <v>12324.5</v>
      </c>
      <c r="AE56" s="5">
        <v>18968</v>
      </c>
      <c r="AF56" s="5">
        <f t="shared" ref="AF56" si="62">SUM(B56:AE56)</f>
        <v>1040150.9400000001</v>
      </c>
      <c r="AG56" s="5">
        <f t="shared" ref="AG56" si="63">ROUND(AF56*0.35,2)</f>
        <v>364052.83</v>
      </c>
    </row>
    <row r="57" spans="1:33" ht="15" customHeight="1" x14ac:dyDescent="0.25">
      <c r="A57" s="17">
        <f t="shared" si="2"/>
        <v>44709</v>
      </c>
      <c r="B57" s="5">
        <v>0</v>
      </c>
      <c r="C57" s="5">
        <v>443582.5</v>
      </c>
      <c r="D57" s="5">
        <v>94880</v>
      </c>
      <c r="E57" s="5">
        <v>6248</v>
      </c>
      <c r="F57" s="5"/>
      <c r="G57" s="5">
        <v>132977</v>
      </c>
      <c r="H57" s="5">
        <v>20371.55</v>
      </c>
      <c r="I57" s="5"/>
      <c r="J57" s="5">
        <v>35067</v>
      </c>
      <c r="K57" s="5">
        <v>61904</v>
      </c>
      <c r="L57" s="5">
        <v>0</v>
      </c>
      <c r="M57" s="5"/>
      <c r="N57" s="5">
        <v>37581</v>
      </c>
      <c r="O57" s="5">
        <v>147308</v>
      </c>
      <c r="P57" s="5">
        <v>34277</v>
      </c>
      <c r="Q57" s="5">
        <v>35666</v>
      </c>
      <c r="R57" s="5">
        <v>27619.75</v>
      </c>
      <c r="S57" s="5">
        <v>63606</v>
      </c>
      <c r="T57" s="5"/>
      <c r="U57" s="5">
        <v>4727.8</v>
      </c>
      <c r="V57" s="5">
        <v>134657</v>
      </c>
      <c r="W57" s="5"/>
      <c r="X57" s="5">
        <v>37284.5</v>
      </c>
      <c r="Y57" s="5"/>
      <c r="Z57" s="5">
        <v>0</v>
      </c>
      <c r="AA57" s="5"/>
      <c r="AB57" s="5"/>
      <c r="AC57" s="5">
        <v>90218</v>
      </c>
      <c r="AD57" s="5">
        <v>20442</v>
      </c>
      <c r="AE57" s="5">
        <v>31954</v>
      </c>
      <c r="AF57" s="5">
        <f t="shared" ref="AF57" si="64">SUM(B57:AE57)</f>
        <v>1460371.1</v>
      </c>
      <c r="AG57" s="5">
        <f t="shared" ref="AG57" si="65">ROUND(AF57*0.35,2)</f>
        <v>511129.89</v>
      </c>
    </row>
    <row r="58" spans="1:33" ht="15" customHeight="1" x14ac:dyDescent="0.25">
      <c r="A58" s="17">
        <f t="shared" si="2"/>
        <v>44716</v>
      </c>
      <c r="B58" s="5">
        <v>0</v>
      </c>
      <c r="C58" s="5">
        <v>379635</v>
      </c>
      <c r="D58" s="5">
        <v>148538</v>
      </c>
      <c r="E58" s="5">
        <v>9253</v>
      </c>
      <c r="F58" s="5"/>
      <c r="G58" s="5">
        <v>-24280</v>
      </c>
      <c r="H58" s="5">
        <v>25223.63</v>
      </c>
      <c r="I58" s="5"/>
      <c r="J58" s="5">
        <v>35893</v>
      </c>
      <c r="K58" s="5">
        <v>46001</v>
      </c>
      <c r="L58" s="5">
        <v>0</v>
      </c>
      <c r="M58" s="5"/>
      <c r="N58" s="5">
        <v>60268</v>
      </c>
      <c r="O58" s="5">
        <v>143602</v>
      </c>
      <c r="P58" s="5">
        <v>22209</v>
      </c>
      <c r="Q58" s="5">
        <v>22410</v>
      </c>
      <c r="R58" s="5">
        <v>47773.25</v>
      </c>
      <c r="S58" s="5">
        <v>61692</v>
      </c>
      <c r="T58" s="5"/>
      <c r="U58" s="5">
        <v>93202.75</v>
      </c>
      <c r="V58" s="5">
        <v>131152.5</v>
      </c>
      <c r="W58" s="5"/>
      <c r="X58" s="5">
        <v>36651.5</v>
      </c>
      <c r="Y58" s="5"/>
      <c r="Z58" s="5"/>
      <c r="AA58" s="5"/>
      <c r="AB58" s="5"/>
      <c r="AC58" s="5">
        <v>39938</v>
      </c>
      <c r="AD58" s="5">
        <v>18443.5</v>
      </c>
      <c r="AE58" s="5">
        <v>44637.5</v>
      </c>
      <c r="AF58" s="5">
        <f t="shared" ref="AF58" si="66">SUM(B58:AE58)</f>
        <v>1342243.63</v>
      </c>
      <c r="AG58" s="5">
        <f t="shared" ref="AG58" si="67">ROUND(AF58*0.35,2)</f>
        <v>469785.27</v>
      </c>
    </row>
    <row r="59" spans="1:33" ht="15" customHeight="1" x14ac:dyDescent="0.25">
      <c r="A59" s="17">
        <f t="shared" si="2"/>
        <v>44723</v>
      </c>
      <c r="B59" s="5">
        <v>0</v>
      </c>
      <c r="C59" s="5">
        <v>311176.5</v>
      </c>
      <c r="D59" s="5">
        <v>228591</v>
      </c>
      <c r="E59" s="5">
        <v>0</v>
      </c>
      <c r="F59" s="5"/>
      <c r="G59" s="5">
        <v>145443</v>
      </c>
      <c r="H59" s="5">
        <v>23038.03</v>
      </c>
      <c r="I59" s="5"/>
      <c r="J59" s="5">
        <v>39519</v>
      </c>
      <c r="K59" s="5">
        <v>46707</v>
      </c>
      <c r="L59" s="5">
        <v>0</v>
      </c>
      <c r="M59" s="5"/>
      <c r="N59" s="5">
        <v>37227</v>
      </c>
      <c r="O59" s="5">
        <v>17204</v>
      </c>
      <c r="P59" s="5">
        <v>27988</v>
      </c>
      <c r="Q59" s="5">
        <v>13395</v>
      </c>
      <c r="R59" s="5">
        <v>48117</v>
      </c>
      <c r="S59" s="5">
        <v>57105</v>
      </c>
      <c r="T59" s="5"/>
      <c r="U59" s="5">
        <v>30484.89</v>
      </c>
      <c r="V59" s="5">
        <v>61392</v>
      </c>
      <c r="W59" s="5"/>
      <c r="X59" s="5">
        <v>39385.5</v>
      </c>
      <c r="Y59" s="5"/>
      <c r="Z59" s="5"/>
      <c r="AA59" s="5"/>
      <c r="AB59" s="5"/>
      <c r="AC59" s="5">
        <v>91851</v>
      </c>
      <c r="AD59" s="5">
        <v>21267.5</v>
      </c>
      <c r="AE59" s="5">
        <v>8603</v>
      </c>
      <c r="AF59" s="5">
        <f t="shared" ref="AF59" si="68">SUM(B59:AE59)</f>
        <v>1248494.42</v>
      </c>
      <c r="AG59" s="5">
        <f t="shared" ref="AG59" si="69">ROUND(AF59*0.35,2)</f>
        <v>436973.05</v>
      </c>
    </row>
    <row r="60" spans="1:33" ht="15" customHeight="1" x14ac:dyDescent="0.25">
      <c r="A60" s="17">
        <f t="shared" si="2"/>
        <v>44730</v>
      </c>
      <c r="B60" s="5">
        <v>0</v>
      </c>
      <c r="C60" s="5">
        <v>331445</v>
      </c>
      <c r="D60" s="5">
        <v>-20682.5</v>
      </c>
      <c r="E60" s="5">
        <v>0</v>
      </c>
      <c r="F60" s="5"/>
      <c r="G60" s="5">
        <v>55682</v>
      </c>
      <c r="H60" s="5">
        <v>16761.099999999999</v>
      </c>
      <c r="I60" s="5"/>
      <c r="J60" s="5">
        <v>47739</v>
      </c>
      <c r="K60" s="5">
        <v>40370.5</v>
      </c>
      <c r="L60" s="5">
        <v>0</v>
      </c>
      <c r="M60" s="5"/>
      <c r="N60" s="5">
        <v>-29868.75</v>
      </c>
      <c r="O60" s="5">
        <v>220683</v>
      </c>
      <c r="P60" s="5">
        <v>35178</v>
      </c>
      <c r="Q60" s="5">
        <v>16958.5</v>
      </c>
      <c r="R60" s="5">
        <v>12620.75</v>
      </c>
      <c r="S60" s="5">
        <v>55996</v>
      </c>
      <c r="T60" s="5"/>
      <c r="U60" s="5">
        <v>29598.52</v>
      </c>
      <c r="V60" s="5">
        <v>148173</v>
      </c>
      <c r="W60" s="5"/>
      <c r="X60" s="5">
        <v>38665.75</v>
      </c>
      <c r="Y60" s="5"/>
      <c r="Z60" s="5"/>
      <c r="AA60" s="5"/>
      <c r="AB60" s="5"/>
      <c r="AC60" s="5">
        <v>122388</v>
      </c>
      <c r="AD60" s="5">
        <v>20186.5</v>
      </c>
      <c r="AE60" s="5">
        <v>21024.5</v>
      </c>
      <c r="AF60" s="5">
        <f t="shared" ref="AF60" si="70">SUM(B60:AE60)</f>
        <v>1162918.8700000001</v>
      </c>
      <c r="AG60" s="5">
        <f t="shared" ref="AG60" si="71">ROUND(AF60*0.35,2)</f>
        <v>407021.6</v>
      </c>
    </row>
    <row r="61" spans="1:33" ht="15" customHeight="1" x14ac:dyDescent="0.25">
      <c r="A61" s="17">
        <f t="shared" si="2"/>
        <v>44737</v>
      </c>
      <c r="B61" s="5">
        <v>0</v>
      </c>
      <c r="C61" s="5">
        <v>289776</v>
      </c>
      <c r="D61" s="5">
        <v>143884</v>
      </c>
      <c r="E61" s="5">
        <v>0</v>
      </c>
      <c r="F61" s="5"/>
      <c r="G61" s="5">
        <v>48849</v>
      </c>
      <c r="H61" s="5">
        <v>16880.13</v>
      </c>
      <c r="I61" s="5"/>
      <c r="J61" s="5">
        <v>60006</v>
      </c>
      <c r="K61" s="5">
        <v>50942.5</v>
      </c>
      <c r="L61" s="5">
        <v>0</v>
      </c>
      <c r="M61" s="5"/>
      <c r="N61" s="5">
        <v>73687.5</v>
      </c>
      <c r="O61" s="5">
        <v>189191.5</v>
      </c>
      <c r="P61" s="5">
        <v>35579</v>
      </c>
      <c r="Q61" s="5">
        <v>53348</v>
      </c>
      <c r="R61" s="5">
        <v>20564.25</v>
      </c>
      <c r="S61" s="5">
        <v>55187</v>
      </c>
      <c r="T61" s="5"/>
      <c r="U61" s="5">
        <v>80002.39</v>
      </c>
      <c r="V61" s="5">
        <v>107410</v>
      </c>
      <c r="W61" s="5"/>
      <c r="X61" s="5">
        <v>85005.75</v>
      </c>
      <c r="Y61" s="5"/>
      <c r="Z61" s="5"/>
      <c r="AA61" s="5"/>
      <c r="AB61" s="5"/>
      <c r="AC61" s="5">
        <v>70026</v>
      </c>
      <c r="AD61" s="5">
        <v>14256.5</v>
      </c>
      <c r="AE61" s="5">
        <v>7018.5</v>
      </c>
      <c r="AF61" s="5">
        <f t="shared" ref="AF61" si="72">SUM(B61:AE61)</f>
        <v>1401614.02</v>
      </c>
      <c r="AG61" s="5">
        <f t="shared" ref="AG61" si="73">ROUND(AF61*0.35,2)</f>
        <v>490564.91</v>
      </c>
    </row>
    <row r="62" spans="1:33" ht="15" customHeight="1" x14ac:dyDescent="0.25">
      <c r="A62" s="24" t="s">
        <v>43</v>
      </c>
      <c r="B62" s="5">
        <v>0</v>
      </c>
      <c r="C62" s="5">
        <v>248013</v>
      </c>
      <c r="D62" s="5">
        <v>-46309.5</v>
      </c>
      <c r="E62" s="5">
        <v>0</v>
      </c>
      <c r="F62" s="5"/>
      <c r="G62" s="5">
        <v>47271</v>
      </c>
      <c r="H62" s="5">
        <v>8018.2199999999993</v>
      </c>
      <c r="I62" s="5"/>
      <c r="J62" s="5">
        <v>25322</v>
      </c>
      <c r="K62" s="5">
        <v>14338</v>
      </c>
      <c r="L62" s="5">
        <v>0</v>
      </c>
      <c r="M62" s="5"/>
      <c r="N62" s="5">
        <v>37482.5</v>
      </c>
      <c r="O62" s="5">
        <v>138918</v>
      </c>
      <c r="P62" s="5">
        <v>15216</v>
      </c>
      <c r="Q62" s="5">
        <v>16429.5</v>
      </c>
      <c r="R62" s="5">
        <v>28119</v>
      </c>
      <c r="S62" s="5">
        <v>29319</v>
      </c>
      <c r="T62" s="5"/>
      <c r="U62" s="5">
        <v>13895.579999999998</v>
      </c>
      <c r="V62" s="5">
        <v>23049.5</v>
      </c>
      <c r="W62" s="5"/>
      <c r="X62" s="5">
        <v>-31119.75</v>
      </c>
      <c r="Y62" s="5"/>
      <c r="Z62" s="5"/>
      <c r="AA62" s="5"/>
      <c r="AB62" s="5"/>
      <c r="AC62" s="5">
        <v>25099.5</v>
      </c>
      <c r="AD62" s="5">
        <v>4268</v>
      </c>
      <c r="AE62" s="5">
        <v>7876.5</v>
      </c>
      <c r="AF62" s="5">
        <f t="shared" ref="AF62" si="74">SUM(B62:AE62)</f>
        <v>605206.04999999993</v>
      </c>
      <c r="AG62" s="5">
        <f t="shared" ref="AG62" si="75">ROUND(AF62*0.35,2)</f>
        <v>211822.12</v>
      </c>
    </row>
    <row r="63" spans="1:33" ht="15" customHeight="1" x14ac:dyDescent="0.25">
      <c r="A63" s="17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1:33" ht="15" customHeight="1" thickBot="1" x14ac:dyDescent="0.3">
      <c r="B64" s="6">
        <f t="shared" ref="B64:AF64" si="76">SUM(B10:B63)</f>
        <v>0</v>
      </c>
      <c r="C64" s="6">
        <f t="shared" si="76"/>
        <v>16822459.670000002</v>
      </c>
      <c r="D64" s="6">
        <f t="shared" si="76"/>
        <v>7145906.5</v>
      </c>
      <c r="E64" s="6">
        <f t="shared" si="76"/>
        <v>728581.5</v>
      </c>
      <c r="F64" s="6">
        <f t="shared" si="76"/>
        <v>0</v>
      </c>
      <c r="G64" s="6">
        <f t="shared" si="76"/>
        <v>4481522</v>
      </c>
      <c r="H64" s="6">
        <f t="shared" si="76"/>
        <v>261922.69000000003</v>
      </c>
      <c r="I64" s="6">
        <f t="shared" si="76"/>
        <v>0</v>
      </c>
      <c r="J64" s="6">
        <f t="shared" si="76"/>
        <v>1709004</v>
      </c>
      <c r="K64" s="6">
        <f t="shared" si="76"/>
        <v>2225378</v>
      </c>
      <c r="L64" s="6">
        <f t="shared" si="76"/>
        <v>461616</v>
      </c>
      <c r="M64" s="6">
        <f t="shared" ref="M64" si="77">SUM(M10:M63)</f>
        <v>0</v>
      </c>
      <c r="N64" s="6">
        <f t="shared" si="76"/>
        <v>2348486</v>
      </c>
      <c r="O64" s="6">
        <f t="shared" si="76"/>
        <v>7166700.25</v>
      </c>
      <c r="P64" s="6">
        <f t="shared" si="76"/>
        <v>744483</v>
      </c>
      <c r="Q64" s="6">
        <f t="shared" si="76"/>
        <v>1374586.5</v>
      </c>
      <c r="R64" s="6">
        <f t="shared" si="76"/>
        <v>1392272.25</v>
      </c>
      <c r="S64" s="6">
        <f t="shared" si="76"/>
        <v>2991978</v>
      </c>
      <c r="T64" s="6">
        <f t="shared" si="76"/>
        <v>0</v>
      </c>
      <c r="U64" s="6">
        <f t="shared" si="76"/>
        <v>2646636.8099999996</v>
      </c>
      <c r="V64" s="6">
        <f t="shared" si="76"/>
        <v>5788610</v>
      </c>
      <c r="W64" s="6">
        <f t="shared" si="76"/>
        <v>0</v>
      </c>
      <c r="X64" s="6">
        <f t="shared" si="76"/>
        <v>1370770.75</v>
      </c>
      <c r="Y64" s="6">
        <f t="shared" si="76"/>
        <v>0</v>
      </c>
      <c r="Z64" s="6">
        <f t="shared" si="76"/>
        <v>0</v>
      </c>
      <c r="AA64" s="6">
        <f t="shared" si="76"/>
        <v>0</v>
      </c>
      <c r="AB64" s="6">
        <f t="shared" si="76"/>
        <v>0</v>
      </c>
      <c r="AC64" s="6">
        <f t="shared" si="76"/>
        <v>3662660.6</v>
      </c>
      <c r="AD64" s="6">
        <f t="shared" si="76"/>
        <v>391522.5</v>
      </c>
      <c r="AE64" s="6">
        <f t="shared" si="76"/>
        <v>1394030.5</v>
      </c>
      <c r="AF64" s="6">
        <f t="shared" si="76"/>
        <v>65109127.520000011</v>
      </c>
      <c r="AG64" s="6">
        <f>SUM(AG10:AG63)</f>
        <v>22788194.690000009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G8"/>
    <mergeCell ref="A1:AG1"/>
  </mergeCells>
  <pageMargins left="0.25" right="0.25" top="0.25" bottom="0.25" header="0" footer="0"/>
  <pageSetup paperSize="5" scale="40" orientation="landscape" r:id="rId1"/>
  <ignoredErrors>
    <ignoredError sqref="A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2020-10-08T18:31:23Z</cp:lastPrinted>
  <dcterms:created xsi:type="dcterms:W3CDTF">2017-06-26T18:48:48Z</dcterms:created>
  <dcterms:modified xsi:type="dcterms:W3CDTF">2022-07-07T12:32:21Z</dcterms:modified>
</cp:coreProperties>
</file>