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able Games Acct\25FY\"/>
    </mc:Choice>
  </mc:AlternateContent>
  <xr:revisionPtr revIDLastSave="0" documentId="13_ncr:1_{61D0DDE2-4F65-47B9-A050-5FE09E6A48D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ummary" sheetId="5" r:id="rId1"/>
    <sheet name="Mountaineer" sheetId="4" r:id="rId2"/>
    <sheet name="Wheeling" sheetId="3" r:id="rId3"/>
    <sheet name="Mardi Gras" sheetId="2" r:id="rId4"/>
    <sheet name="Charles Town" sheetId="1" r:id="rId5"/>
  </sheets>
  <definedNames>
    <definedName name="_xlnm.Print_Area" localSheetId="4">'Charles Town'!$A$1:$AH$144</definedName>
    <definedName name="_xlnm.Print_Area" localSheetId="3">'Mardi Gras'!$A$1:$AH$159</definedName>
    <definedName name="_xlnm.Print_Area" localSheetId="1">Mountaineer!$A$1:$AC$111</definedName>
    <definedName name="_xlnm.Print_Area" localSheetId="0">Summary!$A$1:$AC$65</definedName>
    <definedName name="_xlnm.Print_Area" localSheetId="2">Wheeling!$A$1:$AH$158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C60" i="5" l="1"/>
  <c r="AB60" i="5"/>
  <c r="AA60" i="5"/>
  <c r="Z60" i="5"/>
  <c r="Y60" i="5"/>
  <c r="X60" i="5"/>
  <c r="W60" i="5"/>
  <c r="V60" i="5"/>
  <c r="U60" i="5"/>
  <c r="T60" i="5"/>
  <c r="S60" i="5"/>
  <c r="R60" i="5"/>
  <c r="Q60" i="5"/>
  <c r="P60" i="5"/>
  <c r="O60" i="5"/>
  <c r="N60" i="5"/>
  <c r="M60" i="5"/>
  <c r="L60" i="5"/>
  <c r="K60" i="5"/>
  <c r="J60" i="5"/>
  <c r="I60" i="5"/>
  <c r="H60" i="5"/>
  <c r="G60" i="5"/>
  <c r="F60" i="5"/>
  <c r="E60" i="5"/>
  <c r="D60" i="5"/>
  <c r="C60" i="5"/>
  <c r="B60" i="5"/>
  <c r="AB61" i="1" l="1"/>
  <c r="AC61" i="1" s="1"/>
  <c r="AB61" i="2"/>
  <c r="AC61" i="2" s="1"/>
  <c r="AB61" i="3"/>
  <c r="AC61" i="3" s="1"/>
  <c r="AB61" i="4"/>
  <c r="AC61" i="4" s="1"/>
  <c r="AA59" i="5"/>
  <c r="Z59" i="5"/>
  <c r="Y59" i="5"/>
  <c r="X59" i="5"/>
  <c r="W59" i="5"/>
  <c r="V59" i="5"/>
  <c r="U59" i="5"/>
  <c r="T59" i="5"/>
  <c r="S59" i="5"/>
  <c r="R59" i="5"/>
  <c r="Q59" i="5"/>
  <c r="P59" i="5"/>
  <c r="O59" i="5"/>
  <c r="N59" i="5"/>
  <c r="M59" i="5"/>
  <c r="L59" i="5"/>
  <c r="K59" i="5"/>
  <c r="J59" i="5"/>
  <c r="I59" i="5"/>
  <c r="H59" i="5"/>
  <c r="G59" i="5"/>
  <c r="F59" i="5"/>
  <c r="E59" i="5"/>
  <c r="D59" i="5"/>
  <c r="C59" i="5"/>
  <c r="B59" i="5"/>
  <c r="AB60" i="1" l="1"/>
  <c r="AC60" i="1" s="1"/>
  <c r="AB60" i="2"/>
  <c r="AC60" i="2" s="1"/>
  <c r="AB60" i="3"/>
  <c r="AC60" i="3" s="1"/>
  <c r="AB60" i="4"/>
  <c r="AA58" i="5"/>
  <c r="Z58" i="5"/>
  <c r="Y58" i="5"/>
  <c r="X58" i="5"/>
  <c r="W58" i="5"/>
  <c r="V58" i="5"/>
  <c r="U58" i="5"/>
  <c r="T58" i="5"/>
  <c r="S58" i="5"/>
  <c r="R58" i="5"/>
  <c r="Q58" i="5"/>
  <c r="P58" i="5"/>
  <c r="O58" i="5"/>
  <c r="N58" i="5"/>
  <c r="M58" i="5"/>
  <c r="L58" i="5"/>
  <c r="K58" i="5"/>
  <c r="J58" i="5"/>
  <c r="I58" i="5"/>
  <c r="H58" i="5"/>
  <c r="G58" i="5"/>
  <c r="F58" i="5"/>
  <c r="E58" i="5"/>
  <c r="D58" i="5"/>
  <c r="C58" i="5"/>
  <c r="B58" i="5"/>
  <c r="AB59" i="4"/>
  <c r="AC59" i="4" s="1"/>
  <c r="AB59" i="3"/>
  <c r="AC59" i="3" s="1"/>
  <c r="AB59" i="2"/>
  <c r="AC59" i="2" s="1"/>
  <c r="AB59" i="1"/>
  <c r="AC59" i="1" s="1"/>
  <c r="AA57" i="5"/>
  <c r="Z57" i="5"/>
  <c r="Y57" i="5"/>
  <c r="X57" i="5"/>
  <c r="W57" i="5"/>
  <c r="V57" i="5"/>
  <c r="U57" i="5"/>
  <c r="T57" i="5"/>
  <c r="S57" i="5"/>
  <c r="R57" i="5"/>
  <c r="Q57" i="5"/>
  <c r="P57" i="5"/>
  <c r="O57" i="5"/>
  <c r="N57" i="5"/>
  <c r="M57" i="5"/>
  <c r="L57" i="5"/>
  <c r="K57" i="5"/>
  <c r="J57" i="5"/>
  <c r="I57" i="5"/>
  <c r="H57" i="5"/>
  <c r="G57" i="5"/>
  <c r="F57" i="5"/>
  <c r="E57" i="5"/>
  <c r="D57" i="5"/>
  <c r="C57" i="5"/>
  <c r="B57" i="5"/>
  <c r="AB58" i="4"/>
  <c r="AC58" i="4" s="1"/>
  <c r="AB58" i="3"/>
  <c r="AC58" i="3" s="1"/>
  <c r="AB58" i="2"/>
  <c r="AC58" i="2" s="1"/>
  <c r="AB58" i="1"/>
  <c r="AC58" i="1" s="1"/>
  <c r="B56" i="5"/>
  <c r="AA56" i="5"/>
  <c r="Z56" i="5"/>
  <c r="Y56" i="5"/>
  <c r="X56" i="5"/>
  <c r="W56" i="5"/>
  <c r="V56" i="5"/>
  <c r="U56" i="5"/>
  <c r="T56" i="5"/>
  <c r="S56" i="5"/>
  <c r="R56" i="5"/>
  <c r="Q56" i="5"/>
  <c r="P56" i="5"/>
  <c r="O56" i="5"/>
  <c r="N56" i="5"/>
  <c r="M56" i="5"/>
  <c r="L56" i="5"/>
  <c r="K56" i="5"/>
  <c r="J56" i="5"/>
  <c r="I56" i="5"/>
  <c r="H56" i="5"/>
  <c r="G56" i="5"/>
  <c r="F56" i="5"/>
  <c r="E56" i="5"/>
  <c r="D56" i="5"/>
  <c r="C56" i="5"/>
  <c r="AB57" i="4"/>
  <c r="AC57" i="4" s="1"/>
  <c r="AB57" i="3"/>
  <c r="AC57" i="3" s="1"/>
  <c r="AB57" i="2"/>
  <c r="AC57" i="2" s="1"/>
  <c r="AB57" i="1"/>
  <c r="AC57" i="1" s="1"/>
  <c r="AC60" i="4" l="1"/>
  <c r="AC59" i="5" s="1"/>
  <c r="AB59" i="5"/>
  <c r="AC58" i="5"/>
  <c r="AB58" i="5"/>
  <c r="AC57" i="5"/>
  <c r="AB57" i="5"/>
  <c r="AC56" i="5"/>
  <c r="AB56" i="5"/>
  <c r="AB4" i="3"/>
  <c r="AA55" i="5"/>
  <c r="Z55" i="5"/>
  <c r="Y55" i="5"/>
  <c r="X55" i="5"/>
  <c r="W55" i="5"/>
  <c r="V55" i="5"/>
  <c r="U55" i="5"/>
  <c r="T55" i="5"/>
  <c r="S55" i="5"/>
  <c r="R55" i="5"/>
  <c r="Q55" i="5"/>
  <c r="P55" i="5"/>
  <c r="O55" i="5"/>
  <c r="N55" i="5"/>
  <c r="M55" i="5"/>
  <c r="L55" i="5"/>
  <c r="K55" i="5"/>
  <c r="J55" i="5"/>
  <c r="I55" i="5"/>
  <c r="H55" i="5"/>
  <c r="G55" i="5"/>
  <c r="F55" i="5"/>
  <c r="E55" i="5"/>
  <c r="D55" i="5"/>
  <c r="C55" i="5"/>
  <c r="B55" i="5"/>
  <c r="AB56" i="4"/>
  <c r="AC56" i="4" s="1"/>
  <c r="AB56" i="3"/>
  <c r="AC56" i="3" s="1"/>
  <c r="AB56" i="2"/>
  <c r="AC56" i="2" s="1"/>
  <c r="AB56" i="1"/>
  <c r="AC56" i="1" s="1"/>
  <c r="AC55" i="5" l="1"/>
  <c r="AB55" i="5"/>
  <c r="AA54" i="5"/>
  <c r="Z54" i="5"/>
  <c r="Y54" i="5"/>
  <c r="X54" i="5"/>
  <c r="W54" i="5"/>
  <c r="V54" i="5"/>
  <c r="U54" i="5"/>
  <c r="T54" i="5"/>
  <c r="S54" i="5"/>
  <c r="R54" i="5"/>
  <c r="Q54" i="5"/>
  <c r="P54" i="5"/>
  <c r="O54" i="5"/>
  <c r="N54" i="5"/>
  <c r="M54" i="5"/>
  <c r="L54" i="5"/>
  <c r="K54" i="5"/>
  <c r="J54" i="5"/>
  <c r="I54" i="5"/>
  <c r="H54" i="5"/>
  <c r="G54" i="5"/>
  <c r="F54" i="5"/>
  <c r="E54" i="5"/>
  <c r="D54" i="5"/>
  <c r="C54" i="5"/>
  <c r="B54" i="5"/>
  <c r="AB55" i="4"/>
  <c r="AC55" i="4" s="1"/>
  <c r="AB55" i="3"/>
  <c r="AC55" i="3" s="1"/>
  <c r="AB55" i="2"/>
  <c r="AC55" i="2" s="1"/>
  <c r="AB55" i="1"/>
  <c r="AC55" i="1" s="1"/>
  <c r="AA53" i="5"/>
  <c r="Z53" i="5"/>
  <c r="Y53" i="5"/>
  <c r="X53" i="5"/>
  <c r="W53" i="5"/>
  <c r="V53" i="5"/>
  <c r="U53" i="5"/>
  <c r="T53" i="5"/>
  <c r="S53" i="5"/>
  <c r="R53" i="5"/>
  <c r="Q53" i="5"/>
  <c r="P53" i="5"/>
  <c r="O53" i="5"/>
  <c r="N53" i="5"/>
  <c r="M53" i="5"/>
  <c r="L53" i="5"/>
  <c r="K53" i="5"/>
  <c r="J53" i="5"/>
  <c r="I53" i="5"/>
  <c r="H53" i="5"/>
  <c r="G53" i="5"/>
  <c r="F53" i="5"/>
  <c r="E53" i="5"/>
  <c r="D53" i="5"/>
  <c r="C53" i="5"/>
  <c r="B53" i="5"/>
  <c r="AB54" i="4"/>
  <c r="AC54" i="4" s="1"/>
  <c r="AB54" i="3"/>
  <c r="AC54" i="3" s="1"/>
  <c r="AB54" i="2"/>
  <c r="AC54" i="2" s="1"/>
  <c r="AB54" i="1"/>
  <c r="AC54" i="1" s="1"/>
  <c r="AA52" i="5"/>
  <c r="Z52" i="5"/>
  <c r="Y52" i="5"/>
  <c r="X52" i="5"/>
  <c r="W52" i="5"/>
  <c r="V52" i="5"/>
  <c r="U52" i="5"/>
  <c r="T52" i="5"/>
  <c r="S52" i="5"/>
  <c r="R52" i="5"/>
  <c r="Q52" i="5"/>
  <c r="P52" i="5"/>
  <c r="O52" i="5"/>
  <c r="N52" i="5"/>
  <c r="M52" i="5"/>
  <c r="L52" i="5"/>
  <c r="K52" i="5"/>
  <c r="J52" i="5"/>
  <c r="I52" i="5"/>
  <c r="H52" i="5"/>
  <c r="G52" i="5"/>
  <c r="F52" i="5"/>
  <c r="E52" i="5"/>
  <c r="D52" i="5"/>
  <c r="C52" i="5"/>
  <c r="B52" i="5"/>
  <c r="AB53" i="4"/>
  <c r="AC53" i="4" s="1"/>
  <c r="AB53" i="3"/>
  <c r="AC53" i="3" s="1"/>
  <c r="AB53" i="2"/>
  <c r="AC53" i="2" s="1"/>
  <c r="AB53" i="1"/>
  <c r="AC53" i="1" s="1"/>
  <c r="AA51" i="5"/>
  <c r="Z51" i="5"/>
  <c r="Y51" i="5"/>
  <c r="X51" i="5"/>
  <c r="W51" i="5"/>
  <c r="V51" i="5"/>
  <c r="U51" i="5"/>
  <c r="T51" i="5"/>
  <c r="S51" i="5"/>
  <c r="R51" i="5"/>
  <c r="Q51" i="5"/>
  <c r="P51" i="5"/>
  <c r="O51" i="5"/>
  <c r="N51" i="5"/>
  <c r="M51" i="5"/>
  <c r="L51" i="5"/>
  <c r="K51" i="5"/>
  <c r="J51" i="5"/>
  <c r="I51" i="5"/>
  <c r="H51" i="5"/>
  <c r="G51" i="5"/>
  <c r="F51" i="5"/>
  <c r="E51" i="5"/>
  <c r="D51" i="5"/>
  <c r="C51" i="5"/>
  <c r="B51" i="5"/>
  <c r="AB52" i="4"/>
  <c r="AC52" i="4" s="1"/>
  <c r="AB52" i="3"/>
  <c r="AC52" i="3" s="1"/>
  <c r="AB52" i="2"/>
  <c r="AC52" i="2" s="1"/>
  <c r="AB52" i="1"/>
  <c r="AC52" i="1" s="1"/>
  <c r="AA50" i="5"/>
  <c r="Z50" i="5"/>
  <c r="Y50" i="5"/>
  <c r="X50" i="5"/>
  <c r="W50" i="5"/>
  <c r="V50" i="5"/>
  <c r="U50" i="5"/>
  <c r="T50" i="5"/>
  <c r="S50" i="5"/>
  <c r="R50" i="5"/>
  <c r="Q50" i="5"/>
  <c r="P50" i="5"/>
  <c r="O50" i="5"/>
  <c r="N50" i="5"/>
  <c r="M50" i="5"/>
  <c r="L50" i="5"/>
  <c r="K50" i="5"/>
  <c r="J50" i="5"/>
  <c r="I50" i="5"/>
  <c r="H50" i="5"/>
  <c r="G50" i="5"/>
  <c r="F50" i="5"/>
  <c r="E50" i="5"/>
  <c r="D50" i="5"/>
  <c r="C50" i="5"/>
  <c r="B50" i="5"/>
  <c r="AB51" i="4"/>
  <c r="AC51" i="4" s="1"/>
  <c r="AB51" i="3"/>
  <c r="AC51" i="3" s="1"/>
  <c r="AB51" i="2"/>
  <c r="AC51" i="2" s="1"/>
  <c r="AB51" i="1"/>
  <c r="AC51" i="1" s="1"/>
  <c r="Z9" i="5"/>
  <c r="AA9" i="5"/>
  <c r="Z10" i="5"/>
  <c r="AA10" i="5"/>
  <c r="Z11" i="5"/>
  <c r="AA11" i="5"/>
  <c r="Z12" i="5"/>
  <c r="AA12" i="5"/>
  <c r="Z13" i="5"/>
  <c r="AA13" i="5"/>
  <c r="Z14" i="5"/>
  <c r="AA14" i="5"/>
  <c r="Z15" i="5"/>
  <c r="AA15" i="5"/>
  <c r="Z16" i="5"/>
  <c r="AA16" i="5"/>
  <c r="Z17" i="5"/>
  <c r="AA17" i="5"/>
  <c r="Z18" i="5"/>
  <c r="AA18" i="5"/>
  <c r="Z19" i="5"/>
  <c r="AA19" i="5"/>
  <c r="Z20" i="5"/>
  <c r="AA20" i="5"/>
  <c r="Z21" i="5"/>
  <c r="AA21" i="5"/>
  <c r="Z22" i="5"/>
  <c r="AA22" i="5"/>
  <c r="Z23" i="5"/>
  <c r="AA23" i="5"/>
  <c r="Z24" i="5"/>
  <c r="AA24" i="5"/>
  <c r="Z25" i="5"/>
  <c r="AA25" i="5"/>
  <c r="Z26" i="5"/>
  <c r="AA26" i="5"/>
  <c r="Z27" i="5"/>
  <c r="AA27" i="5"/>
  <c r="Z28" i="5"/>
  <c r="AA28" i="5"/>
  <c r="Z29" i="5"/>
  <c r="AA29" i="5"/>
  <c r="Z30" i="5"/>
  <c r="AA30" i="5"/>
  <c r="Z31" i="5"/>
  <c r="AA31" i="5"/>
  <c r="Z32" i="5"/>
  <c r="AA32" i="5"/>
  <c r="Z33" i="5"/>
  <c r="AA33" i="5"/>
  <c r="Z34" i="5"/>
  <c r="AA34" i="5"/>
  <c r="Z35" i="5"/>
  <c r="AA35" i="5"/>
  <c r="Z36" i="5"/>
  <c r="AA36" i="5"/>
  <c r="Z37" i="5"/>
  <c r="AA37" i="5"/>
  <c r="Z38" i="5"/>
  <c r="AA38" i="5"/>
  <c r="Z39" i="5"/>
  <c r="AA39" i="5"/>
  <c r="Z40" i="5"/>
  <c r="AA40" i="5"/>
  <c r="Z41" i="5"/>
  <c r="AA41" i="5"/>
  <c r="Z42" i="5"/>
  <c r="AA42" i="5"/>
  <c r="Z43" i="5"/>
  <c r="AA43" i="5"/>
  <c r="Z44" i="5"/>
  <c r="AA44" i="5"/>
  <c r="Z45" i="5"/>
  <c r="AA45" i="5"/>
  <c r="Z46" i="5"/>
  <c r="AA46" i="5"/>
  <c r="Z47" i="5"/>
  <c r="AA47" i="5"/>
  <c r="Z48" i="5"/>
  <c r="AA48" i="5"/>
  <c r="Z49" i="5"/>
  <c r="AA49" i="5"/>
  <c r="AB50" i="4"/>
  <c r="AB50" i="2"/>
  <c r="AB50" i="1"/>
  <c r="AB50" i="3"/>
  <c r="Z63" i="3"/>
  <c r="AA63" i="3"/>
  <c r="Z62" i="5" l="1"/>
  <c r="AA62" i="5"/>
  <c r="AC54" i="5"/>
  <c r="AB54" i="5"/>
  <c r="AC53" i="5"/>
  <c r="AB53" i="5"/>
  <c r="AC52" i="5"/>
  <c r="AB52" i="5"/>
  <c r="AC51" i="5"/>
  <c r="AB51" i="5"/>
  <c r="AC50" i="5"/>
  <c r="AB50" i="5"/>
  <c r="AB49" i="5"/>
  <c r="Y49" i="5"/>
  <c r="X49" i="5"/>
  <c r="W49" i="5"/>
  <c r="V49" i="5"/>
  <c r="U49" i="5"/>
  <c r="T49" i="5"/>
  <c r="S49" i="5"/>
  <c r="R49" i="5"/>
  <c r="Q49" i="5"/>
  <c r="P49" i="5"/>
  <c r="O49" i="5"/>
  <c r="N49" i="5"/>
  <c r="M49" i="5"/>
  <c r="L49" i="5"/>
  <c r="K49" i="5"/>
  <c r="J49" i="5"/>
  <c r="I49" i="5"/>
  <c r="H49" i="5"/>
  <c r="G49" i="5"/>
  <c r="F49" i="5"/>
  <c r="E49" i="5"/>
  <c r="D49" i="5"/>
  <c r="C49" i="5"/>
  <c r="B49" i="5"/>
  <c r="AC50" i="4"/>
  <c r="AC50" i="3"/>
  <c r="AC50" i="2"/>
  <c r="AC50" i="1"/>
  <c r="Y48" i="5"/>
  <c r="X48" i="5"/>
  <c r="W48" i="5"/>
  <c r="V48" i="5"/>
  <c r="U48" i="5"/>
  <c r="T48" i="5"/>
  <c r="S48" i="5"/>
  <c r="R48" i="5"/>
  <c r="Q48" i="5"/>
  <c r="P48" i="5"/>
  <c r="O48" i="5"/>
  <c r="N48" i="5"/>
  <c r="M48" i="5"/>
  <c r="L48" i="5"/>
  <c r="K48" i="5"/>
  <c r="J48" i="5"/>
  <c r="I48" i="5"/>
  <c r="H48" i="5"/>
  <c r="G48" i="5"/>
  <c r="F48" i="5"/>
  <c r="E48" i="5"/>
  <c r="D48" i="5"/>
  <c r="C48" i="5"/>
  <c r="B48" i="5"/>
  <c r="AB49" i="4"/>
  <c r="AC49" i="4" s="1"/>
  <c r="AB49" i="3"/>
  <c r="AC49" i="3" s="1"/>
  <c r="AB49" i="2"/>
  <c r="AC49" i="2" s="1"/>
  <c r="AB49" i="1"/>
  <c r="Y47" i="5"/>
  <c r="X47" i="5"/>
  <c r="W47" i="5"/>
  <c r="V47" i="5"/>
  <c r="U47" i="5"/>
  <c r="T47" i="5"/>
  <c r="S47" i="5"/>
  <c r="R47" i="5"/>
  <c r="Q47" i="5"/>
  <c r="P47" i="5"/>
  <c r="O47" i="5"/>
  <c r="N47" i="5"/>
  <c r="M47" i="5"/>
  <c r="L47" i="5"/>
  <c r="K47" i="5"/>
  <c r="J47" i="5"/>
  <c r="I47" i="5"/>
  <c r="H47" i="5"/>
  <c r="G47" i="5"/>
  <c r="F47" i="5"/>
  <c r="E47" i="5"/>
  <c r="D47" i="5"/>
  <c r="C47" i="5"/>
  <c r="B47" i="5"/>
  <c r="AB48" i="4"/>
  <c r="AC48" i="4" s="1"/>
  <c r="AB48" i="3"/>
  <c r="AC48" i="3" s="1"/>
  <c r="AB48" i="2"/>
  <c r="AC48" i="2" s="1"/>
  <c r="AB48" i="1"/>
  <c r="Y46" i="5"/>
  <c r="X46" i="5"/>
  <c r="W46" i="5"/>
  <c r="V46" i="5"/>
  <c r="U46" i="5"/>
  <c r="T46" i="5"/>
  <c r="S46" i="5"/>
  <c r="R46" i="5"/>
  <c r="Q46" i="5"/>
  <c r="P46" i="5"/>
  <c r="O46" i="5"/>
  <c r="N46" i="5"/>
  <c r="M46" i="5"/>
  <c r="L46" i="5"/>
  <c r="K46" i="5"/>
  <c r="J46" i="5"/>
  <c r="I46" i="5"/>
  <c r="H46" i="5"/>
  <c r="G46" i="5"/>
  <c r="F46" i="5"/>
  <c r="E46" i="5"/>
  <c r="D46" i="5"/>
  <c r="C46" i="5"/>
  <c r="B46" i="5"/>
  <c r="AB47" i="4"/>
  <c r="AC47" i="4" s="1"/>
  <c r="AB47" i="3"/>
  <c r="AC47" i="3" s="1"/>
  <c r="AB47" i="2"/>
  <c r="AC47" i="2" s="1"/>
  <c r="AB47" i="1"/>
  <c r="Y45" i="5"/>
  <c r="X45" i="5"/>
  <c r="W45" i="5"/>
  <c r="V45" i="5"/>
  <c r="U45" i="5"/>
  <c r="T45" i="5"/>
  <c r="S45" i="5"/>
  <c r="R45" i="5"/>
  <c r="Q45" i="5"/>
  <c r="P45" i="5"/>
  <c r="O45" i="5"/>
  <c r="N45" i="5"/>
  <c r="M45" i="5"/>
  <c r="L45" i="5"/>
  <c r="K45" i="5"/>
  <c r="J45" i="5"/>
  <c r="I45" i="5"/>
  <c r="H45" i="5"/>
  <c r="G45" i="5"/>
  <c r="F45" i="5"/>
  <c r="E45" i="5"/>
  <c r="D45" i="5"/>
  <c r="C45" i="5"/>
  <c r="B45" i="5"/>
  <c r="AB46" i="4"/>
  <c r="AC46" i="4" s="1"/>
  <c r="AB46" i="3"/>
  <c r="AC46" i="3" s="1"/>
  <c r="AB46" i="2"/>
  <c r="AC46" i="2" s="1"/>
  <c r="AB46" i="1"/>
  <c r="Y44" i="5"/>
  <c r="X44" i="5"/>
  <c r="W44" i="5"/>
  <c r="V44" i="5"/>
  <c r="U44" i="5"/>
  <c r="T44" i="5"/>
  <c r="S44" i="5"/>
  <c r="R44" i="5"/>
  <c r="Q44" i="5"/>
  <c r="P44" i="5"/>
  <c r="O44" i="5"/>
  <c r="N44" i="5"/>
  <c r="M44" i="5"/>
  <c r="L44" i="5"/>
  <c r="K44" i="5"/>
  <c r="J44" i="5"/>
  <c r="I44" i="5"/>
  <c r="H44" i="5"/>
  <c r="G44" i="5"/>
  <c r="F44" i="5"/>
  <c r="E44" i="5"/>
  <c r="D44" i="5"/>
  <c r="C44" i="5"/>
  <c r="B44" i="5"/>
  <c r="AB45" i="1"/>
  <c r="AB45" i="2"/>
  <c r="AC45" i="2" s="1"/>
  <c r="AB45" i="3"/>
  <c r="AC45" i="3" s="1"/>
  <c r="AB45" i="4"/>
  <c r="AC45" i="4" s="1"/>
  <c r="Y43" i="5"/>
  <c r="X43" i="5"/>
  <c r="W43" i="5"/>
  <c r="V43" i="5"/>
  <c r="U43" i="5"/>
  <c r="T43" i="5"/>
  <c r="S43" i="5"/>
  <c r="R43" i="5"/>
  <c r="Q43" i="5"/>
  <c r="P43" i="5"/>
  <c r="O43" i="5"/>
  <c r="N43" i="5"/>
  <c r="M43" i="5"/>
  <c r="L43" i="5"/>
  <c r="K43" i="5"/>
  <c r="J43" i="5"/>
  <c r="I43" i="5"/>
  <c r="H43" i="5"/>
  <c r="G43" i="5"/>
  <c r="F43" i="5"/>
  <c r="E43" i="5"/>
  <c r="D43" i="5"/>
  <c r="C43" i="5"/>
  <c r="B43" i="5"/>
  <c r="AB44" i="4"/>
  <c r="AC44" i="4" s="1"/>
  <c r="AB44" i="3"/>
  <c r="AC44" i="3" s="1"/>
  <c r="AB44" i="2"/>
  <c r="AC44" i="2" s="1"/>
  <c r="AB44" i="1"/>
  <c r="Y42" i="5"/>
  <c r="X42" i="5"/>
  <c r="W42" i="5"/>
  <c r="V42" i="5"/>
  <c r="U42" i="5"/>
  <c r="T42" i="5"/>
  <c r="S42" i="5"/>
  <c r="R42" i="5"/>
  <c r="Q42" i="5"/>
  <c r="P42" i="5"/>
  <c r="O42" i="5"/>
  <c r="N42" i="5"/>
  <c r="M42" i="5"/>
  <c r="L42" i="5"/>
  <c r="K42" i="5"/>
  <c r="J42" i="5"/>
  <c r="I42" i="5"/>
  <c r="H42" i="5"/>
  <c r="G42" i="5"/>
  <c r="F42" i="5"/>
  <c r="E42" i="5"/>
  <c r="D42" i="5"/>
  <c r="C42" i="5"/>
  <c r="B42" i="5"/>
  <c r="AB43" i="4"/>
  <c r="AC43" i="4" s="1"/>
  <c r="AB43" i="3"/>
  <c r="AC43" i="3" s="1"/>
  <c r="AB43" i="2"/>
  <c r="AC43" i="2" s="1"/>
  <c r="AB43" i="1"/>
  <c r="AB42" i="4"/>
  <c r="Y41" i="5"/>
  <c r="X41" i="5"/>
  <c r="W41" i="5"/>
  <c r="V41" i="5"/>
  <c r="U41" i="5"/>
  <c r="T41" i="5"/>
  <c r="S41" i="5"/>
  <c r="R41" i="5"/>
  <c r="Q41" i="5"/>
  <c r="P41" i="5"/>
  <c r="O41" i="5"/>
  <c r="N41" i="5"/>
  <c r="M41" i="5"/>
  <c r="L41" i="5"/>
  <c r="K41" i="5"/>
  <c r="J41" i="5"/>
  <c r="I41" i="5"/>
  <c r="H41" i="5"/>
  <c r="G41" i="5"/>
  <c r="F41" i="5"/>
  <c r="E41" i="5"/>
  <c r="D41" i="5"/>
  <c r="C41" i="5"/>
  <c r="B41" i="5"/>
  <c r="AB42" i="3"/>
  <c r="AC42" i="3" s="1"/>
  <c r="AB42" i="2"/>
  <c r="AC42" i="2" s="1"/>
  <c r="AB42" i="1"/>
  <c r="Y40" i="5"/>
  <c r="X40" i="5"/>
  <c r="W40" i="5"/>
  <c r="V40" i="5"/>
  <c r="U40" i="5"/>
  <c r="T40" i="5"/>
  <c r="S40" i="5"/>
  <c r="R40" i="5"/>
  <c r="Q40" i="5"/>
  <c r="P40" i="5"/>
  <c r="O40" i="5"/>
  <c r="N40" i="5"/>
  <c r="M40" i="5"/>
  <c r="L40" i="5"/>
  <c r="K40" i="5"/>
  <c r="J40" i="5"/>
  <c r="I40" i="5"/>
  <c r="H40" i="5"/>
  <c r="G40" i="5"/>
  <c r="F40" i="5"/>
  <c r="E40" i="5"/>
  <c r="D40" i="5"/>
  <c r="C40" i="5"/>
  <c r="B40" i="5"/>
  <c r="AB41" i="4"/>
  <c r="AC41" i="4" s="1"/>
  <c r="AB41" i="3"/>
  <c r="AC41" i="3" s="1"/>
  <c r="AB41" i="2"/>
  <c r="AC41" i="2" s="1"/>
  <c r="AB41" i="1"/>
  <c r="Y39" i="5"/>
  <c r="X39" i="5"/>
  <c r="W39" i="5"/>
  <c r="V39" i="5"/>
  <c r="U39" i="5"/>
  <c r="T39" i="5"/>
  <c r="S39" i="5"/>
  <c r="R39" i="5"/>
  <c r="Q39" i="5"/>
  <c r="P39" i="5"/>
  <c r="O39" i="5"/>
  <c r="N39" i="5"/>
  <c r="M39" i="5"/>
  <c r="L39" i="5"/>
  <c r="K39" i="5"/>
  <c r="J39" i="5"/>
  <c r="I39" i="5"/>
  <c r="H39" i="5"/>
  <c r="G39" i="5"/>
  <c r="F39" i="5"/>
  <c r="E39" i="5"/>
  <c r="D39" i="5"/>
  <c r="C39" i="5"/>
  <c r="B39" i="5"/>
  <c r="AB40" i="4"/>
  <c r="AC40" i="4" s="1"/>
  <c r="AB40" i="3"/>
  <c r="AC40" i="3" s="1"/>
  <c r="AB40" i="2"/>
  <c r="AC40" i="2" s="1"/>
  <c r="AB40" i="1"/>
  <c r="Y38" i="5"/>
  <c r="X38" i="5"/>
  <c r="W38" i="5"/>
  <c r="V38" i="5"/>
  <c r="U38" i="5"/>
  <c r="T38" i="5"/>
  <c r="S38" i="5"/>
  <c r="R38" i="5"/>
  <c r="Q38" i="5"/>
  <c r="P38" i="5"/>
  <c r="O38" i="5"/>
  <c r="N38" i="5"/>
  <c r="M38" i="5"/>
  <c r="L38" i="5"/>
  <c r="K38" i="5"/>
  <c r="J38" i="5"/>
  <c r="I38" i="5"/>
  <c r="H38" i="5"/>
  <c r="G38" i="5"/>
  <c r="F38" i="5"/>
  <c r="E38" i="5"/>
  <c r="D38" i="5"/>
  <c r="C38" i="5"/>
  <c r="B38" i="5"/>
  <c r="AB39" i="4"/>
  <c r="AC39" i="4" s="1"/>
  <c r="AB39" i="3"/>
  <c r="AC39" i="3" s="1"/>
  <c r="AB39" i="2"/>
  <c r="AC39" i="2" s="1"/>
  <c r="AB39" i="1"/>
  <c r="Y37" i="5"/>
  <c r="X37" i="5"/>
  <c r="W37" i="5"/>
  <c r="V37" i="5"/>
  <c r="U37" i="5"/>
  <c r="T37" i="5"/>
  <c r="S37" i="5"/>
  <c r="R37" i="5"/>
  <c r="Q37" i="5"/>
  <c r="P37" i="5"/>
  <c r="O37" i="5"/>
  <c r="N37" i="5"/>
  <c r="M37" i="5"/>
  <c r="L37" i="5"/>
  <c r="K37" i="5"/>
  <c r="J37" i="5"/>
  <c r="I37" i="5"/>
  <c r="H37" i="5"/>
  <c r="G37" i="5"/>
  <c r="F37" i="5"/>
  <c r="E37" i="5"/>
  <c r="D37" i="5"/>
  <c r="C37" i="5"/>
  <c r="B37" i="5"/>
  <c r="AB38" i="1"/>
  <c r="AB38" i="2"/>
  <c r="AC38" i="2" s="1"/>
  <c r="AB38" i="3"/>
  <c r="AC38" i="3" s="1"/>
  <c r="AB38" i="4"/>
  <c r="AC38" i="4" s="1"/>
  <c r="Y36" i="5"/>
  <c r="X36" i="5"/>
  <c r="W36" i="5"/>
  <c r="V36" i="5"/>
  <c r="U36" i="5"/>
  <c r="T36" i="5"/>
  <c r="S36" i="5"/>
  <c r="R36" i="5"/>
  <c r="Q36" i="5"/>
  <c r="P36" i="5"/>
  <c r="O36" i="5"/>
  <c r="N36" i="5"/>
  <c r="M36" i="5"/>
  <c r="L36" i="5"/>
  <c r="K36" i="5"/>
  <c r="J36" i="5"/>
  <c r="I36" i="5"/>
  <c r="H36" i="5"/>
  <c r="G36" i="5"/>
  <c r="F36" i="5"/>
  <c r="E36" i="5"/>
  <c r="D36" i="5"/>
  <c r="C36" i="5"/>
  <c r="B36" i="5"/>
  <c r="AB37" i="4"/>
  <c r="AC37" i="4" s="1"/>
  <c r="AB37" i="3"/>
  <c r="AC37" i="3" s="1"/>
  <c r="AB37" i="2"/>
  <c r="AC37" i="2" s="1"/>
  <c r="AB37" i="1"/>
  <c r="Y35" i="5"/>
  <c r="X35" i="5"/>
  <c r="W35" i="5"/>
  <c r="V35" i="5"/>
  <c r="U35" i="5"/>
  <c r="T35" i="5"/>
  <c r="S35" i="5"/>
  <c r="R35" i="5"/>
  <c r="Q35" i="5"/>
  <c r="P35" i="5"/>
  <c r="O35" i="5"/>
  <c r="N35" i="5"/>
  <c r="M35" i="5"/>
  <c r="L35" i="5"/>
  <c r="K35" i="5"/>
  <c r="J35" i="5"/>
  <c r="I35" i="5"/>
  <c r="H35" i="5"/>
  <c r="G35" i="5"/>
  <c r="F35" i="5"/>
  <c r="E35" i="5"/>
  <c r="D35" i="5"/>
  <c r="C35" i="5"/>
  <c r="B35" i="5"/>
  <c r="AB36" i="1"/>
  <c r="AB36" i="2"/>
  <c r="AC36" i="2" s="1"/>
  <c r="AB36" i="3"/>
  <c r="AC36" i="3" s="1"/>
  <c r="AB36" i="4"/>
  <c r="AC36" i="4" s="1"/>
  <c r="Y34" i="5"/>
  <c r="X34" i="5"/>
  <c r="W34" i="5"/>
  <c r="V34" i="5"/>
  <c r="U34" i="5"/>
  <c r="T34" i="5"/>
  <c r="S34" i="5"/>
  <c r="R34" i="5"/>
  <c r="Q34" i="5"/>
  <c r="P34" i="5"/>
  <c r="O34" i="5"/>
  <c r="N34" i="5"/>
  <c r="M34" i="5"/>
  <c r="L34" i="5"/>
  <c r="K34" i="5"/>
  <c r="J34" i="5"/>
  <c r="I34" i="5"/>
  <c r="H34" i="5"/>
  <c r="G34" i="5"/>
  <c r="F34" i="5"/>
  <c r="E34" i="5"/>
  <c r="D34" i="5"/>
  <c r="C34" i="5"/>
  <c r="B34" i="5"/>
  <c r="AB35" i="4"/>
  <c r="AC35" i="4" s="1"/>
  <c r="AB35" i="3"/>
  <c r="AC35" i="3" s="1"/>
  <c r="AB35" i="2"/>
  <c r="AC35" i="2" s="1"/>
  <c r="AB35" i="1"/>
  <c r="Y33" i="5"/>
  <c r="X33" i="5"/>
  <c r="W33" i="5"/>
  <c r="V33" i="5"/>
  <c r="U33" i="5"/>
  <c r="T33" i="5"/>
  <c r="S33" i="5"/>
  <c r="R33" i="5"/>
  <c r="Q33" i="5"/>
  <c r="P33" i="5"/>
  <c r="O33" i="5"/>
  <c r="N33" i="5"/>
  <c r="M33" i="5"/>
  <c r="L33" i="5"/>
  <c r="K33" i="5"/>
  <c r="J33" i="5"/>
  <c r="I33" i="5"/>
  <c r="H33" i="5"/>
  <c r="G33" i="5"/>
  <c r="F33" i="5"/>
  <c r="E33" i="5"/>
  <c r="D33" i="5"/>
  <c r="C33" i="5"/>
  <c r="B33" i="5"/>
  <c r="AB34" i="4"/>
  <c r="AC34" i="4" s="1"/>
  <c r="AB34" i="3"/>
  <c r="AC34" i="3" s="1"/>
  <c r="AB34" i="2"/>
  <c r="AC34" i="2" s="1"/>
  <c r="AB34" i="1"/>
  <c r="Y32" i="5"/>
  <c r="X32" i="5"/>
  <c r="W32" i="5"/>
  <c r="V32" i="5"/>
  <c r="U32" i="5"/>
  <c r="T32" i="5"/>
  <c r="S32" i="5"/>
  <c r="R32" i="5"/>
  <c r="Q32" i="5"/>
  <c r="P32" i="5"/>
  <c r="O32" i="5"/>
  <c r="N32" i="5"/>
  <c r="M32" i="5"/>
  <c r="L32" i="5"/>
  <c r="K32" i="5"/>
  <c r="J32" i="5"/>
  <c r="I32" i="5"/>
  <c r="H32" i="5"/>
  <c r="G32" i="5"/>
  <c r="F32" i="5"/>
  <c r="E32" i="5"/>
  <c r="D32" i="5"/>
  <c r="C32" i="5"/>
  <c r="B32" i="5"/>
  <c r="AB33" i="4"/>
  <c r="AC33" i="4" s="1"/>
  <c r="AB33" i="3"/>
  <c r="AC33" i="3" s="1"/>
  <c r="AB33" i="2"/>
  <c r="AC33" i="2" s="1"/>
  <c r="AB33" i="1"/>
  <c r="Y31" i="5"/>
  <c r="X31" i="5"/>
  <c r="W31" i="5"/>
  <c r="V31" i="5"/>
  <c r="U31" i="5"/>
  <c r="T31" i="5"/>
  <c r="S31" i="5"/>
  <c r="R31" i="5"/>
  <c r="Q31" i="5"/>
  <c r="P31" i="5"/>
  <c r="O31" i="5"/>
  <c r="N31" i="5"/>
  <c r="M31" i="5"/>
  <c r="L31" i="5"/>
  <c r="K31" i="5"/>
  <c r="J31" i="5"/>
  <c r="I31" i="5"/>
  <c r="H31" i="5"/>
  <c r="G31" i="5"/>
  <c r="F31" i="5"/>
  <c r="E31" i="5"/>
  <c r="D31" i="5"/>
  <c r="C31" i="5"/>
  <c r="B31" i="5"/>
  <c r="AB32" i="4"/>
  <c r="AC32" i="4" s="1"/>
  <c r="AB32" i="3"/>
  <c r="AC32" i="3" s="1"/>
  <c r="AB32" i="2"/>
  <c r="AC32" i="2" s="1"/>
  <c r="AB32" i="1"/>
  <c r="Y30" i="5"/>
  <c r="X30" i="5"/>
  <c r="W30" i="5"/>
  <c r="V30" i="5"/>
  <c r="U30" i="5"/>
  <c r="T30" i="5"/>
  <c r="S30" i="5"/>
  <c r="R30" i="5"/>
  <c r="Q30" i="5"/>
  <c r="P30" i="5"/>
  <c r="O30" i="5"/>
  <c r="N30" i="5"/>
  <c r="M30" i="5"/>
  <c r="L30" i="5"/>
  <c r="K30" i="5"/>
  <c r="J30" i="5"/>
  <c r="I30" i="5"/>
  <c r="H30" i="5"/>
  <c r="G30" i="5"/>
  <c r="F30" i="5"/>
  <c r="E30" i="5"/>
  <c r="D30" i="5"/>
  <c r="C30" i="5"/>
  <c r="B30" i="5"/>
  <c r="AB31" i="4"/>
  <c r="AC31" i="4" s="1"/>
  <c r="AB31" i="3"/>
  <c r="AC31" i="3" s="1"/>
  <c r="AB31" i="2"/>
  <c r="AC31" i="2" s="1"/>
  <c r="AB31" i="1"/>
  <c r="Y29" i="5"/>
  <c r="X29" i="5"/>
  <c r="W29" i="5"/>
  <c r="V29" i="5"/>
  <c r="U29" i="5"/>
  <c r="T29" i="5"/>
  <c r="S29" i="5"/>
  <c r="R29" i="5"/>
  <c r="Q29" i="5"/>
  <c r="P29" i="5"/>
  <c r="O29" i="5"/>
  <c r="N29" i="5"/>
  <c r="M29" i="5"/>
  <c r="L29" i="5"/>
  <c r="K29" i="5"/>
  <c r="J29" i="5"/>
  <c r="I29" i="5"/>
  <c r="H29" i="5"/>
  <c r="G29" i="5"/>
  <c r="F29" i="5"/>
  <c r="E29" i="5"/>
  <c r="D29" i="5"/>
  <c r="C29" i="5"/>
  <c r="B29" i="5"/>
  <c r="AB30" i="4"/>
  <c r="AC30" i="4" s="1"/>
  <c r="AB30" i="3"/>
  <c r="AC30" i="3" s="1"/>
  <c r="AB30" i="2"/>
  <c r="AC30" i="2" s="1"/>
  <c r="AB30" i="1"/>
  <c r="Y28" i="5"/>
  <c r="X28" i="5"/>
  <c r="W28" i="5"/>
  <c r="V28" i="5"/>
  <c r="U28" i="5"/>
  <c r="T28" i="5"/>
  <c r="S28" i="5"/>
  <c r="R28" i="5"/>
  <c r="Q28" i="5"/>
  <c r="P28" i="5"/>
  <c r="O28" i="5"/>
  <c r="N28" i="5"/>
  <c r="M28" i="5"/>
  <c r="L28" i="5"/>
  <c r="K28" i="5"/>
  <c r="J28" i="5"/>
  <c r="I28" i="5"/>
  <c r="H28" i="5"/>
  <c r="G28" i="5"/>
  <c r="F28" i="5"/>
  <c r="E28" i="5"/>
  <c r="D28" i="5"/>
  <c r="C28" i="5"/>
  <c r="B28" i="5"/>
  <c r="AB29" i="4"/>
  <c r="AC29" i="4" s="1"/>
  <c r="AB29" i="3"/>
  <c r="AC29" i="3" s="1"/>
  <c r="AB29" i="2"/>
  <c r="AC29" i="2" s="1"/>
  <c r="AB29" i="1"/>
  <c r="Y27" i="5"/>
  <c r="X27" i="5"/>
  <c r="W27" i="5"/>
  <c r="V27" i="5"/>
  <c r="U27" i="5"/>
  <c r="T27" i="5"/>
  <c r="S27" i="5"/>
  <c r="R27" i="5"/>
  <c r="Q27" i="5"/>
  <c r="P27" i="5"/>
  <c r="O27" i="5"/>
  <c r="N27" i="5"/>
  <c r="M27" i="5"/>
  <c r="L27" i="5"/>
  <c r="K27" i="5"/>
  <c r="J27" i="5"/>
  <c r="I27" i="5"/>
  <c r="H27" i="5"/>
  <c r="G27" i="5"/>
  <c r="F27" i="5"/>
  <c r="E27" i="5"/>
  <c r="D27" i="5"/>
  <c r="C27" i="5"/>
  <c r="B27" i="5"/>
  <c r="AB28" i="4"/>
  <c r="AC28" i="4" s="1"/>
  <c r="AB28" i="3"/>
  <c r="AC28" i="3" s="1"/>
  <c r="AB28" i="2"/>
  <c r="AC28" i="2" s="1"/>
  <c r="AB28" i="1"/>
  <c r="Y26" i="5"/>
  <c r="X26" i="5"/>
  <c r="W26" i="5"/>
  <c r="V26" i="5"/>
  <c r="U26" i="5"/>
  <c r="T26" i="5"/>
  <c r="S26" i="5"/>
  <c r="R26" i="5"/>
  <c r="Q26" i="5"/>
  <c r="P26" i="5"/>
  <c r="O26" i="5"/>
  <c r="N26" i="5"/>
  <c r="M26" i="5"/>
  <c r="L26" i="5"/>
  <c r="K26" i="5"/>
  <c r="J26" i="5"/>
  <c r="I26" i="5"/>
  <c r="H26" i="5"/>
  <c r="G26" i="5"/>
  <c r="F26" i="5"/>
  <c r="E26" i="5"/>
  <c r="D26" i="5"/>
  <c r="C26" i="5"/>
  <c r="B26" i="5"/>
  <c r="AB27" i="4"/>
  <c r="AC27" i="4" s="1"/>
  <c r="AB27" i="3"/>
  <c r="AC27" i="3" s="1"/>
  <c r="AB27" i="2"/>
  <c r="AC27" i="2" s="1"/>
  <c r="AB27" i="1"/>
  <c r="Y25" i="5"/>
  <c r="X25" i="5"/>
  <c r="W25" i="5"/>
  <c r="V25" i="5"/>
  <c r="U25" i="5"/>
  <c r="T25" i="5"/>
  <c r="S25" i="5"/>
  <c r="R25" i="5"/>
  <c r="Q25" i="5"/>
  <c r="P25" i="5"/>
  <c r="O25" i="5"/>
  <c r="N25" i="5"/>
  <c r="M25" i="5"/>
  <c r="L25" i="5"/>
  <c r="K25" i="5"/>
  <c r="J25" i="5"/>
  <c r="I25" i="5"/>
  <c r="H25" i="5"/>
  <c r="G25" i="5"/>
  <c r="F25" i="5"/>
  <c r="E25" i="5"/>
  <c r="D25" i="5"/>
  <c r="C25" i="5"/>
  <c r="B25" i="5"/>
  <c r="AB26" i="4"/>
  <c r="AC26" i="4" s="1"/>
  <c r="AB26" i="3"/>
  <c r="AC26" i="3" s="1"/>
  <c r="AB26" i="2"/>
  <c r="AC26" i="2" s="1"/>
  <c r="AB26" i="1"/>
  <c r="Y24" i="5"/>
  <c r="X24" i="5"/>
  <c r="W24" i="5"/>
  <c r="V24" i="5"/>
  <c r="U24" i="5"/>
  <c r="T24" i="5"/>
  <c r="S24" i="5"/>
  <c r="R24" i="5"/>
  <c r="Q24" i="5"/>
  <c r="P24" i="5"/>
  <c r="O24" i="5"/>
  <c r="N24" i="5"/>
  <c r="M24" i="5"/>
  <c r="L24" i="5"/>
  <c r="K24" i="5"/>
  <c r="J24" i="5"/>
  <c r="I24" i="5"/>
  <c r="H24" i="5"/>
  <c r="G24" i="5"/>
  <c r="F24" i="5"/>
  <c r="E24" i="5"/>
  <c r="D24" i="5"/>
  <c r="C24" i="5"/>
  <c r="B24" i="5"/>
  <c r="AB25" i="4"/>
  <c r="AC25" i="4" s="1"/>
  <c r="AB25" i="3"/>
  <c r="AC25" i="3" s="1"/>
  <c r="AB25" i="2"/>
  <c r="AC25" i="2" s="1"/>
  <c r="AB25" i="1"/>
  <c r="Y23" i="5"/>
  <c r="X23" i="5"/>
  <c r="W23" i="5"/>
  <c r="V23" i="5"/>
  <c r="U23" i="5"/>
  <c r="T23" i="5"/>
  <c r="S23" i="5"/>
  <c r="R23" i="5"/>
  <c r="Q23" i="5"/>
  <c r="P23" i="5"/>
  <c r="O23" i="5"/>
  <c r="N23" i="5"/>
  <c r="M23" i="5"/>
  <c r="L23" i="5"/>
  <c r="K23" i="5"/>
  <c r="J23" i="5"/>
  <c r="I23" i="5"/>
  <c r="H23" i="5"/>
  <c r="G23" i="5"/>
  <c r="F23" i="5"/>
  <c r="E23" i="5"/>
  <c r="D23" i="5"/>
  <c r="C23" i="5"/>
  <c r="B23" i="5"/>
  <c r="AB24" i="4"/>
  <c r="AC24" i="4" s="1"/>
  <c r="AB24" i="3"/>
  <c r="AC24" i="3" s="1"/>
  <c r="AB24" i="2"/>
  <c r="AC24" i="2" s="1"/>
  <c r="AB24" i="1"/>
  <c r="Y22" i="5"/>
  <c r="X22" i="5"/>
  <c r="W22" i="5"/>
  <c r="V22" i="5"/>
  <c r="U22" i="5"/>
  <c r="T22" i="5"/>
  <c r="S22" i="5"/>
  <c r="R22" i="5"/>
  <c r="Q22" i="5"/>
  <c r="P22" i="5"/>
  <c r="O22" i="5"/>
  <c r="N22" i="5"/>
  <c r="M22" i="5"/>
  <c r="L22" i="5"/>
  <c r="K22" i="5"/>
  <c r="J22" i="5"/>
  <c r="I22" i="5"/>
  <c r="H22" i="5"/>
  <c r="G22" i="5"/>
  <c r="F22" i="5"/>
  <c r="E22" i="5"/>
  <c r="D22" i="5"/>
  <c r="C22" i="5"/>
  <c r="B22" i="5"/>
  <c r="AB23" i="4"/>
  <c r="AC23" i="4" s="1"/>
  <c r="AB23" i="3"/>
  <c r="AC23" i="3" s="1"/>
  <c r="AB23" i="2"/>
  <c r="AC23" i="2" s="1"/>
  <c r="AB23" i="1"/>
  <c r="Y21" i="5"/>
  <c r="X21" i="5"/>
  <c r="W21" i="5"/>
  <c r="V21" i="5"/>
  <c r="U21" i="5"/>
  <c r="T21" i="5"/>
  <c r="S21" i="5"/>
  <c r="R21" i="5"/>
  <c r="Q21" i="5"/>
  <c r="P21" i="5"/>
  <c r="O21" i="5"/>
  <c r="N21" i="5"/>
  <c r="M21" i="5"/>
  <c r="L21" i="5"/>
  <c r="K21" i="5"/>
  <c r="J21" i="5"/>
  <c r="I21" i="5"/>
  <c r="H21" i="5"/>
  <c r="G21" i="5"/>
  <c r="F21" i="5"/>
  <c r="E21" i="5"/>
  <c r="D21" i="5"/>
  <c r="C21" i="5"/>
  <c r="B21" i="5"/>
  <c r="AB22" i="4"/>
  <c r="AC22" i="4" s="1"/>
  <c r="AB22" i="3"/>
  <c r="AC22" i="3" s="1"/>
  <c r="AB22" i="2"/>
  <c r="AC22" i="2" s="1"/>
  <c r="AB22" i="1"/>
  <c r="Y20" i="5"/>
  <c r="X20" i="5"/>
  <c r="W20" i="5"/>
  <c r="V20" i="5"/>
  <c r="U20" i="5"/>
  <c r="T20" i="5"/>
  <c r="S20" i="5"/>
  <c r="R20" i="5"/>
  <c r="Q20" i="5"/>
  <c r="P20" i="5"/>
  <c r="O20" i="5"/>
  <c r="N20" i="5"/>
  <c r="M20" i="5"/>
  <c r="L20" i="5"/>
  <c r="K20" i="5"/>
  <c r="J20" i="5"/>
  <c r="I20" i="5"/>
  <c r="H20" i="5"/>
  <c r="G20" i="5"/>
  <c r="F20" i="5"/>
  <c r="E20" i="5"/>
  <c r="D20" i="5"/>
  <c r="C20" i="5"/>
  <c r="B20" i="5"/>
  <c r="AB21" i="4"/>
  <c r="AC21" i="4" s="1"/>
  <c r="AB21" i="3"/>
  <c r="AC21" i="3" s="1"/>
  <c r="AB21" i="2"/>
  <c r="AC21" i="2" s="1"/>
  <c r="AB21" i="1"/>
  <c r="J19" i="5"/>
  <c r="Y19" i="5"/>
  <c r="X19" i="5"/>
  <c r="W19" i="5"/>
  <c r="V19" i="5"/>
  <c r="U19" i="5"/>
  <c r="T19" i="5"/>
  <c r="S19" i="5"/>
  <c r="R19" i="5"/>
  <c r="Q19" i="5"/>
  <c r="P19" i="5"/>
  <c r="O19" i="5"/>
  <c r="N19" i="5"/>
  <c r="M19" i="5"/>
  <c r="L19" i="5"/>
  <c r="K19" i="5"/>
  <c r="I19" i="5"/>
  <c r="H19" i="5"/>
  <c r="G19" i="5"/>
  <c r="F19" i="5"/>
  <c r="E19" i="5"/>
  <c r="D19" i="5"/>
  <c r="C19" i="5"/>
  <c r="B19" i="5"/>
  <c r="AB20" i="4"/>
  <c r="AC20" i="4" s="1"/>
  <c r="AB20" i="3"/>
  <c r="AC20" i="3" s="1"/>
  <c r="AB20" i="2"/>
  <c r="AC20" i="2" s="1"/>
  <c r="AB20" i="1"/>
  <c r="Y18" i="5"/>
  <c r="X18" i="5"/>
  <c r="W18" i="5"/>
  <c r="V18" i="5"/>
  <c r="U18" i="5"/>
  <c r="T18" i="5"/>
  <c r="S18" i="5"/>
  <c r="R18" i="5"/>
  <c r="Q18" i="5"/>
  <c r="P18" i="5"/>
  <c r="O18" i="5"/>
  <c r="N18" i="5"/>
  <c r="M18" i="5"/>
  <c r="L18" i="5"/>
  <c r="K18" i="5"/>
  <c r="J18" i="5"/>
  <c r="I18" i="5"/>
  <c r="H18" i="5"/>
  <c r="G18" i="5"/>
  <c r="F18" i="5"/>
  <c r="E18" i="5"/>
  <c r="D18" i="5"/>
  <c r="C18" i="5"/>
  <c r="B18" i="5"/>
  <c r="AB19" i="4"/>
  <c r="AC19" i="4" s="1"/>
  <c r="AB19" i="3"/>
  <c r="AC19" i="3" s="1"/>
  <c r="AB19" i="2"/>
  <c r="AC19" i="2" s="1"/>
  <c r="AB19" i="1"/>
  <c r="B17" i="5"/>
  <c r="C17" i="5"/>
  <c r="D17" i="5"/>
  <c r="E17" i="5"/>
  <c r="F17" i="5"/>
  <c r="G17" i="5"/>
  <c r="H17" i="5"/>
  <c r="I17" i="5"/>
  <c r="J17" i="5"/>
  <c r="K17" i="5"/>
  <c r="L17" i="5"/>
  <c r="M17" i="5"/>
  <c r="N17" i="5"/>
  <c r="O17" i="5"/>
  <c r="P17" i="5"/>
  <c r="Q17" i="5"/>
  <c r="R17" i="5"/>
  <c r="S17" i="5"/>
  <c r="T17" i="5"/>
  <c r="U17" i="5"/>
  <c r="V17" i="5"/>
  <c r="W17" i="5"/>
  <c r="X17" i="5"/>
  <c r="Y17" i="5"/>
  <c r="AB18" i="4"/>
  <c r="AC18" i="4" s="1"/>
  <c r="AB18" i="3"/>
  <c r="AC18" i="3" s="1"/>
  <c r="AB18" i="2"/>
  <c r="AC18" i="2" s="1"/>
  <c r="AB18" i="1"/>
  <c r="AB16" i="2"/>
  <c r="AC16" i="2" s="1"/>
  <c r="AB11" i="2"/>
  <c r="AC11" i="2" s="1"/>
  <c r="AB12" i="2"/>
  <c r="AC12" i="2" s="1"/>
  <c r="AB13" i="2"/>
  <c r="AC13" i="2" s="1"/>
  <c r="AB14" i="2"/>
  <c r="AC14" i="2" s="1"/>
  <c r="AB15" i="2"/>
  <c r="AC15" i="2" s="1"/>
  <c r="AB17" i="2"/>
  <c r="AC17" i="2" s="1"/>
  <c r="Y16" i="5"/>
  <c r="X16" i="5"/>
  <c r="W16" i="5"/>
  <c r="V16" i="5"/>
  <c r="U16" i="5"/>
  <c r="T16" i="5"/>
  <c r="S16" i="5"/>
  <c r="R16" i="5"/>
  <c r="Q16" i="5"/>
  <c r="P16" i="5"/>
  <c r="O16" i="5"/>
  <c r="N16" i="5"/>
  <c r="M16" i="5"/>
  <c r="L16" i="5"/>
  <c r="K16" i="5"/>
  <c r="J16" i="5"/>
  <c r="I16" i="5"/>
  <c r="H16" i="5"/>
  <c r="G16" i="5"/>
  <c r="F16" i="5"/>
  <c r="E16" i="5"/>
  <c r="D16" i="5"/>
  <c r="C16" i="5"/>
  <c r="B16" i="5"/>
  <c r="AB17" i="4"/>
  <c r="AC17" i="4" s="1"/>
  <c r="AB17" i="3"/>
  <c r="AC17" i="3" s="1"/>
  <c r="AB17" i="1"/>
  <c r="Y15" i="5"/>
  <c r="X15" i="5"/>
  <c r="W15" i="5"/>
  <c r="V15" i="5"/>
  <c r="U15" i="5"/>
  <c r="T15" i="5"/>
  <c r="S15" i="5"/>
  <c r="R15" i="5"/>
  <c r="Q15" i="5"/>
  <c r="P15" i="5"/>
  <c r="O15" i="5"/>
  <c r="N15" i="5"/>
  <c r="M15" i="5"/>
  <c r="L15" i="5"/>
  <c r="K15" i="5"/>
  <c r="J15" i="5"/>
  <c r="I15" i="5"/>
  <c r="H15" i="5"/>
  <c r="G15" i="5"/>
  <c r="F15" i="5"/>
  <c r="E15" i="5"/>
  <c r="D15" i="5"/>
  <c r="C15" i="5"/>
  <c r="B15" i="5"/>
  <c r="AB16" i="4"/>
  <c r="AC16" i="4" s="1"/>
  <c r="AB16" i="3"/>
  <c r="AC16" i="3" s="1"/>
  <c r="AB16" i="1"/>
  <c r="AC45" i="1" l="1"/>
  <c r="AC44" i="5" s="1"/>
  <c r="AB44" i="5"/>
  <c r="AC22" i="1"/>
  <c r="AC21" i="5" s="1"/>
  <c r="AB21" i="5"/>
  <c r="AC28" i="1"/>
  <c r="AC27" i="5" s="1"/>
  <c r="AB27" i="5"/>
  <c r="AC34" i="1"/>
  <c r="AC33" i="5" s="1"/>
  <c r="AB33" i="5"/>
  <c r="AC40" i="1"/>
  <c r="AC39" i="5" s="1"/>
  <c r="AB39" i="5"/>
  <c r="AC43" i="1"/>
  <c r="AC42" i="5" s="1"/>
  <c r="AB42" i="5"/>
  <c r="AC49" i="1"/>
  <c r="AC48" i="5" s="1"/>
  <c r="AB48" i="5"/>
  <c r="AC20" i="1"/>
  <c r="AC19" i="5" s="1"/>
  <c r="AB19" i="5"/>
  <c r="AC26" i="1"/>
  <c r="AC25" i="5" s="1"/>
  <c r="AB25" i="5"/>
  <c r="AC32" i="1"/>
  <c r="AC31" i="5" s="1"/>
  <c r="AB31" i="5"/>
  <c r="AC41" i="1"/>
  <c r="AC40" i="5" s="1"/>
  <c r="AB40" i="5"/>
  <c r="AC44" i="1"/>
  <c r="AC43" i="5" s="1"/>
  <c r="AB43" i="5"/>
  <c r="AC47" i="1"/>
  <c r="AC46" i="5" s="1"/>
  <c r="AB46" i="5"/>
  <c r="AC17" i="1"/>
  <c r="AC16" i="5" s="1"/>
  <c r="AB16" i="5"/>
  <c r="AC36" i="1"/>
  <c r="AC35" i="5" s="1"/>
  <c r="AB35" i="5"/>
  <c r="AC25" i="1"/>
  <c r="AC24" i="5" s="1"/>
  <c r="AB24" i="5"/>
  <c r="AC37" i="1"/>
  <c r="AC36" i="5" s="1"/>
  <c r="AB36" i="5"/>
  <c r="AC23" i="1"/>
  <c r="AC22" i="5" s="1"/>
  <c r="AB22" i="5"/>
  <c r="AC29" i="1"/>
  <c r="AC28" i="5" s="1"/>
  <c r="AB28" i="5"/>
  <c r="AC35" i="1"/>
  <c r="AC34" i="5" s="1"/>
  <c r="AB34" i="5"/>
  <c r="AC16" i="1"/>
  <c r="AC15" i="5" s="1"/>
  <c r="AB15" i="5"/>
  <c r="AC38" i="1"/>
  <c r="AC37" i="5" s="1"/>
  <c r="AB37" i="5"/>
  <c r="AC19" i="1"/>
  <c r="AC18" i="5" s="1"/>
  <c r="AB18" i="5"/>
  <c r="AC31" i="1"/>
  <c r="AC30" i="5" s="1"/>
  <c r="AB30" i="5"/>
  <c r="AC46" i="1"/>
  <c r="AC45" i="5" s="1"/>
  <c r="AB45" i="5"/>
  <c r="AC18" i="1"/>
  <c r="AC17" i="5" s="1"/>
  <c r="AB17" i="5"/>
  <c r="AC21" i="1"/>
  <c r="AC20" i="5" s="1"/>
  <c r="AB20" i="5"/>
  <c r="AC24" i="1"/>
  <c r="AC23" i="5" s="1"/>
  <c r="AB23" i="5"/>
  <c r="AC27" i="1"/>
  <c r="AC26" i="5" s="1"/>
  <c r="AB26" i="5"/>
  <c r="AC30" i="1"/>
  <c r="AC29" i="5" s="1"/>
  <c r="AB29" i="5"/>
  <c r="AC33" i="1"/>
  <c r="AC32" i="5" s="1"/>
  <c r="AB32" i="5"/>
  <c r="AC39" i="1"/>
  <c r="AC38" i="5" s="1"/>
  <c r="AB38" i="5"/>
  <c r="AC42" i="1"/>
  <c r="AB41" i="5"/>
  <c r="AC48" i="1"/>
  <c r="AC47" i="5" s="1"/>
  <c r="AB47" i="5"/>
  <c r="AC49" i="5"/>
  <c r="AC42" i="4"/>
  <c r="B63" i="1"/>
  <c r="Y14" i="5"/>
  <c r="X14" i="5"/>
  <c r="W14" i="5"/>
  <c r="V14" i="5"/>
  <c r="U14" i="5"/>
  <c r="T14" i="5"/>
  <c r="S14" i="5"/>
  <c r="R14" i="5"/>
  <c r="Q14" i="5"/>
  <c r="P14" i="5"/>
  <c r="O14" i="5"/>
  <c r="N14" i="5"/>
  <c r="M14" i="5"/>
  <c r="L14" i="5"/>
  <c r="K14" i="5"/>
  <c r="J14" i="5"/>
  <c r="I14" i="5"/>
  <c r="H14" i="5"/>
  <c r="G14" i="5"/>
  <c r="F14" i="5"/>
  <c r="E14" i="5"/>
  <c r="D14" i="5"/>
  <c r="C14" i="5"/>
  <c r="B14" i="5"/>
  <c r="AB15" i="4"/>
  <c r="AC15" i="4" s="1"/>
  <c r="AB15" i="3"/>
  <c r="AC15" i="3" s="1"/>
  <c r="AB15" i="1"/>
  <c r="AC41" i="5" l="1"/>
  <c r="AC15" i="1"/>
  <c r="AC14" i="5" s="1"/>
  <c r="AB14" i="5"/>
  <c r="Y13" i="5"/>
  <c r="X13" i="5"/>
  <c r="W13" i="5"/>
  <c r="V13" i="5"/>
  <c r="U13" i="5"/>
  <c r="T13" i="5"/>
  <c r="S13" i="5"/>
  <c r="R13" i="5"/>
  <c r="Q13" i="5"/>
  <c r="P13" i="5"/>
  <c r="O13" i="5"/>
  <c r="N13" i="5"/>
  <c r="M13" i="5"/>
  <c r="L13" i="5"/>
  <c r="K13" i="5"/>
  <c r="J13" i="5"/>
  <c r="I13" i="5"/>
  <c r="H13" i="5"/>
  <c r="G13" i="5"/>
  <c r="F13" i="5"/>
  <c r="E13" i="5"/>
  <c r="D13" i="5"/>
  <c r="C13" i="5"/>
  <c r="B13" i="5"/>
  <c r="AB14" i="4"/>
  <c r="AC14" i="4" s="1"/>
  <c r="AB14" i="3"/>
  <c r="AC14" i="3" s="1"/>
  <c r="AB14" i="1"/>
  <c r="AC14" i="1" l="1"/>
  <c r="AC13" i="5" s="1"/>
  <c r="AB13" i="5"/>
  <c r="Y12" i="5"/>
  <c r="X12" i="5"/>
  <c r="W12" i="5"/>
  <c r="V12" i="5"/>
  <c r="U12" i="5"/>
  <c r="T12" i="5"/>
  <c r="S12" i="5"/>
  <c r="R12" i="5"/>
  <c r="Q12" i="5"/>
  <c r="P12" i="5"/>
  <c r="O12" i="5"/>
  <c r="N12" i="5"/>
  <c r="M12" i="5"/>
  <c r="L12" i="5"/>
  <c r="K12" i="5"/>
  <c r="J12" i="5"/>
  <c r="I12" i="5"/>
  <c r="H12" i="5"/>
  <c r="G12" i="5"/>
  <c r="F12" i="5"/>
  <c r="E12" i="5"/>
  <c r="D12" i="5"/>
  <c r="C12" i="5"/>
  <c r="B12" i="5"/>
  <c r="AB13" i="4"/>
  <c r="AC13" i="4" s="1"/>
  <c r="AB13" i="3"/>
  <c r="AC13" i="3" s="1"/>
  <c r="AB13" i="1"/>
  <c r="AC13" i="1" l="1"/>
  <c r="AC12" i="5" s="1"/>
  <c r="AB12" i="5"/>
  <c r="Y11" i="5"/>
  <c r="X11" i="5"/>
  <c r="W11" i="5"/>
  <c r="V11" i="5"/>
  <c r="U11" i="5"/>
  <c r="T11" i="5"/>
  <c r="S11" i="5"/>
  <c r="R11" i="5"/>
  <c r="Q11" i="5"/>
  <c r="P11" i="5"/>
  <c r="O11" i="5"/>
  <c r="N11" i="5"/>
  <c r="M11" i="5"/>
  <c r="L11" i="5"/>
  <c r="K11" i="5"/>
  <c r="J11" i="5"/>
  <c r="I11" i="5"/>
  <c r="H11" i="5"/>
  <c r="G11" i="5"/>
  <c r="F11" i="5"/>
  <c r="E11" i="5"/>
  <c r="D11" i="5"/>
  <c r="C11" i="5"/>
  <c r="B11" i="5"/>
  <c r="A12" i="4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B12" i="4"/>
  <c r="AC12" i="4" s="1"/>
  <c r="A12" i="3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B12" i="3"/>
  <c r="AC12" i="3" s="1"/>
  <c r="A12" i="2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12" i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B12" i="1"/>
  <c r="AC12" i="1" l="1"/>
  <c r="AC11" i="5" s="1"/>
  <c r="AB11" i="5"/>
  <c r="Y10" i="5"/>
  <c r="X10" i="5"/>
  <c r="W10" i="5"/>
  <c r="V10" i="5"/>
  <c r="U10" i="5"/>
  <c r="T10" i="5"/>
  <c r="S10" i="5"/>
  <c r="R10" i="5"/>
  <c r="Q10" i="5"/>
  <c r="P10" i="5"/>
  <c r="O10" i="5"/>
  <c r="N10" i="5"/>
  <c r="M10" i="5"/>
  <c r="L10" i="5"/>
  <c r="K10" i="5"/>
  <c r="J10" i="5"/>
  <c r="I10" i="5"/>
  <c r="H10" i="5"/>
  <c r="G10" i="5"/>
  <c r="F10" i="5"/>
  <c r="E10" i="5"/>
  <c r="D10" i="5"/>
  <c r="C10" i="5"/>
  <c r="B10" i="5"/>
  <c r="A10" i="5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B11" i="4"/>
  <c r="AC11" i="4" s="1"/>
  <c r="AB11" i="3"/>
  <c r="AC11" i="3" s="1"/>
  <c r="AB11" i="1"/>
  <c r="AB10" i="5" l="1"/>
  <c r="AC11" i="1"/>
  <c r="AC10" i="5" s="1"/>
  <c r="AB10" i="4"/>
  <c r="AC10" i="4" s="1"/>
  <c r="AB10" i="3"/>
  <c r="AC10" i="3" s="1"/>
  <c r="AB10" i="2" l="1"/>
  <c r="AC10" i="2" s="1"/>
  <c r="AC63" i="2" s="1"/>
  <c r="AB10" i="1" l="1"/>
  <c r="AC10" i="1" l="1"/>
  <c r="AC9" i="5" s="1"/>
  <c r="AB9" i="5"/>
  <c r="AB4" i="1"/>
  <c r="AB4" i="2"/>
  <c r="AB4" i="4"/>
  <c r="C9" i="5"/>
  <c r="D9" i="5"/>
  <c r="E9" i="5"/>
  <c r="F9" i="5"/>
  <c r="G9" i="5"/>
  <c r="H9" i="5"/>
  <c r="I9" i="5"/>
  <c r="J9" i="5"/>
  <c r="K9" i="5"/>
  <c r="L9" i="5"/>
  <c r="M9" i="5"/>
  <c r="N9" i="5"/>
  <c r="O9" i="5"/>
  <c r="P9" i="5"/>
  <c r="Q9" i="5"/>
  <c r="R9" i="5"/>
  <c r="S9" i="5"/>
  <c r="T9" i="5"/>
  <c r="U9" i="5"/>
  <c r="V9" i="5"/>
  <c r="W9" i="5"/>
  <c r="X9" i="5"/>
  <c r="Y9" i="5"/>
  <c r="A9" i="5"/>
  <c r="A10" i="1"/>
  <c r="AB63" i="1"/>
  <c r="Y63" i="1"/>
  <c r="X63" i="1"/>
  <c r="W63" i="1"/>
  <c r="V63" i="1"/>
  <c r="U63" i="1"/>
  <c r="T63" i="1"/>
  <c r="S63" i="1"/>
  <c r="R63" i="1"/>
  <c r="Q63" i="1"/>
  <c r="P63" i="1"/>
  <c r="O63" i="1"/>
  <c r="N63" i="1"/>
  <c r="M63" i="1"/>
  <c r="L63" i="1"/>
  <c r="K63" i="1"/>
  <c r="J63" i="1"/>
  <c r="I63" i="1"/>
  <c r="H63" i="1"/>
  <c r="G63" i="1"/>
  <c r="F63" i="1"/>
  <c r="E63" i="1"/>
  <c r="D63" i="1"/>
  <c r="C63" i="1"/>
  <c r="AB63" i="2"/>
  <c r="Y63" i="2"/>
  <c r="X63" i="2"/>
  <c r="W63" i="2"/>
  <c r="V63" i="2"/>
  <c r="U63" i="2"/>
  <c r="T63" i="2"/>
  <c r="S63" i="2"/>
  <c r="R63" i="2"/>
  <c r="Q63" i="2"/>
  <c r="P63" i="2"/>
  <c r="O63" i="2"/>
  <c r="N63" i="2"/>
  <c r="M63" i="2"/>
  <c r="L63" i="2"/>
  <c r="K63" i="2"/>
  <c r="J63" i="2"/>
  <c r="I63" i="2"/>
  <c r="H63" i="2"/>
  <c r="G63" i="2"/>
  <c r="F63" i="2"/>
  <c r="E63" i="2"/>
  <c r="D63" i="2"/>
  <c r="C63" i="2"/>
  <c r="B63" i="2"/>
  <c r="A10" i="2"/>
  <c r="A10" i="3"/>
  <c r="AC63" i="1" l="1"/>
  <c r="AC63" i="3"/>
  <c r="AB63" i="3"/>
  <c r="Y63" i="3"/>
  <c r="X63" i="3"/>
  <c r="W63" i="3"/>
  <c r="V63" i="3"/>
  <c r="U63" i="3"/>
  <c r="T63" i="3"/>
  <c r="S63" i="3"/>
  <c r="R63" i="3"/>
  <c r="Q63" i="3"/>
  <c r="P63" i="3"/>
  <c r="O63" i="3"/>
  <c r="N63" i="3"/>
  <c r="M63" i="3"/>
  <c r="L63" i="3"/>
  <c r="K63" i="3"/>
  <c r="J63" i="3"/>
  <c r="I63" i="3"/>
  <c r="H63" i="3"/>
  <c r="G63" i="3"/>
  <c r="F63" i="3"/>
  <c r="E63" i="3"/>
  <c r="D63" i="3"/>
  <c r="C63" i="3"/>
  <c r="B63" i="3"/>
  <c r="U63" i="4" l="1"/>
  <c r="U62" i="5" l="1"/>
  <c r="D63" i="4"/>
  <c r="D62" i="5" s="1"/>
  <c r="G63" i="4"/>
  <c r="G62" i="5" s="1"/>
  <c r="F63" i="4"/>
  <c r="F62" i="5" s="1"/>
  <c r="V63" i="4"/>
  <c r="V62" i="5" s="1"/>
  <c r="AB63" i="4"/>
  <c r="AB62" i="5" s="1"/>
  <c r="S63" i="4" l="1"/>
  <c r="S62" i="5" s="1"/>
  <c r="B9" i="5" l="1"/>
  <c r="Y63" i="4"/>
  <c r="Y62" i="5" s="1"/>
  <c r="X63" i="4" l="1"/>
  <c r="X62" i="5" s="1"/>
  <c r="AC63" i="4"/>
  <c r="AC62" i="5" s="1"/>
  <c r="L63" i="4" l="1"/>
  <c r="L62" i="5" s="1"/>
  <c r="W63" i="4" l="1"/>
  <c r="W62" i="5" s="1"/>
  <c r="T63" i="4"/>
  <c r="T62" i="5" s="1"/>
  <c r="R63" i="4"/>
  <c r="R62" i="5" s="1"/>
  <c r="Q63" i="4"/>
  <c r="Q62" i="5" s="1"/>
  <c r="P63" i="4"/>
  <c r="P62" i="5" s="1"/>
  <c r="O63" i="4"/>
  <c r="O62" i="5" s="1"/>
  <c r="N63" i="4"/>
  <c r="N62" i="5" s="1"/>
  <c r="M63" i="4"/>
  <c r="M62" i="5" s="1"/>
  <c r="K63" i="4"/>
  <c r="K62" i="5" s="1"/>
  <c r="J63" i="4"/>
  <c r="J62" i="5" s="1"/>
  <c r="I63" i="4"/>
  <c r="I62" i="5" s="1"/>
  <c r="H63" i="4"/>
  <c r="H62" i="5" s="1"/>
  <c r="E63" i="4"/>
  <c r="E62" i="5" s="1"/>
  <c r="C63" i="4"/>
  <c r="C62" i="5" s="1"/>
  <c r="B63" i="4"/>
  <c r="B62" i="5" s="1"/>
</calcChain>
</file>

<file path=xl/sharedStrings.xml><?xml version="1.0" encoding="utf-8"?>
<sst xmlns="http://schemas.openxmlformats.org/spreadsheetml/2006/main" count="162" uniqueCount="39">
  <si>
    <t>Blackjack</t>
  </si>
  <si>
    <t>Blackjack
Stand</t>
  </si>
  <si>
    <t>Craps</t>
  </si>
  <si>
    <t>Criss
Cross</t>
  </si>
  <si>
    <t>Four Card
Poker</t>
  </si>
  <si>
    <t>High Card
Flush</t>
  </si>
  <si>
    <t>Let It Ride</t>
  </si>
  <si>
    <t>Mini Bac</t>
  </si>
  <si>
    <t>Mississippi
Stud</t>
  </si>
  <si>
    <t>Multi Game</t>
  </si>
  <si>
    <t>Pai Gow</t>
  </si>
  <si>
    <t>Poker</t>
  </si>
  <si>
    <t>Rapid
Fusion</t>
  </si>
  <si>
    <t>Roulette</t>
  </si>
  <si>
    <t>Spanish 21</t>
  </si>
  <si>
    <t>Three Card
Poker</t>
  </si>
  <si>
    <t>WPT Heads
Up Hold 'em</t>
  </si>
  <si>
    <t>Ultimate
Texas Hold 'em</t>
  </si>
  <si>
    <t>Total</t>
  </si>
  <si>
    <t>HOLLYWOOD CASINO AT CHARLES TOWN RACES TABLE GAMES</t>
  </si>
  <si>
    <t>Privilege Taxes</t>
  </si>
  <si>
    <t>MARDI GRAS CASINO TABLE GAMES</t>
  </si>
  <si>
    <t>WHEELING ISLAND CASINO TABLE GAMES</t>
  </si>
  <si>
    <t>MOUNTAINEER CASINO TABLE GAMES</t>
  </si>
  <si>
    <t>WEST VIRGINIA LOTTERY</t>
  </si>
  <si>
    <t>Midi Bac</t>
  </si>
  <si>
    <t>WEEKLY RACETRACK TABLE GAMES REVENUE SUMMARY</t>
  </si>
  <si>
    <t>Three Card</t>
  </si>
  <si>
    <t>Louisiana
Stud</t>
  </si>
  <si>
    <t>Stadium
Gaming</t>
  </si>
  <si>
    <t>Poker
Tournament</t>
  </si>
  <si>
    <t>* 6 days to start fiscal year</t>
  </si>
  <si>
    <t>7/6/2024 *</t>
  </si>
  <si>
    <t>FY 2024</t>
  </si>
  <si>
    <t>FISCAL YEAR 2025</t>
  </si>
  <si>
    <t>Super Four
Poker</t>
  </si>
  <si>
    <t>DAI Baccarat</t>
  </si>
  <si>
    <t>JackPot Holdem</t>
  </si>
  <si>
    <t>FISCAL YEAR TO DATE AS OF JUNE 28,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</si>
</sst>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2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7">
    <xf numFmtId="0" fontId="0" fillId="0" borderId="0"/>
    <xf numFmtId="44" fontId="6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</cellStyleXfs>
  <cellXfs count="21">
    <xf numFmtId="0" fontId="0" fillId="0" borderId="0" xfId="0"/>
    <xf numFmtId="0" fontId="7" fillId="0" borderId="0" xfId="0" applyFont="1"/>
    <xf numFmtId="0" fontId="8" fillId="0" borderId="0" xfId="0" applyFont="1"/>
    <xf numFmtId="14" fontId="8" fillId="0" borderId="0" xfId="0" applyNumberFormat="1" applyFont="1" applyAlignment="1">
      <alignment horizontal="left"/>
    </xf>
    <xf numFmtId="0" fontId="8" fillId="0" borderId="0" xfId="0" applyFont="1" applyAlignment="1">
      <alignment horizontal="center"/>
    </xf>
    <xf numFmtId="44" fontId="8" fillId="0" borderId="0" xfId="1" applyFont="1"/>
    <xf numFmtId="44" fontId="8" fillId="0" borderId="2" xfId="1" applyFont="1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14" fontId="10" fillId="0" borderId="0" xfId="0" applyNumberFormat="1" applyFont="1" applyAlignment="1">
      <alignment horizontal="left"/>
    </xf>
    <xf numFmtId="14" fontId="3" fillId="0" borderId="0" xfId="0" applyNumberFormat="1" applyFont="1" applyAlignment="1">
      <alignment horizontal="left"/>
    </xf>
    <xf numFmtId="14" fontId="2" fillId="0" borderId="0" xfId="0" applyNumberFormat="1" applyFont="1" applyAlignment="1">
      <alignment horizontal="left"/>
    </xf>
    <xf numFmtId="14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9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7">
    <cellStyle name="Comma 2" xfId="4" xr:uid="{00000000-0005-0000-0000-000000000000}"/>
    <cellStyle name="Comma 3" xfId="6" xr:uid="{00000000-0005-0000-0000-000001000000}"/>
    <cellStyle name="Currency" xfId="1" builtinId="4"/>
    <cellStyle name="Currency 2" xfId="3" xr:uid="{00000000-0005-0000-0000-000003000000}"/>
    <cellStyle name="Normal" xfId="0" builtinId="0"/>
    <cellStyle name="Normal 2" xfId="2" xr:uid="{00000000-0005-0000-0000-000005000000}"/>
    <cellStyle name="Normal 3" xfId="5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C64"/>
  <sheetViews>
    <sheetView tabSelected="1" zoomScaleNormal="100" workbookViewId="0">
      <pane ySplit="7" topLeftCell="A36" activePane="bottomLeft" state="frozen"/>
      <selection pane="bottomLeft" activeCell="A61" sqref="A61"/>
    </sheetView>
  </sheetViews>
  <sheetFormatPr defaultColWidth="10.7109375" defaultRowHeight="15" customHeight="1" x14ac:dyDescent="0.25"/>
  <cols>
    <col min="1" max="1" width="13.7109375" style="3" customWidth="1"/>
    <col min="2" max="2" width="15.28515625" style="2" bestFit="1" customWidth="1"/>
    <col min="3" max="3" width="14.28515625" style="2" bestFit="1" customWidth="1"/>
    <col min="4" max="4" width="14.28515625" style="2" customWidth="1"/>
    <col min="5" max="7" width="14.28515625" style="2" bestFit="1" customWidth="1"/>
    <col min="8" max="8" width="12.5703125" style="2" bestFit="1" customWidth="1"/>
    <col min="9" max="12" width="14.28515625" style="2" bestFit="1" customWidth="1"/>
    <col min="13" max="13" width="12.5703125" style="2" bestFit="1" customWidth="1"/>
    <col min="14" max="14" width="14.28515625" style="2" customWidth="1"/>
    <col min="15" max="15" width="14.28515625" style="2" bestFit="1" customWidth="1"/>
    <col min="16" max="16" width="11.5703125" style="2" bestFit="1" customWidth="1"/>
    <col min="17" max="18" width="14.28515625" style="2" bestFit="1" customWidth="1"/>
    <col min="19" max="21" width="12.5703125" style="2" bestFit="1" customWidth="1"/>
    <col min="22" max="22" width="13.42578125" style="2" bestFit="1" customWidth="1"/>
    <col min="23" max="23" width="14.28515625" style="2" bestFit="1" customWidth="1"/>
    <col min="24" max="24" width="13.85546875" style="2" bestFit="1" customWidth="1"/>
    <col min="25" max="25" width="14.28515625" style="2" bestFit="1" customWidth="1"/>
    <col min="26" max="27" width="14.28515625" style="2" customWidth="1"/>
    <col min="28" max="29" width="15.28515625" style="2" bestFit="1" customWidth="1"/>
    <col min="30" max="16384" width="10.7109375" style="2"/>
  </cols>
  <sheetData>
    <row r="1" spans="1:29" ht="18.75" x14ac:dyDescent="0.3">
      <c r="A1" s="17" t="s">
        <v>24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</row>
    <row r="2" spans="1:29" s="1" customFormat="1" ht="15" customHeight="1" x14ac:dyDescent="0.25">
      <c r="A2" s="18" t="s">
        <v>26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</row>
    <row r="3" spans="1:29" s="1" customFormat="1" ht="15" customHeight="1" x14ac:dyDescent="0.25">
      <c r="A3" s="18" t="s">
        <v>38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</row>
    <row r="4" spans="1:29" s="1" customFormat="1" ht="15" customHeight="1" x14ac:dyDescent="0.25">
      <c r="A4" s="18" t="s">
        <v>34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</row>
    <row r="5" spans="1:29" ht="15" customHeight="1" x14ac:dyDescent="0.25"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</row>
    <row r="6" spans="1:29" ht="15" customHeight="1" x14ac:dyDescent="0.25"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</row>
    <row r="7" spans="1:29" customFormat="1" ht="38.25" customHeight="1" x14ac:dyDescent="0.2">
      <c r="A7" s="7"/>
      <c r="B7" s="8" t="s">
        <v>0</v>
      </c>
      <c r="C7" s="9" t="s">
        <v>1</v>
      </c>
      <c r="D7" s="9" t="s">
        <v>2</v>
      </c>
      <c r="E7" s="9" t="s">
        <v>3</v>
      </c>
      <c r="F7" s="9" t="s">
        <v>4</v>
      </c>
      <c r="G7" s="9" t="s">
        <v>5</v>
      </c>
      <c r="H7" s="9" t="s">
        <v>6</v>
      </c>
      <c r="I7" s="9" t="s">
        <v>28</v>
      </c>
      <c r="J7" s="9" t="s">
        <v>25</v>
      </c>
      <c r="K7" s="8" t="s">
        <v>7</v>
      </c>
      <c r="L7" s="9" t="s">
        <v>8</v>
      </c>
      <c r="M7" s="9" t="s">
        <v>9</v>
      </c>
      <c r="N7" s="9" t="s">
        <v>10</v>
      </c>
      <c r="O7" s="9" t="s">
        <v>11</v>
      </c>
      <c r="P7" s="9" t="s">
        <v>30</v>
      </c>
      <c r="Q7" s="9" t="s">
        <v>12</v>
      </c>
      <c r="R7" s="8" t="s">
        <v>13</v>
      </c>
      <c r="S7" s="9" t="s">
        <v>14</v>
      </c>
      <c r="T7" s="9" t="s">
        <v>29</v>
      </c>
      <c r="U7" s="9" t="s">
        <v>35</v>
      </c>
      <c r="V7" s="9" t="s">
        <v>27</v>
      </c>
      <c r="W7" s="9" t="s">
        <v>15</v>
      </c>
      <c r="X7" s="9" t="s">
        <v>17</v>
      </c>
      <c r="Y7" s="9" t="s">
        <v>16</v>
      </c>
      <c r="Z7" s="9" t="s">
        <v>36</v>
      </c>
      <c r="AA7" s="9" t="s">
        <v>37</v>
      </c>
      <c r="AB7" s="9" t="s">
        <v>18</v>
      </c>
      <c r="AC7" s="9" t="s">
        <v>20</v>
      </c>
    </row>
    <row r="8" spans="1:29" x14ac:dyDescent="0.25">
      <c r="A8" s="11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</row>
    <row r="9" spans="1:29" ht="15" customHeight="1" x14ac:dyDescent="0.25">
      <c r="A9" s="12" t="str">
        <f>Mountaineer!A10</f>
        <v>7/6/2024 *</v>
      </c>
      <c r="B9" s="5">
        <f>SUM('Mountaineer:Charles Town'!B10)</f>
        <v>364077</v>
      </c>
      <c r="C9" s="5">
        <f>SUM('Mountaineer:Charles Town'!C10)</f>
        <v>103561</v>
      </c>
      <c r="D9" s="5">
        <f>SUM('Mountaineer:Charles Town'!D10)</f>
        <v>104123</v>
      </c>
      <c r="E9" s="5">
        <f>SUM('Mountaineer:Charles Town'!E10)</f>
        <v>25757</v>
      </c>
      <c r="F9" s="5">
        <f>SUM('Mountaineer:Charles Town'!F10)</f>
        <v>39526</v>
      </c>
      <c r="G9" s="5">
        <f>SUM('Mountaineer:Charles Town'!G10)</f>
        <v>61402.5</v>
      </c>
      <c r="H9" s="5">
        <f>SUM('Mountaineer:Charles Town'!H10)</f>
        <v>13426</v>
      </c>
      <c r="I9" s="5">
        <f>SUM('Mountaineer:Charles Town'!I10)</f>
        <v>-514</v>
      </c>
      <c r="J9" s="5">
        <f>SUM('Mountaineer:Charles Town'!J10)</f>
        <v>31200</v>
      </c>
      <c r="K9" s="5">
        <f>SUM('Mountaineer:Charles Town'!K10)</f>
        <v>81791.75</v>
      </c>
      <c r="L9" s="5">
        <f>SUM('Mountaineer:Charles Town'!L10)</f>
        <v>22552</v>
      </c>
      <c r="M9" s="5">
        <f>SUM('Mountaineer:Charles Town'!M10)</f>
        <v>19538.5</v>
      </c>
      <c r="N9" s="5">
        <f>SUM('Mountaineer:Charles Town'!N10)</f>
        <v>35613.75</v>
      </c>
      <c r="O9" s="5">
        <f>SUM('Mountaineer:Charles Town'!O10)</f>
        <v>91717</v>
      </c>
      <c r="P9" s="5">
        <f>SUM('Mountaineer:Charles Town'!P10)</f>
        <v>585</v>
      </c>
      <c r="Q9" s="5">
        <f>SUM('Mountaineer:Charles Town'!Q10)</f>
        <v>45144.5</v>
      </c>
      <c r="R9" s="5">
        <f>SUM('Mountaineer:Charles Town'!R10)</f>
        <v>187360</v>
      </c>
      <c r="S9" s="5">
        <f>SUM('Mountaineer:Charles Town'!S10)</f>
        <v>34803.75</v>
      </c>
      <c r="T9" s="5">
        <f>SUM('Mountaineer:Charles Town'!T10)</f>
        <v>0</v>
      </c>
      <c r="U9" s="5">
        <f>SUM('Mountaineer:Charles Town'!U10)</f>
        <v>5957.5</v>
      </c>
      <c r="V9" s="5">
        <f>SUM('Mountaineer:Charles Town'!V10)</f>
        <v>27211</v>
      </c>
      <c r="W9" s="5">
        <f>SUM('Mountaineer:Charles Town'!W10)</f>
        <v>26784</v>
      </c>
      <c r="X9" s="5">
        <f>SUM('Mountaineer:Charles Town'!X10)</f>
        <v>22963.5</v>
      </c>
      <c r="Y9" s="5">
        <f>SUM('Mountaineer:Charles Town'!Y10)</f>
        <v>1550</v>
      </c>
      <c r="Z9" s="5">
        <f>SUM('Mountaineer:Charles Town'!Z10)</f>
        <v>0</v>
      </c>
      <c r="AA9" s="5">
        <f>SUM('Mountaineer:Charles Town'!AA10)</f>
        <v>0</v>
      </c>
      <c r="AB9" s="5">
        <f>SUM('Mountaineer:Charles Town'!AB10)</f>
        <v>1346130.75</v>
      </c>
      <c r="AC9" s="5">
        <f>SUM('Mountaineer:Charles Town'!AC10)</f>
        <v>471145.75</v>
      </c>
    </row>
    <row r="10" spans="1:29" ht="15" customHeight="1" x14ac:dyDescent="0.25">
      <c r="A10" s="12">
        <f>Mountaineer!A11</f>
        <v>45486</v>
      </c>
      <c r="B10" s="5">
        <f>SUM('Mountaineer:Charles Town'!B11)</f>
        <v>380549.5</v>
      </c>
      <c r="C10" s="5">
        <f>SUM('Mountaineer:Charles Town'!C11)</f>
        <v>147845</v>
      </c>
      <c r="D10" s="5">
        <f>SUM('Mountaineer:Charles Town'!D11)</f>
        <v>239800</v>
      </c>
      <c r="E10" s="5">
        <f>SUM('Mountaineer:Charles Town'!E11)</f>
        <v>31578</v>
      </c>
      <c r="F10" s="5">
        <f>SUM('Mountaineer:Charles Town'!F11)</f>
        <v>23230</v>
      </c>
      <c r="G10" s="5">
        <f>SUM('Mountaineer:Charles Town'!G11)</f>
        <v>23343.5</v>
      </c>
      <c r="H10" s="5">
        <f>SUM('Mountaineer:Charles Town'!H11)</f>
        <v>26850</v>
      </c>
      <c r="I10" s="5">
        <f>SUM('Mountaineer:Charles Town'!I11)</f>
        <v>19397</v>
      </c>
      <c r="J10" s="5">
        <f>SUM('Mountaineer:Charles Town'!J11)</f>
        <v>30083.5</v>
      </c>
      <c r="K10" s="5">
        <f>SUM('Mountaineer:Charles Town'!K11)</f>
        <v>135496.75</v>
      </c>
      <c r="L10" s="5">
        <f>SUM('Mountaineer:Charles Town'!L11)</f>
        <v>70779</v>
      </c>
      <c r="M10" s="5">
        <f>SUM('Mountaineer:Charles Town'!M11)</f>
        <v>28761</v>
      </c>
      <c r="N10" s="5">
        <f>SUM('Mountaineer:Charles Town'!N11)</f>
        <v>22598.25</v>
      </c>
      <c r="O10" s="5">
        <f>SUM('Mountaineer:Charles Town'!O11)</f>
        <v>94597</v>
      </c>
      <c r="P10" s="5">
        <f>SUM('Mountaineer:Charles Town'!P11)</f>
        <v>400</v>
      </c>
      <c r="Q10" s="5">
        <f>SUM('Mountaineer:Charles Town'!Q11)</f>
        <v>39497.5</v>
      </c>
      <c r="R10" s="5">
        <f>SUM('Mountaineer:Charles Town'!R11)</f>
        <v>178276.75</v>
      </c>
      <c r="S10" s="5">
        <f>SUM('Mountaineer:Charles Town'!S11)</f>
        <v>32432</v>
      </c>
      <c r="T10" s="5">
        <f>SUM('Mountaineer:Charles Town'!T11)</f>
        <v>3971.77</v>
      </c>
      <c r="U10" s="5">
        <f>SUM('Mountaineer:Charles Town'!U11)</f>
        <v>15322.5</v>
      </c>
      <c r="V10" s="5">
        <f>SUM('Mountaineer:Charles Town'!V11)</f>
        <v>28973</v>
      </c>
      <c r="W10" s="5">
        <f>SUM('Mountaineer:Charles Town'!W11)</f>
        <v>66707</v>
      </c>
      <c r="X10" s="5">
        <f>SUM('Mountaineer:Charles Town'!X11)</f>
        <v>21905</v>
      </c>
      <c r="Y10" s="5">
        <f>SUM('Mountaineer:Charles Town'!Y11)</f>
        <v>6345</v>
      </c>
      <c r="Z10" s="5">
        <f>SUM('Mountaineer:Charles Town'!Z11)</f>
        <v>0</v>
      </c>
      <c r="AA10" s="5">
        <f>SUM('Mountaineer:Charles Town'!AA11)</f>
        <v>0</v>
      </c>
      <c r="AB10" s="5">
        <f>SUM('Mountaineer:Charles Town'!AB11)</f>
        <v>1668739.02</v>
      </c>
      <c r="AC10" s="5">
        <f>SUM('Mountaineer:Charles Town'!AC11)</f>
        <v>584058.66</v>
      </c>
    </row>
    <row r="11" spans="1:29" ht="15" customHeight="1" x14ac:dyDescent="0.25">
      <c r="A11" s="12">
        <f t="shared" ref="A11:A60" si="0">A10+7</f>
        <v>45493</v>
      </c>
      <c r="B11" s="5">
        <f>SUM('Mountaineer:Charles Town'!B12)</f>
        <v>392011.75</v>
      </c>
      <c r="C11" s="5">
        <f>SUM('Mountaineer:Charles Town'!C12)</f>
        <v>8668.5</v>
      </c>
      <c r="D11" s="5">
        <f>SUM('Mountaineer:Charles Town'!D12)</f>
        <v>122691</v>
      </c>
      <c r="E11" s="5">
        <f>SUM('Mountaineer:Charles Town'!E12)</f>
        <v>5636</v>
      </c>
      <c r="F11" s="5">
        <f>SUM('Mountaineer:Charles Town'!F12)</f>
        <v>4782</v>
      </c>
      <c r="G11" s="5">
        <f>SUM('Mountaineer:Charles Town'!G12)</f>
        <v>29677</v>
      </c>
      <c r="H11" s="5">
        <f>SUM('Mountaineer:Charles Town'!H12)</f>
        <v>8442</v>
      </c>
      <c r="I11" s="5">
        <f>SUM('Mountaineer:Charles Town'!I12)</f>
        <v>18807</v>
      </c>
      <c r="J11" s="5">
        <f>SUM('Mountaineer:Charles Town'!J12)</f>
        <v>116821</v>
      </c>
      <c r="K11" s="5">
        <f>SUM('Mountaineer:Charles Town'!K12)</f>
        <v>295266</v>
      </c>
      <c r="L11" s="5">
        <f>SUM('Mountaineer:Charles Town'!L12)</f>
        <v>63137</v>
      </c>
      <c r="M11" s="5">
        <f>SUM('Mountaineer:Charles Town'!M12)</f>
        <v>20831</v>
      </c>
      <c r="N11" s="5">
        <f>SUM('Mountaineer:Charles Town'!N12)</f>
        <v>23206.25</v>
      </c>
      <c r="O11" s="5">
        <f>SUM('Mountaineer:Charles Town'!O12)</f>
        <v>94735</v>
      </c>
      <c r="P11" s="5">
        <f>SUM('Mountaineer:Charles Town'!P12)</f>
        <v>380</v>
      </c>
      <c r="Q11" s="5">
        <f>SUM('Mountaineer:Charles Town'!Q12)</f>
        <v>60361.13</v>
      </c>
      <c r="R11" s="5">
        <f>SUM('Mountaineer:Charles Town'!R12)</f>
        <v>148021.75</v>
      </c>
      <c r="S11" s="5">
        <f>SUM('Mountaineer:Charles Town'!S12)</f>
        <v>-5331.25</v>
      </c>
      <c r="T11" s="5">
        <f>SUM('Mountaineer:Charles Town'!T12)</f>
        <v>24924.99</v>
      </c>
      <c r="U11" s="5">
        <f>SUM('Mountaineer:Charles Town'!U12)</f>
        <v>8729</v>
      </c>
      <c r="V11" s="5">
        <f>SUM('Mountaineer:Charles Town'!V12)</f>
        <v>12735</v>
      </c>
      <c r="W11" s="5">
        <f>SUM('Mountaineer:Charles Town'!W12)</f>
        <v>79676</v>
      </c>
      <c r="X11" s="5">
        <f>SUM('Mountaineer:Charles Town'!X12)</f>
        <v>25909</v>
      </c>
      <c r="Y11" s="5">
        <f>SUM('Mountaineer:Charles Town'!Y12)</f>
        <v>32976.5</v>
      </c>
      <c r="Z11" s="5">
        <f>SUM('Mountaineer:Charles Town'!Z12)</f>
        <v>0</v>
      </c>
      <c r="AA11" s="5">
        <f>SUM('Mountaineer:Charles Town'!AA12)</f>
        <v>0</v>
      </c>
      <c r="AB11" s="5">
        <f>SUM('Mountaineer:Charles Town'!AB12)</f>
        <v>1593093.6199999999</v>
      </c>
      <c r="AC11" s="5">
        <f>SUM('Mountaineer:Charles Town'!AC12)</f>
        <v>557582.77</v>
      </c>
    </row>
    <row r="12" spans="1:29" ht="15" customHeight="1" x14ac:dyDescent="0.25">
      <c r="A12" s="12">
        <f t="shared" si="0"/>
        <v>45500</v>
      </c>
      <c r="B12" s="5">
        <f>SUM('Mountaineer:Charles Town'!B13)</f>
        <v>562373.5</v>
      </c>
      <c r="C12" s="5">
        <f>SUM('Mountaineer:Charles Town'!C13)</f>
        <v>-8530.5</v>
      </c>
      <c r="D12" s="5">
        <f>SUM('Mountaineer:Charles Town'!D13)</f>
        <v>172584</v>
      </c>
      <c r="E12" s="5">
        <f>SUM('Mountaineer:Charles Town'!E13)</f>
        <v>23230</v>
      </c>
      <c r="F12" s="5">
        <f>SUM('Mountaineer:Charles Town'!F13)</f>
        <v>40900</v>
      </c>
      <c r="G12" s="5">
        <f>SUM('Mountaineer:Charles Town'!G13)</f>
        <v>-29998</v>
      </c>
      <c r="H12" s="5">
        <f>SUM('Mountaineer:Charles Town'!H13)</f>
        <v>13958</v>
      </c>
      <c r="I12" s="5">
        <f>SUM('Mountaineer:Charles Town'!I13)</f>
        <v>35882</v>
      </c>
      <c r="J12" s="5">
        <f>SUM('Mountaineer:Charles Town'!J13)</f>
        <v>122909.5</v>
      </c>
      <c r="K12" s="5">
        <f>SUM('Mountaineer:Charles Town'!K13)</f>
        <v>116570</v>
      </c>
      <c r="L12" s="5">
        <f>SUM('Mountaineer:Charles Town'!L13)</f>
        <v>28686</v>
      </c>
      <c r="M12" s="5">
        <f>SUM('Mountaineer:Charles Town'!M13)</f>
        <v>38047</v>
      </c>
      <c r="N12" s="5">
        <f>SUM('Mountaineer:Charles Town'!N13)</f>
        <v>39461.75</v>
      </c>
      <c r="O12" s="5">
        <f>SUM('Mountaineer:Charles Town'!O13)</f>
        <v>91377</v>
      </c>
      <c r="P12" s="5">
        <f>SUM('Mountaineer:Charles Town'!P13)</f>
        <v>380</v>
      </c>
      <c r="Q12" s="5">
        <f>SUM('Mountaineer:Charles Town'!Q13)</f>
        <v>56279.5</v>
      </c>
      <c r="R12" s="5">
        <f>SUM('Mountaineer:Charles Town'!R13)</f>
        <v>95179.5</v>
      </c>
      <c r="S12" s="5">
        <f>SUM('Mountaineer:Charles Town'!S13)</f>
        <v>24807.75</v>
      </c>
      <c r="T12" s="5">
        <f>SUM('Mountaineer:Charles Town'!T13)</f>
        <v>16463.36</v>
      </c>
      <c r="U12" s="5">
        <f>SUM('Mountaineer:Charles Town'!U13)</f>
        <v>10821.5</v>
      </c>
      <c r="V12" s="5">
        <f>SUM('Mountaineer:Charles Town'!V13)</f>
        <v>20921</v>
      </c>
      <c r="W12" s="5">
        <f>SUM('Mountaineer:Charles Town'!W13)</f>
        <v>76976</v>
      </c>
      <c r="X12" s="5">
        <f>SUM('Mountaineer:Charles Town'!X13)</f>
        <v>6102</v>
      </c>
      <c r="Y12" s="5">
        <f>SUM('Mountaineer:Charles Town'!Y13)</f>
        <v>20432.5</v>
      </c>
      <c r="Z12" s="5">
        <f>SUM('Mountaineer:Charles Town'!Z13)</f>
        <v>0</v>
      </c>
      <c r="AA12" s="5">
        <f>SUM('Mountaineer:Charles Town'!AA13)</f>
        <v>0</v>
      </c>
      <c r="AB12" s="5">
        <f>SUM('Mountaineer:Charles Town'!AB13)</f>
        <v>1575813.3599999999</v>
      </c>
      <c r="AC12" s="5">
        <f>SUM('Mountaineer:Charles Town'!AC13)</f>
        <v>551534.67999999993</v>
      </c>
    </row>
    <row r="13" spans="1:29" ht="15" customHeight="1" x14ac:dyDescent="0.25">
      <c r="A13" s="12">
        <f t="shared" si="0"/>
        <v>45507</v>
      </c>
      <c r="B13" s="5">
        <f>SUM('Mountaineer:Charles Town'!B14)</f>
        <v>393562.95</v>
      </c>
      <c r="C13" s="5">
        <f>SUM('Mountaineer:Charles Town'!C14)</f>
        <v>-9544</v>
      </c>
      <c r="D13" s="5">
        <f>SUM('Mountaineer:Charles Town'!D14)</f>
        <v>208723</v>
      </c>
      <c r="E13" s="5">
        <f>SUM('Mountaineer:Charles Town'!E14)</f>
        <v>36401</v>
      </c>
      <c r="F13" s="5">
        <f>SUM('Mountaineer:Charles Town'!F14)</f>
        <v>30792</v>
      </c>
      <c r="G13" s="5">
        <f>SUM('Mountaineer:Charles Town'!G14)</f>
        <v>29131</v>
      </c>
      <c r="H13" s="5">
        <f>SUM('Mountaineer:Charles Town'!H14)</f>
        <v>17743</v>
      </c>
      <c r="I13" s="5">
        <f>SUM('Mountaineer:Charles Town'!I14)</f>
        <v>44553</v>
      </c>
      <c r="J13" s="5">
        <f>SUM('Mountaineer:Charles Town'!J14)</f>
        <v>69490.75</v>
      </c>
      <c r="K13" s="5">
        <f>SUM('Mountaineer:Charles Town'!K14)</f>
        <v>98534.5</v>
      </c>
      <c r="L13" s="5">
        <f>SUM('Mountaineer:Charles Town'!L14)</f>
        <v>95269</v>
      </c>
      <c r="M13" s="5">
        <f>SUM('Mountaineer:Charles Town'!M14)</f>
        <v>35434</v>
      </c>
      <c r="N13" s="5">
        <f>SUM('Mountaineer:Charles Town'!N14)</f>
        <v>20551</v>
      </c>
      <c r="O13" s="5">
        <f>SUM('Mountaineer:Charles Town'!O14)</f>
        <v>93436</v>
      </c>
      <c r="P13" s="5">
        <f>SUM('Mountaineer:Charles Town'!P14)</f>
        <v>470</v>
      </c>
      <c r="Q13" s="5">
        <f>SUM('Mountaineer:Charles Town'!Q14)</f>
        <v>37256.5</v>
      </c>
      <c r="R13" s="5">
        <f>SUM('Mountaineer:Charles Town'!R14)</f>
        <v>216772.75</v>
      </c>
      <c r="S13" s="5">
        <f>SUM('Mountaineer:Charles Town'!S14)</f>
        <v>25253.5</v>
      </c>
      <c r="T13" s="5">
        <f>SUM('Mountaineer:Charles Town'!T14)</f>
        <v>9559.02</v>
      </c>
      <c r="U13" s="5">
        <f>SUM('Mountaineer:Charles Town'!U14)</f>
        <v>9826</v>
      </c>
      <c r="V13" s="5">
        <f>SUM('Mountaineer:Charles Town'!V14)</f>
        <v>32478</v>
      </c>
      <c r="W13" s="5">
        <f>SUM('Mountaineer:Charles Town'!W14)</f>
        <v>46015</v>
      </c>
      <c r="X13" s="5">
        <f>SUM('Mountaineer:Charles Town'!X14)</f>
        <v>22227.5</v>
      </c>
      <c r="Y13" s="5">
        <f>SUM('Mountaineer:Charles Town'!Y14)</f>
        <v>8847</v>
      </c>
      <c r="Z13" s="5">
        <f>SUM('Mountaineer:Charles Town'!Z14)</f>
        <v>0</v>
      </c>
      <c r="AA13" s="5">
        <f>SUM('Mountaineer:Charles Town'!AA14)</f>
        <v>0</v>
      </c>
      <c r="AB13" s="5">
        <f>SUM('Mountaineer:Charles Town'!AB14)</f>
        <v>1572782.47</v>
      </c>
      <c r="AC13" s="5">
        <f>SUM('Mountaineer:Charles Town'!AC14)</f>
        <v>550473.87</v>
      </c>
    </row>
    <row r="14" spans="1:29" ht="15" customHeight="1" x14ac:dyDescent="0.25">
      <c r="A14" s="12">
        <f t="shared" si="0"/>
        <v>45514</v>
      </c>
      <c r="B14" s="5">
        <f>SUM('Mountaineer:Charles Town'!B15)</f>
        <v>438969.75</v>
      </c>
      <c r="C14" s="5">
        <f>SUM('Mountaineer:Charles Town'!C15)</f>
        <v>117244</v>
      </c>
      <c r="D14" s="5">
        <f>SUM('Mountaineer:Charles Town'!D15)</f>
        <v>218182</v>
      </c>
      <c r="E14" s="5">
        <f>SUM('Mountaineer:Charles Town'!E15)</f>
        <v>29881</v>
      </c>
      <c r="F14" s="5">
        <f>SUM('Mountaineer:Charles Town'!F15)</f>
        <v>-7011</v>
      </c>
      <c r="G14" s="5">
        <f>SUM('Mountaineer:Charles Town'!G15)</f>
        <v>53087</v>
      </c>
      <c r="H14" s="5">
        <f>SUM('Mountaineer:Charles Town'!H15)</f>
        <v>14505</v>
      </c>
      <c r="I14" s="5">
        <f>SUM('Mountaineer:Charles Town'!I15)</f>
        <v>35067</v>
      </c>
      <c r="J14" s="5">
        <f>SUM('Mountaineer:Charles Town'!J15)</f>
        <v>109805.75</v>
      </c>
      <c r="K14" s="5">
        <f>SUM('Mountaineer:Charles Town'!K15)</f>
        <v>117579.25</v>
      </c>
      <c r="L14" s="5">
        <f>SUM('Mountaineer:Charles Town'!L15)</f>
        <v>48902</v>
      </c>
      <c r="M14" s="5">
        <f>SUM('Mountaineer:Charles Town'!M15)</f>
        <v>36196</v>
      </c>
      <c r="N14" s="5">
        <f>SUM('Mountaineer:Charles Town'!N15)</f>
        <v>21011</v>
      </c>
      <c r="O14" s="5">
        <f>SUM('Mountaineer:Charles Town'!O15)</f>
        <v>93486</v>
      </c>
      <c r="P14" s="5">
        <f>SUM('Mountaineer:Charles Town'!P15)</f>
        <v>480</v>
      </c>
      <c r="Q14" s="5">
        <f>SUM('Mountaineer:Charles Town'!Q15)</f>
        <v>44035.5</v>
      </c>
      <c r="R14" s="5">
        <f>SUM('Mountaineer:Charles Town'!R15)</f>
        <v>229451.5</v>
      </c>
      <c r="S14" s="5">
        <f>SUM('Mountaineer:Charles Town'!S15)</f>
        <v>16183</v>
      </c>
      <c r="T14" s="5">
        <f>SUM('Mountaineer:Charles Town'!T15)</f>
        <v>10085.32</v>
      </c>
      <c r="U14" s="5">
        <f>SUM('Mountaineer:Charles Town'!U15)</f>
        <v>7138.5</v>
      </c>
      <c r="V14" s="5">
        <f>SUM('Mountaineer:Charles Town'!V15)</f>
        <v>34880</v>
      </c>
      <c r="W14" s="5">
        <f>SUM('Mountaineer:Charles Town'!W15)</f>
        <v>85370</v>
      </c>
      <c r="X14" s="5">
        <f>SUM('Mountaineer:Charles Town'!X15)</f>
        <v>25092.5</v>
      </c>
      <c r="Y14" s="5">
        <f>SUM('Mountaineer:Charles Town'!Y15)</f>
        <v>26697.5</v>
      </c>
      <c r="Z14" s="5">
        <f>SUM('Mountaineer:Charles Town'!Z15)</f>
        <v>0</v>
      </c>
      <c r="AA14" s="5">
        <f>SUM('Mountaineer:Charles Town'!AA15)</f>
        <v>0</v>
      </c>
      <c r="AB14" s="5">
        <f>SUM('Mountaineer:Charles Town'!AB15)</f>
        <v>1806318.57</v>
      </c>
      <c r="AC14" s="5">
        <f>SUM('Mountaineer:Charles Town'!AC15)</f>
        <v>632211.51</v>
      </c>
    </row>
    <row r="15" spans="1:29" ht="15" customHeight="1" x14ac:dyDescent="0.25">
      <c r="A15" s="12">
        <f t="shared" si="0"/>
        <v>45521</v>
      </c>
      <c r="B15" s="5">
        <f>SUM('Mountaineer:Charles Town'!B16)</f>
        <v>516492.25</v>
      </c>
      <c r="C15" s="5">
        <f>SUM('Mountaineer:Charles Town'!C16)</f>
        <v>40552</v>
      </c>
      <c r="D15" s="5">
        <f>SUM('Mountaineer:Charles Town'!D16)</f>
        <v>48310</v>
      </c>
      <c r="E15" s="5">
        <f>SUM('Mountaineer:Charles Town'!E16)</f>
        <v>31121</v>
      </c>
      <c r="F15" s="5">
        <f>SUM('Mountaineer:Charles Town'!F16)</f>
        <v>28168</v>
      </c>
      <c r="G15" s="5">
        <f>SUM('Mountaineer:Charles Town'!G16)</f>
        <v>68111</v>
      </c>
      <c r="H15" s="5">
        <f>SUM('Mountaineer:Charles Town'!H16)</f>
        <v>14214</v>
      </c>
      <c r="I15" s="5">
        <f>SUM('Mountaineer:Charles Town'!I16)</f>
        <v>-11625</v>
      </c>
      <c r="J15" s="5">
        <f>SUM('Mountaineer:Charles Town'!J16)</f>
        <v>86508</v>
      </c>
      <c r="K15" s="5">
        <f>SUM('Mountaineer:Charles Town'!K16)</f>
        <v>91240.5</v>
      </c>
      <c r="L15" s="5">
        <f>SUM('Mountaineer:Charles Town'!L16)</f>
        <v>81404</v>
      </c>
      <c r="M15" s="5">
        <f>SUM('Mountaineer:Charles Town'!M16)</f>
        <v>45543.5</v>
      </c>
      <c r="N15" s="5">
        <f>SUM('Mountaineer:Charles Town'!N16)</f>
        <v>26119.5</v>
      </c>
      <c r="O15" s="5">
        <f>SUM('Mountaineer:Charles Town'!O16)</f>
        <v>91258</v>
      </c>
      <c r="P15" s="5">
        <f>SUM('Mountaineer:Charles Town'!P16)</f>
        <v>340</v>
      </c>
      <c r="Q15" s="5">
        <f>SUM('Mountaineer:Charles Town'!Q16)</f>
        <v>34315</v>
      </c>
      <c r="R15" s="5">
        <f>SUM('Mountaineer:Charles Town'!R16)</f>
        <v>229435.25</v>
      </c>
      <c r="S15" s="5">
        <f>SUM('Mountaineer:Charles Town'!S16)</f>
        <v>5152.75</v>
      </c>
      <c r="T15" s="5">
        <f>SUM('Mountaineer:Charles Town'!T16)</f>
        <v>8048.5300000000007</v>
      </c>
      <c r="U15" s="5">
        <f>SUM('Mountaineer:Charles Town'!U16)</f>
        <v>18906.5</v>
      </c>
      <c r="V15" s="5">
        <f>SUM('Mountaineer:Charles Town'!V16)</f>
        <v>20270</v>
      </c>
      <c r="W15" s="5">
        <f>SUM('Mountaineer:Charles Town'!W16)</f>
        <v>85234</v>
      </c>
      <c r="X15" s="5">
        <f>SUM('Mountaineer:Charles Town'!X16)</f>
        <v>21983.5</v>
      </c>
      <c r="Y15" s="5">
        <f>SUM('Mountaineer:Charles Town'!Y16)</f>
        <v>18107.5</v>
      </c>
      <c r="Z15" s="5">
        <f>SUM('Mountaineer:Charles Town'!Z16)</f>
        <v>0</v>
      </c>
      <c r="AA15" s="5">
        <f>SUM('Mountaineer:Charles Town'!AA16)</f>
        <v>0</v>
      </c>
      <c r="AB15" s="5">
        <f>SUM('Mountaineer:Charles Town'!AB16)</f>
        <v>1599209.78</v>
      </c>
      <c r="AC15" s="5">
        <f>SUM('Mountaineer:Charles Town'!AC16)</f>
        <v>559723.42999999993</v>
      </c>
    </row>
    <row r="16" spans="1:29" ht="15" customHeight="1" x14ac:dyDescent="0.25">
      <c r="A16" s="12">
        <f t="shared" si="0"/>
        <v>45528</v>
      </c>
      <c r="B16" s="5">
        <f>SUM('Mountaineer:Charles Town'!B17)</f>
        <v>545464.25</v>
      </c>
      <c r="C16" s="5">
        <f>SUM('Mountaineer:Charles Town'!C17)</f>
        <v>36205</v>
      </c>
      <c r="D16" s="5">
        <f>SUM('Mountaineer:Charles Town'!D17)</f>
        <v>92804</v>
      </c>
      <c r="E16" s="5">
        <f>SUM('Mountaineer:Charles Town'!E17)</f>
        <v>22817</v>
      </c>
      <c r="F16" s="5">
        <f>SUM('Mountaineer:Charles Town'!F17)</f>
        <v>42612</v>
      </c>
      <c r="G16" s="5">
        <f>SUM('Mountaineer:Charles Town'!G17)</f>
        <v>51585</v>
      </c>
      <c r="H16" s="5">
        <f>SUM('Mountaineer:Charles Town'!H17)</f>
        <v>15684</v>
      </c>
      <c r="I16" s="5">
        <f>SUM('Mountaineer:Charles Town'!I17)</f>
        <v>50961</v>
      </c>
      <c r="J16" s="5">
        <f>SUM('Mountaineer:Charles Town'!J17)</f>
        <v>176179.5</v>
      </c>
      <c r="K16" s="5">
        <f>SUM('Mountaineer:Charles Town'!K17)</f>
        <v>165413.75</v>
      </c>
      <c r="L16" s="5">
        <f>SUM('Mountaineer:Charles Town'!L17)</f>
        <v>58793</v>
      </c>
      <c r="M16" s="5">
        <f>SUM('Mountaineer:Charles Town'!M17)</f>
        <v>30063.5</v>
      </c>
      <c r="N16" s="5">
        <f>SUM('Mountaineer:Charles Town'!N17)</f>
        <v>19642.5</v>
      </c>
      <c r="O16" s="5">
        <f>SUM('Mountaineer:Charles Town'!O17)</f>
        <v>92701</v>
      </c>
      <c r="P16" s="5">
        <f>SUM('Mountaineer:Charles Town'!P17)</f>
        <v>520</v>
      </c>
      <c r="Q16" s="5">
        <f>SUM('Mountaineer:Charles Town'!Q17)</f>
        <v>69387</v>
      </c>
      <c r="R16" s="5">
        <f>SUM('Mountaineer:Charles Town'!R17)</f>
        <v>151790.45000000001</v>
      </c>
      <c r="S16" s="5">
        <f>SUM('Mountaineer:Charles Town'!S17)</f>
        <v>23758.75</v>
      </c>
      <c r="T16" s="5">
        <f>SUM('Mountaineer:Charles Town'!T17)</f>
        <v>36604.07</v>
      </c>
      <c r="U16" s="5">
        <f>SUM('Mountaineer:Charles Town'!U17)</f>
        <v>9462.5</v>
      </c>
      <c r="V16" s="5">
        <f>SUM('Mountaineer:Charles Town'!V17)</f>
        <v>16689</v>
      </c>
      <c r="W16" s="5">
        <f>SUM('Mountaineer:Charles Town'!W17)</f>
        <v>65102</v>
      </c>
      <c r="X16" s="5">
        <f>SUM('Mountaineer:Charles Town'!X17)</f>
        <v>34123.5</v>
      </c>
      <c r="Y16" s="5">
        <f>SUM('Mountaineer:Charles Town'!Y17)</f>
        <v>23857</v>
      </c>
      <c r="Z16" s="5">
        <f>SUM('Mountaineer:Charles Town'!Z17)</f>
        <v>0</v>
      </c>
      <c r="AA16" s="5">
        <f>SUM('Mountaineer:Charles Town'!AA17)</f>
        <v>0</v>
      </c>
      <c r="AB16" s="5">
        <f>SUM('Mountaineer:Charles Town'!AB17)</f>
        <v>1832219.77</v>
      </c>
      <c r="AC16" s="5">
        <f>SUM('Mountaineer:Charles Town'!AC17)</f>
        <v>641276.91999999993</v>
      </c>
    </row>
    <row r="17" spans="1:29" ht="15" customHeight="1" x14ac:dyDescent="0.25">
      <c r="A17" s="12">
        <f t="shared" si="0"/>
        <v>45535</v>
      </c>
      <c r="B17" s="5">
        <f>SUM('Mountaineer:Charles Town'!B18)</f>
        <v>596011.75</v>
      </c>
      <c r="C17" s="5">
        <f>SUM('Mountaineer:Charles Town'!C18)</f>
        <v>157610.5</v>
      </c>
      <c r="D17" s="5">
        <f>SUM('Mountaineer:Charles Town'!D18)</f>
        <v>138562</v>
      </c>
      <c r="E17" s="5">
        <f>SUM('Mountaineer:Charles Town'!E18)</f>
        <v>19563</v>
      </c>
      <c r="F17" s="5">
        <f>SUM('Mountaineer:Charles Town'!F18)</f>
        <v>28529</v>
      </c>
      <c r="G17" s="5">
        <f>SUM('Mountaineer:Charles Town'!G18)</f>
        <v>68220</v>
      </c>
      <c r="H17" s="5">
        <f>SUM('Mountaineer:Charles Town'!H18)</f>
        <v>22014</v>
      </c>
      <c r="I17" s="5">
        <f>SUM('Mountaineer:Charles Town'!I18)</f>
        <v>34212</v>
      </c>
      <c r="J17" s="5">
        <f>SUM('Mountaineer:Charles Town'!J18)</f>
        <v>123542</v>
      </c>
      <c r="K17" s="5">
        <f>SUM('Mountaineer:Charles Town'!K18)</f>
        <v>179979.25</v>
      </c>
      <c r="L17" s="5">
        <f>SUM('Mountaineer:Charles Town'!L18)</f>
        <v>48187</v>
      </c>
      <c r="M17" s="5">
        <f>SUM('Mountaineer:Charles Town'!M18)</f>
        <v>43291</v>
      </c>
      <c r="N17" s="5">
        <f>SUM('Mountaineer:Charles Town'!N18)</f>
        <v>12902.75</v>
      </c>
      <c r="O17" s="5">
        <f>SUM('Mountaineer:Charles Town'!O18)</f>
        <v>88259</v>
      </c>
      <c r="P17" s="5">
        <f>SUM('Mountaineer:Charles Town'!P18)</f>
        <v>760</v>
      </c>
      <c r="Q17" s="5">
        <f>SUM('Mountaineer:Charles Town'!Q18)</f>
        <v>40628</v>
      </c>
      <c r="R17" s="5">
        <f>SUM('Mountaineer:Charles Town'!R18)</f>
        <v>238957</v>
      </c>
      <c r="S17" s="5">
        <f>SUM('Mountaineer:Charles Town'!S18)</f>
        <v>20336.75</v>
      </c>
      <c r="T17" s="5">
        <f>SUM('Mountaineer:Charles Town'!T18)</f>
        <v>23071.45</v>
      </c>
      <c r="U17" s="5">
        <f>SUM('Mountaineer:Charles Town'!U18)</f>
        <v>9950.5</v>
      </c>
      <c r="V17" s="5">
        <f>SUM('Mountaineer:Charles Town'!V18)</f>
        <v>20028</v>
      </c>
      <c r="W17" s="5">
        <f>SUM('Mountaineer:Charles Town'!W18)</f>
        <v>85893</v>
      </c>
      <c r="X17" s="5">
        <f>SUM('Mountaineer:Charles Town'!X18)</f>
        <v>31459</v>
      </c>
      <c r="Y17" s="5">
        <f>SUM('Mountaineer:Charles Town'!Y18)</f>
        <v>15112</v>
      </c>
      <c r="Z17" s="5">
        <f>SUM('Mountaineer:Charles Town'!Z18)</f>
        <v>0</v>
      </c>
      <c r="AA17" s="5">
        <f>SUM('Mountaineer:Charles Town'!AA18)</f>
        <v>0</v>
      </c>
      <c r="AB17" s="5">
        <f>SUM('Mountaineer:Charles Town'!AB18)</f>
        <v>2047078.95</v>
      </c>
      <c r="AC17" s="5">
        <f>SUM('Mountaineer:Charles Town'!AC18)</f>
        <v>716477.63</v>
      </c>
    </row>
    <row r="18" spans="1:29" ht="15" customHeight="1" x14ac:dyDescent="0.25">
      <c r="A18" s="12">
        <f t="shared" si="0"/>
        <v>45542</v>
      </c>
      <c r="B18" s="5">
        <f>SUM('Mountaineer:Charles Town'!B19)</f>
        <v>307515.65000000002</v>
      </c>
      <c r="C18" s="5">
        <f>SUM('Mountaineer:Charles Town'!C19)</f>
        <v>153286</v>
      </c>
      <c r="D18" s="5">
        <f>SUM('Mountaineer:Charles Town'!D19)</f>
        <v>199957</v>
      </c>
      <c r="E18" s="5">
        <f>SUM('Mountaineer:Charles Town'!E19)</f>
        <v>33111</v>
      </c>
      <c r="F18" s="5">
        <f>SUM('Mountaineer:Charles Town'!F19)</f>
        <v>43728</v>
      </c>
      <c r="G18" s="5">
        <f>SUM('Mountaineer:Charles Town'!G19)</f>
        <v>59161</v>
      </c>
      <c r="H18" s="5">
        <f>SUM('Mountaineer:Charles Town'!H19)</f>
        <v>13086</v>
      </c>
      <c r="I18" s="5">
        <f>SUM('Mountaineer:Charles Town'!I19)</f>
        <v>43204</v>
      </c>
      <c r="J18" s="5">
        <f>SUM('Mountaineer:Charles Town'!J19)</f>
        <v>-135084.5</v>
      </c>
      <c r="K18" s="5">
        <f>SUM('Mountaineer:Charles Town'!K19)</f>
        <v>195427.75</v>
      </c>
      <c r="L18" s="5">
        <f>SUM('Mountaineer:Charles Town'!L19)</f>
        <v>62721</v>
      </c>
      <c r="M18" s="5">
        <f>SUM('Mountaineer:Charles Town'!M19)</f>
        <v>4348.5</v>
      </c>
      <c r="N18" s="5">
        <f>SUM('Mountaineer:Charles Town'!N19)</f>
        <v>27371.75</v>
      </c>
      <c r="O18" s="5">
        <f>SUM('Mountaineer:Charles Town'!O19)</f>
        <v>86727</v>
      </c>
      <c r="P18" s="5">
        <f>SUM('Mountaineer:Charles Town'!P19)</f>
        <v>8700</v>
      </c>
      <c r="Q18" s="5">
        <f>SUM('Mountaineer:Charles Town'!Q19)</f>
        <v>27687.25</v>
      </c>
      <c r="R18" s="5">
        <f>SUM('Mountaineer:Charles Town'!R19)</f>
        <v>272211.5</v>
      </c>
      <c r="S18" s="5">
        <f>SUM('Mountaineer:Charles Town'!S19)</f>
        <v>20312.25</v>
      </c>
      <c r="T18" s="5">
        <f>SUM('Mountaineer:Charles Town'!T19)</f>
        <v>2099.73</v>
      </c>
      <c r="U18" s="5">
        <f>SUM('Mountaineer:Charles Town'!U19)</f>
        <v>8710</v>
      </c>
      <c r="V18" s="5">
        <f>SUM('Mountaineer:Charles Town'!V19)</f>
        <v>31847</v>
      </c>
      <c r="W18" s="5">
        <f>SUM('Mountaineer:Charles Town'!W19)</f>
        <v>88935</v>
      </c>
      <c r="X18" s="5">
        <f>SUM('Mountaineer:Charles Town'!X19)</f>
        <v>22215.5</v>
      </c>
      <c r="Y18" s="5">
        <f>SUM('Mountaineer:Charles Town'!Y19)</f>
        <v>31576</v>
      </c>
      <c r="Z18" s="5">
        <f>SUM('Mountaineer:Charles Town'!Z19)</f>
        <v>0</v>
      </c>
      <c r="AA18" s="5">
        <f>SUM('Mountaineer:Charles Town'!AA19)</f>
        <v>0</v>
      </c>
      <c r="AB18" s="5">
        <f>SUM('Mountaineer:Charles Town'!AB19)</f>
        <v>1608854.38</v>
      </c>
      <c r="AC18" s="5">
        <f>SUM('Mountaineer:Charles Town'!AC19)</f>
        <v>563099.04</v>
      </c>
    </row>
    <row r="19" spans="1:29" ht="15" customHeight="1" x14ac:dyDescent="0.25">
      <c r="A19" s="12">
        <f t="shared" si="0"/>
        <v>45549</v>
      </c>
      <c r="B19" s="5">
        <f>SUM('Mountaineer:Charles Town'!B20)</f>
        <v>450722.25</v>
      </c>
      <c r="C19" s="5">
        <f>SUM('Mountaineer:Charles Town'!C20)</f>
        <v>109868.5</v>
      </c>
      <c r="D19" s="5">
        <f>SUM('Mountaineer:Charles Town'!D20)</f>
        <v>88434</v>
      </c>
      <c r="E19" s="5">
        <f>SUM('Mountaineer:Charles Town'!E20)</f>
        <v>9037</v>
      </c>
      <c r="F19" s="5">
        <f>SUM('Mountaineer:Charles Town'!F20)</f>
        <v>32801</v>
      </c>
      <c r="G19" s="5">
        <f>SUM('Mountaineer:Charles Town'!G20)</f>
        <v>36786</v>
      </c>
      <c r="H19" s="5">
        <f>SUM('Mountaineer:Charles Town'!H20)</f>
        <v>11921</v>
      </c>
      <c r="I19" s="5">
        <f>SUM('Mountaineer:Charles Town'!I20)</f>
        <v>29626</v>
      </c>
      <c r="J19" s="5">
        <f>SUM('Mountaineer:Charles Town'!J20)</f>
        <v>59875</v>
      </c>
      <c r="K19" s="5">
        <f>SUM('Mountaineer:Charles Town'!K20)</f>
        <v>237615.75</v>
      </c>
      <c r="L19" s="5">
        <f>SUM('Mountaineer:Charles Town'!L20)</f>
        <v>34501</v>
      </c>
      <c r="M19" s="5">
        <f>SUM('Mountaineer:Charles Town'!M20)</f>
        <v>0</v>
      </c>
      <c r="N19" s="5">
        <f>SUM('Mountaineer:Charles Town'!N20)</f>
        <v>16305.5</v>
      </c>
      <c r="O19" s="5">
        <f>SUM('Mountaineer:Charles Town'!O20)</f>
        <v>76125</v>
      </c>
      <c r="P19" s="5">
        <f>SUM('Mountaineer:Charles Town'!P20)</f>
        <v>350</v>
      </c>
      <c r="Q19" s="5">
        <f>SUM('Mountaineer:Charles Town'!Q20)</f>
        <v>17791.25</v>
      </c>
      <c r="R19" s="5">
        <f>SUM('Mountaineer:Charles Town'!R20)</f>
        <v>208964.75</v>
      </c>
      <c r="S19" s="5">
        <f>SUM('Mountaineer:Charles Town'!S20)</f>
        <v>37409.25</v>
      </c>
      <c r="T19" s="5">
        <f>SUM('Mountaineer:Charles Town'!T20)</f>
        <v>16442.41</v>
      </c>
      <c r="U19" s="5">
        <f>SUM('Mountaineer:Charles Town'!U20)</f>
        <v>18593</v>
      </c>
      <c r="V19" s="5">
        <f>SUM('Mountaineer:Charles Town'!V20)</f>
        <v>22506</v>
      </c>
      <c r="W19" s="5">
        <f>SUM('Mountaineer:Charles Town'!W20)</f>
        <v>56949</v>
      </c>
      <c r="X19" s="5">
        <f>SUM('Mountaineer:Charles Town'!X20)</f>
        <v>22351</v>
      </c>
      <c r="Y19" s="5">
        <f>SUM('Mountaineer:Charles Town'!Y20)</f>
        <v>67423.5</v>
      </c>
      <c r="Z19" s="5">
        <f>SUM('Mountaineer:Charles Town'!Z20)</f>
        <v>0</v>
      </c>
      <c r="AA19" s="5">
        <f>SUM('Mountaineer:Charles Town'!AA20)</f>
        <v>0</v>
      </c>
      <c r="AB19" s="5">
        <f>SUM('Mountaineer:Charles Town'!AB20)</f>
        <v>1662398.1600000001</v>
      </c>
      <c r="AC19" s="5">
        <f>SUM('Mountaineer:Charles Town'!AC20)</f>
        <v>581839.35</v>
      </c>
    </row>
    <row r="20" spans="1:29" ht="15" customHeight="1" x14ac:dyDescent="0.25">
      <c r="A20" s="12">
        <f t="shared" si="0"/>
        <v>45556</v>
      </c>
      <c r="B20" s="5">
        <f>SUM('Mountaineer:Charles Town'!B21)</f>
        <v>615531</v>
      </c>
      <c r="C20" s="5">
        <f>SUM('Mountaineer:Charles Town'!C21)</f>
        <v>154022.5</v>
      </c>
      <c r="D20" s="5">
        <f>SUM('Mountaineer:Charles Town'!D21)</f>
        <v>162614</v>
      </c>
      <c r="E20" s="5">
        <f>SUM('Mountaineer:Charles Town'!E21)</f>
        <v>21911</v>
      </c>
      <c r="F20" s="5">
        <f>SUM('Mountaineer:Charles Town'!F21)</f>
        <v>37995</v>
      </c>
      <c r="G20" s="5">
        <f>SUM('Mountaineer:Charles Town'!G21)</f>
        <v>34304</v>
      </c>
      <c r="H20" s="5">
        <f>SUM('Mountaineer:Charles Town'!H21)</f>
        <v>15314</v>
      </c>
      <c r="I20" s="5">
        <f>SUM('Mountaineer:Charles Town'!I21)</f>
        <v>40648</v>
      </c>
      <c r="J20" s="5">
        <f>SUM('Mountaineer:Charles Town'!J21)</f>
        <v>338734</v>
      </c>
      <c r="K20" s="5">
        <f>SUM('Mountaineer:Charles Town'!K21)</f>
        <v>149273.75</v>
      </c>
      <c r="L20" s="5">
        <f>SUM('Mountaineer:Charles Town'!L21)</f>
        <v>52999</v>
      </c>
      <c r="M20" s="5">
        <f>SUM('Mountaineer:Charles Town'!M21)</f>
        <v>0</v>
      </c>
      <c r="N20" s="5">
        <f>SUM('Mountaineer:Charles Town'!N21)</f>
        <v>21651.75</v>
      </c>
      <c r="O20" s="5">
        <f>SUM('Mountaineer:Charles Town'!O21)</f>
        <v>81611</v>
      </c>
      <c r="P20" s="5">
        <f>SUM('Mountaineer:Charles Town'!P21)</f>
        <v>530</v>
      </c>
      <c r="Q20" s="5">
        <f>SUM('Mountaineer:Charles Town'!Q21)</f>
        <v>68562.25</v>
      </c>
      <c r="R20" s="5">
        <f>SUM('Mountaineer:Charles Town'!R21)</f>
        <v>134874.5</v>
      </c>
      <c r="S20" s="5">
        <f>SUM('Mountaineer:Charles Town'!S21)</f>
        <v>-15532</v>
      </c>
      <c r="T20" s="5">
        <f>SUM('Mountaineer:Charles Town'!T21)</f>
        <v>10452.35</v>
      </c>
      <c r="U20" s="5">
        <f>SUM('Mountaineer:Charles Town'!U21)</f>
        <v>-16439.5</v>
      </c>
      <c r="V20" s="5">
        <f>SUM('Mountaineer:Charles Town'!V21)</f>
        <v>23904</v>
      </c>
      <c r="W20" s="5">
        <f>SUM('Mountaineer:Charles Town'!W21)</f>
        <v>42188</v>
      </c>
      <c r="X20" s="5">
        <f>SUM('Mountaineer:Charles Town'!X21)</f>
        <v>47773</v>
      </c>
      <c r="Y20" s="5">
        <f>SUM('Mountaineer:Charles Town'!Y21)</f>
        <v>42609</v>
      </c>
      <c r="Z20" s="5">
        <f>SUM('Mountaineer:Charles Town'!Z21)</f>
        <v>0</v>
      </c>
      <c r="AA20" s="5">
        <f>SUM('Mountaineer:Charles Town'!AA21)</f>
        <v>0</v>
      </c>
      <c r="AB20" s="5">
        <f>SUM('Mountaineer:Charles Town'!AB21)</f>
        <v>2065530.6</v>
      </c>
      <c r="AC20" s="5">
        <f>SUM('Mountaineer:Charles Town'!AC21)</f>
        <v>722935.71</v>
      </c>
    </row>
    <row r="21" spans="1:29" ht="15" customHeight="1" x14ac:dyDescent="0.25">
      <c r="A21" s="12">
        <f t="shared" si="0"/>
        <v>45563</v>
      </c>
      <c r="B21" s="5">
        <f>SUM('Mountaineer:Charles Town'!B22)</f>
        <v>514029</v>
      </c>
      <c r="C21" s="5">
        <f>SUM('Mountaineer:Charles Town'!C22)</f>
        <v>28074.5</v>
      </c>
      <c r="D21" s="5">
        <f>SUM('Mountaineer:Charles Town'!D22)</f>
        <v>162561</v>
      </c>
      <c r="E21" s="5">
        <f>SUM('Mountaineer:Charles Town'!E22)</f>
        <v>28282</v>
      </c>
      <c r="F21" s="5">
        <f>SUM('Mountaineer:Charles Town'!F22)</f>
        <v>54325</v>
      </c>
      <c r="G21" s="5">
        <f>SUM('Mountaineer:Charles Town'!G22)</f>
        <v>37079</v>
      </c>
      <c r="H21" s="5">
        <f>SUM('Mountaineer:Charles Town'!H22)</f>
        <v>18189</v>
      </c>
      <c r="I21" s="5">
        <f>SUM('Mountaineer:Charles Town'!I22)</f>
        <v>53865</v>
      </c>
      <c r="J21" s="5">
        <f>SUM('Mountaineer:Charles Town'!J22)</f>
        <v>-64553</v>
      </c>
      <c r="K21" s="5">
        <f>SUM('Mountaineer:Charles Town'!K22)</f>
        <v>217030.25</v>
      </c>
      <c r="L21" s="5">
        <f>SUM('Mountaineer:Charles Town'!L22)</f>
        <v>66784</v>
      </c>
      <c r="M21" s="5">
        <f>SUM('Mountaineer:Charles Town'!M22)</f>
        <v>0</v>
      </c>
      <c r="N21" s="5">
        <f>SUM('Mountaineer:Charles Town'!N22)</f>
        <v>20562.75</v>
      </c>
      <c r="O21" s="5">
        <f>SUM('Mountaineer:Charles Town'!O22)</f>
        <v>87394</v>
      </c>
      <c r="P21" s="5">
        <f>SUM('Mountaineer:Charles Town'!P22)</f>
        <v>370</v>
      </c>
      <c r="Q21" s="5">
        <f>SUM('Mountaineer:Charles Town'!Q22)</f>
        <v>35311.5</v>
      </c>
      <c r="R21" s="5">
        <f>SUM('Mountaineer:Charles Town'!R22)</f>
        <v>184167.5</v>
      </c>
      <c r="S21" s="5">
        <f>SUM('Mountaineer:Charles Town'!S22)</f>
        <v>5468</v>
      </c>
      <c r="T21" s="5">
        <f>SUM('Mountaineer:Charles Town'!T22)</f>
        <v>10982.99</v>
      </c>
      <c r="U21" s="5">
        <f>SUM('Mountaineer:Charles Town'!U22)</f>
        <v>3719</v>
      </c>
      <c r="V21" s="5">
        <f>SUM('Mountaineer:Charles Town'!V22)</f>
        <v>20366</v>
      </c>
      <c r="W21" s="5">
        <f>SUM('Mountaineer:Charles Town'!W22)</f>
        <v>65018.5</v>
      </c>
      <c r="X21" s="5">
        <f>SUM('Mountaineer:Charles Town'!X22)</f>
        <v>25816</v>
      </c>
      <c r="Y21" s="5">
        <f>SUM('Mountaineer:Charles Town'!Y22)</f>
        <v>43222.5</v>
      </c>
      <c r="Z21" s="5">
        <f>SUM('Mountaineer:Charles Town'!Z22)</f>
        <v>0</v>
      </c>
      <c r="AA21" s="5">
        <f>SUM('Mountaineer:Charles Town'!AA22)</f>
        <v>0</v>
      </c>
      <c r="AB21" s="5">
        <f>SUM('Mountaineer:Charles Town'!AB22)</f>
        <v>1618064.49</v>
      </c>
      <c r="AC21" s="5">
        <f>SUM('Mountaineer:Charles Town'!AC22)</f>
        <v>566322.57000000007</v>
      </c>
    </row>
    <row r="22" spans="1:29" ht="15" customHeight="1" x14ac:dyDescent="0.25">
      <c r="A22" s="12">
        <f t="shared" si="0"/>
        <v>45570</v>
      </c>
      <c r="B22" s="5">
        <f>SUM('Mountaineer:Charles Town'!B23)</f>
        <v>541331.25</v>
      </c>
      <c r="C22" s="5">
        <f>SUM('Mountaineer:Charles Town'!C23)</f>
        <v>14790.5</v>
      </c>
      <c r="D22" s="5">
        <f>SUM('Mountaineer:Charles Town'!D23)</f>
        <v>230600</v>
      </c>
      <c r="E22" s="5">
        <f>SUM('Mountaineer:Charles Town'!E23)</f>
        <v>38344</v>
      </c>
      <c r="F22" s="5">
        <f>SUM('Mountaineer:Charles Town'!F23)</f>
        <v>54349</v>
      </c>
      <c r="G22" s="5">
        <f>SUM('Mountaineer:Charles Town'!G23)</f>
        <v>51630</v>
      </c>
      <c r="H22" s="5">
        <f>SUM('Mountaineer:Charles Town'!H23)</f>
        <v>14860</v>
      </c>
      <c r="I22" s="5">
        <f>SUM('Mountaineer:Charles Town'!I23)</f>
        <v>36395</v>
      </c>
      <c r="J22" s="5">
        <f>SUM('Mountaineer:Charles Town'!J23)</f>
        <v>352247</v>
      </c>
      <c r="K22" s="5">
        <f>SUM('Mountaineer:Charles Town'!K23)</f>
        <v>147244.75</v>
      </c>
      <c r="L22" s="5">
        <f>SUM('Mountaineer:Charles Town'!L23)</f>
        <v>47796</v>
      </c>
      <c r="M22" s="5">
        <f>SUM('Mountaineer:Charles Town'!M23)</f>
        <v>0</v>
      </c>
      <c r="N22" s="5">
        <f>SUM('Mountaineer:Charles Town'!N23)</f>
        <v>30000.5</v>
      </c>
      <c r="O22" s="5">
        <f>SUM('Mountaineer:Charles Town'!O23)</f>
        <v>82149</v>
      </c>
      <c r="P22" s="5">
        <f>SUM('Mountaineer:Charles Town'!P23)</f>
        <v>400</v>
      </c>
      <c r="Q22" s="5">
        <f>SUM('Mountaineer:Charles Town'!Q23)</f>
        <v>45193.5</v>
      </c>
      <c r="R22" s="5">
        <f>SUM('Mountaineer:Charles Town'!R23)</f>
        <v>186714</v>
      </c>
      <c r="S22" s="5">
        <f>SUM('Mountaineer:Charles Town'!S23)</f>
        <v>15346.25</v>
      </c>
      <c r="T22" s="5">
        <f>SUM('Mountaineer:Charles Town'!T23)</f>
        <v>21427.190000000002</v>
      </c>
      <c r="U22" s="5">
        <f>SUM('Mountaineer:Charles Town'!U23)</f>
        <v>13448.5</v>
      </c>
      <c r="V22" s="5">
        <f>SUM('Mountaineer:Charles Town'!V23)</f>
        <v>18760</v>
      </c>
      <c r="W22" s="5">
        <f>SUM('Mountaineer:Charles Town'!W23)</f>
        <v>46888</v>
      </c>
      <c r="X22" s="5">
        <f>SUM('Mountaineer:Charles Town'!X23)</f>
        <v>4236.5</v>
      </c>
      <c r="Y22" s="5">
        <f>SUM('Mountaineer:Charles Town'!Y23)</f>
        <v>46596</v>
      </c>
      <c r="Z22" s="5">
        <f>SUM('Mountaineer:Charles Town'!Z23)</f>
        <v>0</v>
      </c>
      <c r="AA22" s="5">
        <f>SUM('Mountaineer:Charles Town'!AA23)</f>
        <v>0</v>
      </c>
      <c r="AB22" s="5">
        <f>SUM('Mountaineer:Charles Town'!AB23)</f>
        <v>2040746.94</v>
      </c>
      <c r="AC22" s="5">
        <f>SUM('Mountaineer:Charles Town'!AC23)</f>
        <v>714261.42999999993</v>
      </c>
    </row>
    <row r="23" spans="1:29" ht="15" customHeight="1" x14ac:dyDescent="0.25">
      <c r="A23" s="12">
        <f t="shared" si="0"/>
        <v>45577</v>
      </c>
      <c r="B23" s="5">
        <f>SUM('Mountaineer:Charles Town'!B24)</f>
        <v>465947.5</v>
      </c>
      <c r="C23" s="5">
        <f>SUM('Mountaineer:Charles Town'!C24)</f>
        <v>60182</v>
      </c>
      <c r="D23" s="5">
        <f>SUM('Mountaineer:Charles Town'!D24)</f>
        <v>187659</v>
      </c>
      <c r="E23" s="5">
        <f>SUM('Mountaineer:Charles Town'!E24)</f>
        <v>34239</v>
      </c>
      <c r="F23" s="5">
        <f>SUM('Mountaineer:Charles Town'!F24)</f>
        <v>24393</v>
      </c>
      <c r="G23" s="5">
        <f>SUM('Mountaineer:Charles Town'!G24)</f>
        <v>40812</v>
      </c>
      <c r="H23" s="5">
        <f>SUM('Mountaineer:Charles Town'!H24)</f>
        <v>6601</v>
      </c>
      <c r="I23" s="5">
        <f>SUM('Mountaineer:Charles Town'!I24)</f>
        <v>46025</v>
      </c>
      <c r="J23" s="5">
        <f>SUM('Mountaineer:Charles Town'!J24)</f>
        <v>153858</v>
      </c>
      <c r="K23" s="5">
        <f>SUM('Mountaineer:Charles Town'!K24)</f>
        <v>166253.75</v>
      </c>
      <c r="L23" s="5">
        <f>SUM('Mountaineer:Charles Town'!L24)</f>
        <v>15415</v>
      </c>
      <c r="M23" s="5">
        <f>SUM('Mountaineer:Charles Town'!M24)</f>
        <v>0</v>
      </c>
      <c r="N23" s="5">
        <f>SUM('Mountaineer:Charles Town'!N24)</f>
        <v>30679.25</v>
      </c>
      <c r="O23" s="5">
        <f>SUM('Mountaineer:Charles Town'!O24)</f>
        <v>80212</v>
      </c>
      <c r="P23" s="5">
        <f>SUM('Mountaineer:Charles Town'!P24)</f>
        <v>330</v>
      </c>
      <c r="Q23" s="5">
        <f>SUM('Mountaineer:Charles Town'!Q24)</f>
        <v>38762</v>
      </c>
      <c r="R23" s="5">
        <f>SUM('Mountaineer:Charles Town'!R24)</f>
        <v>162599</v>
      </c>
      <c r="S23" s="5">
        <f>SUM('Mountaineer:Charles Town'!S24)</f>
        <v>5386.25</v>
      </c>
      <c r="T23" s="5">
        <f>SUM('Mountaineer:Charles Town'!T24)</f>
        <v>28091.29</v>
      </c>
      <c r="U23" s="5">
        <f>SUM('Mountaineer:Charles Town'!U24)</f>
        <v>361</v>
      </c>
      <c r="V23" s="5">
        <f>SUM('Mountaineer:Charles Town'!V24)</f>
        <v>5954</v>
      </c>
      <c r="W23" s="5">
        <f>SUM('Mountaineer:Charles Town'!W24)</f>
        <v>60018</v>
      </c>
      <c r="X23" s="5">
        <f>SUM('Mountaineer:Charles Town'!X24)</f>
        <v>-391814</v>
      </c>
      <c r="Y23" s="5">
        <f>SUM('Mountaineer:Charles Town'!Y24)</f>
        <v>45363.5</v>
      </c>
      <c r="Z23" s="5">
        <f>SUM('Mountaineer:Charles Town'!Z24)</f>
        <v>0</v>
      </c>
      <c r="AA23" s="5">
        <f>SUM('Mountaineer:Charles Town'!AA24)</f>
        <v>0</v>
      </c>
      <c r="AB23" s="5">
        <f>SUM('Mountaineer:Charles Town'!AB24)</f>
        <v>1267327.54</v>
      </c>
      <c r="AC23" s="5">
        <f>SUM('Mountaineer:Charles Town'!AC24)</f>
        <v>443564.64</v>
      </c>
    </row>
    <row r="24" spans="1:29" ht="15" customHeight="1" x14ac:dyDescent="0.25">
      <c r="A24" s="12">
        <f t="shared" si="0"/>
        <v>45584</v>
      </c>
      <c r="B24" s="5">
        <f>SUM('Mountaineer:Charles Town'!B25)</f>
        <v>601430</v>
      </c>
      <c r="C24" s="5">
        <f>SUM('Mountaineer:Charles Town'!C25)</f>
        <v>-107692.5</v>
      </c>
      <c r="D24" s="5">
        <f>SUM('Mountaineer:Charles Town'!D25)</f>
        <v>110924</v>
      </c>
      <c r="E24" s="5">
        <f>SUM('Mountaineer:Charles Town'!E25)</f>
        <v>33634</v>
      </c>
      <c r="F24" s="5">
        <f>SUM('Mountaineer:Charles Town'!F25)</f>
        <v>27199</v>
      </c>
      <c r="G24" s="5">
        <f>SUM('Mountaineer:Charles Town'!G25)</f>
        <v>35593</v>
      </c>
      <c r="H24" s="5">
        <f>SUM('Mountaineer:Charles Town'!H25)</f>
        <v>20016</v>
      </c>
      <c r="I24" s="5">
        <f>SUM('Mountaineer:Charles Town'!I25)</f>
        <v>50434</v>
      </c>
      <c r="J24" s="5">
        <f>SUM('Mountaineer:Charles Town'!J25)</f>
        <v>38654</v>
      </c>
      <c r="K24" s="5">
        <f>SUM('Mountaineer:Charles Town'!K25)</f>
        <v>92454.75</v>
      </c>
      <c r="L24" s="5">
        <f>SUM('Mountaineer:Charles Town'!L25)</f>
        <v>61151</v>
      </c>
      <c r="M24" s="5">
        <f>SUM('Mountaineer:Charles Town'!M25)</f>
        <v>0</v>
      </c>
      <c r="N24" s="5">
        <f>SUM('Mountaineer:Charles Town'!N25)</f>
        <v>43448.25</v>
      </c>
      <c r="O24" s="5">
        <f>SUM('Mountaineer:Charles Town'!O25)</f>
        <v>79317</v>
      </c>
      <c r="P24" s="5">
        <f>SUM('Mountaineer:Charles Town'!P25)</f>
        <v>390</v>
      </c>
      <c r="Q24" s="5">
        <f>SUM('Mountaineer:Charles Town'!Q25)</f>
        <v>38186.5</v>
      </c>
      <c r="R24" s="5">
        <f>SUM('Mountaineer:Charles Town'!R25)</f>
        <v>215505.75</v>
      </c>
      <c r="S24" s="5">
        <f>SUM('Mountaineer:Charles Town'!S25)</f>
        <v>32144.75</v>
      </c>
      <c r="T24" s="5">
        <f>SUM('Mountaineer:Charles Town'!T25)</f>
        <v>9963.07</v>
      </c>
      <c r="U24" s="5">
        <f>SUM('Mountaineer:Charles Town'!U25)</f>
        <v>13653</v>
      </c>
      <c r="V24" s="5">
        <f>SUM('Mountaineer:Charles Town'!V25)</f>
        <v>19037</v>
      </c>
      <c r="W24" s="5">
        <f>SUM('Mountaineer:Charles Town'!W25)</f>
        <v>53959</v>
      </c>
      <c r="X24" s="5">
        <f>SUM('Mountaineer:Charles Town'!X25)</f>
        <v>16817</v>
      </c>
      <c r="Y24" s="5">
        <f>SUM('Mountaineer:Charles Town'!Y25)</f>
        <v>38960</v>
      </c>
      <c r="Z24" s="5">
        <f>SUM('Mountaineer:Charles Town'!Z25)</f>
        <v>0</v>
      </c>
      <c r="AA24" s="5">
        <f>SUM('Mountaineer:Charles Town'!AA25)</f>
        <v>0</v>
      </c>
      <c r="AB24" s="5">
        <f>SUM('Mountaineer:Charles Town'!AB25)</f>
        <v>1525178.57</v>
      </c>
      <c r="AC24" s="5">
        <f>SUM('Mountaineer:Charles Town'!AC25)</f>
        <v>533812.49</v>
      </c>
    </row>
    <row r="25" spans="1:29" ht="15" customHeight="1" x14ac:dyDescent="0.25">
      <c r="A25" s="12">
        <f t="shared" si="0"/>
        <v>45591</v>
      </c>
      <c r="B25" s="5">
        <f>SUM('Mountaineer:Charles Town'!B26)</f>
        <v>530853</v>
      </c>
      <c r="C25" s="5">
        <f>SUM('Mountaineer:Charles Town'!C26)</f>
        <v>244848</v>
      </c>
      <c r="D25" s="5">
        <f>SUM('Mountaineer:Charles Town'!D26)</f>
        <v>189964</v>
      </c>
      <c r="E25" s="5">
        <f>SUM('Mountaineer:Charles Town'!E26)</f>
        <v>9185</v>
      </c>
      <c r="F25" s="5">
        <f>SUM('Mountaineer:Charles Town'!F26)</f>
        <v>14985</v>
      </c>
      <c r="G25" s="5">
        <f>SUM('Mountaineer:Charles Town'!G26)</f>
        <v>62546</v>
      </c>
      <c r="H25" s="5">
        <f>SUM('Mountaineer:Charles Town'!H26)</f>
        <v>21970</v>
      </c>
      <c r="I25" s="5">
        <f>SUM('Mountaineer:Charles Town'!I26)</f>
        <v>23265</v>
      </c>
      <c r="J25" s="5">
        <f>SUM('Mountaineer:Charles Town'!J26)</f>
        <v>-20125.75</v>
      </c>
      <c r="K25" s="5">
        <f>SUM('Mountaineer:Charles Town'!K26)</f>
        <v>154114.25</v>
      </c>
      <c r="L25" s="5">
        <f>SUM('Mountaineer:Charles Town'!L26)</f>
        <v>32674</v>
      </c>
      <c r="M25" s="5">
        <f>SUM('Mountaineer:Charles Town'!M26)</f>
        <v>0</v>
      </c>
      <c r="N25" s="5">
        <f>SUM('Mountaineer:Charles Town'!N26)</f>
        <v>26317</v>
      </c>
      <c r="O25" s="5">
        <f>SUM('Mountaineer:Charles Town'!O26)</f>
        <v>77612</v>
      </c>
      <c r="P25" s="5">
        <f>SUM('Mountaineer:Charles Town'!P26)</f>
        <v>580</v>
      </c>
      <c r="Q25" s="5">
        <f>SUM('Mountaineer:Charles Town'!Q26)</f>
        <v>40874.25</v>
      </c>
      <c r="R25" s="5">
        <f>SUM('Mountaineer:Charles Town'!R26)</f>
        <v>199375.5</v>
      </c>
      <c r="S25" s="5">
        <f>SUM('Mountaineer:Charles Town'!S26)</f>
        <v>26421.75</v>
      </c>
      <c r="T25" s="5">
        <f>SUM('Mountaineer:Charles Town'!T26)</f>
        <v>12889.45</v>
      </c>
      <c r="U25" s="5">
        <f>SUM('Mountaineer:Charles Town'!U26)</f>
        <v>11476</v>
      </c>
      <c r="V25" s="5">
        <f>SUM('Mountaineer:Charles Town'!V26)</f>
        <v>13064</v>
      </c>
      <c r="W25" s="5">
        <f>SUM('Mountaineer:Charles Town'!W26)</f>
        <v>76744</v>
      </c>
      <c r="X25" s="5">
        <f>SUM('Mountaineer:Charles Town'!X26)</f>
        <v>26393.5</v>
      </c>
      <c r="Y25" s="5">
        <f>SUM('Mountaineer:Charles Town'!Y26)</f>
        <v>34110.5</v>
      </c>
      <c r="Z25" s="5">
        <f>SUM('Mountaineer:Charles Town'!Z26)</f>
        <v>0</v>
      </c>
      <c r="AA25" s="5">
        <f>SUM('Mountaineer:Charles Town'!AA26)</f>
        <v>0</v>
      </c>
      <c r="AB25" s="5">
        <f>SUM('Mountaineer:Charles Town'!AB26)</f>
        <v>1810136.45</v>
      </c>
      <c r="AC25" s="5">
        <f>SUM('Mountaineer:Charles Town'!AC26)</f>
        <v>633547.76</v>
      </c>
    </row>
    <row r="26" spans="1:29" ht="15" customHeight="1" x14ac:dyDescent="0.25">
      <c r="A26" s="12">
        <f t="shared" si="0"/>
        <v>45598</v>
      </c>
      <c r="B26" s="5">
        <f>SUM('Mountaineer:Charles Town'!B27)</f>
        <v>568998.5</v>
      </c>
      <c r="C26" s="5">
        <f>SUM('Mountaineer:Charles Town'!C27)</f>
        <v>110171</v>
      </c>
      <c r="D26" s="5">
        <f>SUM('Mountaineer:Charles Town'!D27)</f>
        <v>185305</v>
      </c>
      <c r="E26" s="5">
        <f>SUM('Mountaineer:Charles Town'!E27)</f>
        <v>38385</v>
      </c>
      <c r="F26" s="5">
        <f>SUM('Mountaineer:Charles Town'!F27)</f>
        <v>23857</v>
      </c>
      <c r="G26" s="5">
        <f>SUM('Mountaineer:Charles Town'!G27)</f>
        <v>48557</v>
      </c>
      <c r="H26" s="5">
        <f>SUM('Mountaineer:Charles Town'!H27)</f>
        <v>13378</v>
      </c>
      <c r="I26" s="5">
        <f>SUM('Mountaineer:Charles Town'!I27)</f>
        <v>50577</v>
      </c>
      <c r="J26" s="5">
        <f>SUM('Mountaineer:Charles Town'!J27)</f>
        <v>30846.75</v>
      </c>
      <c r="K26" s="5">
        <f>SUM('Mountaineer:Charles Town'!K27)</f>
        <v>305873.75</v>
      </c>
      <c r="L26" s="5">
        <f>SUM('Mountaineer:Charles Town'!L27)</f>
        <v>49760</v>
      </c>
      <c r="M26" s="5">
        <f>SUM('Mountaineer:Charles Town'!M27)</f>
        <v>0</v>
      </c>
      <c r="N26" s="5">
        <f>SUM('Mountaineer:Charles Town'!N27)</f>
        <v>34827.25</v>
      </c>
      <c r="O26" s="5">
        <f>SUM('Mountaineer:Charles Town'!O27)</f>
        <v>80982</v>
      </c>
      <c r="P26" s="5">
        <f>SUM('Mountaineer:Charles Town'!P27)</f>
        <v>470</v>
      </c>
      <c r="Q26" s="5">
        <f>SUM('Mountaineer:Charles Town'!Q27)</f>
        <v>30488.129999999997</v>
      </c>
      <c r="R26" s="5">
        <f>SUM('Mountaineer:Charles Town'!R27)</f>
        <v>185983.5</v>
      </c>
      <c r="S26" s="5">
        <f>SUM('Mountaineer:Charles Town'!S27)</f>
        <v>17244.5</v>
      </c>
      <c r="T26" s="5">
        <f>SUM('Mountaineer:Charles Town'!T27)</f>
        <v>25800.13</v>
      </c>
      <c r="U26" s="5">
        <f>SUM('Mountaineer:Charles Town'!U27)</f>
        <v>6213</v>
      </c>
      <c r="V26" s="5">
        <f>SUM('Mountaineer:Charles Town'!V27)</f>
        <v>20164</v>
      </c>
      <c r="W26" s="5">
        <f>SUM('Mountaineer:Charles Town'!W27)</f>
        <v>31096.5</v>
      </c>
      <c r="X26" s="5">
        <f>SUM('Mountaineer:Charles Town'!X27)</f>
        <v>-36</v>
      </c>
      <c r="Y26" s="5">
        <f>SUM('Mountaineer:Charles Town'!Y27)</f>
        <v>67238</v>
      </c>
      <c r="Z26" s="5">
        <f>SUM('Mountaineer:Charles Town'!Z27)</f>
        <v>0</v>
      </c>
      <c r="AA26" s="5">
        <f>SUM('Mountaineer:Charles Town'!AA27)</f>
        <v>0</v>
      </c>
      <c r="AB26" s="5">
        <f>SUM('Mountaineer:Charles Town'!AB27)</f>
        <v>1926180.0099999998</v>
      </c>
      <c r="AC26" s="5">
        <f>SUM('Mountaineer:Charles Town'!AC27)</f>
        <v>674163.02</v>
      </c>
    </row>
    <row r="27" spans="1:29" ht="15" customHeight="1" x14ac:dyDescent="0.25">
      <c r="A27" s="12">
        <f t="shared" si="0"/>
        <v>45605</v>
      </c>
      <c r="B27" s="5">
        <f>SUM('Mountaineer:Charles Town'!B28)</f>
        <v>707484.5</v>
      </c>
      <c r="C27" s="5">
        <f>SUM('Mountaineer:Charles Town'!C28)</f>
        <v>91754</v>
      </c>
      <c r="D27" s="5">
        <f>SUM('Mountaineer:Charles Town'!D28)</f>
        <v>129818</v>
      </c>
      <c r="E27" s="5">
        <f>SUM('Mountaineer:Charles Town'!E28)</f>
        <v>19969</v>
      </c>
      <c r="F27" s="5">
        <f>SUM('Mountaineer:Charles Town'!F28)</f>
        <v>-88921</v>
      </c>
      <c r="G27" s="5">
        <f>SUM('Mountaineer:Charles Town'!G28)</f>
        <v>73582</v>
      </c>
      <c r="H27" s="5">
        <f>SUM('Mountaineer:Charles Town'!H28)</f>
        <v>19147</v>
      </c>
      <c r="I27" s="5">
        <f>SUM('Mountaineer:Charles Town'!I28)</f>
        <v>68067</v>
      </c>
      <c r="J27" s="5">
        <f>SUM('Mountaineer:Charles Town'!J28)</f>
        <v>181473</v>
      </c>
      <c r="K27" s="5">
        <f>SUM('Mountaineer:Charles Town'!K28)</f>
        <v>223769</v>
      </c>
      <c r="L27" s="5">
        <f>SUM('Mountaineer:Charles Town'!L28)</f>
        <v>9258</v>
      </c>
      <c r="M27" s="5">
        <f>SUM('Mountaineer:Charles Town'!M28)</f>
        <v>0</v>
      </c>
      <c r="N27" s="5">
        <f>SUM('Mountaineer:Charles Town'!N28)</f>
        <v>18265.75</v>
      </c>
      <c r="O27" s="5">
        <f>SUM('Mountaineer:Charles Town'!O28)</f>
        <v>80961</v>
      </c>
      <c r="P27" s="5">
        <f>SUM('Mountaineer:Charles Town'!P28)</f>
        <v>490</v>
      </c>
      <c r="Q27" s="5">
        <f>SUM('Mountaineer:Charles Town'!Q28)</f>
        <v>48013.5</v>
      </c>
      <c r="R27" s="5">
        <f>SUM('Mountaineer:Charles Town'!R28)</f>
        <v>120151.5</v>
      </c>
      <c r="S27" s="5">
        <f>SUM('Mountaineer:Charles Town'!S28)</f>
        <v>3790.25</v>
      </c>
      <c r="T27" s="5">
        <f>SUM('Mountaineer:Charles Town'!T28)</f>
        <v>6494.5300000000007</v>
      </c>
      <c r="U27" s="5">
        <f>SUM('Mountaineer:Charles Town'!U28)</f>
        <v>3090</v>
      </c>
      <c r="V27" s="5">
        <f>SUM('Mountaineer:Charles Town'!V28)</f>
        <v>16561</v>
      </c>
      <c r="W27" s="5">
        <f>SUM('Mountaineer:Charles Town'!W28)</f>
        <v>31952.5</v>
      </c>
      <c r="X27" s="5">
        <f>SUM('Mountaineer:Charles Town'!X28)</f>
        <v>29284</v>
      </c>
      <c r="Y27" s="5">
        <f>SUM('Mountaineer:Charles Town'!Y28)</f>
        <v>64599.5</v>
      </c>
      <c r="Z27" s="5">
        <f>SUM('Mountaineer:Charles Town'!Z28)</f>
        <v>0</v>
      </c>
      <c r="AA27" s="5">
        <f>SUM('Mountaineer:Charles Town'!AA28)</f>
        <v>0</v>
      </c>
      <c r="AB27" s="5">
        <f>SUM('Mountaineer:Charles Town'!AB28)</f>
        <v>1859054.03</v>
      </c>
      <c r="AC27" s="5">
        <f>SUM('Mountaineer:Charles Town'!AC28)</f>
        <v>650668.91</v>
      </c>
    </row>
    <row r="28" spans="1:29" ht="15" customHeight="1" x14ac:dyDescent="0.25">
      <c r="A28" s="12">
        <f t="shared" si="0"/>
        <v>45612</v>
      </c>
      <c r="B28" s="5">
        <f>SUM('Mountaineer:Charles Town'!B29)</f>
        <v>643876.25</v>
      </c>
      <c r="C28" s="5">
        <f>SUM('Mountaineer:Charles Town'!C29)</f>
        <v>151828.5</v>
      </c>
      <c r="D28" s="5">
        <f>SUM('Mountaineer:Charles Town'!D29)</f>
        <v>65528</v>
      </c>
      <c r="E28" s="5">
        <f>SUM('Mountaineer:Charles Town'!E29)</f>
        <v>52071</v>
      </c>
      <c r="F28" s="5">
        <f>SUM('Mountaineer:Charles Town'!F29)</f>
        <v>27655</v>
      </c>
      <c r="G28" s="5">
        <f>SUM('Mountaineer:Charles Town'!G29)</f>
        <v>73495</v>
      </c>
      <c r="H28" s="5">
        <f>SUM('Mountaineer:Charles Town'!H29)</f>
        <v>9454</v>
      </c>
      <c r="I28" s="5">
        <f>SUM('Mountaineer:Charles Town'!I29)</f>
        <v>23813</v>
      </c>
      <c r="J28" s="5">
        <f>SUM('Mountaineer:Charles Town'!J29)</f>
        <v>133898</v>
      </c>
      <c r="K28" s="5">
        <f>SUM('Mountaineer:Charles Town'!K29)</f>
        <v>211040</v>
      </c>
      <c r="L28" s="5">
        <f>SUM('Mountaineer:Charles Town'!L29)</f>
        <v>-82492</v>
      </c>
      <c r="M28" s="5">
        <f>SUM('Mountaineer:Charles Town'!M29)</f>
        <v>0</v>
      </c>
      <c r="N28" s="5">
        <f>SUM('Mountaineer:Charles Town'!N29)</f>
        <v>30721</v>
      </c>
      <c r="O28" s="5">
        <f>SUM('Mountaineer:Charles Town'!O29)</f>
        <v>84989</v>
      </c>
      <c r="P28" s="5">
        <f>SUM('Mountaineer:Charles Town'!P29)</f>
        <v>3695</v>
      </c>
      <c r="Q28" s="5">
        <f>SUM('Mountaineer:Charles Town'!Q29)</f>
        <v>52879</v>
      </c>
      <c r="R28" s="5">
        <f>SUM('Mountaineer:Charles Town'!R29)</f>
        <v>135994</v>
      </c>
      <c r="S28" s="5">
        <f>SUM('Mountaineer:Charles Town'!S29)</f>
        <v>-5647</v>
      </c>
      <c r="T28" s="5">
        <f>SUM('Mountaineer:Charles Town'!T29)</f>
        <v>13294.26</v>
      </c>
      <c r="U28" s="5">
        <f>SUM('Mountaineer:Charles Town'!U29)</f>
        <v>22948</v>
      </c>
      <c r="V28" s="5">
        <f>SUM('Mountaineer:Charles Town'!V29)</f>
        <v>10188</v>
      </c>
      <c r="W28" s="5">
        <f>SUM('Mountaineer:Charles Town'!W29)</f>
        <v>96041</v>
      </c>
      <c r="X28" s="5">
        <f>SUM('Mountaineer:Charles Town'!X29)</f>
        <v>35358</v>
      </c>
      <c r="Y28" s="5">
        <f>SUM('Mountaineer:Charles Town'!Y29)</f>
        <v>49411</v>
      </c>
      <c r="Z28" s="5">
        <f>SUM('Mountaineer:Charles Town'!Z29)</f>
        <v>0</v>
      </c>
      <c r="AA28" s="5">
        <f>SUM('Mountaineer:Charles Town'!AA29)</f>
        <v>0</v>
      </c>
      <c r="AB28" s="5">
        <f>SUM('Mountaineer:Charles Town'!AB29)</f>
        <v>1840038.01</v>
      </c>
      <c r="AC28" s="5">
        <f>SUM('Mountaineer:Charles Town'!AC29)</f>
        <v>644013.31000000006</v>
      </c>
    </row>
    <row r="29" spans="1:29" ht="15" customHeight="1" x14ac:dyDescent="0.25">
      <c r="A29" s="12">
        <f t="shared" si="0"/>
        <v>45619</v>
      </c>
      <c r="B29" s="5">
        <f>SUM('Mountaineer:Charles Town'!B30)</f>
        <v>568971.75</v>
      </c>
      <c r="C29" s="5">
        <f>SUM('Mountaineer:Charles Town'!C30)</f>
        <v>133668</v>
      </c>
      <c r="D29" s="5">
        <f>SUM('Mountaineer:Charles Town'!D30)</f>
        <v>96667</v>
      </c>
      <c r="E29" s="5">
        <f>SUM('Mountaineer:Charles Town'!E30)</f>
        <v>31160</v>
      </c>
      <c r="F29" s="5">
        <f>SUM('Mountaineer:Charles Town'!F30)</f>
        <v>31336</v>
      </c>
      <c r="G29" s="5">
        <f>SUM('Mountaineer:Charles Town'!G30)</f>
        <v>46926</v>
      </c>
      <c r="H29" s="5">
        <f>SUM('Mountaineer:Charles Town'!H30)</f>
        <v>14726</v>
      </c>
      <c r="I29" s="5">
        <f>SUM('Mountaineer:Charles Town'!I30)</f>
        <v>37631</v>
      </c>
      <c r="J29" s="5">
        <f>SUM('Mountaineer:Charles Town'!J30)</f>
        <v>316285</v>
      </c>
      <c r="K29" s="5">
        <f>SUM('Mountaineer:Charles Town'!K30)</f>
        <v>215169.5</v>
      </c>
      <c r="L29" s="5">
        <f>SUM('Mountaineer:Charles Town'!L30)</f>
        <v>61031</v>
      </c>
      <c r="M29" s="5">
        <f>SUM('Mountaineer:Charles Town'!M30)</f>
        <v>0</v>
      </c>
      <c r="N29" s="5">
        <f>SUM('Mountaineer:Charles Town'!N30)</f>
        <v>-575348.25</v>
      </c>
      <c r="O29" s="5">
        <f>SUM('Mountaineer:Charles Town'!O30)</f>
        <v>81989</v>
      </c>
      <c r="P29" s="5">
        <f>SUM('Mountaineer:Charles Town'!P30)</f>
        <v>270</v>
      </c>
      <c r="Q29" s="5">
        <f>SUM('Mountaineer:Charles Town'!Q30)</f>
        <v>44675.75</v>
      </c>
      <c r="R29" s="5">
        <f>SUM('Mountaineer:Charles Town'!R30)</f>
        <v>226429.75</v>
      </c>
      <c r="S29" s="5">
        <f>SUM('Mountaineer:Charles Town'!S30)</f>
        <v>6926.5</v>
      </c>
      <c r="T29" s="5">
        <f>SUM('Mountaineer:Charles Town'!T30)</f>
        <v>22541.25</v>
      </c>
      <c r="U29" s="5">
        <f>SUM('Mountaineer:Charles Town'!U30)</f>
        <v>17841.5</v>
      </c>
      <c r="V29" s="5">
        <f>SUM('Mountaineer:Charles Town'!V30)</f>
        <v>34157</v>
      </c>
      <c r="W29" s="5">
        <f>SUM('Mountaineer:Charles Town'!W30)</f>
        <v>95927.5</v>
      </c>
      <c r="X29" s="5">
        <f>SUM('Mountaineer:Charles Town'!X30)</f>
        <v>11144</v>
      </c>
      <c r="Y29" s="5">
        <f>SUM('Mountaineer:Charles Town'!Y30)</f>
        <v>59897.5</v>
      </c>
      <c r="Z29" s="5">
        <f>SUM('Mountaineer:Charles Town'!Z30)</f>
        <v>0</v>
      </c>
      <c r="AA29" s="5">
        <f>SUM('Mountaineer:Charles Town'!AA30)</f>
        <v>0</v>
      </c>
      <c r="AB29" s="5">
        <f>SUM('Mountaineer:Charles Town'!AB30)</f>
        <v>1580022.75</v>
      </c>
      <c r="AC29" s="5">
        <f>SUM('Mountaineer:Charles Town'!AC30)</f>
        <v>553007.97</v>
      </c>
    </row>
    <row r="30" spans="1:29" ht="15" customHeight="1" x14ac:dyDescent="0.25">
      <c r="A30" s="12">
        <f t="shared" si="0"/>
        <v>45626</v>
      </c>
      <c r="B30" s="5">
        <f>SUM('Mountaineer:Charles Town'!B31)</f>
        <v>683523.1</v>
      </c>
      <c r="C30" s="5">
        <f>SUM('Mountaineer:Charles Town'!C31)</f>
        <v>-2303</v>
      </c>
      <c r="D30" s="5">
        <f>SUM('Mountaineer:Charles Town'!D31)</f>
        <v>251611</v>
      </c>
      <c r="E30" s="5">
        <f>SUM('Mountaineer:Charles Town'!E31)</f>
        <v>25715</v>
      </c>
      <c r="F30" s="5">
        <f>SUM('Mountaineer:Charles Town'!F31)</f>
        <v>48458</v>
      </c>
      <c r="G30" s="5">
        <f>SUM('Mountaineer:Charles Town'!G31)</f>
        <v>-60492</v>
      </c>
      <c r="H30" s="5">
        <f>SUM('Mountaineer:Charles Town'!H31)</f>
        <v>8267</v>
      </c>
      <c r="I30" s="5">
        <f>SUM('Mountaineer:Charles Town'!I31)</f>
        <v>42399</v>
      </c>
      <c r="J30" s="5">
        <f>SUM('Mountaineer:Charles Town'!J31)</f>
        <v>321326</v>
      </c>
      <c r="K30" s="5">
        <f>SUM('Mountaineer:Charles Town'!K31)</f>
        <v>138996.5</v>
      </c>
      <c r="L30" s="5">
        <f>SUM('Mountaineer:Charles Town'!L31)</f>
        <v>69824</v>
      </c>
      <c r="M30" s="5">
        <f>SUM('Mountaineer:Charles Town'!M31)</f>
        <v>0</v>
      </c>
      <c r="N30" s="5">
        <f>SUM('Mountaineer:Charles Town'!N31)</f>
        <v>17385.5</v>
      </c>
      <c r="O30" s="5">
        <f>SUM('Mountaineer:Charles Town'!O31)</f>
        <v>92252</v>
      </c>
      <c r="P30" s="5">
        <f>SUM('Mountaineer:Charles Town'!P31)</f>
        <v>480</v>
      </c>
      <c r="Q30" s="5">
        <f>SUM('Mountaineer:Charles Town'!Q31)</f>
        <v>74282</v>
      </c>
      <c r="R30" s="5">
        <f>SUM('Mountaineer:Charles Town'!R31)</f>
        <v>189136</v>
      </c>
      <c r="S30" s="5">
        <f>SUM('Mountaineer:Charles Town'!S31)</f>
        <v>14661.75</v>
      </c>
      <c r="T30" s="5">
        <f>SUM('Mountaineer:Charles Town'!T31)</f>
        <v>14700.369999999999</v>
      </c>
      <c r="U30" s="5">
        <f>SUM('Mountaineer:Charles Town'!U31)</f>
        <v>13330.5</v>
      </c>
      <c r="V30" s="5">
        <f>SUM('Mountaineer:Charles Town'!V31)</f>
        <v>6781</v>
      </c>
      <c r="W30" s="5">
        <f>SUM('Mountaineer:Charles Town'!W31)</f>
        <v>18325.5</v>
      </c>
      <c r="X30" s="5">
        <f>SUM('Mountaineer:Charles Town'!X31)</f>
        <v>26866</v>
      </c>
      <c r="Y30" s="5">
        <f>SUM('Mountaineer:Charles Town'!Y31)</f>
        <v>61521.5</v>
      </c>
      <c r="Z30" s="5">
        <f>SUM('Mountaineer:Charles Town'!Z31)</f>
        <v>0</v>
      </c>
      <c r="AA30" s="5">
        <f>SUM('Mountaineer:Charles Town'!AA31)</f>
        <v>0</v>
      </c>
      <c r="AB30" s="5">
        <f>SUM('Mountaineer:Charles Town'!AB31)</f>
        <v>2057046.72</v>
      </c>
      <c r="AC30" s="5">
        <f>SUM('Mountaineer:Charles Town'!AC31)</f>
        <v>719966.35</v>
      </c>
    </row>
    <row r="31" spans="1:29" ht="15" customHeight="1" x14ac:dyDescent="0.25">
      <c r="A31" s="12">
        <f t="shared" si="0"/>
        <v>45633</v>
      </c>
      <c r="B31" s="5">
        <f>SUM('Mountaineer:Charles Town'!B32)</f>
        <v>544628.5</v>
      </c>
      <c r="C31" s="5">
        <f>SUM('Mountaineer:Charles Town'!C32)</f>
        <v>43153</v>
      </c>
      <c r="D31" s="5">
        <f>SUM('Mountaineer:Charles Town'!D32)</f>
        <v>207685</v>
      </c>
      <c r="E31" s="5">
        <f>SUM('Mountaineer:Charles Town'!E32)</f>
        <v>-11212</v>
      </c>
      <c r="F31" s="5">
        <f>SUM('Mountaineer:Charles Town'!F32)</f>
        <v>31485</v>
      </c>
      <c r="G31" s="5">
        <f>SUM('Mountaineer:Charles Town'!G32)</f>
        <v>57315</v>
      </c>
      <c r="H31" s="5">
        <f>SUM('Mountaineer:Charles Town'!H32)</f>
        <v>17912</v>
      </c>
      <c r="I31" s="5">
        <f>SUM('Mountaineer:Charles Town'!I32)</f>
        <v>21552</v>
      </c>
      <c r="J31" s="5">
        <f>SUM('Mountaineer:Charles Town'!J32)</f>
        <v>34429</v>
      </c>
      <c r="K31" s="5">
        <f>SUM('Mountaineer:Charles Town'!K32)</f>
        <v>196192</v>
      </c>
      <c r="L31" s="5">
        <f>SUM('Mountaineer:Charles Town'!L32)</f>
        <v>61611</v>
      </c>
      <c r="M31" s="5">
        <f>SUM('Mountaineer:Charles Town'!M32)</f>
        <v>0</v>
      </c>
      <c r="N31" s="5">
        <f>SUM('Mountaineer:Charles Town'!N32)</f>
        <v>20902.75</v>
      </c>
      <c r="O31" s="5">
        <f>SUM('Mountaineer:Charles Town'!O32)</f>
        <v>82112</v>
      </c>
      <c r="P31" s="5">
        <f>SUM('Mountaineer:Charles Town'!P32)</f>
        <v>290</v>
      </c>
      <c r="Q31" s="5">
        <f>SUM('Mountaineer:Charles Town'!Q32)</f>
        <v>46866.75</v>
      </c>
      <c r="R31" s="5">
        <f>SUM('Mountaineer:Charles Town'!R32)</f>
        <v>192969</v>
      </c>
      <c r="S31" s="5">
        <f>SUM('Mountaineer:Charles Town'!S32)</f>
        <v>4546.75</v>
      </c>
      <c r="T31" s="5">
        <f>SUM('Mountaineer:Charles Town'!T32)</f>
        <v>2680.79</v>
      </c>
      <c r="U31" s="5">
        <f>SUM('Mountaineer:Charles Town'!U32)</f>
        <v>7246</v>
      </c>
      <c r="V31" s="5">
        <f>SUM('Mountaineer:Charles Town'!V32)</f>
        <v>28320</v>
      </c>
      <c r="W31" s="5">
        <f>SUM('Mountaineer:Charles Town'!W32)</f>
        <v>59449</v>
      </c>
      <c r="X31" s="5">
        <f>SUM('Mountaineer:Charles Town'!X32)</f>
        <v>5903</v>
      </c>
      <c r="Y31" s="5">
        <f>SUM('Mountaineer:Charles Town'!Y32)</f>
        <v>53792.5</v>
      </c>
      <c r="Z31" s="5">
        <f>SUM('Mountaineer:Charles Town'!Z32)</f>
        <v>0</v>
      </c>
      <c r="AA31" s="5">
        <f>SUM('Mountaineer:Charles Town'!AA32)</f>
        <v>0</v>
      </c>
      <c r="AB31" s="5">
        <f>SUM('Mountaineer:Charles Town'!AB32)</f>
        <v>1709829.04</v>
      </c>
      <c r="AC31" s="5">
        <f>SUM('Mountaineer:Charles Town'!AC32)</f>
        <v>598440.17999999993</v>
      </c>
    </row>
    <row r="32" spans="1:29" ht="15" customHeight="1" x14ac:dyDescent="0.25">
      <c r="A32" s="12">
        <f t="shared" si="0"/>
        <v>45640</v>
      </c>
      <c r="B32" s="5">
        <f>SUM('Mountaineer:Charles Town'!B33)</f>
        <v>520646</v>
      </c>
      <c r="C32" s="5">
        <f>SUM('Mountaineer:Charles Town'!C33)</f>
        <v>54493</v>
      </c>
      <c r="D32" s="5">
        <f>SUM('Mountaineer:Charles Town'!D33)</f>
        <v>169259</v>
      </c>
      <c r="E32" s="5">
        <f>SUM('Mountaineer:Charles Town'!E33)</f>
        <v>31877</v>
      </c>
      <c r="F32" s="5">
        <f>SUM('Mountaineer:Charles Town'!F33)</f>
        <v>64634</v>
      </c>
      <c r="G32" s="5">
        <f>SUM('Mountaineer:Charles Town'!G33)</f>
        <v>69418</v>
      </c>
      <c r="H32" s="5">
        <f>SUM('Mountaineer:Charles Town'!H33)</f>
        <v>9015</v>
      </c>
      <c r="I32" s="5">
        <f>SUM('Mountaineer:Charles Town'!I33)</f>
        <v>36427</v>
      </c>
      <c r="J32" s="5">
        <f>SUM('Mountaineer:Charles Town'!J33)</f>
        <v>102525</v>
      </c>
      <c r="K32" s="5">
        <f>SUM('Mountaineer:Charles Town'!K33)</f>
        <v>270467.75</v>
      </c>
      <c r="L32" s="5">
        <f>SUM('Mountaineer:Charles Town'!L33)</f>
        <v>52604</v>
      </c>
      <c r="M32" s="5">
        <f>SUM('Mountaineer:Charles Town'!M33)</f>
        <v>0</v>
      </c>
      <c r="N32" s="5">
        <f>SUM('Mountaineer:Charles Town'!N33)</f>
        <v>18829.75</v>
      </c>
      <c r="O32" s="5">
        <f>SUM('Mountaineer:Charles Town'!O33)</f>
        <v>85669</v>
      </c>
      <c r="P32" s="5">
        <f>SUM('Mountaineer:Charles Town'!P33)</f>
        <v>340</v>
      </c>
      <c r="Q32" s="5">
        <f>SUM('Mountaineer:Charles Town'!Q33)</f>
        <v>46598.5</v>
      </c>
      <c r="R32" s="5">
        <f>SUM('Mountaineer:Charles Town'!R33)</f>
        <v>209880</v>
      </c>
      <c r="S32" s="5">
        <f>SUM('Mountaineer:Charles Town'!S33)</f>
        <v>4245.25</v>
      </c>
      <c r="T32" s="5">
        <f>SUM('Mountaineer:Charles Town'!T33)</f>
        <v>14516.02</v>
      </c>
      <c r="U32" s="5">
        <f>SUM('Mountaineer:Charles Town'!U33)</f>
        <v>9847.5</v>
      </c>
      <c r="V32" s="5">
        <f>SUM('Mountaineer:Charles Town'!V33)</f>
        <v>15260</v>
      </c>
      <c r="W32" s="5">
        <f>SUM('Mountaineer:Charles Town'!W33)</f>
        <v>89061</v>
      </c>
      <c r="X32" s="5">
        <f>SUM('Mountaineer:Charles Town'!X33)</f>
        <v>19132.5</v>
      </c>
      <c r="Y32" s="5">
        <f>SUM('Mountaineer:Charles Town'!Y33)</f>
        <v>52295.5</v>
      </c>
      <c r="Z32" s="5">
        <f>SUM('Mountaineer:Charles Town'!Z33)</f>
        <v>0</v>
      </c>
      <c r="AA32" s="5">
        <f>SUM('Mountaineer:Charles Town'!AA33)</f>
        <v>0</v>
      </c>
      <c r="AB32" s="5">
        <f>SUM('Mountaineer:Charles Town'!AB33)</f>
        <v>1947040.77</v>
      </c>
      <c r="AC32" s="5">
        <f>SUM('Mountaineer:Charles Town'!AC33)</f>
        <v>681464.27</v>
      </c>
    </row>
    <row r="33" spans="1:29" ht="15" customHeight="1" x14ac:dyDescent="0.25">
      <c r="A33" s="12">
        <f t="shared" si="0"/>
        <v>45647</v>
      </c>
      <c r="B33" s="5">
        <f>SUM('Mountaineer:Charles Town'!B34)</f>
        <v>560647.25</v>
      </c>
      <c r="C33" s="5">
        <f>SUM('Mountaineer:Charles Town'!C34)</f>
        <v>-5055</v>
      </c>
      <c r="D33" s="5">
        <f>SUM('Mountaineer:Charles Town'!D34)</f>
        <v>96274</v>
      </c>
      <c r="E33" s="5">
        <f>SUM('Mountaineer:Charles Town'!E34)</f>
        <v>10600.5</v>
      </c>
      <c r="F33" s="5">
        <f>SUM('Mountaineer:Charles Town'!F34)</f>
        <v>-8724</v>
      </c>
      <c r="G33" s="5">
        <f>SUM('Mountaineer:Charles Town'!G34)</f>
        <v>43976</v>
      </c>
      <c r="H33" s="5">
        <f>SUM('Mountaineer:Charles Town'!H34)</f>
        <v>12560</v>
      </c>
      <c r="I33" s="5">
        <f>SUM('Mountaineer:Charles Town'!I34)</f>
        <v>55156</v>
      </c>
      <c r="J33" s="5">
        <f>SUM('Mountaineer:Charles Town'!J34)</f>
        <v>39543</v>
      </c>
      <c r="K33" s="5">
        <f>SUM('Mountaineer:Charles Town'!K34)</f>
        <v>133151.75</v>
      </c>
      <c r="L33" s="5">
        <f>SUM('Mountaineer:Charles Town'!L34)</f>
        <v>21679</v>
      </c>
      <c r="M33" s="5">
        <f>SUM('Mountaineer:Charles Town'!M34)</f>
        <v>0</v>
      </c>
      <c r="N33" s="5">
        <f>SUM('Mountaineer:Charles Town'!N34)</f>
        <v>16283</v>
      </c>
      <c r="O33" s="5">
        <f>SUM('Mountaineer:Charles Town'!O34)</f>
        <v>87385</v>
      </c>
      <c r="P33" s="5">
        <f>SUM('Mountaineer:Charles Town'!P34)</f>
        <v>2980</v>
      </c>
      <c r="Q33" s="5">
        <f>SUM('Mountaineer:Charles Town'!Q34)</f>
        <v>38546</v>
      </c>
      <c r="R33" s="5">
        <f>SUM('Mountaineer:Charles Town'!R34)</f>
        <v>175337.5</v>
      </c>
      <c r="S33" s="5">
        <f>SUM('Mountaineer:Charles Town'!S34)</f>
        <v>15421.25</v>
      </c>
      <c r="T33" s="5">
        <f>SUM('Mountaineer:Charles Town'!T34)</f>
        <v>11430.29</v>
      </c>
      <c r="U33" s="5">
        <f>SUM('Mountaineer:Charles Town'!U34)</f>
        <v>2454</v>
      </c>
      <c r="V33" s="5">
        <f>SUM('Mountaineer:Charles Town'!V34)</f>
        <v>13527</v>
      </c>
      <c r="W33" s="5">
        <f>SUM('Mountaineer:Charles Town'!W34)</f>
        <v>51891</v>
      </c>
      <c r="X33" s="5">
        <f>SUM('Mountaineer:Charles Town'!X34)</f>
        <v>21920</v>
      </c>
      <c r="Y33" s="5">
        <f>SUM('Mountaineer:Charles Town'!Y34)</f>
        <v>37701.5</v>
      </c>
      <c r="Z33" s="5">
        <f>SUM('Mountaineer:Charles Town'!Z34)</f>
        <v>0</v>
      </c>
      <c r="AA33" s="5">
        <f>SUM('Mountaineer:Charles Town'!AA34)</f>
        <v>0</v>
      </c>
      <c r="AB33" s="5">
        <f>SUM('Mountaineer:Charles Town'!AB34)</f>
        <v>1434685.04</v>
      </c>
      <c r="AC33" s="5">
        <f>SUM('Mountaineer:Charles Town'!AC34)</f>
        <v>502139.76999999996</v>
      </c>
    </row>
    <row r="34" spans="1:29" ht="15" customHeight="1" x14ac:dyDescent="0.25">
      <c r="A34" s="12">
        <f t="shared" si="0"/>
        <v>45654</v>
      </c>
      <c r="B34" s="5">
        <f>SUM('Mountaineer:Charles Town'!B35)</f>
        <v>661100.14</v>
      </c>
      <c r="C34" s="5">
        <f>SUM('Mountaineer:Charles Town'!C35)</f>
        <v>145084</v>
      </c>
      <c r="D34" s="5">
        <f>SUM('Mountaineer:Charles Town'!D35)</f>
        <v>180313</v>
      </c>
      <c r="E34" s="5">
        <f>SUM('Mountaineer:Charles Town'!E35)</f>
        <v>19818</v>
      </c>
      <c r="F34" s="5">
        <f>SUM('Mountaineer:Charles Town'!F35)</f>
        <v>47703</v>
      </c>
      <c r="G34" s="5">
        <f>SUM('Mountaineer:Charles Town'!G35)</f>
        <v>69429</v>
      </c>
      <c r="H34" s="5">
        <f>SUM('Mountaineer:Charles Town'!H35)</f>
        <v>17095</v>
      </c>
      <c r="I34" s="5">
        <f>SUM('Mountaineer:Charles Town'!I35)</f>
        <v>26596</v>
      </c>
      <c r="J34" s="5">
        <f>SUM('Mountaineer:Charles Town'!J35)</f>
        <v>154829</v>
      </c>
      <c r="K34" s="5">
        <f>SUM('Mountaineer:Charles Town'!K35)</f>
        <v>84971.25</v>
      </c>
      <c r="L34" s="5">
        <f>SUM('Mountaineer:Charles Town'!L35)</f>
        <v>58724</v>
      </c>
      <c r="M34" s="5">
        <f>SUM('Mountaineer:Charles Town'!M35)</f>
        <v>0</v>
      </c>
      <c r="N34" s="5">
        <f>SUM('Mountaineer:Charles Town'!N35)</f>
        <v>17521</v>
      </c>
      <c r="O34" s="5">
        <f>SUM('Mountaineer:Charles Town'!O35)</f>
        <v>96579</v>
      </c>
      <c r="P34" s="5">
        <f>SUM('Mountaineer:Charles Town'!P35)</f>
        <v>310</v>
      </c>
      <c r="Q34" s="5">
        <f>SUM('Mountaineer:Charles Town'!Q35)</f>
        <v>42981.25</v>
      </c>
      <c r="R34" s="5">
        <f>SUM('Mountaineer:Charles Town'!R35)</f>
        <v>185393.55</v>
      </c>
      <c r="S34" s="5">
        <f>SUM('Mountaineer:Charles Town'!S35)</f>
        <v>11152.5</v>
      </c>
      <c r="T34" s="5">
        <f>SUM('Mountaineer:Charles Town'!T35)</f>
        <v>12793.920000000002</v>
      </c>
      <c r="U34" s="5">
        <f>SUM('Mountaineer:Charles Town'!U35)</f>
        <v>6562</v>
      </c>
      <c r="V34" s="5">
        <f>SUM('Mountaineer:Charles Town'!V35)</f>
        <v>19552</v>
      </c>
      <c r="W34" s="5">
        <f>SUM('Mountaineer:Charles Town'!W35)</f>
        <v>59353</v>
      </c>
      <c r="X34" s="5">
        <f>SUM('Mountaineer:Charles Town'!X35)</f>
        <v>35960</v>
      </c>
      <c r="Y34" s="5">
        <f>SUM('Mountaineer:Charles Town'!Y35)</f>
        <v>45119</v>
      </c>
      <c r="Z34" s="5">
        <f>SUM('Mountaineer:Charles Town'!Z35)</f>
        <v>0</v>
      </c>
      <c r="AA34" s="5">
        <f>SUM('Mountaineer:Charles Town'!AA35)</f>
        <v>0</v>
      </c>
      <c r="AB34" s="5">
        <f>SUM('Mountaineer:Charles Town'!AB35)</f>
        <v>1998939.61</v>
      </c>
      <c r="AC34" s="5">
        <f>SUM('Mountaineer:Charles Town'!AC35)</f>
        <v>699628.87</v>
      </c>
    </row>
    <row r="35" spans="1:29" ht="15" customHeight="1" x14ac:dyDescent="0.25">
      <c r="A35" s="12">
        <f t="shared" si="0"/>
        <v>45661</v>
      </c>
      <c r="B35" s="5">
        <f>SUM('Mountaineer:Charles Town'!B36)</f>
        <v>527214.25</v>
      </c>
      <c r="C35" s="5">
        <f>SUM('Mountaineer:Charles Town'!C36)</f>
        <v>51058</v>
      </c>
      <c r="D35" s="5">
        <f>SUM('Mountaineer:Charles Town'!D36)</f>
        <v>67627</v>
      </c>
      <c r="E35" s="5">
        <f>SUM('Mountaineer:Charles Town'!E36)</f>
        <v>53850</v>
      </c>
      <c r="F35" s="5">
        <f>SUM('Mountaineer:Charles Town'!F36)</f>
        <v>59426</v>
      </c>
      <c r="G35" s="5">
        <f>SUM('Mountaineer:Charles Town'!G36)</f>
        <v>68813</v>
      </c>
      <c r="H35" s="5">
        <f>SUM('Mountaineer:Charles Town'!H36)</f>
        <v>20762</v>
      </c>
      <c r="I35" s="5">
        <f>SUM('Mountaineer:Charles Town'!I36)</f>
        <v>67214</v>
      </c>
      <c r="J35" s="5">
        <f>SUM('Mountaineer:Charles Town'!J36)</f>
        <v>7836.25</v>
      </c>
      <c r="K35" s="5">
        <f>SUM('Mountaineer:Charles Town'!K36)</f>
        <v>192251.75</v>
      </c>
      <c r="L35" s="5">
        <f>SUM('Mountaineer:Charles Town'!L36)</f>
        <v>70904</v>
      </c>
      <c r="M35" s="5">
        <f>SUM('Mountaineer:Charles Town'!M36)</f>
        <v>0</v>
      </c>
      <c r="N35" s="5">
        <f>SUM('Mountaineer:Charles Town'!N36)</f>
        <v>29870.25</v>
      </c>
      <c r="O35" s="5">
        <f>SUM('Mountaineer:Charles Town'!O36)</f>
        <v>112729</v>
      </c>
      <c r="P35" s="5">
        <f>SUM('Mountaineer:Charles Town'!P36)</f>
        <v>550</v>
      </c>
      <c r="Q35" s="5">
        <f>SUM('Mountaineer:Charles Town'!Q36)</f>
        <v>78792.75</v>
      </c>
      <c r="R35" s="5">
        <f>SUM('Mountaineer:Charles Town'!R36)</f>
        <v>245353.75</v>
      </c>
      <c r="S35" s="5">
        <f>SUM('Mountaineer:Charles Town'!S36)</f>
        <v>-729.5</v>
      </c>
      <c r="T35" s="5">
        <f>SUM('Mountaineer:Charles Town'!T36)</f>
        <v>35360.54</v>
      </c>
      <c r="U35" s="5">
        <f>SUM('Mountaineer:Charles Town'!U36)</f>
        <v>22332</v>
      </c>
      <c r="V35" s="5">
        <f>SUM('Mountaineer:Charles Town'!V36)</f>
        <v>-8312</v>
      </c>
      <c r="W35" s="5">
        <f>SUM('Mountaineer:Charles Town'!W36)</f>
        <v>106315</v>
      </c>
      <c r="X35" s="5">
        <f>SUM('Mountaineer:Charles Town'!X36)</f>
        <v>6539.5</v>
      </c>
      <c r="Y35" s="5">
        <f>SUM('Mountaineer:Charles Town'!Y36)</f>
        <v>30306.5</v>
      </c>
      <c r="Z35" s="5">
        <f>SUM('Mountaineer:Charles Town'!Z36)</f>
        <v>0</v>
      </c>
      <c r="AA35" s="5">
        <f>SUM('Mountaineer:Charles Town'!AA36)</f>
        <v>0</v>
      </c>
      <c r="AB35" s="5">
        <f>SUM('Mountaineer:Charles Town'!AB36)</f>
        <v>1846064.04</v>
      </c>
      <c r="AC35" s="5">
        <f>SUM('Mountaineer:Charles Town'!AC36)</f>
        <v>646122.41</v>
      </c>
    </row>
    <row r="36" spans="1:29" ht="15" customHeight="1" x14ac:dyDescent="0.25">
      <c r="A36" s="12">
        <f t="shared" si="0"/>
        <v>45668</v>
      </c>
      <c r="B36" s="5">
        <f>SUM('Mountaineer:Charles Town'!B37)</f>
        <v>309918.25</v>
      </c>
      <c r="C36" s="5">
        <f>SUM('Mountaineer:Charles Town'!C37)</f>
        <v>89990.5</v>
      </c>
      <c r="D36" s="5">
        <f>SUM('Mountaineer:Charles Town'!D37)</f>
        <v>145812</v>
      </c>
      <c r="E36" s="5">
        <f>SUM('Mountaineer:Charles Town'!E37)</f>
        <v>18188</v>
      </c>
      <c r="F36" s="5">
        <f>SUM('Mountaineer:Charles Town'!F37)</f>
        <v>33675</v>
      </c>
      <c r="G36" s="5">
        <f>SUM('Mountaineer:Charles Town'!G37)</f>
        <v>29014</v>
      </c>
      <c r="H36" s="5">
        <f>SUM('Mountaineer:Charles Town'!H37)</f>
        <v>4740</v>
      </c>
      <c r="I36" s="5">
        <f>SUM('Mountaineer:Charles Town'!I37)</f>
        <v>33285</v>
      </c>
      <c r="J36" s="5">
        <f>SUM('Mountaineer:Charles Town'!J37)</f>
        <v>-282602.25</v>
      </c>
      <c r="K36" s="5">
        <f>SUM('Mountaineer:Charles Town'!K37)</f>
        <v>91591.5</v>
      </c>
      <c r="L36" s="5">
        <f>SUM('Mountaineer:Charles Town'!L37)</f>
        <v>8684</v>
      </c>
      <c r="M36" s="5">
        <f>SUM('Mountaineer:Charles Town'!M37)</f>
        <v>0</v>
      </c>
      <c r="N36" s="5">
        <f>SUM('Mountaineer:Charles Town'!N37)</f>
        <v>9770.5</v>
      </c>
      <c r="O36" s="5">
        <f>SUM('Mountaineer:Charles Town'!O37)</f>
        <v>79309</v>
      </c>
      <c r="P36" s="5">
        <f>SUM('Mountaineer:Charles Town'!P37)</f>
        <v>480</v>
      </c>
      <c r="Q36" s="5">
        <f>SUM('Mountaineer:Charles Town'!Q37)</f>
        <v>32275</v>
      </c>
      <c r="R36" s="5">
        <f>SUM('Mountaineer:Charles Town'!R37)</f>
        <v>139365.75</v>
      </c>
      <c r="S36" s="5">
        <f>SUM('Mountaineer:Charles Town'!S37)</f>
        <v>15110.75</v>
      </c>
      <c r="T36" s="5">
        <f>SUM('Mountaineer:Charles Town'!T37)</f>
        <v>11283.07</v>
      </c>
      <c r="U36" s="5">
        <f>SUM('Mountaineer:Charles Town'!U37)</f>
        <v>5702</v>
      </c>
      <c r="V36" s="5">
        <f>SUM('Mountaineer:Charles Town'!V37)</f>
        <v>11382</v>
      </c>
      <c r="W36" s="5">
        <f>SUM('Mountaineer:Charles Town'!W37)</f>
        <v>45119</v>
      </c>
      <c r="X36" s="5">
        <f>SUM('Mountaineer:Charles Town'!X37)</f>
        <v>6365.5</v>
      </c>
      <c r="Y36" s="5">
        <f>SUM('Mountaineer:Charles Town'!Y37)</f>
        <v>22727</v>
      </c>
      <c r="Z36" s="5">
        <f>SUM('Mountaineer:Charles Town'!Z37)</f>
        <v>0</v>
      </c>
      <c r="AA36" s="5">
        <f>SUM('Mountaineer:Charles Town'!AA37)</f>
        <v>0</v>
      </c>
      <c r="AB36" s="5">
        <f>SUM('Mountaineer:Charles Town'!AB37)</f>
        <v>861185.57000000007</v>
      </c>
      <c r="AC36" s="5">
        <f>SUM('Mountaineer:Charles Town'!AC37)</f>
        <v>301414.95</v>
      </c>
    </row>
    <row r="37" spans="1:29" ht="15" customHeight="1" x14ac:dyDescent="0.25">
      <c r="A37" s="12">
        <f t="shared" si="0"/>
        <v>45675</v>
      </c>
      <c r="B37" s="5">
        <f>SUM('Mountaineer:Charles Town'!B38)</f>
        <v>602105.25</v>
      </c>
      <c r="C37" s="5">
        <f>SUM('Mountaineer:Charles Town'!C38)</f>
        <v>-92650.5</v>
      </c>
      <c r="D37" s="5">
        <f>SUM('Mountaineer:Charles Town'!D38)</f>
        <v>202938</v>
      </c>
      <c r="E37" s="5">
        <f>SUM('Mountaineer:Charles Town'!E38)</f>
        <v>8633</v>
      </c>
      <c r="F37" s="5">
        <f>SUM('Mountaineer:Charles Town'!F38)</f>
        <v>18389</v>
      </c>
      <c r="G37" s="5">
        <f>SUM('Mountaineer:Charles Town'!G38)</f>
        <v>7561</v>
      </c>
      <c r="H37" s="5">
        <f>SUM('Mountaineer:Charles Town'!H38)</f>
        <v>15341</v>
      </c>
      <c r="I37" s="5">
        <f>SUM('Mountaineer:Charles Town'!I38)</f>
        <v>22342</v>
      </c>
      <c r="J37" s="5">
        <f>SUM('Mountaineer:Charles Town'!J38)</f>
        <v>531512.55000000005</v>
      </c>
      <c r="K37" s="5">
        <f>SUM('Mountaineer:Charles Town'!K38)</f>
        <v>96975.5</v>
      </c>
      <c r="L37" s="5">
        <f>SUM('Mountaineer:Charles Town'!L38)</f>
        <v>75970</v>
      </c>
      <c r="M37" s="5">
        <f>SUM('Mountaineer:Charles Town'!M38)</f>
        <v>0</v>
      </c>
      <c r="N37" s="5">
        <f>SUM('Mountaineer:Charles Town'!N38)</f>
        <v>29648</v>
      </c>
      <c r="O37" s="5">
        <f>SUM('Mountaineer:Charles Town'!O38)</f>
        <v>89835</v>
      </c>
      <c r="P37" s="5">
        <f>SUM('Mountaineer:Charles Town'!P38)</f>
        <v>3445</v>
      </c>
      <c r="Q37" s="5">
        <f>SUM('Mountaineer:Charles Town'!Q38)</f>
        <v>36573.25</v>
      </c>
      <c r="R37" s="5">
        <f>SUM('Mountaineer:Charles Town'!R38)</f>
        <v>147542</v>
      </c>
      <c r="S37" s="5">
        <f>SUM('Mountaineer:Charles Town'!S38)</f>
        <v>14976.25</v>
      </c>
      <c r="T37" s="5">
        <f>SUM('Mountaineer:Charles Town'!T38)</f>
        <v>9166.0400000000009</v>
      </c>
      <c r="U37" s="5">
        <f>SUM('Mountaineer:Charles Town'!U38)</f>
        <v>8413.5</v>
      </c>
      <c r="V37" s="5">
        <f>SUM('Mountaineer:Charles Town'!V38)</f>
        <v>28403</v>
      </c>
      <c r="W37" s="5">
        <f>SUM('Mountaineer:Charles Town'!W38)</f>
        <v>54592</v>
      </c>
      <c r="X37" s="5">
        <f>SUM('Mountaineer:Charles Town'!X38)</f>
        <v>21942</v>
      </c>
      <c r="Y37" s="5">
        <f>SUM('Mountaineer:Charles Town'!Y38)</f>
        <v>40105.5</v>
      </c>
      <c r="Z37" s="5">
        <f>SUM('Mountaineer:Charles Town'!Z38)</f>
        <v>0</v>
      </c>
      <c r="AA37" s="5">
        <f>SUM('Mountaineer:Charles Town'!AA38)</f>
        <v>0</v>
      </c>
      <c r="AB37" s="5">
        <f>SUM('Mountaineer:Charles Town'!AB38)</f>
        <v>1973758.34</v>
      </c>
      <c r="AC37" s="5">
        <f>SUM('Mountaineer:Charles Town'!AC38)</f>
        <v>690815.43</v>
      </c>
    </row>
    <row r="38" spans="1:29" ht="15" customHeight="1" x14ac:dyDescent="0.25">
      <c r="A38" s="12">
        <f t="shared" si="0"/>
        <v>45682</v>
      </c>
      <c r="B38" s="5">
        <f>SUM('Mountaineer:Charles Town'!B39)</f>
        <v>413853.5</v>
      </c>
      <c r="C38" s="5">
        <f>SUM('Mountaineer:Charles Town'!C39)</f>
        <v>168539.5</v>
      </c>
      <c r="D38" s="5">
        <f>SUM('Mountaineer:Charles Town'!D39)</f>
        <v>178589</v>
      </c>
      <c r="E38" s="5">
        <f>SUM('Mountaineer:Charles Town'!E39)</f>
        <v>27224</v>
      </c>
      <c r="F38" s="5">
        <f>SUM('Mountaineer:Charles Town'!F39)</f>
        <v>29318</v>
      </c>
      <c r="G38" s="5">
        <f>SUM('Mountaineer:Charles Town'!G39)</f>
        <v>71664</v>
      </c>
      <c r="H38" s="5">
        <f>SUM('Mountaineer:Charles Town'!H39)</f>
        <v>10409</v>
      </c>
      <c r="I38" s="5">
        <f>SUM('Mountaineer:Charles Town'!I39)</f>
        <v>41738</v>
      </c>
      <c r="J38" s="5">
        <f>SUM('Mountaineer:Charles Town'!J39)</f>
        <v>138288</v>
      </c>
      <c r="K38" s="5">
        <f>SUM('Mountaineer:Charles Town'!K39)</f>
        <v>196124.75</v>
      </c>
      <c r="L38" s="5">
        <f>SUM('Mountaineer:Charles Town'!L39)</f>
        <v>48059</v>
      </c>
      <c r="M38" s="5">
        <f>SUM('Mountaineer:Charles Town'!M39)</f>
        <v>0</v>
      </c>
      <c r="N38" s="5">
        <f>SUM('Mountaineer:Charles Town'!N39)</f>
        <v>16289.25</v>
      </c>
      <c r="O38" s="5">
        <f>SUM('Mountaineer:Charles Town'!O39)</f>
        <v>92451</v>
      </c>
      <c r="P38" s="5">
        <f>SUM('Mountaineer:Charles Town'!P39)</f>
        <v>480</v>
      </c>
      <c r="Q38" s="5">
        <f>SUM('Mountaineer:Charles Town'!Q39)</f>
        <v>28396.75</v>
      </c>
      <c r="R38" s="5">
        <f>SUM('Mountaineer:Charles Town'!R39)</f>
        <v>243199.25</v>
      </c>
      <c r="S38" s="5">
        <f>SUM('Mountaineer:Charles Town'!S39)</f>
        <v>2083.5</v>
      </c>
      <c r="T38" s="5">
        <f>SUM('Mountaineer:Charles Town'!T39)</f>
        <v>947.1200000000008</v>
      </c>
      <c r="U38" s="5">
        <f>SUM('Mountaineer:Charles Town'!U39)</f>
        <v>2986</v>
      </c>
      <c r="V38" s="5">
        <f>SUM('Mountaineer:Charles Town'!V39)</f>
        <v>13885.5</v>
      </c>
      <c r="W38" s="5">
        <f>SUM('Mountaineer:Charles Town'!W39)</f>
        <v>73263</v>
      </c>
      <c r="X38" s="5">
        <f>SUM('Mountaineer:Charles Town'!X39)</f>
        <v>34160</v>
      </c>
      <c r="Y38" s="5">
        <f>SUM('Mountaineer:Charles Town'!Y39)</f>
        <v>32970</v>
      </c>
      <c r="Z38" s="5">
        <f>SUM('Mountaineer:Charles Town'!Z39)</f>
        <v>0</v>
      </c>
      <c r="AA38" s="5">
        <f>SUM('Mountaineer:Charles Town'!AA39)</f>
        <v>0</v>
      </c>
      <c r="AB38" s="5">
        <f>SUM('Mountaineer:Charles Town'!AB39)</f>
        <v>1864918.12</v>
      </c>
      <c r="AC38" s="5">
        <f>SUM('Mountaineer:Charles Town'!AC39)</f>
        <v>652721.34000000008</v>
      </c>
    </row>
    <row r="39" spans="1:29" ht="15" customHeight="1" x14ac:dyDescent="0.25">
      <c r="A39" s="12">
        <f t="shared" si="0"/>
        <v>45689</v>
      </c>
      <c r="B39" s="5">
        <f>SUM('Mountaineer:Charles Town'!B40)</f>
        <v>544749.5</v>
      </c>
      <c r="C39" s="5">
        <f>SUM('Mountaineer:Charles Town'!C40)</f>
        <v>156669</v>
      </c>
      <c r="D39" s="5">
        <f>SUM('Mountaineer:Charles Town'!D40)</f>
        <v>173511</v>
      </c>
      <c r="E39" s="5">
        <f>SUM('Mountaineer:Charles Town'!E40)</f>
        <v>44495</v>
      </c>
      <c r="F39" s="5">
        <f>SUM('Mountaineer:Charles Town'!F40)</f>
        <v>31565</v>
      </c>
      <c r="G39" s="5">
        <f>SUM('Mountaineer:Charles Town'!G40)</f>
        <v>-22155</v>
      </c>
      <c r="H39" s="5">
        <f>SUM('Mountaineer:Charles Town'!H40)</f>
        <v>17759</v>
      </c>
      <c r="I39" s="5">
        <f>SUM('Mountaineer:Charles Town'!I40)</f>
        <v>22074</v>
      </c>
      <c r="J39" s="5">
        <f>SUM('Mountaineer:Charles Town'!J40)</f>
        <v>244361</v>
      </c>
      <c r="K39" s="5">
        <f>SUM('Mountaineer:Charles Town'!K40)</f>
        <v>150395.25</v>
      </c>
      <c r="L39" s="5">
        <f>SUM('Mountaineer:Charles Town'!L40)</f>
        <v>73471</v>
      </c>
      <c r="M39" s="5">
        <f>SUM('Mountaineer:Charles Town'!M40)</f>
        <v>0</v>
      </c>
      <c r="N39" s="5">
        <f>SUM('Mountaineer:Charles Town'!N40)</f>
        <v>27994.5</v>
      </c>
      <c r="O39" s="5">
        <f>SUM('Mountaineer:Charles Town'!O40)</f>
        <v>91095</v>
      </c>
      <c r="P39" s="5">
        <f>SUM('Mountaineer:Charles Town'!P40)</f>
        <v>610</v>
      </c>
      <c r="Q39" s="5">
        <f>SUM('Mountaineer:Charles Town'!Q40)</f>
        <v>21742.25</v>
      </c>
      <c r="R39" s="5">
        <f>SUM('Mountaineer:Charles Town'!R40)</f>
        <v>245828</v>
      </c>
      <c r="S39" s="5">
        <f>SUM('Mountaineer:Charles Town'!S40)</f>
        <v>13935.75</v>
      </c>
      <c r="T39" s="5">
        <f>SUM('Mountaineer:Charles Town'!T40)</f>
        <v>9544.93</v>
      </c>
      <c r="U39" s="5">
        <f>SUM('Mountaineer:Charles Town'!U40)</f>
        <v>9280</v>
      </c>
      <c r="V39" s="5">
        <f>SUM('Mountaineer:Charles Town'!V40)</f>
        <v>14720</v>
      </c>
      <c r="W39" s="5">
        <f>SUM('Mountaineer:Charles Town'!W40)</f>
        <v>89046</v>
      </c>
      <c r="X39" s="5">
        <f>SUM('Mountaineer:Charles Town'!X40)</f>
        <v>34200</v>
      </c>
      <c r="Y39" s="5">
        <f>SUM('Mountaineer:Charles Town'!Y40)</f>
        <v>35738.5</v>
      </c>
      <c r="Z39" s="5">
        <f>SUM('Mountaineer:Charles Town'!Z40)</f>
        <v>0</v>
      </c>
      <c r="AA39" s="5">
        <f>SUM('Mountaineer:Charles Town'!AA40)</f>
        <v>0</v>
      </c>
      <c r="AB39" s="5">
        <f>SUM('Mountaineer:Charles Town'!AB40)</f>
        <v>2030629.68</v>
      </c>
      <c r="AC39" s="5">
        <f>SUM('Mountaineer:Charles Town'!AC40)</f>
        <v>710720.3899999999</v>
      </c>
    </row>
    <row r="40" spans="1:29" ht="15" customHeight="1" x14ac:dyDescent="0.25">
      <c r="A40" s="12">
        <f t="shared" si="0"/>
        <v>45696</v>
      </c>
      <c r="B40" s="5">
        <f>SUM('Mountaineer:Charles Town'!B41)</f>
        <v>549089</v>
      </c>
      <c r="C40" s="5">
        <f>SUM('Mountaineer:Charles Town'!C41)</f>
        <v>110912</v>
      </c>
      <c r="D40" s="5">
        <f>SUM('Mountaineer:Charles Town'!D41)</f>
        <v>202138</v>
      </c>
      <c r="E40" s="5">
        <f>SUM('Mountaineer:Charles Town'!E41)</f>
        <v>27645</v>
      </c>
      <c r="F40" s="5">
        <f>SUM('Mountaineer:Charles Town'!F41)</f>
        <v>69259</v>
      </c>
      <c r="G40" s="5">
        <f>SUM('Mountaineer:Charles Town'!G41)</f>
        <v>22991.5</v>
      </c>
      <c r="H40" s="5">
        <f>SUM('Mountaineer:Charles Town'!H41)</f>
        <v>6420</v>
      </c>
      <c r="I40" s="5">
        <f>SUM('Mountaineer:Charles Town'!I41)</f>
        <v>37628</v>
      </c>
      <c r="J40" s="5">
        <f>SUM('Mountaineer:Charles Town'!J41)</f>
        <v>-84516</v>
      </c>
      <c r="K40" s="5">
        <f>SUM('Mountaineer:Charles Town'!K41)</f>
        <v>241782.5</v>
      </c>
      <c r="L40" s="5">
        <f>SUM('Mountaineer:Charles Town'!L41)</f>
        <v>136</v>
      </c>
      <c r="M40" s="5">
        <f>SUM('Mountaineer:Charles Town'!M41)</f>
        <v>0</v>
      </c>
      <c r="N40" s="5">
        <f>SUM('Mountaineer:Charles Town'!N41)</f>
        <v>22251.75</v>
      </c>
      <c r="O40" s="5">
        <f>SUM('Mountaineer:Charles Town'!O41)</f>
        <v>89682</v>
      </c>
      <c r="P40" s="5">
        <f>SUM('Mountaineer:Charles Town'!P41)</f>
        <v>720</v>
      </c>
      <c r="Q40" s="5">
        <f>SUM('Mountaineer:Charles Town'!Q41)</f>
        <v>38159.5</v>
      </c>
      <c r="R40" s="5">
        <f>SUM('Mountaineer:Charles Town'!R41)</f>
        <v>162575.5</v>
      </c>
      <c r="S40" s="5">
        <f>SUM('Mountaineer:Charles Town'!S41)</f>
        <v>3434.25</v>
      </c>
      <c r="T40" s="5">
        <f>SUM('Mountaineer:Charles Town'!T41)</f>
        <v>30378.55</v>
      </c>
      <c r="U40" s="5">
        <f>SUM('Mountaineer:Charles Town'!U41)</f>
        <v>6941.5</v>
      </c>
      <c r="V40" s="5">
        <f>SUM('Mountaineer:Charles Town'!V41)</f>
        <v>22856</v>
      </c>
      <c r="W40" s="5">
        <f>SUM('Mountaineer:Charles Town'!W41)</f>
        <v>33139</v>
      </c>
      <c r="X40" s="5">
        <f>SUM('Mountaineer:Charles Town'!X41)</f>
        <v>30554.5</v>
      </c>
      <c r="Y40" s="5">
        <f>SUM('Mountaineer:Charles Town'!Y41)</f>
        <v>32333.5</v>
      </c>
      <c r="Z40" s="5">
        <f>SUM('Mountaineer:Charles Town'!Z41)</f>
        <v>0</v>
      </c>
      <c r="AA40" s="5">
        <f>SUM('Mountaineer:Charles Town'!AA41)</f>
        <v>0</v>
      </c>
      <c r="AB40" s="5">
        <f>SUM('Mountaineer:Charles Town'!AB41)</f>
        <v>1656511.05</v>
      </c>
      <c r="AC40" s="5">
        <f>SUM('Mountaineer:Charles Town'!AC41)</f>
        <v>579778.88</v>
      </c>
    </row>
    <row r="41" spans="1:29" ht="15" customHeight="1" x14ac:dyDescent="0.25">
      <c r="A41" s="12">
        <f t="shared" si="0"/>
        <v>45703</v>
      </c>
      <c r="B41" s="5">
        <f>SUM('Mountaineer:Charles Town'!B42)</f>
        <v>494723.2</v>
      </c>
      <c r="C41" s="5">
        <f>SUM('Mountaineer:Charles Town'!C42)</f>
        <v>157529</v>
      </c>
      <c r="D41" s="5">
        <f>SUM('Mountaineer:Charles Town'!D42)</f>
        <v>246824</v>
      </c>
      <c r="E41" s="5">
        <f>SUM('Mountaineer:Charles Town'!E42)</f>
        <v>44326</v>
      </c>
      <c r="F41" s="5">
        <f>SUM('Mountaineer:Charles Town'!F42)</f>
        <v>27040</v>
      </c>
      <c r="G41" s="5">
        <f>SUM('Mountaineer:Charles Town'!G42)</f>
        <v>57234</v>
      </c>
      <c r="H41" s="5">
        <f>SUM('Mountaineer:Charles Town'!H42)</f>
        <v>17504</v>
      </c>
      <c r="I41" s="5">
        <f>SUM('Mountaineer:Charles Town'!I42)</f>
        <v>43814</v>
      </c>
      <c r="J41" s="5">
        <f>SUM('Mountaineer:Charles Town'!J42)</f>
        <v>214318</v>
      </c>
      <c r="K41" s="5">
        <f>SUM('Mountaineer:Charles Town'!K42)</f>
        <v>59205</v>
      </c>
      <c r="L41" s="5">
        <f>SUM('Mountaineer:Charles Town'!L42)</f>
        <v>77695</v>
      </c>
      <c r="M41" s="5">
        <f>SUM('Mountaineer:Charles Town'!M42)</f>
        <v>0</v>
      </c>
      <c r="N41" s="5">
        <f>SUM('Mountaineer:Charles Town'!N42)</f>
        <v>21356.25</v>
      </c>
      <c r="O41" s="5">
        <f>SUM('Mountaineer:Charles Town'!O42)</f>
        <v>81154</v>
      </c>
      <c r="P41" s="5">
        <f>SUM('Mountaineer:Charles Town'!P42)</f>
        <v>440</v>
      </c>
      <c r="Q41" s="5">
        <f>SUM('Mountaineer:Charles Town'!Q42)</f>
        <v>1645.5</v>
      </c>
      <c r="R41" s="5">
        <f>SUM('Mountaineer:Charles Town'!R42)</f>
        <v>162942.75</v>
      </c>
      <c r="S41" s="5">
        <f>SUM('Mountaineer:Charles Town'!S42)</f>
        <v>7033.75</v>
      </c>
      <c r="T41" s="5">
        <f>SUM('Mountaineer:Charles Town'!T42)</f>
        <v>6390.4400000000005</v>
      </c>
      <c r="U41" s="5">
        <f>SUM('Mountaineer:Charles Town'!U42)</f>
        <v>10688</v>
      </c>
      <c r="V41" s="5">
        <f>SUM('Mountaineer:Charles Town'!V42)</f>
        <v>21921</v>
      </c>
      <c r="W41" s="5">
        <f>SUM('Mountaineer:Charles Town'!W42)</f>
        <v>84712</v>
      </c>
      <c r="X41" s="5">
        <f>SUM('Mountaineer:Charles Town'!X42)</f>
        <v>4014</v>
      </c>
      <c r="Y41" s="5">
        <f>SUM('Mountaineer:Charles Town'!Y42)</f>
        <v>64048</v>
      </c>
      <c r="Z41" s="5">
        <f>SUM('Mountaineer:Charles Town'!Z42)</f>
        <v>0</v>
      </c>
      <c r="AA41" s="5">
        <f>SUM('Mountaineer:Charles Town'!AA42)</f>
        <v>0</v>
      </c>
      <c r="AB41" s="5">
        <f>SUM('Mountaineer:Charles Town'!AB42)</f>
        <v>1906557.8900000001</v>
      </c>
      <c r="AC41" s="5">
        <f>SUM('Mountaineer:Charles Town'!AC42)</f>
        <v>667295.26</v>
      </c>
    </row>
    <row r="42" spans="1:29" ht="15" customHeight="1" x14ac:dyDescent="0.25">
      <c r="A42" s="12">
        <f t="shared" si="0"/>
        <v>45710</v>
      </c>
      <c r="B42" s="5">
        <f>SUM('Mountaineer:Charles Town'!B43)</f>
        <v>583561.48</v>
      </c>
      <c r="C42" s="5">
        <f>SUM('Mountaineer:Charles Town'!C43)</f>
        <v>145516</v>
      </c>
      <c r="D42" s="5">
        <f>SUM('Mountaineer:Charles Town'!D43)</f>
        <v>222799</v>
      </c>
      <c r="E42" s="5">
        <f>SUM('Mountaineer:Charles Town'!E43)</f>
        <v>424</v>
      </c>
      <c r="F42" s="5">
        <f>SUM('Mountaineer:Charles Town'!F43)</f>
        <v>65570</v>
      </c>
      <c r="G42" s="5">
        <f>SUM('Mountaineer:Charles Town'!G43)</f>
        <v>87030</v>
      </c>
      <c r="H42" s="5">
        <f>SUM('Mountaineer:Charles Town'!H43)</f>
        <v>10021</v>
      </c>
      <c r="I42" s="5">
        <f>SUM('Mountaineer:Charles Town'!I43)</f>
        <v>10844</v>
      </c>
      <c r="J42" s="5">
        <f>SUM('Mountaineer:Charles Town'!J43)</f>
        <v>151973</v>
      </c>
      <c r="K42" s="5">
        <f>SUM('Mountaineer:Charles Town'!K43)</f>
        <v>77387.75</v>
      </c>
      <c r="L42" s="5">
        <f>SUM('Mountaineer:Charles Town'!L43)</f>
        <v>82679</v>
      </c>
      <c r="M42" s="5">
        <f>SUM('Mountaineer:Charles Town'!M43)</f>
        <v>0</v>
      </c>
      <c r="N42" s="5">
        <f>SUM('Mountaineer:Charles Town'!N43)</f>
        <v>22423.5</v>
      </c>
      <c r="O42" s="5">
        <f>SUM('Mountaineer:Charles Town'!O43)</f>
        <v>101830</v>
      </c>
      <c r="P42" s="5">
        <f>SUM('Mountaineer:Charles Town'!P43)</f>
        <v>6070</v>
      </c>
      <c r="Q42" s="5">
        <f>SUM('Mountaineer:Charles Town'!Q43)</f>
        <v>45793.25</v>
      </c>
      <c r="R42" s="5">
        <f>SUM('Mountaineer:Charles Town'!R43)</f>
        <v>241561.25</v>
      </c>
      <c r="S42" s="5">
        <f>SUM('Mountaineer:Charles Town'!S43)</f>
        <v>12219.5</v>
      </c>
      <c r="T42" s="5">
        <f>SUM('Mountaineer:Charles Town'!T43)</f>
        <v>28146.19</v>
      </c>
      <c r="U42" s="5">
        <f>SUM('Mountaineer:Charles Town'!U43)</f>
        <v>2381</v>
      </c>
      <c r="V42" s="5">
        <f>SUM('Mountaineer:Charles Town'!V43)</f>
        <v>32379</v>
      </c>
      <c r="W42" s="5">
        <f>SUM('Mountaineer:Charles Town'!W43)</f>
        <v>99041</v>
      </c>
      <c r="X42" s="5">
        <f>SUM('Mountaineer:Charles Town'!X43)</f>
        <v>9850.5</v>
      </c>
      <c r="Y42" s="5">
        <f>SUM('Mountaineer:Charles Town'!Y43)</f>
        <v>59256</v>
      </c>
      <c r="Z42" s="5">
        <f>SUM('Mountaineer:Charles Town'!Z43)</f>
        <v>0</v>
      </c>
      <c r="AA42" s="5">
        <f>SUM('Mountaineer:Charles Town'!AA43)</f>
        <v>0</v>
      </c>
      <c r="AB42" s="5">
        <f>SUM('Mountaineer:Charles Town'!AB43)</f>
        <v>2098756.42</v>
      </c>
      <c r="AC42" s="5">
        <f>SUM('Mountaineer:Charles Town'!AC43)</f>
        <v>734564.75</v>
      </c>
    </row>
    <row r="43" spans="1:29" ht="15" customHeight="1" x14ac:dyDescent="0.25">
      <c r="A43" s="12">
        <f t="shared" si="0"/>
        <v>45717</v>
      </c>
      <c r="B43" s="5">
        <f>SUM('Mountaineer:Charles Town'!B44)</f>
        <v>382391</v>
      </c>
      <c r="C43" s="5">
        <f>SUM('Mountaineer:Charles Town'!C44)</f>
        <v>-52427</v>
      </c>
      <c r="D43" s="5">
        <f>SUM('Mountaineer:Charles Town'!D44)</f>
        <v>235580</v>
      </c>
      <c r="E43" s="5">
        <f>SUM('Mountaineer:Charles Town'!E44)</f>
        <v>38045</v>
      </c>
      <c r="F43" s="5">
        <f>SUM('Mountaineer:Charles Town'!F44)</f>
        <v>31772</v>
      </c>
      <c r="G43" s="5">
        <f>SUM('Mountaineer:Charles Town'!G44)</f>
        <v>68532</v>
      </c>
      <c r="H43" s="5">
        <f>SUM('Mountaineer:Charles Town'!H44)</f>
        <v>13788</v>
      </c>
      <c r="I43" s="5">
        <f>SUM('Mountaineer:Charles Town'!I44)</f>
        <v>63881</v>
      </c>
      <c r="J43" s="5">
        <f>SUM('Mountaineer:Charles Town'!J44)</f>
        <v>-31287</v>
      </c>
      <c r="K43" s="5">
        <f>SUM('Mountaineer:Charles Town'!K44)</f>
        <v>346504.75</v>
      </c>
      <c r="L43" s="5">
        <f>SUM('Mountaineer:Charles Town'!L44)</f>
        <v>36822</v>
      </c>
      <c r="M43" s="5">
        <f>SUM('Mountaineer:Charles Town'!M44)</f>
        <v>0</v>
      </c>
      <c r="N43" s="5">
        <f>SUM('Mountaineer:Charles Town'!N44)</f>
        <v>3178.75</v>
      </c>
      <c r="O43" s="5">
        <f>SUM('Mountaineer:Charles Town'!O44)</f>
        <v>88806</v>
      </c>
      <c r="P43" s="5">
        <f>SUM('Mountaineer:Charles Town'!P44)</f>
        <v>710</v>
      </c>
      <c r="Q43" s="5">
        <f>SUM('Mountaineer:Charles Town'!Q44)</f>
        <v>48059.75</v>
      </c>
      <c r="R43" s="5">
        <f>SUM('Mountaineer:Charles Town'!R44)</f>
        <v>222098.5</v>
      </c>
      <c r="S43" s="5">
        <f>SUM('Mountaineer:Charles Town'!S44)</f>
        <v>9911.25</v>
      </c>
      <c r="T43" s="5">
        <f>SUM('Mountaineer:Charles Town'!T44)</f>
        <v>32487.32</v>
      </c>
      <c r="U43" s="5">
        <f>SUM('Mountaineer:Charles Town'!U44)</f>
        <v>14101</v>
      </c>
      <c r="V43" s="5">
        <f>SUM('Mountaineer:Charles Town'!V44)</f>
        <v>2766</v>
      </c>
      <c r="W43" s="5">
        <f>SUM('Mountaineer:Charles Town'!W44)</f>
        <v>24351</v>
      </c>
      <c r="X43" s="5">
        <f>SUM('Mountaineer:Charles Town'!X44)</f>
        <v>33016.5</v>
      </c>
      <c r="Y43" s="5">
        <f>SUM('Mountaineer:Charles Town'!Y44)</f>
        <v>64988.5</v>
      </c>
      <c r="Z43" s="5">
        <f>SUM('Mountaineer:Charles Town'!Z44)</f>
        <v>0</v>
      </c>
      <c r="AA43" s="5">
        <f>SUM('Mountaineer:Charles Town'!AA44)</f>
        <v>0</v>
      </c>
      <c r="AB43" s="5">
        <f>SUM('Mountaineer:Charles Town'!AB44)</f>
        <v>1678076.32</v>
      </c>
      <c r="AC43" s="5">
        <f>SUM('Mountaineer:Charles Town'!AC44)</f>
        <v>587326.71999999997</v>
      </c>
    </row>
    <row r="44" spans="1:29" ht="15" customHeight="1" x14ac:dyDescent="0.25">
      <c r="A44" s="12">
        <f t="shared" si="0"/>
        <v>45724</v>
      </c>
      <c r="B44" s="5">
        <f>SUM('Mountaineer:Charles Town'!B45)</f>
        <v>507466.25</v>
      </c>
      <c r="C44" s="5">
        <f>SUM('Mountaineer:Charles Town'!C45)</f>
        <v>221913</v>
      </c>
      <c r="D44" s="5">
        <f>SUM('Mountaineer:Charles Town'!D45)</f>
        <v>95815</v>
      </c>
      <c r="E44" s="5">
        <f>SUM('Mountaineer:Charles Town'!E45)</f>
        <v>-3207</v>
      </c>
      <c r="F44" s="5">
        <f>SUM('Mountaineer:Charles Town'!F45)</f>
        <v>28685</v>
      </c>
      <c r="G44" s="5">
        <f>SUM('Mountaineer:Charles Town'!G45)</f>
        <v>78958</v>
      </c>
      <c r="H44" s="5">
        <f>SUM('Mountaineer:Charles Town'!H45)</f>
        <v>19169</v>
      </c>
      <c r="I44" s="5">
        <f>SUM('Mountaineer:Charles Town'!I45)</f>
        <v>47066</v>
      </c>
      <c r="J44" s="5">
        <f>SUM('Mountaineer:Charles Town'!J45)</f>
        <v>437921</v>
      </c>
      <c r="K44" s="5">
        <f>SUM('Mountaineer:Charles Town'!K45)</f>
        <v>165105.75</v>
      </c>
      <c r="L44" s="5">
        <f>SUM('Mountaineer:Charles Town'!L45)</f>
        <v>75715</v>
      </c>
      <c r="M44" s="5">
        <f>SUM('Mountaineer:Charles Town'!M45)</f>
        <v>0</v>
      </c>
      <c r="N44" s="5">
        <f>SUM('Mountaineer:Charles Town'!N45)</f>
        <v>20779.75</v>
      </c>
      <c r="O44" s="5">
        <f>SUM('Mountaineer:Charles Town'!O45)</f>
        <v>95231</v>
      </c>
      <c r="P44" s="5">
        <f>SUM('Mountaineer:Charles Town'!P45)</f>
        <v>840</v>
      </c>
      <c r="Q44" s="5">
        <f>SUM('Mountaineer:Charles Town'!Q45)</f>
        <v>44330</v>
      </c>
      <c r="R44" s="5">
        <f>SUM('Mountaineer:Charles Town'!R45)</f>
        <v>146625</v>
      </c>
      <c r="S44" s="5">
        <f>SUM('Mountaineer:Charles Town'!S45)</f>
        <v>-9509.25</v>
      </c>
      <c r="T44" s="5">
        <f>SUM('Mountaineer:Charles Town'!T45)</f>
        <v>14143.91</v>
      </c>
      <c r="U44" s="5">
        <f>SUM('Mountaineer:Charles Town'!U45)</f>
        <v>13383</v>
      </c>
      <c r="V44" s="5">
        <f>SUM('Mountaineer:Charles Town'!V45)</f>
        <v>21088</v>
      </c>
      <c r="W44" s="5">
        <f>SUM('Mountaineer:Charles Town'!W45)</f>
        <v>97414</v>
      </c>
      <c r="X44" s="5">
        <f>SUM('Mountaineer:Charles Town'!X45)</f>
        <v>-16830</v>
      </c>
      <c r="Y44" s="5">
        <f>SUM('Mountaineer:Charles Town'!Y45)</f>
        <v>43334.5</v>
      </c>
      <c r="Z44" s="5">
        <f>SUM('Mountaineer:Charles Town'!Z45)</f>
        <v>0</v>
      </c>
      <c r="AA44" s="5">
        <f>SUM('Mountaineer:Charles Town'!AA45)</f>
        <v>0</v>
      </c>
      <c r="AB44" s="5">
        <f>SUM('Mountaineer:Charles Town'!AB45)</f>
        <v>2145436.91</v>
      </c>
      <c r="AC44" s="5">
        <f>SUM('Mountaineer:Charles Town'!AC45)</f>
        <v>750902.91999999993</v>
      </c>
    </row>
    <row r="45" spans="1:29" ht="15" customHeight="1" x14ac:dyDescent="0.25">
      <c r="A45" s="12">
        <f t="shared" si="0"/>
        <v>45731</v>
      </c>
      <c r="B45" s="5">
        <f>SUM('Mountaineer:Charles Town'!B46)</f>
        <v>549454.80000000005</v>
      </c>
      <c r="C45" s="5">
        <f>SUM('Mountaineer:Charles Town'!C46)</f>
        <v>134651.5</v>
      </c>
      <c r="D45" s="5">
        <f>SUM('Mountaineer:Charles Town'!D46)</f>
        <v>118445</v>
      </c>
      <c r="E45" s="5">
        <f>SUM('Mountaineer:Charles Town'!E46)</f>
        <v>42686</v>
      </c>
      <c r="F45" s="5">
        <f>SUM('Mountaineer:Charles Town'!F46)</f>
        <v>14106</v>
      </c>
      <c r="G45" s="5">
        <f>SUM('Mountaineer:Charles Town'!G46)</f>
        <v>-1755</v>
      </c>
      <c r="H45" s="5">
        <f>SUM('Mountaineer:Charles Town'!H46)</f>
        <v>15209</v>
      </c>
      <c r="I45" s="5">
        <f>SUM('Mountaineer:Charles Town'!I46)</f>
        <v>39718</v>
      </c>
      <c r="J45" s="5">
        <f>SUM('Mountaineer:Charles Town'!J46)</f>
        <v>35769</v>
      </c>
      <c r="K45" s="5">
        <f>SUM('Mountaineer:Charles Town'!K46)</f>
        <v>270075.05</v>
      </c>
      <c r="L45" s="5">
        <f>SUM('Mountaineer:Charles Town'!L46)</f>
        <v>61542</v>
      </c>
      <c r="M45" s="5">
        <f>SUM('Mountaineer:Charles Town'!M46)</f>
        <v>0</v>
      </c>
      <c r="N45" s="5">
        <f>SUM('Mountaineer:Charles Town'!N46)</f>
        <v>30247.5</v>
      </c>
      <c r="O45" s="5">
        <f>SUM('Mountaineer:Charles Town'!O46)</f>
        <v>95048</v>
      </c>
      <c r="P45" s="5">
        <f>SUM('Mountaineer:Charles Town'!P46)</f>
        <v>610</v>
      </c>
      <c r="Q45" s="5">
        <f>SUM('Mountaineer:Charles Town'!Q46)</f>
        <v>34290.5</v>
      </c>
      <c r="R45" s="5">
        <f>SUM('Mountaineer:Charles Town'!R46)</f>
        <v>195594.5</v>
      </c>
      <c r="S45" s="5">
        <f>SUM('Mountaineer:Charles Town'!S46)</f>
        <v>6897.75</v>
      </c>
      <c r="T45" s="5">
        <f>SUM('Mountaineer:Charles Town'!T46)</f>
        <v>16476.52</v>
      </c>
      <c r="U45" s="5">
        <f>SUM('Mountaineer:Charles Town'!U46)</f>
        <v>1725.5</v>
      </c>
      <c r="V45" s="5">
        <f>SUM('Mountaineer:Charles Town'!V46)</f>
        <v>22361</v>
      </c>
      <c r="W45" s="5">
        <f>SUM('Mountaineer:Charles Town'!W46)</f>
        <v>69051</v>
      </c>
      <c r="X45" s="5">
        <f>SUM('Mountaineer:Charles Town'!X46)</f>
        <v>44721.5</v>
      </c>
      <c r="Y45" s="5">
        <f>SUM('Mountaineer:Charles Town'!Y46)</f>
        <v>38836.5</v>
      </c>
      <c r="Z45" s="5">
        <f>SUM('Mountaineer:Charles Town'!Z46)</f>
        <v>0</v>
      </c>
      <c r="AA45" s="5">
        <f>SUM('Mountaineer:Charles Town'!AA46)</f>
        <v>0</v>
      </c>
      <c r="AB45" s="5">
        <f>SUM('Mountaineer:Charles Town'!AB46)</f>
        <v>1835761.62</v>
      </c>
      <c r="AC45" s="5">
        <f>SUM('Mountaineer:Charles Town'!AC46)</f>
        <v>642516.56999999995</v>
      </c>
    </row>
    <row r="46" spans="1:29" ht="15" customHeight="1" x14ac:dyDescent="0.25">
      <c r="A46" s="12">
        <f t="shared" si="0"/>
        <v>45738</v>
      </c>
      <c r="B46" s="5">
        <f>SUM('Mountaineer:Charles Town'!B47)</f>
        <v>550642.25</v>
      </c>
      <c r="C46" s="5">
        <f>SUM('Mountaineer:Charles Town'!C47)</f>
        <v>128948.5</v>
      </c>
      <c r="D46" s="5">
        <f>SUM('Mountaineer:Charles Town'!D47)</f>
        <v>100646</v>
      </c>
      <c r="E46" s="5">
        <f>SUM('Mountaineer:Charles Town'!E47)</f>
        <v>41922</v>
      </c>
      <c r="F46" s="5">
        <f>SUM('Mountaineer:Charles Town'!F47)</f>
        <v>-196626</v>
      </c>
      <c r="G46" s="5">
        <f>SUM('Mountaineer:Charles Town'!G47)</f>
        <v>74796</v>
      </c>
      <c r="H46" s="5">
        <f>SUM('Mountaineer:Charles Town'!H47)</f>
        <v>11469</v>
      </c>
      <c r="I46" s="5">
        <f>SUM('Mountaineer:Charles Town'!I47)</f>
        <v>45019</v>
      </c>
      <c r="J46" s="5">
        <f>SUM('Mountaineer:Charles Town'!J47)</f>
        <v>118268</v>
      </c>
      <c r="K46" s="5">
        <f>SUM('Mountaineer:Charles Town'!K47)</f>
        <v>215905.25</v>
      </c>
      <c r="L46" s="5">
        <f>SUM('Mountaineer:Charles Town'!L47)</f>
        <v>84852</v>
      </c>
      <c r="M46" s="5">
        <f>SUM('Mountaineer:Charles Town'!M47)</f>
        <v>0</v>
      </c>
      <c r="N46" s="5">
        <f>SUM('Mountaineer:Charles Town'!N47)</f>
        <v>19223.75</v>
      </c>
      <c r="O46" s="5">
        <f>SUM('Mountaineer:Charles Town'!O47)</f>
        <v>99496</v>
      </c>
      <c r="P46" s="5">
        <f>SUM('Mountaineer:Charles Town'!P47)</f>
        <v>880</v>
      </c>
      <c r="Q46" s="5">
        <f>SUM('Mountaineer:Charles Town'!Q47)</f>
        <v>34804</v>
      </c>
      <c r="R46" s="5">
        <f>SUM('Mountaineer:Charles Town'!R47)</f>
        <v>271048</v>
      </c>
      <c r="S46" s="5">
        <f>SUM('Mountaineer:Charles Town'!S47)</f>
        <v>-4772</v>
      </c>
      <c r="T46" s="5">
        <f>SUM('Mountaineer:Charles Town'!T47)</f>
        <v>34754.01</v>
      </c>
      <c r="U46" s="5">
        <f>SUM('Mountaineer:Charles Town'!U47)</f>
        <v>11381.52</v>
      </c>
      <c r="V46" s="5">
        <f>SUM('Mountaineer:Charles Town'!V47)</f>
        <v>26857</v>
      </c>
      <c r="W46" s="5">
        <f>SUM('Mountaineer:Charles Town'!W47)</f>
        <v>103359</v>
      </c>
      <c r="X46" s="5">
        <f>SUM('Mountaineer:Charles Town'!X47)</f>
        <v>30067.5</v>
      </c>
      <c r="Y46" s="5">
        <f>SUM('Mountaineer:Charles Town'!Y47)</f>
        <v>46525.5</v>
      </c>
      <c r="Z46" s="5">
        <f>SUM('Mountaineer:Charles Town'!Z47)</f>
        <v>0</v>
      </c>
      <c r="AA46" s="5">
        <f>SUM('Mountaineer:Charles Town'!AA47)</f>
        <v>0</v>
      </c>
      <c r="AB46" s="5">
        <f>SUM('Mountaineer:Charles Town'!AB47)</f>
        <v>1849466.28</v>
      </c>
      <c r="AC46" s="5">
        <f>SUM('Mountaineer:Charles Town'!AC47)</f>
        <v>647313.19999999995</v>
      </c>
    </row>
    <row r="47" spans="1:29" ht="15" customHeight="1" x14ac:dyDescent="0.25">
      <c r="A47" s="12">
        <f t="shared" si="0"/>
        <v>45745</v>
      </c>
      <c r="B47" s="5">
        <f>SUM('Mountaineer:Charles Town'!B48)</f>
        <v>626829.75</v>
      </c>
      <c r="C47" s="5">
        <f>SUM('Mountaineer:Charles Town'!C48)</f>
        <v>46659</v>
      </c>
      <c r="D47" s="5">
        <f>SUM('Mountaineer:Charles Town'!D48)</f>
        <v>100301</v>
      </c>
      <c r="E47" s="5">
        <f>SUM('Mountaineer:Charles Town'!E48)</f>
        <v>43424</v>
      </c>
      <c r="F47" s="5">
        <f>SUM('Mountaineer:Charles Town'!F48)</f>
        <v>33501.5</v>
      </c>
      <c r="G47" s="5">
        <f>SUM('Mountaineer:Charles Town'!G48)</f>
        <v>79335</v>
      </c>
      <c r="H47" s="5">
        <f>SUM('Mountaineer:Charles Town'!H48)</f>
        <v>9357</v>
      </c>
      <c r="I47" s="5">
        <f>SUM('Mountaineer:Charles Town'!I48)</f>
        <v>27261</v>
      </c>
      <c r="J47" s="5">
        <f>SUM('Mountaineer:Charles Town'!J48)</f>
        <v>249461</v>
      </c>
      <c r="K47" s="5">
        <f>SUM('Mountaineer:Charles Town'!K48)</f>
        <v>252402</v>
      </c>
      <c r="L47" s="5">
        <f>SUM('Mountaineer:Charles Town'!L48)</f>
        <v>96925</v>
      </c>
      <c r="M47" s="5">
        <f>SUM('Mountaineer:Charles Town'!M48)</f>
        <v>0</v>
      </c>
      <c r="N47" s="5">
        <f>SUM('Mountaineer:Charles Town'!N48)</f>
        <v>1814.5</v>
      </c>
      <c r="O47" s="5">
        <f>SUM('Mountaineer:Charles Town'!O48)</f>
        <v>90526</v>
      </c>
      <c r="P47" s="5">
        <f>SUM('Mountaineer:Charles Town'!P48)</f>
        <v>660</v>
      </c>
      <c r="Q47" s="5">
        <f>SUM('Mountaineer:Charles Town'!Q48)</f>
        <v>45708.25</v>
      </c>
      <c r="R47" s="5">
        <f>SUM('Mountaineer:Charles Town'!R48)</f>
        <v>129936.75</v>
      </c>
      <c r="S47" s="5">
        <f>SUM('Mountaineer:Charles Town'!S48)</f>
        <v>15942</v>
      </c>
      <c r="T47" s="5">
        <f>SUM('Mountaineer:Charles Town'!T48)</f>
        <v>14110.699999999999</v>
      </c>
      <c r="U47" s="5">
        <f>SUM('Mountaineer:Charles Town'!U48)</f>
        <v>14337</v>
      </c>
      <c r="V47" s="5">
        <f>SUM('Mountaineer:Charles Town'!V48)</f>
        <v>20380</v>
      </c>
      <c r="W47" s="5">
        <f>SUM('Mountaineer:Charles Town'!W48)</f>
        <v>81983</v>
      </c>
      <c r="X47" s="5">
        <f>SUM('Mountaineer:Charles Town'!X48)</f>
        <v>8279</v>
      </c>
      <c r="Y47" s="5">
        <f>SUM('Mountaineer:Charles Town'!Y48)</f>
        <v>66417.5</v>
      </c>
      <c r="Z47" s="5">
        <f>SUM('Mountaineer:Charles Town'!Z48)</f>
        <v>0</v>
      </c>
      <c r="AA47" s="5">
        <f>SUM('Mountaineer:Charles Town'!AA48)</f>
        <v>0</v>
      </c>
      <c r="AB47" s="5">
        <f>SUM('Mountaineer:Charles Town'!AB48)</f>
        <v>2055550.95</v>
      </c>
      <c r="AC47" s="5">
        <f>SUM('Mountaineer:Charles Town'!AC48)</f>
        <v>719442.84</v>
      </c>
    </row>
    <row r="48" spans="1:29" ht="15" customHeight="1" x14ac:dyDescent="0.25">
      <c r="A48" s="12">
        <f t="shared" si="0"/>
        <v>45752</v>
      </c>
      <c r="B48" s="5">
        <f>SUM('Mountaineer:Charles Town'!B49)</f>
        <v>632729.5</v>
      </c>
      <c r="C48" s="5">
        <f>SUM('Mountaineer:Charles Town'!C49)</f>
        <v>52701.5</v>
      </c>
      <c r="D48" s="5">
        <f>SUM('Mountaineer:Charles Town'!D49)</f>
        <v>169514</v>
      </c>
      <c r="E48" s="5">
        <f>SUM('Mountaineer:Charles Town'!E49)</f>
        <v>48806</v>
      </c>
      <c r="F48" s="5">
        <f>SUM('Mountaineer:Charles Town'!F49)</f>
        <v>31321.5</v>
      </c>
      <c r="G48" s="5">
        <f>SUM('Mountaineer:Charles Town'!G49)</f>
        <v>46093</v>
      </c>
      <c r="H48" s="5">
        <f>SUM('Mountaineer:Charles Town'!H49)</f>
        <v>9692</v>
      </c>
      <c r="I48" s="5">
        <f>SUM('Mountaineer:Charles Town'!I49)</f>
        <v>44469</v>
      </c>
      <c r="J48" s="5">
        <f>SUM('Mountaineer:Charles Town'!J49)</f>
        <v>102020</v>
      </c>
      <c r="K48" s="5">
        <f>SUM('Mountaineer:Charles Town'!K49)</f>
        <v>165054.25</v>
      </c>
      <c r="L48" s="5">
        <f>SUM('Mountaineer:Charles Town'!L49)</f>
        <v>71711</v>
      </c>
      <c r="M48" s="5">
        <f>SUM('Mountaineer:Charles Town'!M49)</f>
        <v>0</v>
      </c>
      <c r="N48" s="5">
        <f>SUM('Mountaineer:Charles Town'!N49)</f>
        <v>17706</v>
      </c>
      <c r="O48" s="5">
        <f>SUM('Mountaineer:Charles Town'!O49)</f>
        <v>89339</v>
      </c>
      <c r="P48" s="5">
        <f>SUM('Mountaineer:Charles Town'!P49)</f>
        <v>810</v>
      </c>
      <c r="Q48" s="5">
        <f>SUM('Mountaineer:Charles Town'!Q49)</f>
        <v>44125</v>
      </c>
      <c r="R48" s="5">
        <f>SUM('Mountaineer:Charles Town'!R49)</f>
        <v>193363.25</v>
      </c>
      <c r="S48" s="5">
        <f>SUM('Mountaineer:Charles Town'!S49)</f>
        <v>15084</v>
      </c>
      <c r="T48" s="5">
        <f>SUM('Mountaineer:Charles Town'!T49)</f>
        <v>12675.279999999999</v>
      </c>
      <c r="U48" s="5">
        <f>SUM('Mountaineer:Charles Town'!U49)</f>
        <v>1055</v>
      </c>
      <c r="V48" s="5">
        <f>SUM('Mountaineer:Charles Town'!V49)</f>
        <v>12895.5</v>
      </c>
      <c r="W48" s="5">
        <f>SUM('Mountaineer:Charles Town'!W49)</f>
        <v>-25550.5</v>
      </c>
      <c r="X48" s="5">
        <f>SUM('Mountaineer:Charles Town'!X49)</f>
        <v>40015.5</v>
      </c>
      <c r="Y48" s="5">
        <f>SUM('Mountaineer:Charles Town'!Y49)</f>
        <v>36190</v>
      </c>
      <c r="Z48" s="5">
        <f>SUM('Mountaineer:Charles Town'!Z49)</f>
        <v>0</v>
      </c>
      <c r="AA48" s="5">
        <f>SUM('Mountaineer:Charles Town'!AA49)</f>
        <v>0</v>
      </c>
      <c r="AB48" s="5">
        <f>SUM('Mountaineer:Charles Town'!AB49)</f>
        <v>1811819.78</v>
      </c>
      <c r="AC48" s="5">
        <f>SUM('Mountaineer:Charles Town'!AC49)</f>
        <v>634136.91999999993</v>
      </c>
    </row>
    <row r="49" spans="1:29" ht="15" customHeight="1" x14ac:dyDescent="0.25">
      <c r="A49" s="12">
        <f t="shared" si="0"/>
        <v>45759</v>
      </c>
      <c r="B49" s="5">
        <f>SUM('Mountaineer:Charles Town'!B50)</f>
        <v>484614.85</v>
      </c>
      <c r="C49" s="5">
        <f>SUM('Mountaineer:Charles Town'!C50)</f>
        <v>90519</v>
      </c>
      <c r="D49" s="5">
        <f>SUM('Mountaineer:Charles Town'!D50)</f>
        <v>123791</v>
      </c>
      <c r="E49" s="5">
        <f>SUM('Mountaineer:Charles Town'!E50)</f>
        <v>28895</v>
      </c>
      <c r="F49" s="5">
        <f>SUM('Mountaineer:Charles Town'!F50)</f>
        <v>23135</v>
      </c>
      <c r="G49" s="5">
        <f>SUM('Mountaineer:Charles Town'!G50)</f>
        <v>59398</v>
      </c>
      <c r="H49" s="5">
        <f>SUM('Mountaineer:Charles Town'!H50)</f>
        <v>-396</v>
      </c>
      <c r="I49" s="5">
        <f>SUM('Mountaineer:Charles Town'!I50)</f>
        <v>24966</v>
      </c>
      <c r="J49" s="5">
        <f>SUM('Mountaineer:Charles Town'!J50)</f>
        <v>357907</v>
      </c>
      <c r="K49" s="5">
        <f>SUM('Mountaineer:Charles Town'!K50)</f>
        <v>164921.25</v>
      </c>
      <c r="L49" s="5">
        <f>SUM('Mountaineer:Charles Town'!L50)</f>
        <v>69074</v>
      </c>
      <c r="M49" s="5">
        <f>SUM('Mountaineer:Charles Town'!M50)</f>
        <v>0</v>
      </c>
      <c r="N49" s="5">
        <f>SUM('Mountaineer:Charles Town'!N50)</f>
        <v>19749.75</v>
      </c>
      <c r="O49" s="5">
        <f>SUM('Mountaineer:Charles Town'!O50)</f>
        <v>95166</v>
      </c>
      <c r="P49" s="5">
        <f>SUM('Mountaineer:Charles Town'!P50)</f>
        <v>770</v>
      </c>
      <c r="Q49" s="5">
        <f>SUM('Mountaineer:Charles Town'!Q50)</f>
        <v>59023.75</v>
      </c>
      <c r="R49" s="5">
        <f>SUM('Mountaineer:Charles Town'!R50)</f>
        <v>158518</v>
      </c>
      <c r="S49" s="5">
        <f>SUM('Mountaineer:Charles Town'!S50)</f>
        <v>16404.75</v>
      </c>
      <c r="T49" s="5">
        <f>SUM('Mountaineer:Charles Town'!T50)</f>
        <v>-13954.62</v>
      </c>
      <c r="U49" s="5">
        <f>SUM('Mountaineer:Charles Town'!U50)</f>
        <v>4970</v>
      </c>
      <c r="V49" s="5">
        <f>SUM('Mountaineer:Charles Town'!V50)</f>
        <v>10364</v>
      </c>
      <c r="W49" s="5">
        <f>SUM('Mountaineer:Charles Town'!W50)</f>
        <v>56130.5</v>
      </c>
      <c r="X49" s="5">
        <f>SUM('Mountaineer:Charles Town'!X50)</f>
        <v>36335</v>
      </c>
      <c r="Y49" s="5">
        <f>SUM('Mountaineer:Charles Town'!Y50)</f>
        <v>63787</v>
      </c>
      <c r="Z49" s="5">
        <f>SUM('Mountaineer:Charles Town'!Z50)</f>
        <v>-1470</v>
      </c>
      <c r="AA49" s="5">
        <f>SUM('Mountaineer:Charles Town'!AA50)</f>
        <v>3235</v>
      </c>
      <c r="AB49" s="5">
        <f>SUM('Mountaineer:Charles Town'!AB50)</f>
        <v>1935854.23</v>
      </c>
      <c r="AC49" s="5">
        <f>SUM('Mountaineer:Charles Town'!AC50)</f>
        <v>677548.98</v>
      </c>
    </row>
    <row r="50" spans="1:29" ht="15" customHeight="1" x14ac:dyDescent="0.25">
      <c r="A50" s="12">
        <f t="shared" si="0"/>
        <v>45766</v>
      </c>
      <c r="B50" s="5">
        <f>SUM('Mountaineer:Charles Town'!B51)</f>
        <v>415912</v>
      </c>
      <c r="C50" s="5">
        <f>SUM('Mountaineer:Charles Town'!C51)</f>
        <v>99527</v>
      </c>
      <c r="D50" s="5">
        <f>SUM('Mountaineer:Charles Town'!D51)</f>
        <v>170288</v>
      </c>
      <c r="E50" s="5">
        <f>SUM('Mountaineer:Charles Town'!E51)</f>
        <v>27031</v>
      </c>
      <c r="F50" s="5">
        <f>SUM('Mountaineer:Charles Town'!F51)</f>
        <v>-8238</v>
      </c>
      <c r="G50" s="5">
        <f>SUM('Mountaineer:Charles Town'!G51)</f>
        <v>-42557</v>
      </c>
      <c r="H50" s="5">
        <f>SUM('Mountaineer:Charles Town'!H51)</f>
        <v>14858</v>
      </c>
      <c r="I50" s="5">
        <f>SUM('Mountaineer:Charles Town'!I51)</f>
        <v>36242</v>
      </c>
      <c r="J50" s="5">
        <f>SUM('Mountaineer:Charles Town'!J51)</f>
        <v>238491</v>
      </c>
      <c r="K50" s="5">
        <f>SUM('Mountaineer:Charles Town'!K51)</f>
        <v>206370.5</v>
      </c>
      <c r="L50" s="5">
        <f>SUM('Mountaineer:Charles Town'!L51)</f>
        <v>64522</v>
      </c>
      <c r="M50" s="5">
        <f>SUM('Mountaineer:Charles Town'!M51)</f>
        <v>0</v>
      </c>
      <c r="N50" s="5">
        <f>SUM('Mountaineer:Charles Town'!N51)</f>
        <v>22879</v>
      </c>
      <c r="O50" s="5">
        <f>SUM('Mountaineer:Charles Town'!O51)</f>
        <v>88371</v>
      </c>
      <c r="P50" s="5">
        <f>SUM('Mountaineer:Charles Town'!P51)</f>
        <v>650</v>
      </c>
      <c r="Q50" s="5">
        <f>SUM('Mountaineer:Charles Town'!Q51)</f>
        <v>15333.5</v>
      </c>
      <c r="R50" s="5">
        <f>SUM('Mountaineer:Charles Town'!R51)</f>
        <v>169668</v>
      </c>
      <c r="S50" s="5">
        <f>SUM('Mountaineer:Charles Town'!S51)</f>
        <v>4314.75</v>
      </c>
      <c r="T50" s="5">
        <f>SUM('Mountaineer:Charles Town'!T51)</f>
        <v>11369.529999999999</v>
      </c>
      <c r="U50" s="5">
        <f>SUM('Mountaineer:Charles Town'!U51)</f>
        <v>7716</v>
      </c>
      <c r="V50" s="5">
        <f>SUM('Mountaineer:Charles Town'!V51)</f>
        <v>22001</v>
      </c>
      <c r="W50" s="5">
        <f>SUM('Mountaineer:Charles Town'!W51)</f>
        <v>38030</v>
      </c>
      <c r="X50" s="5">
        <f>SUM('Mountaineer:Charles Town'!X51)</f>
        <v>26779.5</v>
      </c>
      <c r="Y50" s="5">
        <f>SUM('Mountaineer:Charles Town'!Y51)</f>
        <v>97024.5</v>
      </c>
      <c r="Z50" s="5">
        <f>SUM('Mountaineer:Charles Town'!Z51)</f>
        <v>-2876</v>
      </c>
      <c r="AA50" s="5">
        <f>SUM('Mountaineer:Charles Town'!AA51)</f>
        <v>6284</v>
      </c>
      <c r="AB50" s="5">
        <f>SUM('Mountaineer:Charles Town'!AB51)</f>
        <v>1729991.28</v>
      </c>
      <c r="AC50" s="5">
        <f>SUM('Mountaineer:Charles Town'!AC51)</f>
        <v>605496.96</v>
      </c>
    </row>
    <row r="51" spans="1:29" ht="15" customHeight="1" x14ac:dyDescent="0.25">
      <c r="A51" s="12">
        <f t="shared" si="0"/>
        <v>45773</v>
      </c>
      <c r="B51" s="5">
        <f>SUM('Mountaineer:Charles Town'!B52)</f>
        <v>573221.25</v>
      </c>
      <c r="C51" s="5">
        <f>SUM('Mountaineer:Charles Town'!C52)</f>
        <v>-70958.5</v>
      </c>
      <c r="D51" s="5">
        <f>SUM('Mountaineer:Charles Town'!D52)</f>
        <v>67126</v>
      </c>
      <c r="E51" s="5">
        <f>SUM('Mountaineer:Charles Town'!E52)</f>
        <v>42587</v>
      </c>
      <c r="F51" s="5">
        <f>SUM('Mountaineer:Charles Town'!F52)</f>
        <v>33104</v>
      </c>
      <c r="G51" s="5">
        <f>SUM('Mountaineer:Charles Town'!G52)</f>
        <v>70983</v>
      </c>
      <c r="H51" s="5">
        <f>SUM('Mountaineer:Charles Town'!H52)</f>
        <v>-7473</v>
      </c>
      <c r="I51" s="5">
        <f>SUM('Mountaineer:Charles Town'!I52)</f>
        <v>59273</v>
      </c>
      <c r="J51" s="5">
        <f>SUM('Mountaineer:Charles Town'!J52)</f>
        <v>96162.5</v>
      </c>
      <c r="K51" s="5">
        <f>SUM('Mountaineer:Charles Town'!K52)</f>
        <v>171525</v>
      </c>
      <c r="L51" s="5">
        <f>SUM('Mountaineer:Charles Town'!L52)</f>
        <v>73727</v>
      </c>
      <c r="M51" s="5">
        <f>SUM('Mountaineer:Charles Town'!M52)</f>
        <v>0</v>
      </c>
      <c r="N51" s="5">
        <f>SUM('Mountaineer:Charles Town'!N52)</f>
        <v>17574.75</v>
      </c>
      <c r="O51" s="5">
        <f>SUM('Mountaineer:Charles Town'!O52)</f>
        <v>89832</v>
      </c>
      <c r="P51" s="5">
        <f>SUM('Mountaineer:Charles Town'!P52)</f>
        <v>340</v>
      </c>
      <c r="Q51" s="5">
        <f>SUM('Mountaineer:Charles Town'!Q52)</f>
        <v>25932</v>
      </c>
      <c r="R51" s="5">
        <f>SUM('Mountaineer:Charles Town'!R52)</f>
        <v>187519.5</v>
      </c>
      <c r="S51" s="5">
        <f>SUM('Mountaineer:Charles Town'!S52)</f>
        <v>-8307.25</v>
      </c>
      <c r="T51" s="5">
        <f>SUM('Mountaineer:Charles Town'!T52)</f>
        <v>18483.66</v>
      </c>
      <c r="U51" s="5">
        <f>SUM('Mountaineer:Charles Town'!U52)</f>
        <v>25554</v>
      </c>
      <c r="V51" s="5">
        <f>SUM('Mountaineer:Charles Town'!V52)</f>
        <v>26325</v>
      </c>
      <c r="W51" s="5">
        <f>SUM('Mountaineer:Charles Town'!W52)</f>
        <v>72827</v>
      </c>
      <c r="X51" s="5">
        <f>SUM('Mountaineer:Charles Town'!X52)</f>
        <v>28288</v>
      </c>
      <c r="Y51" s="5">
        <f>SUM('Mountaineer:Charles Town'!Y52)</f>
        <v>57736</v>
      </c>
      <c r="Z51" s="5">
        <f>SUM('Mountaineer:Charles Town'!Z52)</f>
        <v>430</v>
      </c>
      <c r="AA51" s="5">
        <f>SUM('Mountaineer:Charles Town'!AA52)</f>
        <v>5393</v>
      </c>
      <c r="AB51" s="5">
        <f>SUM('Mountaineer:Charles Town'!AB52)</f>
        <v>1657204.9100000001</v>
      </c>
      <c r="AC51" s="5">
        <f>SUM('Mountaineer:Charles Town'!AC52)</f>
        <v>580021.72</v>
      </c>
    </row>
    <row r="52" spans="1:29" ht="15" customHeight="1" x14ac:dyDescent="0.25">
      <c r="A52" s="12">
        <f t="shared" si="0"/>
        <v>45780</v>
      </c>
      <c r="B52" s="5">
        <f>SUM('Mountaineer:Charles Town'!B53)</f>
        <v>636081</v>
      </c>
      <c r="C52" s="5">
        <f>SUM('Mountaineer:Charles Town'!C53)</f>
        <v>48883.5</v>
      </c>
      <c r="D52" s="5">
        <f>SUM('Mountaineer:Charles Town'!D53)</f>
        <v>248290</v>
      </c>
      <c r="E52" s="5">
        <f>SUM('Mountaineer:Charles Town'!E53)</f>
        <v>39444</v>
      </c>
      <c r="F52" s="5">
        <f>SUM('Mountaineer:Charles Town'!F53)</f>
        <v>3639</v>
      </c>
      <c r="G52" s="5">
        <f>SUM('Mountaineer:Charles Town'!G53)</f>
        <v>-10069</v>
      </c>
      <c r="H52" s="5">
        <f>SUM('Mountaineer:Charles Town'!H53)</f>
        <v>14209.5</v>
      </c>
      <c r="I52" s="5">
        <f>SUM('Mountaineer:Charles Town'!I53)</f>
        <v>48316</v>
      </c>
      <c r="J52" s="5">
        <f>SUM('Mountaineer:Charles Town'!J53)</f>
        <v>-32142.75</v>
      </c>
      <c r="K52" s="5">
        <f>SUM('Mountaineer:Charles Town'!K53)</f>
        <v>253305.75</v>
      </c>
      <c r="L52" s="5">
        <f>SUM('Mountaineer:Charles Town'!L53)</f>
        <v>107158</v>
      </c>
      <c r="M52" s="5">
        <f>SUM('Mountaineer:Charles Town'!M53)</f>
        <v>0</v>
      </c>
      <c r="N52" s="5">
        <f>SUM('Mountaineer:Charles Town'!N53)</f>
        <v>29541.25</v>
      </c>
      <c r="O52" s="5">
        <f>SUM('Mountaineer:Charles Town'!O53)</f>
        <v>91279</v>
      </c>
      <c r="P52" s="5">
        <f>SUM('Mountaineer:Charles Town'!P53)</f>
        <v>800</v>
      </c>
      <c r="Q52" s="5">
        <f>SUM('Mountaineer:Charles Town'!Q53)</f>
        <v>45616.5</v>
      </c>
      <c r="R52" s="5">
        <f>SUM('Mountaineer:Charles Town'!R53)</f>
        <v>241566</v>
      </c>
      <c r="S52" s="5">
        <f>SUM('Mountaineer:Charles Town'!S53)</f>
        <v>34223.75</v>
      </c>
      <c r="T52" s="5">
        <f>SUM('Mountaineer:Charles Town'!T53)</f>
        <v>19789.080000000002</v>
      </c>
      <c r="U52" s="5">
        <f>SUM('Mountaineer:Charles Town'!U53)</f>
        <v>11619</v>
      </c>
      <c r="V52" s="5">
        <f>SUM('Mountaineer:Charles Town'!V53)</f>
        <v>29600</v>
      </c>
      <c r="W52" s="5">
        <f>SUM('Mountaineer:Charles Town'!W53)</f>
        <v>57655</v>
      </c>
      <c r="X52" s="5">
        <f>SUM('Mountaineer:Charles Town'!X53)</f>
        <v>37796</v>
      </c>
      <c r="Y52" s="5">
        <f>SUM('Mountaineer:Charles Town'!Y53)</f>
        <v>65032.5</v>
      </c>
      <c r="Z52" s="5">
        <f>SUM('Mountaineer:Charles Town'!Z53)</f>
        <v>12992</v>
      </c>
      <c r="AA52" s="5">
        <f>SUM('Mountaineer:Charles Town'!AA53)</f>
        <v>94</v>
      </c>
      <c r="AB52" s="5">
        <f>SUM('Mountaineer:Charles Town'!AB53)</f>
        <v>2034719.08</v>
      </c>
      <c r="AC52" s="5">
        <f>SUM('Mountaineer:Charles Town'!AC53)</f>
        <v>712151.68</v>
      </c>
    </row>
    <row r="53" spans="1:29" ht="15" customHeight="1" x14ac:dyDescent="0.25">
      <c r="A53" s="12">
        <f t="shared" si="0"/>
        <v>45787</v>
      </c>
      <c r="B53" s="5">
        <f>SUM('Mountaineer:Charles Town'!B54)</f>
        <v>603357.1</v>
      </c>
      <c r="C53" s="5">
        <f>SUM('Mountaineer:Charles Town'!C54)</f>
        <v>13331.5</v>
      </c>
      <c r="D53" s="5">
        <f>SUM('Mountaineer:Charles Town'!D54)</f>
        <v>60025</v>
      </c>
      <c r="E53" s="5">
        <f>SUM('Mountaineer:Charles Town'!E54)</f>
        <v>34316</v>
      </c>
      <c r="F53" s="5">
        <f>SUM('Mountaineer:Charles Town'!F54)</f>
        <v>28901</v>
      </c>
      <c r="G53" s="5">
        <f>SUM('Mountaineer:Charles Town'!G54)</f>
        <v>66708</v>
      </c>
      <c r="H53" s="5">
        <f>SUM('Mountaineer:Charles Town'!H54)</f>
        <v>16459</v>
      </c>
      <c r="I53" s="5">
        <f>SUM('Mountaineer:Charles Town'!I54)</f>
        <v>31296</v>
      </c>
      <c r="J53" s="5">
        <f>SUM('Mountaineer:Charles Town'!J54)</f>
        <v>186907.75</v>
      </c>
      <c r="K53" s="5">
        <f>SUM('Mountaineer:Charles Town'!K54)</f>
        <v>138828</v>
      </c>
      <c r="L53" s="5">
        <f>SUM('Mountaineer:Charles Town'!L54)</f>
        <v>68551</v>
      </c>
      <c r="M53" s="5">
        <f>SUM('Mountaineer:Charles Town'!M54)</f>
        <v>0</v>
      </c>
      <c r="N53" s="5">
        <f>SUM('Mountaineer:Charles Town'!N54)</f>
        <v>5418.75</v>
      </c>
      <c r="O53" s="5">
        <f>SUM('Mountaineer:Charles Town'!O54)</f>
        <v>81553</v>
      </c>
      <c r="P53" s="5">
        <f>SUM('Mountaineer:Charles Town'!P54)</f>
        <v>800</v>
      </c>
      <c r="Q53" s="5">
        <f>SUM('Mountaineer:Charles Town'!Q54)</f>
        <v>21816.25</v>
      </c>
      <c r="R53" s="5">
        <f>SUM('Mountaineer:Charles Town'!R54)</f>
        <v>137604.75</v>
      </c>
      <c r="S53" s="5">
        <f>SUM('Mountaineer:Charles Town'!S54)</f>
        <v>1985.75</v>
      </c>
      <c r="T53" s="5">
        <f>SUM('Mountaineer:Charles Town'!T54)</f>
        <v>46001.320000000007</v>
      </c>
      <c r="U53" s="5">
        <f>SUM('Mountaineer:Charles Town'!U54)</f>
        <v>-824</v>
      </c>
      <c r="V53" s="5">
        <f>SUM('Mountaineer:Charles Town'!V54)</f>
        <v>14401</v>
      </c>
      <c r="W53" s="5">
        <f>SUM('Mountaineer:Charles Town'!W54)</f>
        <v>55738</v>
      </c>
      <c r="X53" s="5">
        <f>SUM('Mountaineer:Charles Town'!X54)</f>
        <v>28219.5</v>
      </c>
      <c r="Y53" s="5">
        <f>SUM('Mountaineer:Charles Town'!Y54)</f>
        <v>43876</v>
      </c>
      <c r="Z53" s="5">
        <f>SUM('Mountaineer:Charles Town'!Z54)</f>
        <v>-13900</v>
      </c>
      <c r="AA53" s="5">
        <f>SUM('Mountaineer:Charles Town'!AA54)</f>
        <v>-1107</v>
      </c>
      <c r="AB53" s="5">
        <f>SUM('Mountaineer:Charles Town'!AB54)</f>
        <v>1670263.67</v>
      </c>
      <c r="AC53" s="5">
        <f>SUM('Mountaineer:Charles Town'!AC54)</f>
        <v>584592.29</v>
      </c>
    </row>
    <row r="54" spans="1:29" ht="15" customHeight="1" x14ac:dyDescent="0.25">
      <c r="A54" s="12">
        <f t="shared" si="0"/>
        <v>45794</v>
      </c>
      <c r="B54" s="5">
        <f>SUM('Mountaineer:Charles Town'!B55)</f>
        <v>607079</v>
      </c>
      <c r="C54" s="5">
        <f>SUM('Mountaineer:Charles Town'!C55)</f>
        <v>67642.5</v>
      </c>
      <c r="D54" s="5">
        <f>SUM('Mountaineer:Charles Town'!D55)</f>
        <v>299275</v>
      </c>
      <c r="E54" s="5">
        <f>SUM('Mountaineer:Charles Town'!E55)</f>
        <v>59005</v>
      </c>
      <c r="F54" s="5">
        <f>SUM('Mountaineer:Charles Town'!F55)</f>
        <v>37941</v>
      </c>
      <c r="G54" s="5">
        <f>SUM('Mountaineer:Charles Town'!G55)</f>
        <v>35756</v>
      </c>
      <c r="H54" s="5">
        <f>SUM('Mountaineer:Charles Town'!H55)</f>
        <v>16044</v>
      </c>
      <c r="I54" s="5">
        <f>SUM('Mountaineer:Charles Town'!I55)</f>
        <v>37085</v>
      </c>
      <c r="J54" s="5">
        <f>SUM('Mountaineer:Charles Town'!J55)</f>
        <v>-34303</v>
      </c>
      <c r="K54" s="5">
        <f>SUM('Mountaineer:Charles Town'!K55)</f>
        <v>104550.25</v>
      </c>
      <c r="L54" s="5">
        <f>SUM('Mountaineer:Charles Town'!L55)</f>
        <v>42525</v>
      </c>
      <c r="M54" s="5">
        <f>SUM('Mountaineer:Charles Town'!M55)</f>
        <v>0</v>
      </c>
      <c r="N54" s="5">
        <f>SUM('Mountaineer:Charles Town'!N55)</f>
        <v>21768.75</v>
      </c>
      <c r="O54" s="5">
        <f>SUM('Mountaineer:Charles Town'!O55)</f>
        <v>82218</v>
      </c>
      <c r="P54" s="5">
        <f>SUM('Mountaineer:Charles Town'!P55)</f>
        <v>510</v>
      </c>
      <c r="Q54" s="5">
        <f>SUM('Mountaineer:Charles Town'!Q55)</f>
        <v>60001</v>
      </c>
      <c r="R54" s="5">
        <f>SUM('Mountaineer:Charles Town'!R55)</f>
        <v>156681</v>
      </c>
      <c r="S54" s="5">
        <f>SUM('Mountaineer:Charles Town'!S55)</f>
        <v>10899.5</v>
      </c>
      <c r="T54" s="5">
        <f>SUM('Mountaineer:Charles Town'!T55)</f>
        <v>20121.939999999999</v>
      </c>
      <c r="U54" s="5">
        <f>SUM('Mountaineer:Charles Town'!U55)</f>
        <v>-265.5</v>
      </c>
      <c r="V54" s="5">
        <f>SUM('Mountaineer:Charles Town'!V55)</f>
        <v>22021</v>
      </c>
      <c r="W54" s="5">
        <f>SUM('Mountaineer:Charles Town'!W55)</f>
        <v>83509</v>
      </c>
      <c r="X54" s="5">
        <f>SUM('Mountaineer:Charles Town'!X55)</f>
        <v>-212</v>
      </c>
      <c r="Y54" s="5">
        <f>SUM('Mountaineer:Charles Town'!Y55)</f>
        <v>71012</v>
      </c>
      <c r="Z54" s="5">
        <f>SUM('Mountaineer:Charles Town'!Z55)</f>
        <v>13112</v>
      </c>
      <c r="AA54" s="5">
        <f>SUM('Mountaineer:Charles Town'!AA55)</f>
        <v>4564</v>
      </c>
      <c r="AB54" s="5">
        <f>SUM('Mountaineer:Charles Town'!AB55)</f>
        <v>1818540.44</v>
      </c>
      <c r="AC54" s="5">
        <f>SUM('Mountaineer:Charles Town'!AC55)</f>
        <v>636489.15999999992</v>
      </c>
    </row>
    <row r="55" spans="1:29" ht="15" customHeight="1" x14ac:dyDescent="0.25">
      <c r="A55" s="12">
        <f t="shared" si="0"/>
        <v>45801</v>
      </c>
      <c r="B55" s="5">
        <f>SUM('Mountaineer:Charles Town'!B56)</f>
        <v>472997.5</v>
      </c>
      <c r="C55" s="5">
        <f>SUM('Mountaineer:Charles Town'!C56)</f>
        <v>116206</v>
      </c>
      <c r="D55" s="5">
        <f>SUM('Mountaineer:Charles Town'!D56)</f>
        <v>187649</v>
      </c>
      <c r="E55" s="5">
        <f>SUM('Mountaineer:Charles Town'!E56)</f>
        <v>62563</v>
      </c>
      <c r="F55" s="5">
        <f>SUM('Mountaineer:Charles Town'!F56)</f>
        <v>18938</v>
      </c>
      <c r="G55" s="5">
        <f>SUM('Mountaineer:Charles Town'!G56)</f>
        <v>69955</v>
      </c>
      <c r="H55" s="5">
        <f>SUM('Mountaineer:Charles Town'!H56)</f>
        <v>19729</v>
      </c>
      <c r="I55" s="5">
        <f>SUM('Mountaineer:Charles Town'!I56)</f>
        <v>34588</v>
      </c>
      <c r="J55" s="5">
        <f>SUM('Mountaineer:Charles Town'!J56)</f>
        <v>78779</v>
      </c>
      <c r="K55" s="5">
        <f>SUM('Mountaineer:Charles Town'!K56)</f>
        <v>135885.25</v>
      </c>
      <c r="L55" s="5">
        <f>SUM('Mountaineer:Charles Town'!L56)</f>
        <v>89135</v>
      </c>
      <c r="M55" s="5">
        <f>SUM('Mountaineer:Charles Town'!M56)</f>
        <v>0</v>
      </c>
      <c r="N55" s="5">
        <f>SUM('Mountaineer:Charles Town'!N56)</f>
        <v>25535.75</v>
      </c>
      <c r="O55" s="5">
        <f>SUM('Mountaineer:Charles Town'!O56)</f>
        <v>87708</v>
      </c>
      <c r="P55" s="5">
        <f>SUM('Mountaineer:Charles Town'!P56)</f>
        <v>560</v>
      </c>
      <c r="Q55" s="5">
        <f>SUM('Mountaineer:Charles Town'!Q56)</f>
        <v>45794</v>
      </c>
      <c r="R55" s="5">
        <f>SUM('Mountaineer:Charles Town'!R56)</f>
        <v>115265.25</v>
      </c>
      <c r="S55" s="5">
        <f>SUM('Mountaineer:Charles Town'!S56)</f>
        <v>11497</v>
      </c>
      <c r="T55" s="5">
        <f>SUM('Mountaineer:Charles Town'!T56)</f>
        <v>17426.849999999999</v>
      </c>
      <c r="U55" s="5">
        <f>SUM('Mountaineer:Charles Town'!U56)</f>
        <v>21797.5</v>
      </c>
      <c r="V55" s="5">
        <f>SUM('Mountaineer:Charles Town'!V56)</f>
        <v>21108</v>
      </c>
      <c r="W55" s="5">
        <f>SUM('Mountaineer:Charles Town'!W56)</f>
        <v>41128</v>
      </c>
      <c r="X55" s="5">
        <f>SUM('Mountaineer:Charles Town'!X56)</f>
        <v>24134</v>
      </c>
      <c r="Y55" s="5">
        <f>SUM('Mountaineer:Charles Town'!Y56)</f>
        <v>62526</v>
      </c>
      <c r="Z55" s="5">
        <f>SUM('Mountaineer:Charles Town'!Z56)</f>
        <v>-1061</v>
      </c>
      <c r="AA55" s="5">
        <f>SUM('Mountaineer:Charles Town'!AA56)</f>
        <v>3548</v>
      </c>
      <c r="AB55" s="5">
        <f>SUM('Mountaineer:Charles Town'!AB56)</f>
        <v>1763392.1</v>
      </c>
      <c r="AC55" s="5">
        <f>SUM('Mountaineer:Charles Town'!AC56)</f>
        <v>617187.24</v>
      </c>
    </row>
    <row r="56" spans="1:29" ht="15" customHeight="1" x14ac:dyDescent="0.25">
      <c r="A56" s="12">
        <f t="shared" si="0"/>
        <v>45808</v>
      </c>
      <c r="B56" s="5">
        <f>SUM('Mountaineer:Charles Town'!B57)</f>
        <v>664771.5</v>
      </c>
      <c r="C56" s="5">
        <f>SUM('Mountaineer:Charles Town'!C57)</f>
        <v>153402</v>
      </c>
      <c r="D56" s="5">
        <f>SUM('Mountaineer:Charles Town'!D57)</f>
        <v>264078</v>
      </c>
      <c r="E56" s="5">
        <f>SUM('Mountaineer:Charles Town'!E57)</f>
        <v>26622</v>
      </c>
      <c r="F56" s="5">
        <f>SUM('Mountaineer:Charles Town'!F57)</f>
        <v>37811</v>
      </c>
      <c r="G56" s="5">
        <f>SUM('Mountaineer:Charles Town'!G57)</f>
        <v>73343</v>
      </c>
      <c r="H56" s="5">
        <f>SUM('Mountaineer:Charles Town'!H57)</f>
        <v>20067</v>
      </c>
      <c r="I56" s="5">
        <f>SUM('Mountaineer:Charles Town'!I57)</f>
        <v>18632</v>
      </c>
      <c r="J56" s="5">
        <f>SUM('Mountaineer:Charles Town'!J57)</f>
        <v>214086</v>
      </c>
      <c r="K56" s="5">
        <f>SUM('Mountaineer:Charles Town'!K57)</f>
        <v>103266.25</v>
      </c>
      <c r="L56" s="5">
        <f>SUM('Mountaineer:Charles Town'!L57)</f>
        <v>88168</v>
      </c>
      <c r="M56" s="5">
        <f>SUM('Mountaineer:Charles Town'!M57)</f>
        <v>0</v>
      </c>
      <c r="N56" s="5">
        <f>SUM('Mountaineer:Charles Town'!N57)</f>
        <v>14654.5</v>
      </c>
      <c r="O56" s="5">
        <f>SUM('Mountaineer:Charles Town'!O57)</f>
        <v>105915</v>
      </c>
      <c r="P56" s="5">
        <f>SUM('Mountaineer:Charles Town'!P57)</f>
        <v>8720</v>
      </c>
      <c r="Q56" s="5">
        <f>SUM('Mountaineer:Charles Town'!Q57)</f>
        <v>72299</v>
      </c>
      <c r="R56" s="5">
        <f>SUM('Mountaineer:Charles Town'!R57)</f>
        <v>232921.25</v>
      </c>
      <c r="S56" s="5">
        <f>SUM('Mountaineer:Charles Town'!S57)</f>
        <v>8126.75</v>
      </c>
      <c r="T56" s="5">
        <f>SUM('Mountaineer:Charles Town'!T57)</f>
        <v>19822.759999999998</v>
      </c>
      <c r="U56" s="5">
        <f>SUM('Mountaineer:Charles Town'!U57)</f>
        <v>15917</v>
      </c>
      <c r="V56" s="5">
        <f>SUM('Mountaineer:Charles Town'!V57)</f>
        <v>15246</v>
      </c>
      <c r="W56" s="5">
        <f>SUM('Mountaineer:Charles Town'!W57)</f>
        <v>46433</v>
      </c>
      <c r="X56" s="5">
        <f>SUM('Mountaineer:Charles Town'!X57)</f>
        <v>33251.5</v>
      </c>
      <c r="Y56" s="5">
        <f>SUM('Mountaineer:Charles Town'!Y57)</f>
        <v>73253</v>
      </c>
      <c r="Z56" s="5">
        <f>SUM('Mountaineer:Charles Town'!Z57)</f>
        <v>11343</v>
      </c>
      <c r="AA56" s="5">
        <f>SUM('Mountaineer:Charles Town'!AA57)</f>
        <v>1402</v>
      </c>
      <c r="AB56" s="5">
        <f>SUM('Mountaineer:Charles Town'!AB57)</f>
        <v>2323551.5099999998</v>
      </c>
      <c r="AC56" s="5">
        <f>SUM('Mountaineer:Charles Town'!AC57)</f>
        <v>813243.04</v>
      </c>
    </row>
    <row r="57" spans="1:29" ht="15" customHeight="1" x14ac:dyDescent="0.25">
      <c r="A57" s="12">
        <f t="shared" si="0"/>
        <v>45815</v>
      </c>
      <c r="B57" s="5">
        <f>SUM('Mountaineer:Charles Town'!B58)</f>
        <v>542467.5</v>
      </c>
      <c r="C57" s="5">
        <f>SUM('Mountaineer:Charles Town'!C58)</f>
        <v>-146689.5</v>
      </c>
      <c r="D57" s="5">
        <f>SUM('Mountaineer:Charles Town'!D58)</f>
        <v>62838.64</v>
      </c>
      <c r="E57" s="5">
        <f>SUM('Mountaineer:Charles Town'!E58)</f>
        <v>12979</v>
      </c>
      <c r="F57" s="5">
        <f>SUM('Mountaineer:Charles Town'!F58)</f>
        <v>19526</v>
      </c>
      <c r="G57" s="5">
        <f>SUM('Mountaineer:Charles Town'!G58)</f>
        <v>32567</v>
      </c>
      <c r="H57" s="5">
        <f>SUM('Mountaineer:Charles Town'!H58)</f>
        <v>17085</v>
      </c>
      <c r="I57" s="5">
        <f>SUM('Mountaineer:Charles Town'!I58)</f>
        <v>24125</v>
      </c>
      <c r="J57" s="5">
        <f>SUM('Mountaineer:Charles Town'!J58)</f>
        <v>207445</v>
      </c>
      <c r="K57" s="5">
        <f>SUM('Mountaineer:Charles Town'!K58)</f>
        <v>297352.75</v>
      </c>
      <c r="L57" s="5">
        <f>SUM('Mountaineer:Charles Town'!L58)</f>
        <v>53259</v>
      </c>
      <c r="M57" s="5">
        <f>SUM('Mountaineer:Charles Town'!M58)</f>
        <v>0</v>
      </c>
      <c r="N57" s="5">
        <f>SUM('Mountaineer:Charles Town'!N58)</f>
        <v>15897.75</v>
      </c>
      <c r="O57" s="5">
        <f>SUM('Mountaineer:Charles Town'!O58)</f>
        <v>88361</v>
      </c>
      <c r="P57" s="5">
        <f>SUM('Mountaineer:Charles Town'!P58)</f>
        <v>740</v>
      </c>
      <c r="Q57" s="5">
        <f>SUM('Mountaineer:Charles Town'!Q58)</f>
        <v>40808</v>
      </c>
      <c r="R57" s="5">
        <f>SUM('Mountaineer:Charles Town'!R58)</f>
        <v>202569.75</v>
      </c>
      <c r="S57" s="5">
        <f>SUM('Mountaineer:Charles Town'!S58)</f>
        <v>10808.75</v>
      </c>
      <c r="T57" s="5">
        <f>SUM('Mountaineer:Charles Town'!T58)</f>
        <v>34919.78</v>
      </c>
      <c r="U57" s="5">
        <f>SUM('Mountaineer:Charles Town'!U58)</f>
        <v>10792</v>
      </c>
      <c r="V57" s="5">
        <f>SUM('Mountaineer:Charles Town'!V58)</f>
        <v>3994</v>
      </c>
      <c r="W57" s="5">
        <f>SUM('Mountaineer:Charles Town'!W58)</f>
        <v>49159</v>
      </c>
      <c r="X57" s="5">
        <f>SUM('Mountaineer:Charles Town'!X58)</f>
        <v>22769</v>
      </c>
      <c r="Y57" s="5">
        <f>SUM('Mountaineer:Charles Town'!Y58)</f>
        <v>100655.5</v>
      </c>
      <c r="Z57" s="5">
        <f>SUM('Mountaineer:Charles Town'!Z58)</f>
        <v>13660</v>
      </c>
      <c r="AA57" s="5">
        <f>SUM('Mountaineer:Charles Town'!AA58)</f>
        <v>5542</v>
      </c>
      <c r="AB57" s="5">
        <f>SUM('Mountaineer:Charles Town'!AB58)</f>
        <v>1723631.92</v>
      </c>
      <c r="AC57" s="5">
        <f>SUM('Mountaineer:Charles Town'!AC58)</f>
        <v>603271.16999999993</v>
      </c>
    </row>
    <row r="58" spans="1:29" ht="15" customHeight="1" x14ac:dyDescent="0.25">
      <c r="A58" s="12">
        <f t="shared" si="0"/>
        <v>45822</v>
      </c>
      <c r="B58" s="5">
        <f>SUM('Mountaineer:Charles Town'!B59)</f>
        <v>558262.75</v>
      </c>
      <c r="C58" s="5">
        <f>SUM('Mountaineer:Charles Town'!C59)</f>
        <v>123093.5</v>
      </c>
      <c r="D58" s="5">
        <f>SUM('Mountaineer:Charles Town'!D59)</f>
        <v>70994</v>
      </c>
      <c r="E58" s="5">
        <f>SUM('Mountaineer:Charles Town'!E59)</f>
        <v>5671</v>
      </c>
      <c r="F58" s="5">
        <f>SUM('Mountaineer:Charles Town'!F59)</f>
        <v>28585</v>
      </c>
      <c r="G58" s="5">
        <f>SUM('Mountaineer:Charles Town'!G59)</f>
        <v>53075</v>
      </c>
      <c r="H58" s="5">
        <f>SUM('Mountaineer:Charles Town'!H59)</f>
        <v>7873</v>
      </c>
      <c r="I58" s="5">
        <f>SUM('Mountaineer:Charles Town'!I59)</f>
        <v>39800</v>
      </c>
      <c r="J58" s="5">
        <f>SUM('Mountaineer:Charles Town'!J59)</f>
        <v>17627</v>
      </c>
      <c r="K58" s="5">
        <f>SUM('Mountaineer:Charles Town'!K59)</f>
        <v>142115</v>
      </c>
      <c r="L58" s="5">
        <f>SUM('Mountaineer:Charles Town'!L59)</f>
        <v>50115</v>
      </c>
      <c r="M58" s="5">
        <f>SUM('Mountaineer:Charles Town'!M59)</f>
        <v>0</v>
      </c>
      <c r="N58" s="5">
        <f>SUM('Mountaineer:Charles Town'!N59)</f>
        <v>21172.5</v>
      </c>
      <c r="O58" s="5">
        <f>SUM('Mountaineer:Charles Town'!O59)</f>
        <v>94727</v>
      </c>
      <c r="P58" s="5">
        <f>SUM('Mountaineer:Charles Town'!P59)</f>
        <v>740</v>
      </c>
      <c r="Q58" s="5">
        <f>SUM('Mountaineer:Charles Town'!Q59)</f>
        <v>53547</v>
      </c>
      <c r="R58" s="5">
        <f>SUM('Mountaineer:Charles Town'!R59)</f>
        <v>128895.5</v>
      </c>
      <c r="S58" s="5">
        <f>SUM('Mountaineer:Charles Town'!S59)</f>
        <v>1201.5</v>
      </c>
      <c r="T58" s="5">
        <f>SUM('Mountaineer:Charles Town'!T59)</f>
        <v>11522.49</v>
      </c>
      <c r="U58" s="5">
        <f>SUM('Mountaineer:Charles Town'!U59)</f>
        <v>14464.5</v>
      </c>
      <c r="V58" s="5">
        <f>SUM('Mountaineer:Charles Town'!V59)</f>
        <v>-167161.31</v>
      </c>
      <c r="W58" s="5">
        <f>SUM('Mountaineer:Charles Town'!W59)</f>
        <v>39840.5</v>
      </c>
      <c r="X58" s="5">
        <f>SUM('Mountaineer:Charles Town'!X59)</f>
        <v>27292.5</v>
      </c>
      <c r="Y58" s="5">
        <f>SUM('Mountaineer:Charles Town'!Y59)</f>
        <v>27773.5</v>
      </c>
      <c r="Z58" s="5">
        <f>SUM('Mountaineer:Charles Town'!Z59)</f>
        <v>1018</v>
      </c>
      <c r="AA58" s="5">
        <f>SUM('Mountaineer:Charles Town'!AA59)</f>
        <v>3816</v>
      </c>
      <c r="AB58" s="5">
        <f>SUM('Mountaineer:Charles Town'!AB59)</f>
        <v>1356060.93</v>
      </c>
      <c r="AC58" s="5">
        <f>SUM('Mountaineer:Charles Town'!AC59)</f>
        <v>474621.32999999996</v>
      </c>
    </row>
    <row r="59" spans="1:29" ht="15" customHeight="1" x14ac:dyDescent="0.25">
      <c r="A59" s="12">
        <f t="shared" si="0"/>
        <v>45829</v>
      </c>
      <c r="B59" s="5">
        <f>SUM('Mountaineer:Charles Town'!B60)</f>
        <v>535396.75</v>
      </c>
      <c r="C59" s="5">
        <f>SUM('Mountaineer:Charles Town'!C60)</f>
        <v>167285</v>
      </c>
      <c r="D59" s="5">
        <f>SUM('Mountaineer:Charles Town'!D60)</f>
        <v>168184</v>
      </c>
      <c r="E59" s="5">
        <f>SUM('Mountaineer:Charles Town'!E60)</f>
        <v>40317</v>
      </c>
      <c r="F59" s="5">
        <f>SUM('Mountaineer:Charles Town'!F60)</f>
        <v>16770</v>
      </c>
      <c r="G59" s="5">
        <f>SUM('Mountaineer:Charles Town'!G60)</f>
        <v>9890</v>
      </c>
      <c r="H59" s="5">
        <f>SUM('Mountaineer:Charles Town'!H60)</f>
        <v>7007</v>
      </c>
      <c r="I59" s="5">
        <f>SUM('Mountaineer:Charles Town'!I60)</f>
        <v>13500</v>
      </c>
      <c r="J59" s="5">
        <f>SUM('Mountaineer:Charles Town'!J60)</f>
        <v>249066</v>
      </c>
      <c r="K59" s="5">
        <f>SUM('Mountaineer:Charles Town'!K60)</f>
        <v>219468.75</v>
      </c>
      <c r="L59" s="5">
        <f>SUM('Mountaineer:Charles Town'!L60)</f>
        <v>82071</v>
      </c>
      <c r="M59" s="5">
        <f>SUM('Mountaineer:Charles Town'!M60)</f>
        <v>0</v>
      </c>
      <c r="N59" s="5">
        <f>SUM('Mountaineer:Charles Town'!N60)</f>
        <v>7742.5</v>
      </c>
      <c r="O59" s="5">
        <f>SUM('Mountaineer:Charles Town'!O60)</f>
        <v>91717</v>
      </c>
      <c r="P59" s="5">
        <f>SUM('Mountaineer:Charles Town'!P60)</f>
        <v>560</v>
      </c>
      <c r="Q59" s="5">
        <f>SUM('Mountaineer:Charles Town'!Q60)</f>
        <v>45552</v>
      </c>
      <c r="R59" s="5">
        <f>SUM('Mountaineer:Charles Town'!R60)</f>
        <v>148346.75</v>
      </c>
      <c r="S59" s="5">
        <f>SUM('Mountaineer:Charles Town'!S60)</f>
        <v>7959.75</v>
      </c>
      <c r="T59" s="5">
        <f>SUM('Mountaineer:Charles Town'!T60)</f>
        <v>10700.13</v>
      </c>
      <c r="U59" s="5">
        <f>SUM('Mountaineer:Charles Town'!U60)</f>
        <v>8372</v>
      </c>
      <c r="V59" s="5">
        <f>SUM('Mountaineer:Charles Town'!V60)</f>
        <v>12176</v>
      </c>
      <c r="W59" s="5">
        <f>SUM('Mountaineer:Charles Town'!W60)</f>
        <v>60609.5</v>
      </c>
      <c r="X59" s="5">
        <f>SUM('Mountaineer:Charles Town'!X60)</f>
        <v>-15180</v>
      </c>
      <c r="Y59" s="5">
        <f>SUM('Mountaineer:Charles Town'!Y60)</f>
        <v>82178.5</v>
      </c>
      <c r="Z59" s="5">
        <f>SUM('Mountaineer:Charles Town'!Z60)</f>
        <v>26822</v>
      </c>
      <c r="AA59" s="5">
        <f>SUM('Mountaineer:Charles Town'!AA60)</f>
        <v>-4068</v>
      </c>
      <c r="AB59" s="5">
        <f>SUM('Mountaineer:Charles Town'!AB60)</f>
        <v>1992443.63</v>
      </c>
      <c r="AC59" s="5">
        <f>SUM('Mountaineer:Charles Town'!AC60)</f>
        <v>697355.28</v>
      </c>
    </row>
    <row r="60" spans="1:29" ht="15" customHeight="1" x14ac:dyDescent="0.25">
      <c r="A60" s="12">
        <f t="shared" si="0"/>
        <v>45836</v>
      </c>
      <c r="B60" s="5">
        <f>SUM('Mountaineer:Charles Town'!B61)</f>
        <v>458387.75</v>
      </c>
      <c r="C60" s="5">
        <f>SUM('Mountaineer:Charles Town'!C61)</f>
        <v>122919.5</v>
      </c>
      <c r="D60" s="5">
        <f>SUM('Mountaineer:Charles Town'!D61)</f>
        <v>183580</v>
      </c>
      <c r="E60" s="5">
        <f>SUM('Mountaineer:Charles Town'!E61)</f>
        <v>38398</v>
      </c>
      <c r="F60" s="5">
        <f>SUM('Mountaineer:Charles Town'!F61)</f>
        <v>28824</v>
      </c>
      <c r="G60" s="5">
        <f>SUM('Mountaineer:Charles Town'!G61)</f>
        <v>58230</v>
      </c>
      <c r="H60" s="5">
        <f>SUM('Mountaineer:Charles Town'!H61)</f>
        <v>29476</v>
      </c>
      <c r="I60" s="5">
        <f>SUM('Mountaineer:Charles Town'!I61)</f>
        <v>51919</v>
      </c>
      <c r="J60" s="5">
        <f>SUM('Mountaineer:Charles Town'!J61)</f>
        <v>230803</v>
      </c>
      <c r="K60" s="5">
        <f>SUM('Mountaineer:Charles Town'!K61)</f>
        <v>53486.25</v>
      </c>
      <c r="L60" s="5">
        <f>SUM('Mountaineer:Charles Town'!L61)</f>
        <v>58632</v>
      </c>
      <c r="M60" s="5">
        <f>SUM('Mountaineer:Charles Town'!M61)</f>
        <v>0</v>
      </c>
      <c r="N60" s="5">
        <f>SUM('Mountaineer:Charles Town'!N61)</f>
        <v>17031.75</v>
      </c>
      <c r="O60" s="5">
        <f>SUM('Mountaineer:Charles Town'!O61)</f>
        <v>95427</v>
      </c>
      <c r="P60" s="5">
        <f>SUM('Mountaineer:Charles Town'!P61)</f>
        <v>700</v>
      </c>
      <c r="Q60" s="5">
        <f>SUM('Mountaineer:Charles Town'!Q61)</f>
        <v>46905.5</v>
      </c>
      <c r="R60" s="5">
        <f>SUM('Mountaineer:Charles Town'!R61)</f>
        <v>139373.75</v>
      </c>
      <c r="S60" s="5">
        <f>SUM('Mountaineer:Charles Town'!S61)</f>
        <v>24050.75</v>
      </c>
      <c r="T60" s="5">
        <f>SUM('Mountaineer:Charles Town'!T61)</f>
        <v>17669.95</v>
      </c>
      <c r="U60" s="5">
        <f>SUM('Mountaineer:Charles Town'!U61)</f>
        <v>9452</v>
      </c>
      <c r="V60" s="5">
        <f>SUM('Mountaineer:Charles Town'!V61)</f>
        <v>17735</v>
      </c>
      <c r="W60" s="5">
        <f>SUM('Mountaineer:Charles Town'!W61)</f>
        <v>58686.5</v>
      </c>
      <c r="X60" s="5">
        <f>SUM('Mountaineer:Charles Town'!X61)</f>
        <v>-21540.5</v>
      </c>
      <c r="Y60" s="5">
        <f>SUM('Mountaineer:Charles Town'!Y61)</f>
        <v>55696.5</v>
      </c>
      <c r="Z60" s="5">
        <f>SUM('Mountaineer:Charles Town'!Z61)</f>
        <v>6987.5</v>
      </c>
      <c r="AA60" s="5">
        <f>SUM('Mountaineer:Charles Town'!AA61)</f>
        <v>4011</v>
      </c>
      <c r="AB60" s="5">
        <f>SUM('Mountaineer:Charles Town'!AB61)</f>
        <v>1786842.2</v>
      </c>
      <c r="AC60" s="5">
        <f>SUM('Mountaineer:Charles Town'!AC61)</f>
        <v>625394.77</v>
      </c>
    </row>
    <row r="61" spans="1:29" x14ac:dyDescent="0.25">
      <c r="A61" s="11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</row>
    <row r="62" spans="1:29" ht="15" customHeight="1" thickBot="1" x14ac:dyDescent="0.3">
      <c r="B62" s="6">
        <f t="shared" ref="B62:AC62" si="1">SUM(B9:B61)</f>
        <v>27504025.270000007</v>
      </c>
      <c r="C62" s="6">
        <f t="shared" si="1"/>
        <v>4078956</v>
      </c>
      <c r="D62" s="6">
        <f t="shared" si="1"/>
        <v>8227609.6399999997</v>
      </c>
      <c r="E62" s="6">
        <f t="shared" si="1"/>
        <v>1506399.5</v>
      </c>
      <c r="F62" s="6">
        <f t="shared" si="1"/>
        <v>1244724</v>
      </c>
      <c r="G62" s="6">
        <f t="shared" si="1"/>
        <v>2280066.5</v>
      </c>
      <c r="H62" s="6">
        <f t="shared" si="1"/>
        <v>726925.5</v>
      </c>
      <c r="I62" s="6">
        <f t="shared" si="1"/>
        <v>1878515</v>
      </c>
      <c r="J62" s="6">
        <f t="shared" si="1"/>
        <v>6549450.5499999998</v>
      </c>
      <c r="K62" s="6">
        <f t="shared" si="1"/>
        <v>8932754.3000000007</v>
      </c>
      <c r="L62" s="6">
        <f t="shared" si="1"/>
        <v>2905851</v>
      </c>
      <c r="M62" s="6">
        <f t="shared" si="1"/>
        <v>302054</v>
      </c>
      <c r="N62" s="6">
        <f t="shared" si="1"/>
        <v>528352.5</v>
      </c>
      <c r="O62" s="6">
        <f t="shared" si="1"/>
        <v>4644436</v>
      </c>
      <c r="P62" s="6">
        <f t="shared" si="1"/>
        <v>58485</v>
      </c>
      <c r="Q62" s="6">
        <f t="shared" si="1"/>
        <v>2231928.2599999998</v>
      </c>
      <c r="R62" s="6">
        <f t="shared" si="1"/>
        <v>9626896</v>
      </c>
      <c r="S62" s="6">
        <f t="shared" si="1"/>
        <v>601479</v>
      </c>
      <c r="T62" s="6">
        <f t="shared" si="1"/>
        <v>839066.04</v>
      </c>
      <c r="U62" s="6">
        <f t="shared" si="1"/>
        <v>493439.52</v>
      </c>
      <c r="V62" s="6">
        <f t="shared" si="1"/>
        <v>805524.69</v>
      </c>
      <c r="W62" s="6">
        <f t="shared" si="1"/>
        <v>3237134</v>
      </c>
      <c r="X62" s="6">
        <f t="shared" si="1"/>
        <v>685914</v>
      </c>
      <c r="Y62" s="6">
        <f t="shared" si="1"/>
        <v>2409690.5</v>
      </c>
      <c r="Z62" s="6">
        <f t="shared" si="1"/>
        <v>67057.5</v>
      </c>
      <c r="AA62" s="6">
        <f t="shared" si="1"/>
        <v>32714</v>
      </c>
      <c r="AB62" s="6">
        <f t="shared" si="1"/>
        <v>92399448.269999996</v>
      </c>
      <c r="AC62" s="6">
        <f t="shared" si="1"/>
        <v>32339807.059999991</v>
      </c>
    </row>
    <row r="63" spans="1:29" ht="15" customHeight="1" thickTop="1" x14ac:dyDescent="0.25"/>
    <row r="64" spans="1:29" ht="15" customHeight="1" x14ac:dyDescent="0.25">
      <c r="A64" s="10" t="s">
        <v>31</v>
      </c>
    </row>
  </sheetData>
  <mergeCells count="4">
    <mergeCell ref="A1:AC1"/>
    <mergeCell ref="A2:AC2"/>
    <mergeCell ref="A3:AC3"/>
    <mergeCell ref="A4:AC4"/>
  </mergeCells>
  <pageMargins left="0.25" right="0.25" top="0.25" bottom="0.25" header="0" footer="0"/>
  <pageSetup paperSize="5" scale="4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C65"/>
  <sheetViews>
    <sheetView zoomScaleNormal="100" workbookViewId="0">
      <pane ySplit="7" topLeftCell="A37" activePane="bottomLeft" state="frozen"/>
      <selection activeCell="P43" sqref="P43"/>
      <selection pane="bottomLeft" activeCell="A62" sqref="A62"/>
    </sheetView>
  </sheetViews>
  <sheetFormatPr defaultColWidth="10.7109375" defaultRowHeight="15" customHeight="1" x14ac:dyDescent="0.25"/>
  <cols>
    <col min="1" max="1" width="10.85546875" style="3" bestFit="1" customWidth="1"/>
    <col min="2" max="2" width="14.28515625" style="2" bestFit="1" customWidth="1"/>
    <col min="3" max="3" width="13.7109375" style="2" hidden="1" customWidth="1"/>
    <col min="4" max="4" width="14.42578125" style="2" customWidth="1"/>
    <col min="5" max="5" width="14.28515625" style="2" hidden="1" customWidth="1"/>
    <col min="6" max="7" width="12.7109375" style="2" hidden="1" customWidth="1"/>
    <col min="8" max="8" width="13.7109375" style="2" customWidth="1"/>
    <col min="9" max="11" width="13.7109375" style="2" hidden="1" customWidth="1"/>
    <col min="12" max="12" width="15.28515625" style="2" customWidth="1"/>
    <col min="13" max="14" width="13.7109375" style="2" hidden="1" customWidth="1"/>
    <col min="15" max="15" width="14.28515625" style="2" hidden="1" customWidth="1"/>
    <col min="16" max="17" width="13.7109375" style="2" hidden="1" customWidth="1"/>
    <col min="18" max="18" width="14.5703125" style="2" customWidth="1"/>
    <col min="19" max="19" width="13.7109375" style="2" customWidth="1"/>
    <col min="20" max="22" width="14.28515625" style="2" hidden="1" customWidth="1"/>
    <col min="23" max="23" width="13.7109375" style="2" customWidth="1"/>
    <col min="24" max="27" width="13.7109375" style="2" hidden="1" customWidth="1"/>
    <col min="28" max="28" width="15.140625" style="2" customWidth="1"/>
    <col min="29" max="29" width="15.28515625" style="2" customWidth="1"/>
    <col min="30" max="16384" width="10.7109375" style="2"/>
  </cols>
  <sheetData>
    <row r="1" spans="1:29" ht="15" customHeight="1" x14ac:dyDescent="0.25">
      <c r="A1" s="19" t="s">
        <v>23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</row>
    <row r="2" spans="1:29" ht="15" customHeight="1" x14ac:dyDescent="0.25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</row>
    <row r="3" spans="1:29" customFormat="1" ht="38.25" x14ac:dyDescent="0.2">
      <c r="A3" s="7"/>
      <c r="B3" s="8" t="s">
        <v>0</v>
      </c>
      <c r="C3" s="9" t="s">
        <v>1</v>
      </c>
      <c r="D3" s="9" t="s">
        <v>2</v>
      </c>
      <c r="E3" s="9" t="s">
        <v>3</v>
      </c>
      <c r="F3" s="9" t="s">
        <v>4</v>
      </c>
      <c r="G3" s="9" t="s">
        <v>5</v>
      </c>
      <c r="H3" s="9" t="s">
        <v>6</v>
      </c>
      <c r="I3" s="9" t="s">
        <v>28</v>
      </c>
      <c r="J3" s="9" t="s">
        <v>25</v>
      </c>
      <c r="K3" s="8" t="s">
        <v>7</v>
      </c>
      <c r="L3" s="9" t="s">
        <v>8</v>
      </c>
      <c r="M3" s="9" t="s">
        <v>9</v>
      </c>
      <c r="N3" s="9" t="s">
        <v>10</v>
      </c>
      <c r="O3" s="9" t="s">
        <v>11</v>
      </c>
      <c r="P3" s="9" t="s">
        <v>30</v>
      </c>
      <c r="Q3" s="9" t="s">
        <v>12</v>
      </c>
      <c r="R3" s="8" t="s">
        <v>13</v>
      </c>
      <c r="S3" s="9" t="s">
        <v>14</v>
      </c>
      <c r="T3" s="9" t="s">
        <v>29</v>
      </c>
      <c r="U3" s="9" t="s">
        <v>35</v>
      </c>
      <c r="V3" s="9" t="s">
        <v>27</v>
      </c>
      <c r="W3" s="9" t="s">
        <v>15</v>
      </c>
      <c r="X3" s="9" t="s">
        <v>17</v>
      </c>
      <c r="Y3" s="9" t="s">
        <v>16</v>
      </c>
      <c r="Z3" s="9" t="s">
        <v>36</v>
      </c>
      <c r="AA3" s="9" t="s">
        <v>37</v>
      </c>
      <c r="AB3" s="9" t="s">
        <v>18</v>
      </c>
      <c r="AC3" s="9" t="s">
        <v>20</v>
      </c>
    </row>
    <row r="4" spans="1:29" s="4" customFormat="1" ht="15" customHeight="1" x14ac:dyDescent="0.25">
      <c r="A4" s="3"/>
      <c r="B4" s="4">
        <v>17</v>
      </c>
      <c r="D4" s="4">
        <v>2</v>
      </c>
      <c r="H4" s="4">
        <v>1</v>
      </c>
      <c r="L4" s="4">
        <v>1</v>
      </c>
      <c r="R4" s="4">
        <v>3</v>
      </c>
      <c r="S4" s="4">
        <v>1</v>
      </c>
      <c r="W4" s="4">
        <v>1</v>
      </c>
      <c r="AB4" s="15">
        <f>SUM(B4:Y4)</f>
        <v>26</v>
      </c>
    </row>
    <row r="6" spans="1:29" ht="15" customHeight="1" x14ac:dyDescent="0.25">
      <c r="A6" s="14" t="s">
        <v>33</v>
      </c>
      <c r="B6" s="5">
        <v>4127424.25</v>
      </c>
      <c r="C6" s="5">
        <v>0</v>
      </c>
      <c r="D6" s="5">
        <v>1999020</v>
      </c>
      <c r="E6" s="5">
        <v>0</v>
      </c>
      <c r="F6" s="5">
        <v>0</v>
      </c>
      <c r="G6" s="5">
        <v>0</v>
      </c>
      <c r="H6" s="5">
        <v>209364</v>
      </c>
      <c r="I6" s="5">
        <v>0</v>
      </c>
      <c r="J6" s="5">
        <v>0</v>
      </c>
      <c r="K6" s="5">
        <v>0</v>
      </c>
      <c r="L6" s="5">
        <v>1043106.5</v>
      </c>
      <c r="M6" s="5">
        <v>0</v>
      </c>
      <c r="N6" s="5">
        <v>0</v>
      </c>
      <c r="O6" s="5">
        <v>0</v>
      </c>
      <c r="P6" s="5">
        <v>0</v>
      </c>
      <c r="Q6" s="5">
        <v>0</v>
      </c>
      <c r="R6" s="5">
        <v>1664548.75</v>
      </c>
      <c r="S6" s="5">
        <v>407568.25</v>
      </c>
      <c r="T6" s="5">
        <v>0</v>
      </c>
      <c r="U6" s="5">
        <v>0</v>
      </c>
      <c r="V6" s="5">
        <v>0</v>
      </c>
      <c r="W6" s="5">
        <v>687666</v>
      </c>
      <c r="X6" s="5">
        <v>0</v>
      </c>
      <c r="Y6" s="5">
        <v>0</v>
      </c>
      <c r="Z6" s="5"/>
      <c r="AA6" s="5"/>
      <c r="AB6" s="5">
        <v>10138697.75</v>
      </c>
      <c r="AC6" s="5">
        <v>3548544.28</v>
      </c>
    </row>
    <row r="8" spans="1:29" ht="15" customHeight="1" x14ac:dyDescent="0.25">
      <c r="A8" s="20" t="s">
        <v>34</v>
      </c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</row>
    <row r="9" spans="1:29" ht="15" customHeight="1" x14ac:dyDescent="0.25">
      <c r="A9" s="11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</row>
    <row r="10" spans="1:29" ht="15" customHeight="1" x14ac:dyDescent="0.25">
      <c r="A10" s="13" t="s">
        <v>32</v>
      </c>
      <c r="B10" s="5">
        <v>46356.5</v>
      </c>
      <c r="C10" s="5">
        <v>0</v>
      </c>
      <c r="D10" s="5">
        <v>49428</v>
      </c>
      <c r="E10" s="5">
        <v>0</v>
      </c>
      <c r="F10" s="5">
        <v>0</v>
      </c>
      <c r="G10" s="5">
        <v>0</v>
      </c>
      <c r="H10" s="5">
        <v>5082</v>
      </c>
      <c r="I10" s="5">
        <v>0</v>
      </c>
      <c r="J10" s="5">
        <v>0</v>
      </c>
      <c r="K10" s="5">
        <v>0</v>
      </c>
      <c r="L10" s="5">
        <v>24601</v>
      </c>
      <c r="M10" s="5">
        <v>0</v>
      </c>
      <c r="N10" s="5">
        <v>0</v>
      </c>
      <c r="O10" s="5">
        <v>0</v>
      </c>
      <c r="P10" s="5">
        <v>0</v>
      </c>
      <c r="Q10" s="5">
        <v>0</v>
      </c>
      <c r="R10" s="5">
        <v>21784.5</v>
      </c>
      <c r="S10" s="5">
        <v>12604.25</v>
      </c>
      <c r="T10" s="5">
        <v>0</v>
      </c>
      <c r="U10" s="5">
        <v>0</v>
      </c>
      <c r="V10" s="5">
        <v>0</v>
      </c>
      <c r="W10" s="5">
        <v>18132</v>
      </c>
      <c r="X10" s="5">
        <v>0</v>
      </c>
      <c r="Y10" s="5">
        <v>0</v>
      </c>
      <c r="Z10" s="5"/>
      <c r="AA10" s="5"/>
      <c r="AB10" s="5">
        <f t="shared" ref="AB10:AB15" si="0">SUM(B10:Y10)</f>
        <v>177988.25</v>
      </c>
      <c r="AC10" s="5">
        <f>ROUND(AB10*0.35,2)-0.01</f>
        <v>62295.88</v>
      </c>
    </row>
    <row r="11" spans="1:29" ht="15" customHeight="1" x14ac:dyDescent="0.25">
      <c r="A11" s="13">
        <v>45486</v>
      </c>
      <c r="B11" s="5">
        <v>75980.75</v>
      </c>
      <c r="C11" s="5">
        <v>0</v>
      </c>
      <c r="D11" s="5">
        <v>78117</v>
      </c>
      <c r="E11" s="5">
        <v>0</v>
      </c>
      <c r="F11" s="5">
        <v>0</v>
      </c>
      <c r="G11" s="5">
        <v>0</v>
      </c>
      <c r="H11" s="5">
        <v>14935</v>
      </c>
      <c r="I11" s="5">
        <v>0</v>
      </c>
      <c r="J11" s="5">
        <v>0</v>
      </c>
      <c r="K11" s="5">
        <v>0</v>
      </c>
      <c r="L11" s="5">
        <v>28729</v>
      </c>
      <c r="M11" s="5">
        <v>0</v>
      </c>
      <c r="N11" s="5">
        <v>0</v>
      </c>
      <c r="O11" s="5">
        <v>0</v>
      </c>
      <c r="P11" s="5">
        <v>0</v>
      </c>
      <c r="Q11" s="5">
        <v>0</v>
      </c>
      <c r="R11" s="5">
        <v>25551.75</v>
      </c>
      <c r="S11" s="5">
        <v>9544</v>
      </c>
      <c r="T11" s="5">
        <v>0</v>
      </c>
      <c r="U11" s="5">
        <v>0</v>
      </c>
      <c r="V11" s="5">
        <v>0</v>
      </c>
      <c r="W11" s="5">
        <v>22437</v>
      </c>
      <c r="X11" s="5">
        <v>0</v>
      </c>
      <c r="Y11" s="5">
        <v>0</v>
      </c>
      <c r="Z11" s="5"/>
      <c r="AA11" s="5"/>
      <c r="AB11" s="5">
        <f t="shared" si="0"/>
        <v>255294.5</v>
      </c>
      <c r="AC11" s="5">
        <f t="shared" ref="AC11:AC16" si="1">ROUND(AB11*0.35,2)</f>
        <v>89353.08</v>
      </c>
    </row>
    <row r="12" spans="1:29" ht="15" customHeight="1" x14ac:dyDescent="0.25">
      <c r="A12" s="13">
        <f t="shared" ref="A12:A61" si="2">A11+7</f>
        <v>45493</v>
      </c>
      <c r="B12" s="5">
        <v>52261.25</v>
      </c>
      <c r="C12" s="5">
        <v>0</v>
      </c>
      <c r="D12" s="5">
        <v>21647</v>
      </c>
      <c r="E12" s="5">
        <v>0</v>
      </c>
      <c r="F12" s="5">
        <v>0</v>
      </c>
      <c r="G12" s="5">
        <v>0</v>
      </c>
      <c r="H12" s="5">
        <v>2669</v>
      </c>
      <c r="I12" s="5">
        <v>0</v>
      </c>
      <c r="J12" s="5">
        <v>0</v>
      </c>
      <c r="K12" s="5">
        <v>0</v>
      </c>
      <c r="L12" s="5">
        <v>14284</v>
      </c>
      <c r="M12" s="5">
        <v>0</v>
      </c>
      <c r="N12" s="5">
        <v>0</v>
      </c>
      <c r="O12" s="5">
        <v>0</v>
      </c>
      <c r="P12" s="5">
        <v>0</v>
      </c>
      <c r="Q12" s="5">
        <v>0</v>
      </c>
      <c r="R12" s="5">
        <v>15529.25</v>
      </c>
      <c r="S12" s="5">
        <v>13340.75</v>
      </c>
      <c r="T12" s="5">
        <v>0</v>
      </c>
      <c r="U12" s="5">
        <v>0</v>
      </c>
      <c r="V12" s="5">
        <v>0</v>
      </c>
      <c r="W12" s="5">
        <v>9140</v>
      </c>
      <c r="X12" s="5">
        <v>0</v>
      </c>
      <c r="Y12" s="5">
        <v>0</v>
      </c>
      <c r="Z12" s="5"/>
      <c r="AA12" s="5"/>
      <c r="AB12" s="5">
        <f t="shared" si="0"/>
        <v>128871.25</v>
      </c>
      <c r="AC12" s="5">
        <f t="shared" si="1"/>
        <v>45104.94</v>
      </c>
    </row>
    <row r="13" spans="1:29" ht="15" customHeight="1" x14ac:dyDescent="0.25">
      <c r="A13" s="13">
        <f t="shared" si="2"/>
        <v>45500</v>
      </c>
      <c r="B13" s="5">
        <v>135431.5</v>
      </c>
      <c r="C13" s="5">
        <v>0</v>
      </c>
      <c r="D13" s="5">
        <v>33219</v>
      </c>
      <c r="E13" s="5">
        <v>0</v>
      </c>
      <c r="F13" s="5">
        <v>0</v>
      </c>
      <c r="G13" s="5">
        <v>0</v>
      </c>
      <c r="H13" s="5">
        <v>6597</v>
      </c>
      <c r="I13" s="5">
        <v>0</v>
      </c>
      <c r="J13" s="5">
        <v>0</v>
      </c>
      <c r="K13" s="5">
        <v>0</v>
      </c>
      <c r="L13" s="5">
        <v>-2719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5">
        <v>-4191.5</v>
      </c>
      <c r="S13" s="5">
        <v>4107.5</v>
      </c>
      <c r="T13" s="5">
        <v>0</v>
      </c>
      <c r="U13" s="5">
        <v>0</v>
      </c>
      <c r="V13" s="5">
        <v>0</v>
      </c>
      <c r="W13" s="5">
        <v>14807</v>
      </c>
      <c r="X13" s="5">
        <v>0</v>
      </c>
      <c r="Y13" s="5">
        <v>0</v>
      </c>
      <c r="Z13" s="5"/>
      <c r="AA13" s="5"/>
      <c r="AB13" s="5">
        <f t="shared" si="0"/>
        <v>187251.5</v>
      </c>
      <c r="AC13" s="5">
        <f t="shared" si="1"/>
        <v>65538.03</v>
      </c>
    </row>
    <row r="14" spans="1:29" ht="15" customHeight="1" x14ac:dyDescent="0.25">
      <c r="A14" s="13">
        <f t="shared" si="2"/>
        <v>45507</v>
      </c>
      <c r="B14" s="5">
        <v>74142.25</v>
      </c>
      <c r="C14" s="5">
        <v>0</v>
      </c>
      <c r="D14" s="5">
        <v>60744</v>
      </c>
      <c r="E14" s="5">
        <v>0</v>
      </c>
      <c r="F14" s="5">
        <v>0</v>
      </c>
      <c r="G14" s="5">
        <v>0</v>
      </c>
      <c r="H14" s="5">
        <v>6944</v>
      </c>
      <c r="I14" s="5">
        <v>0</v>
      </c>
      <c r="J14" s="5">
        <v>0</v>
      </c>
      <c r="K14" s="5">
        <v>0</v>
      </c>
      <c r="L14" s="5">
        <v>42633</v>
      </c>
      <c r="M14" s="5">
        <v>0</v>
      </c>
      <c r="N14" s="5">
        <v>0</v>
      </c>
      <c r="O14" s="5">
        <v>0</v>
      </c>
      <c r="P14" s="5">
        <v>0</v>
      </c>
      <c r="Q14" s="5">
        <v>0</v>
      </c>
      <c r="R14" s="5">
        <v>42349.25</v>
      </c>
      <c r="S14" s="5">
        <v>8885.5</v>
      </c>
      <c r="T14" s="5">
        <v>0</v>
      </c>
      <c r="U14" s="5">
        <v>0</v>
      </c>
      <c r="V14" s="5">
        <v>0</v>
      </c>
      <c r="W14" s="5">
        <v>12184</v>
      </c>
      <c r="X14" s="5">
        <v>0</v>
      </c>
      <c r="Y14" s="5">
        <v>0</v>
      </c>
      <c r="Z14" s="5"/>
      <c r="AA14" s="5"/>
      <c r="AB14" s="5">
        <f t="shared" si="0"/>
        <v>247882</v>
      </c>
      <c r="AC14" s="5">
        <f t="shared" si="1"/>
        <v>86758.7</v>
      </c>
    </row>
    <row r="15" spans="1:29" ht="15" customHeight="1" x14ac:dyDescent="0.25">
      <c r="A15" s="13">
        <f t="shared" si="2"/>
        <v>45514</v>
      </c>
      <c r="B15" s="5">
        <v>102487.75</v>
      </c>
      <c r="C15" s="5">
        <v>0</v>
      </c>
      <c r="D15" s="5">
        <v>47402</v>
      </c>
      <c r="E15" s="5">
        <v>0</v>
      </c>
      <c r="F15" s="5">
        <v>0</v>
      </c>
      <c r="G15" s="5">
        <v>0</v>
      </c>
      <c r="H15" s="5">
        <v>6043</v>
      </c>
      <c r="I15" s="5">
        <v>0</v>
      </c>
      <c r="J15" s="5">
        <v>0</v>
      </c>
      <c r="K15" s="5">
        <v>0</v>
      </c>
      <c r="L15" s="5">
        <v>20904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58287.5</v>
      </c>
      <c r="S15" s="5">
        <v>4180.25</v>
      </c>
      <c r="T15" s="5">
        <v>0</v>
      </c>
      <c r="U15" s="5">
        <v>0</v>
      </c>
      <c r="V15" s="5">
        <v>0</v>
      </c>
      <c r="W15" s="5">
        <v>15905</v>
      </c>
      <c r="X15" s="5">
        <v>0</v>
      </c>
      <c r="Y15" s="5">
        <v>0</v>
      </c>
      <c r="Z15" s="5"/>
      <c r="AA15" s="5"/>
      <c r="AB15" s="5">
        <f t="shared" si="0"/>
        <v>255209.5</v>
      </c>
      <c r="AC15" s="5">
        <f t="shared" si="1"/>
        <v>89323.33</v>
      </c>
    </row>
    <row r="16" spans="1:29" ht="15" customHeight="1" x14ac:dyDescent="0.25">
      <c r="A16" s="13">
        <f t="shared" si="2"/>
        <v>45521</v>
      </c>
      <c r="B16" s="5">
        <v>86236.25</v>
      </c>
      <c r="C16" s="5">
        <v>0</v>
      </c>
      <c r="D16" s="5">
        <v>-27561</v>
      </c>
      <c r="E16" s="5">
        <v>0</v>
      </c>
      <c r="F16" s="5">
        <v>0</v>
      </c>
      <c r="G16" s="5">
        <v>0</v>
      </c>
      <c r="H16" s="5">
        <v>5599</v>
      </c>
      <c r="I16" s="5">
        <v>0</v>
      </c>
      <c r="J16" s="5">
        <v>0</v>
      </c>
      <c r="K16" s="5">
        <v>0</v>
      </c>
      <c r="L16" s="5">
        <v>39005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24377.75</v>
      </c>
      <c r="S16" s="5">
        <v>6069.25</v>
      </c>
      <c r="T16" s="5">
        <v>0</v>
      </c>
      <c r="U16" s="5">
        <v>0</v>
      </c>
      <c r="V16" s="5">
        <v>0</v>
      </c>
      <c r="W16" s="5">
        <v>15016</v>
      </c>
      <c r="X16" s="5">
        <v>0</v>
      </c>
      <c r="Y16" s="5">
        <v>0</v>
      </c>
      <c r="Z16" s="5"/>
      <c r="AA16" s="5"/>
      <c r="AB16" s="5">
        <f t="shared" ref="AB16" si="3">SUM(B16:Y16)</f>
        <v>148742.25</v>
      </c>
      <c r="AC16" s="5">
        <f t="shared" si="1"/>
        <v>52059.79</v>
      </c>
    </row>
    <row r="17" spans="1:29" ht="15" customHeight="1" x14ac:dyDescent="0.25">
      <c r="A17" s="13">
        <f t="shared" si="2"/>
        <v>45528</v>
      </c>
      <c r="B17" s="5">
        <v>68297.25</v>
      </c>
      <c r="C17" s="5">
        <v>0</v>
      </c>
      <c r="D17" s="5">
        <v>41979</v>
      </c>
      <c r="E17" s="5">
        <v>0</v>
      </c>
      <c r="F17" s="5">
        <v>0</v>
      </c>
      <c r="G17" s="5">
        <v>0</v>
      </c>
      <c r="H17" s="5">
        <v>7433</v>
      </c>
      <c r="I17" s="5">
        <v>0</v>
      </c>
      <c r="J17" s="5">
        <v>0</v>
      </c>
      <c r="K17" s="5">
        <v>0</v>
      </c>
      <c r="L17" s="5">
        <v>22657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29396.75</v>
      </c>
      <c r="S17" s="5">
        <v>6817</v>
      </c>
      <c r="T17" s="5">
        <v>0</v>
      </c>
      <c r="U17" s="5">
        <v>0</v>
      </c>
      <c r="V17" s="5">
        <v>0</v>
      </c>
      <c r="W17" s="5">
        <v>10172</v>
      </c>
      <c r="X17" s="5">
        <v>0</v>
      </c>
      <c r="Y17" s="5">
        <v>0</v>
      </c>
      <c r="Z17" s="5"/>
      <c r="AA17" s="5"/>
      <c r="AB17" s="5">
        <f t="shared" ref="AB17" si="4">SUM(B17:Y17)</f>
        <v>186752</v>
      </c>
      <c r="AC17" s="5">
        <f t="shared" ref="AC17" si="5">ROUND(AB17*0.35,2)</f>
        <v>65363.199999999997</v>
      </c>
    </row>
    <row r="18" spans="1:29" ht="15" customHeight="1" x14ac:dyDescent="0.25">
      <c r="A18" s="13">
        <f t="shared" si="2"/>
        <v>45535</v>
      </c>
      <c r="B18" s="5">
        <v>114089.75</v>
      </c>
      <c r="C18" s="5">
        <v>0</v>
      </c>
      <c r="D18" s="5">
        <v>12992</v>
      </c>
      <c r="E18" s="5">
        <v>0</v>
      </c>
      <c r="F18" s="5">
        <v>0</v>
      </c>
      <c r="G18" s="5">
        <v>0</v>
      </c>
      <c r="H18" s="5">
        <v>11042</v>
      </c>
      <c r="I18" s="5">
        <v>0</v>
      </c>
      <c r="J18" s="5">
        <v>0</v>
      </c>
      <c r="K18" s="5">
        <v>0</v>
      </c>
      <c r="L18" s="5">
        <v>21801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44207.5</v>
      </c>
      <c r="S18" s="5">
        <v>11703</v>
      </c>
      <c r="T18" s="5">
        <v>0</v>
      </c>
      <c r="U18" s="5">
        <v>0</v>
      </c>
      <c r="V18" s="5">
        <v>0</v>
      </c>
      <c r="W18" s="5">
        <v>12259</v>
      </c>
      <c r="X18" s="5">
        <v>0</v>
      </c>
      <c r="Y18" s="5">
        <v>0</v>
      </c>
      <c r="Z18" s="5"/>
      <c r="AA18" s="5"/>
      <c r="AB18" s="5">
        <f t="shared" ref="AB18" si="6">SUM(B18:Y18)</f>
        <v>228094.25</v>
      </c>
      <c r="AC18" s="5">
        <f t="shared" ref="AC18" si="7">ROUND(AB18*0.35,2)</f>
        <v>79832.990000000005</v>
      </c>
    </row>
    <row r="19" spans="1:29" ht="15" customHeight="1" x14ac:dyDescent="0.25">
      <c r="A19" s="13">
        <f t="shared" si="2"/>
        <v>45542</v>
      </c>
      <c r="B19" s="5">
        <v>30308.75</v>
      </c>
      <c r="C19" s="5">
        <v>0</v>
      </c>
      <c r="D19" s="5">
        <v>50434</v>
      </c>
      <c r="E19" s="5">
        <v>0</v>
      </c>
      <c r="F19" s="5">
        <v>0</v>
      </c>
      <c r="G19" s="5">
        <v>0</v>
      </c>
      <c r="H19" s="5">
        <v>10650</v>
      </c>
      <c r="I19" s="5">
        <v>0</v>
      </c>
      <c r="J19" s="5">
        <v>0</v>
      </c>
      <c r="K19" s="5">
        <v>0</v>
      </c>
      <c r="L19" s="5">
        <v>10746</v>
      </c>
      <c r="M19" s="5">
        <v>0</v>
      </c>
      <c r="N19" s="5">
        <v>0</v>
      </c>
      <c r="O19" s="5">
        <v>0</v>
      </c>
      <c r="P19" s="5">
        <v>0</v>
      </c>
      <c r="Q19" s="5">
        <v>0</v>
      </c>
      <c r="R19" s="5">
        <v>69857.5</v>
      </c>
      <c r="S19" s="5">
        <v>6756.25</v>
      </c>
      <c r="T19" s="5">
        <v>0</v>
      </c>
      <c r="U19" s="5">
        <v>0</v>
      </c>
      <c r="V19" s="5">
        <v>0</v>
      </c>
      <c r="W19" s="5">
        <v>19981</v>
      </c>
      <c r="X19" s="5">
        <v>0</v>
      </c>
      <c r="Y19" s="5">
        <v>0</v>
      </c>
      <c r="Z19" s="5"/>
      <c r="AA19" s="5"/>
      <c r="AB19" s="5">
        <f t="shared" ref="AB19" si="8">SUM(B19:Y19)</f>
        <v>198733.5</v>
      </c>
      <c r="AC19" s="5">
        <f t="shared" ref="AC19" si="9">ROUND(AB19*0.35,2)</f>
        <v>69556.73</v>
      </c>
    </row>
    <row r="20" spans="1:29" ht="15" customHeight="1" x14ac:dyDescent="0.25">
      <c r="A20" s="13">
        <f t="shared" si="2"/>
        <v>45549</v>
      </c>
      <c r="B20" s="5">
        <v>48646</v>
      </c>
      <c r="C20" s="5">
        <v>0</v>
      </c>
      <c r="D20" s="5">
        <v>35344</v>
      </c>
      <c r="E20" s="5">
        <v>0</v>
      </c>
      <c r="F20" s="5">
        <v>0</v>
      </c>
      <c r="G20" s="5">
        <v>0</v>
      </c>
      <c r="H20" s="5">
        <v>6018</v>
      </c>
      <c r="I20" s="5">
        <v>0</v>
      </c>
      <c r="J20" s="5">
        <v>0</v>
      </c>
      <c r="K20" s="5">
        <v>0</v>
      </c>
      <c r="L20" s="5">
        <v>10706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5">
        <v>19811.75</v>
      </c>
      <c r="S20" s="5">
        <v>6425.5</v>
      </c>
      <c r="T20" s="5">
        <v>0</v>
      </c>
      <c r="U20" s="5">
        <v>0</v>
      </c>
      <c r="V20" s="5">
        <v>0</v>
      </c>
      <c r="W20" s="5">
        <v>4816</v>
      </c>
      <c r="X20" s="5">
        <v>0</v>
      </c>
      <c r="Y20" s="5">
        <v>0</v>
      </c>
      <c r="Z20" s="5"/>
      <c r="AA20" s="5"/>
      <c r="AB20" s="5">
        <f t="shared" ref="AB20" si="10">SUM(B20:Y20)</f>
        <v>131767.25</v>
      </c>
      <c r="AC20" s="5">
        <f t="shared" ref="AC20" si="11">ROUND(AB20*0.35,2)</f>
        <v>46118.54</v>
      </c>
    </row>
    <row r="21" spans="1:29" ht="15" customHeight="1" x14ac:dyDescent="0.25">
      <c r="A21" s="13">
        <f t="shared" si="2"/>
        <v>45556</v>
      </c>
      <c r="B21" s="5">
        <v>125061.5</v>
      </c>
      <c r="C21" s="5">
        <v>0</v>
      </c>
      <c r="D21" s="5">
        <v>38070</v>
      </c>
      <c r="E21" s="5">
        <v>0</v>
      </c>
      <c r="F21" s="5">
        <v>0</v>
      </c>
      <c r="G21" s="5">
        <v>0</v>
      </c>
      <c r="H21" s="5">
        <v>8531</v>
      </c>
      <c r="I21" s="5">
        <v>0</v>
      </c>
      <c r="J21" s="5">
        <v>0</v>
      </c>
      <c r="K21" s="5">
        <v>0</v>
      </c>
      <c r="L21" s="5">
        <v>23663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23569</v>
      </c>
      <c r="S21" s="5">
        <v>2120.25</v>
      </c>
      <c r="T21" s="5">
        <v>0</v>
      </c>
      <c r="U21" s="5">
        <v>0</v>
      </c>
      <c r="V21" s="5">
        <v>0</v>
      </c>
      <c r="W21" s="5">
        <v>-7494</v>
      </c>
      <c r="X21" s="5">
        <v>0</v>
      </c>
      <c r="Y21" s="5">
        <v>0</v>
      </c>
      <c r="Z21" s="5"/>
      <c r="AA21" s="5"/>
      <c r="AB21" s="5">
        <f t="shared" ref="AB21" si="12">SUM(B21:Y21)</f>
        <v>213520.75</v>
      </c>
      <c r="AC21" s="5">
        <f t="shared" ref="AC21" si="13">ROUND(AB21*0.35,2)</f>
        <v>74732.259999999995</v>
      </c>
    </row>
    <row r="22" spans="1:29" ht="15" customHeight="1" x14ac:dyDescent="0.25">
      <c r="A22" s="13">
        <f t="shared" si="2"/>
        <v>45563</v>
      </c>
      <c r="B22" s="5">
        <v>115295.5</v>
      </c>
      <c r="C22" s="5">
        <v>0</v>
      </c>
      <c r="D22" s="5">
        <v>36108</v>
      </c>
      <c r="E22" s="5">
        <v>0</v>
      </c>
      <c r="F22" s="5">
        <v>0</v>
      </c>
      <c r="G22" s="5">
        <v>0</v>
      </c>
      <c r="H22" s="5">
        <v>7465</v>
      </c>
      <c r="I22" s="5">
        <v>0</v>
      </c>
      <c r="J22" s="5">
        <v>0</v>
      </c>
      <c r="K22" s="5">
        <v>0</v>
      </c>
      <c r="L22" s="5">
        <v>29808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  <c r="R22" s="5">
        <v>22239</v>
      </c>
      <c r="S22" s="5">
        <v>11458</v>
      </c>
      <c r="T22" s="5">
        <v>0</v>
      </c>
      <c r="U22" s="5">
        <v>0</v>
      </c>
      <c r="V22" s="5">
        <v>0</v>
      </c>
      <c r="W22" s="5">
        <v>6004.5</v>
      </c>
      <c r="X22" s="5">
        <v>0</v>
      </c>
      <c r="Y22" s="5">
        <v>0</v>
      </c>
      <c r="Z22" s="5"/>
      <c r="AA22" s="5"/>
      <c r="AB22" s="5">
        <f t="shared" ref="AB22" si="14">SUM(B22:Y22)</f>
        <v>228378</v>
      </c>
      <c r="AC22" s="5">
        <f t="shared" ref="AC22" si="15">ROUND(AB22*0.35,2)</f>
        <v>79932.3</v>
      </c>
    </row>
    <row r="23" spans="1:29" ht="15" customHeight="1" x14ac:dyDescent="0.25">
      <c r="A23" s="13">
        <f t="shared" si="2"/>
        <v>45570</v>
      </c>
      <c r="B23" s="5">
        <v>89174.75</v>
      </c>
      <c r="C23" s="5">
        <v>0</v>
      </c>
      <c r="D23" s="5">
        <v>61030</v>
      </c>
      <c r="E23" s="5">
        <v>0</v>
      </c>
      <c r="F23" s="5">
        <v>0</v>
      </c>
      <c r="G23" s="5">
        <v>0</v>
      </c>
      <c r="H23" s="5">
        <v>6618</v>
      </c>
      <c r="I23" s="5">
        <v>0</v>
      </c>
      <c r="J23" s="5">
        <v>0</v>
      </c>
      <c r="K23" s="5">
        <v>0</v>
      </c>
      <c r="L23" s="5">
        <v>30912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5">
        <v>44685.5</v>
      </c>
      <c r="S23" s="5">
        <v>3851.75</v>
      </c>
      <c r="T23" s="5">
        <v>0</v>
      </c>
      <c r="U23" s="5">
        <v>0</v>
      </c>
      <c r="V23" s="5">
        <v>0</v>
      </c>
      <c r="W23" s="5">
        <v>12755</v>
      </c>
      <c r="X23" s="5">
        <v>0</v>
      </c>
      <c r="Y23" s="5">
        <v>0</v>
      </c>
      <c r="Z23" s="5"/>
      <c r="AA23" s="5"/>
      <c r="AB23" s="5">
        <f t="shared" ref="AB23" si="16">SUM(B23:Y23)</f>
        <v>249027</v>
      </c>
      <c r="AC23" s="5">
        <f t="shared" ref="AC23" si="17">ROUND(AB23*0.35,2)</f>
        <v>87159.45</v>
      </c>
    </row>
    <row r="24" spans="1:29" ht="15" customHeight="1" x14ac:dyDescent="0.25">
      <c r="A24" s="13">
        <f t="shared" si="2"/>
        <v>45577</v>
      </c>
      <c r="B24" s="5">
        <v>65741.25</v>
      </c>
      <c r="C24" s="5">
        <v>0</v>
      </c>
      <c r="D24" s="5">
        <v>44908</v>
      </c>
      <c r="E24" s="5">
        <v>0</v>
      </c>
      <c r="F24" s="5">
        <v>0</v>
      </c>
      <c r="G24" s="5">
        <v>0</v>
      </c>
      <c r="H24" s="5">
        <v>3418</v>
      </c>
      <c r="I24" s="5">
        <v>0</v>
      </c>
      <c r="J24" s="5">
        <v>0</v>
      </c>
      <c r="K24" s="5">
        <v>0</v>
      </c>
      <c r="L24" s="5">
        <v>18690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  <c r="R24" s="5">
        <v>31035.5</v>
      </c>
      <c r="S24" s="5">
        <v>-1072.75</v>
      </c>
      <c r="T24" s="5">
        <v>0</v>
      </c>
      <c r="U24" s="5">
        <v>0</v>
      </c>
      <c r="V24" s="5">
        <v>0</v>
      </c>
      <c r="W24" s="5">
        <v>8297</v>
      </c>
      <c r="X24" s="5">
        <v>0</v>
      </c>
      <c r="Y24" s="5">
        <v>0</v>
      </c>
      <c r="Z24" s="5"/>
      <c r="AA24" s="5"/>
      <c r="AB24" s="5">
        <f t="shared" ref="AB24" si="18">SUM(B24:Y24)</f>
        <v>171017</v>
      </c>
      <c r="AC24" s="5">
        <f t="shared" ref="AC24" si="19">ROUND(AB24*0.35,2)</f>
        <v>59855.95</v>
      </c>
    </row>
    <row r="25" spans="1:29" ht="15" customHeight="1" x14ac:dyDescent="0.25">
      <c r="A25" s="13">
        <f t="shared" si="2"/>
        <v>45584</v>
      </c>
      <c r="B25" s="5">
        <v>109886.75</v>
      </c>
      <c r="C25" s="5">
        <v>0</v>
      </c>
      <c r="D25" s="5">
        <v>41760</v>
      </c>
      <c r="E25" s="5">
        <v>0</v>
      </c>
      <c r="F25" s="5">
        <v>0</v>
      </c>
      <c r="G25" s="5">
        <v>0</v>
      </c>
      <c r="H25" s="5">
        <v>10476</v>
      </c>
      <c r="I25" s="5">
        <v>0</v>
      </c>
      <c r="J25" s="5">
        <v>0</v>
      </c>
      <c r="K25" s="5">
        <v>0</v>
      </c>
      <c r="L25" s="5">
        <v>22998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32449.75</v>
      </c>
      <c r="S25" s="5">
        <v>5256.25</v>
      </c>
      <c r="T25" s="5">
        <v>0</v>
      </c>
      <c r="U25" s="5">
        <v>0</v>
      </c>
      <c r="V25" s="5">
        <v>0</v>
      </c>
      <c r="W25" s="5">
        <v>14827</v>
      </c>
      <c r="X25" s="5">
        <v>0</v>
      </c>
      <c r="Y25" s="5">
        <v>0</v>
      </c>
      <c r="Z25" s="5"/>
      <c r="AA25" s="5"/>
      <c r="AB25" s="5">
        <f t="shared" ref="AB25" si="20">SUM(B25:Y25)</f>
        <v>237653.75</v>
      </c>
      <c r="AC25" s="5">
        <f t="shared" ref="AC25" si="21">ROUND(AB25*0.35,2)</f>
        <v>83178.81</v>
      </c>
    </row>
    <row r="26" spans="1:29" ht="15" customHeight="1" x14ac:dyDescent="0.25">
      <c r="A26" s="13">
        <f t="shared" si="2"/>
        <v>45591</v>
      </c>
      <c r="B26" s="5">
        <v>50640.5</v>
      </c>
      <c r="C26" s="5">
        <v>0</v>
      </c>
      <c r="D26" s="5">
        <v>54692</v>
      </c>
      <c r="E26" s="5">
        <v>0</v>
      </c>
      <c r="F26" s="5">
        <v>0</v>
      </c>
      <c r="G26" s="5">
        <v>0</v>
      </c>
      <c r="H26" s="5">
        <v>5332</v>
      </c>
      <c r="I26" s="5">
        <v>0</v>
      </c>
      <c r="J26" s="5">
        <v>0</v>
      </c>
      <c r="K26" s="5">
        <v>0</v>
      </c>
      <c r="L26" s="5">
        <v>-8250</v>
      </c>
      <c r="M26" s="5">
        <v>0</v>
      </c>
      <c r="N26" s="5">
        <v>0</v>
      </c>
      <c r="O26" s="5">
        <v>0</v>
      </c>
      <c r="P26" s="5">
        <v>0</v>
      </c>
      <c r="Q26" s="5">
        <v>0</v>
      </c>
      <c r="R26" s="5">
        <v>26001.5</v>
      </c>
      <c r="S26" s="5">
        <v>8999.25</v>
      </c>
      <c r="T26" s="5">
        <v>0</v>
      </c>
      <c r="U26" s="5">
        <v>0</v>
      </c>
      <c r="V26" s="5">
        <v>0</v>
      </c>
      <c r="W26" s="5">
        <v>15168</v>
      </c>
      <c r="X26" s="5">
        <v>0</v>
      </c>
      <c r="Y26" s="5">
        <v>0</v>
      </c>
      <c r="Z26" s="5"/>
      <c r="AA26" s="5"/>
      <c r="AB26" s="5">
        <f t="shared" ref="AB26" si="22">SUM(B26:Y26)</f>
        <v>152583.25</v>
      </c>
      <c r="AC26" s="5">
        <f t="shared" ref="AC26" si="23">ROUND(AB26*0.35,2)</f>
        <v>53404.14</v>
      </c>
    </row>
    <row r="27" spans="1:29" ht="15" customHeight="1" x14ac:dyDescent="0.25">
      <c r="A27" s="13">
        <f t="shared" si="2"/>
        <v>45598</v>
      </c>
      <c r="B27" s="5">
        <v>53530.25</v>
      </c>
      <c r="C27" s="5">
        <v>0</v>
      </c>
      <c r="D27" s="5">
        <v>70655</v>
      </c>
      <c r="E27" s="5">
        <v>0</v>
      </c>
      <c r="F27" s="5">
        <v>0</v>
      </c>
      <c r="G27" s="5">
        <v>0</v>
      </c>
      <c r="H27" s="5">
        <v>3571</v>
      </c>
      <c r="I27" s="5">
        <v>0</v>
      </c>
      <c r="J27" s="5">
        <v>0</v>
      </c>
      <c r="K27" s="5">
        <v>0</v>
      </c>
      <c r="L27" s="5">
        <v>4760</v>
      </c>
      <c r="M27" s="5">
        <v>0</v>
      </c>
      <c r="N27" s="5">
        <v>0</v>
      </c>
      <c r="O27" s="5">
        <v>0</v>
      </c>
      <c r="P27" s="5">
        <v>0</v>
      </c>
      <c r="Q27" s="5">
        <v>0</v>
      </c>
      <c r="R27" s="5">
        <v>39744.5</v>
      </c>
      <c r="S27" s="5">
        <v>-342.5</v>
      </c>
      <c r="T27" s="5">
        <v>0</v>
      </c>
      <c r="U27" s="5">
        <v>0</v>
      </c>
      <c r="V27" s="5">
        <v>0</v>
      </c>
      <c r="W27" s="5">
        <v>8098</v>
      </c>
      <c r="X27" s="5">
        <v>0</v>
      </c>
      <c r="Y27" s="5">
        <v>0</v>
      </c>
      <c r="Z27" s="5"/>
      <c r="AA27" s="5"/>
      <c r="AB27" s="5">
        <f t="shared" ref="AB27" si="24">SUM(B27:Y27)</f>
        <v>180016.25</v>
      </c>
      <c r="AC27" s="5">
        <f t="shared" ref="AC27" si="25">ROUND(AB27*0.35,2)</f>
        <v>63005.69</v>
      </c>
    </row>
    <row r="28" spans="1:29" ht="15" customHeight="1" x14ac:dyDescent="0.25">
      <c r="A28" s="13">
        <f t="shared" si="2"/>
        <v>45605</v>
      </c>
      <c r="B28" s="5">
        <v>71407.5</v>
      </c>
      <c r="C28" s="5">
        <v>0</v>
      </c>
      <c r="D28" s="5">
        <v>23554</v>
      </c>
      <c r="E28" s="5">
        <v>0</v>
      </c>
      <c r="F28" s="5">
        <v>0</v>
      </c>
      <c r="G28" s="5">
        <v>0</v>
      </c>
      <c r="H28" s="5">
        <v>7977</v>
      </c>
      <c r="I28" s="5">
        <v>0</v>
      </c>
      <c r="J28" s="5">
        <v>0</v>
      </c>
      <c r="K28" s="5">
        <v>0</v>
      </c>
      <c r="L28" s="5">
        <v>17685</v>
      </c>
      <c r="M28" s="5">
        <v>0</v>
      </c>
      <c r="N28" s="5">
        <v>0</v>
      </c>
      <c r="O28" s="5">
        <v>0</v>
      </c>
      <c r="P28" s="5">
        <v>0</v>
      </c>
      <c r="Q28" s="5">
        <v>0</v>
      </c>
      <c r="R28" s="5">
        <v>12080.5</v>
      </c>
      <c r="S28" s="5">
        <v>4107.75</v>
      </c>
      <c r="T28" s="5">
        <v>0</v>
      </c>
      <c r="U28" s="5">
        <v>0</v>
      </c>
      <c r="V28" s="5">
        <v>0</v>
      </c>
      <c r="W28" s="5">
        <v>11206</v>
      </c>
      <c r="X28" s="5">
        <v>0</v>
      </c>
      <c r="Y28" s="5">
        <v>0</v>
      </c>
      <c r="Z28" s="5"/>
      <c r="AA28" s="5"/>
      <c r="AB28" s="5">
        <f t="shared" ref="AB28" si="26">SUM(B28:Y28)</f>
        <v>148017.75</v>
      </c>
      <c r="AC28" s="5">
        <f t="shared" ref="AC28" si="27">ROUND(AB28*0.35,2)</f>
        <v>51806.21</v>
      </c>
    </row>
    <row r="29" spans="1:29" ht="15" customHeight="1" x14ac:dyDescent="0.25">
      <c r="A29" s="13">
        <f t="shared" si="2"/>
        <v>45612</v>
      </c>
      <c r="B29" s="5">
        <v>120703.5</v>
      </c>
      <c r="C29" s="5">
        <v>0</v>
      </c>
      <c r="D29" s="5">
        <v>15444</v>
      </c>
      <c r="E29" s="5">
        <v>0</v>
      </c>
      <c r="F29" s="5">
        <v>0</v>
      </c>
      <c r="G29" s="5">
        <v>0</v>
      </c>
      <c r="H29" s="5">
        <v>7776</v>
      </c>
      <c r="I29" s="5">
        <v>0</v>
      </c>
      <c r="J29" s="5">
        <v>0</v>
      </c>
      <c r="K29" s="5">
        <v>0</v>
      </c>
      <c r="L29" s="5">
        <v>14971</v>
      </c>
      <c r="M29" s="5">
        <v>0</v>
      </c>
      <c r="N29" s="5">
        <v>0</v>
      </c>
      <c r="O29" s="5">
        <v>0</v>
      </c>
      <c r="P29" s="5">
        <v>0</v>
      </c>
      <c r="Q29" s="5">
        <v>0</v>
      </c>
      <c r="R29" s="5">
        <v>47193</v>
      </c>
      <c r="S29" s="5">
        <v>-1527</v>
      </c>
      <c r="T29" s="5">
        <v>0</v>
      </c>
      <c r="U29" s="5">
        <v>0</v>
      </c>
      <c r="V29" s="5">
        <v>0</v>
      </c>
      <c r="W29" s="5">
        <v>8124</v>
      </c>
      <c r="X29" s="5">
        <v>0</v>
      </c>
      <c r="Y29" s="5">
        <v>0</v>
      </c>
      <c r="Z29" s="5"/>
      <c r="AA29" s="5"/>
      <c r="AB29" s="5">
        <f t="shared" ref="AB29" si="28">SUM(B29:Y29)</f>
        <v>212684.5</v>
      </c>
      <c r="AC29" s="5">
        <f t="shared" ref="AC29" si="29">ROUND(AB29*0.35,2)</f>
        <v>74439.58</v>
      </c>
    </row>
    <row r="30" spans="1:29" ht="15" customHeight="1" x14ac:dyDescent="0.25">
      <c r="A30" s="13">
        <f t="shared" si="2"/>
        <v>45619</v>
      </c>
      <c r="B30" s="5">
        <v>72487</v>
      </c>
      <c r="C30" s="5">
        <v>0</v>
      </c>
      <c r="D30" s="5">
        <v>-20398</v>
      </c>
      <c r="E30" s="5">
        <v>0</v>
      </c>
      <c r="F30" s="5">
        <v>0</v>
      </c>
      <c r="G30" s="5">
        <v>0</v>
      </c>
      <c r="H30" s="5">
        <v>5384</v>
      </c>
      <c r="I30" s="5">
        <v>0</v>
      </c>
      <c r="J30" s="5">
        <v>0</v>
      </c>
      <c r="K30" s="5">
        <v>0</v>
      </c>
      <c r="L30" s="5">
        <v>21155</v>
      </c>
      <c r="M30" s="5">
        <v>0</v>
      </c>
      <c r="N30" s="5">
        <v>0</v>
      </c>
      <c r="O30" s="5">
        <v>0</v>
      </c>
      <c r="P30" s="5">
        <v>0</v>
      </c>
      <c r="Q30" s="5">
        <v>0</v>
      </c>
      <c r="R30" s="5">
        <v>45202.25</v>
      </c>
      <c r="S30" s="5">
        <v>4926.5</v>
      </c>
      <c r="T30" s="5">
        <v>0</v>
      </c>
      <c r="U30" s="5">
        <v>0</v>
      </c>
      <c r="V30" s="5">
        <v>0</v>
      </c>
      <c r="W30" s="5">
        <v>17937</v>
      </c>
      <c r="X30" s="5">
        <v>0</v>
      </c>
      <c r="Y30" s="5">
        <v>0</v>
      </c>
      <c r="Z30" s="5"/>
      <c r="AA30" s="5"/>
      <c r="AB30" s="5">
        <f t="shared" ref="AB30" si="30">SUM(B30:Y30)</f>
        <v>146693.75</v>
      </c>
      <c r="AC30" s="5">
        <f t="shared" ref="AC30" si="31">ROUND(AB30*0.35,2)</f>
        <v>51342.81</v>
      </c>
    </row>
    <row r="31" spans="1:29" ht="15" customHeight="1" x14ac:dyDescent="0.25">
      <c r="A31" s="13">
        <f t="shared" si="2"/>
        <v>45626</v>
      </c>
      <c r="B31" s="5">
        <v>60561</v>
      </c>
      <c r="C31" s="5">
        <v>0</v>
      </c>
      <c r="D31" s="5">
        <v>59637</v>
      </c>
      <c r="E31" s="5">
        <v>0</v>
      </c>
      <c r="F31" s="5">
        <v>0</v>
      </c>
      <c r="G31" s="5">
        <v>0</v>
      </c>
      <c r="H31" s="5">
        <v>11183</v>
      </c>
      <c r="I31" s="5">
        <v>0</v>
      </c>
      <c r="J31" s="5">
        <v>0</v>
      </c>
      <c r="K31" s="5">
        <v>0</v>
      </c>
      <c r="L31" s="5">
        <v>28574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36443</v>
      </c>
      <c r="S31" s="5">
        <v>8489.75</v>
      </c>
      <c r="T31" s="5">
        <v>0</v>
      </c>
      <c r="U31" s="5">
        <v>0</v>
      </c>
      <c r="V31" s="5">
        <v>0</v>
      </c>
      <c r="W31" s="5">
        <v>12639</v>
      </c>
      <c r="X31" s="5">
        <v>0</v>
      </c>
      <c r="Y31" s="5">
        <v>0</v>
      </c>
      <c r="Z31" s="5"/>
      <c r="AA31" s="5"/>
      <c r="AB31" s="5">
        <f t="shared" ref="AB31" si="32">SUM(B31:Y31)</f>
        <v>217526.75</v>
      </c>
      <c r="AC31" s="5">
        <f t="shared" ref="AC31" si="33">ROUND(AB31*0.35,2)</f>
        <v>76134.36</v>
      </c>
    </row>
    <row r="32" spans="1:29" ht="15" customHeight="1" x14ac:dyDescent="0.25">
      <c r="A32" s="13">
        <f t="shared" si="2"/>
        <v>45633</v>
      </c>
      <c r="B32" s="5">
        <v>128378.25</v>
      </c>
      <c r="C32" s="5">
        <v>0</v>
      </c>
      <c r="D32" s="5">
        <v>27940</v>
      </c>
      <c r="E32" s="5">
        <v>0</v>
      </c>
      <c r="F32" s="5">
        <v>0</v>
      </c>
      <c r="G32" s="5">
        <v>0</v>
      </c>
      <c r="H32" s="5">
        <v>13527</v>
      </c>
      <c r="I32" s="5">
        <v>0</v>
      </c>
      <c r="J32" s="5">
        <v>0</v>
      </c>
      <c r="K32" s="5">
        <v>0</v>
      </c>
      <c r="L32" s="5">
        <v>-6459</v>
      </c>
      <c r="M32" s="5">
        <v>0</v>
      </c>
      <c r="N32" s="5">
        <v>0</v>
      </c>
      <c r="O32" s="5">
        <v>0</v>
      </c>
      <c r="P32" s="5">
        <v>0</v>
      </c>
      <c r="Q32" s="5">
        <v>0</v>
      </c>
      <c r="R32" s="5">
        <v>20645.5</v>
      </c>
      <c r="S32" s="5">
        <v>2873.75</v>
      </c>
      <c r="T32" s="5">
        <v>0</v>
      </c>
      <c r="U32" s="5">
        <v>0</v>
      </c>
      <c r="V32" s="5">
        <v>0</v>
      </c>
      <c r="W32" s="5">
        <v>3759</v>
      </c>
      <c r="X32" s="5">
        <v>0</v>
      </c>
      <c r="Y32" s="5">
        <v>0</v>
      </c>
      <c r="Z32" s="5"/>
      <c r="AA32" s="5"/>
      <c r="AB32" s="5">
        <f t="shared" ref="AB32" si="34">SUM(B32:Y32)</f>
        <v>190664.5</v>
      </c>
      <c r="AC32" s="5">
        <f t="shared" ref="AC32" si="35">ROUND(AB32*0.35,2)</f>
        <v>66732.58</v>
      </c>
    </row>
    <row r="33" spans="1:29" ht="15" customHeight="1" x14ac:dyDescent="0.25">
      <c r="A33" s="13">
        <f t="shared" si="2"/>
        <v>45640</v>
      </c>
      <c r="B33" s="5">
        <v>57790.75</v>
      </c>
      <c r="C33" s="5">
        <v>0</v>
      </c>
      <c r="D33" s="5">
        <v>53167</v>
      </c>
      <c r="E33" s="5">
        <v>0</v>
      </c>
      <c r="F33" s="5">
        <v>0</v>
      </c>
      <c r="G33" s="5">
        <v>0</v>
      </c>
      <c r="H33" s="5">
        <v>9697</v>
      </c>
      <c r="I33" s="5">
        <v>0</v>
      </c>
      <c r="J33" s="5">
        <v>0</v>
      </c>
      <c r="K33" s="5">
        <v>0</v>
      </c>
      <c r="L33" s="5">
        <v>28719</v>
      </c>
      <c r="M33" s="5">
        <v>0</v>
      </c>
      <c r="N33" s="5">
        <v>0</v>
      </c>
      <c r="O33" s="5">
        <v>0</v>
      </c>
      <c r="P33" s="5">
        <v>0</v>
      </c>
      <c r="Q33" s="5">
        <v>0</v>
      </c>
      <c r="R33" s="5">
        <v>30439</v>
      </c>
      <c r="S33" s="5">
        <v>11361.25</v>
      </c>
      <c r="T33" s="5">
        <v>0</v>
      </c>
      <c r="U33" s="5">
        <v>0</v>
      </c>
      <c r="V33" s="5">
        <v>0</v>
      </c>
      <c r="W33" s="5">
        <v>17740</v>
      </c>
      <c r="X33" s="5">
        <v>0</v>
      </c>
      <c r="Y33" s="5">
        <v>0</v>
      </c>
      <c r="Z33" s="5"/>
      <c r="AA33" s="5"/>
      <c r="AB33" s="5">
        <f t="shared" ref="AB33" si="36">SUM(B33:Y33)</f>
        <v>208914</v>
      </c>
      <c r="AC33" s="5">
        <f t="shared" ref="AC33" si="37">ROUND(AB33*0.35,2)</f>
        <v>73119.899999999994</v>
      </c>
    </row>
    <row r="34" spans="1:29" ht="15" customHeight="1" x14ac:dyDescent="0.25">
      <c r="A34" s="13">
        <f t="shared" si="2"/>
        <v>45647</v>
      </c>
      <c r="B34" s="5">
        <v>85530.25</v>
      </c>
      <c r="C34" s="5">
        <v>0</v>
      </c>
      <c r="D34" s="5">
        <v>-2418</v>
      </c>
      <c r="E34" s="5">
        <v>0</v>
      </c>
      <c r="F34" s="5">
        <v>0</v>
      </c>
      <c r="G34" s="5">
        <v>0</v>
      </c>
      <c r="H34" s="5">
        <v>156</v>
      </c>
      <c r="I34" s="5">
        <v>0</v>
      </c>
      <c r="J34" s="5">
        <v>0</v>
      </c>
      <c r="K34" s="5">
        <v>0</v>
      </c>
      <c r="L34" s="5">
        <v>-22423</v>
      </c>
      <c r="M34" s="5">
        <v>0</v>
      </c>
      <c r="N34" s="5">
        <v>0</v>
      </c>
      <c r="O34" s="5">
        <v>0</v>
      </c>
      <c r="P34" s="5">
        <v>0</v>
      </c>
      <c r="Q34" s="5">
        <v>0</v>
      </c>
      <c r="R34" s="5">
        <v>27548.5</v>
      </c>
      <c r="S34" s="5">
        <v>16708.25</v>
      </c>
      <c r="T34" s="5">
        <v>0</v>
      </c>
      <c r="U34" s="5">
        <v>0</v>
      </c>
      <c r="V34" s="5">
        <v>0</v>
      </c>
      <c r="W34" s="5">
        <v>14474</v>
      </c>
      <c r="X34" s="5">
        <v>0</v>
      </c>
      <c r="Y34" s="5">
        <v>0</v>
      </c>
      <c r="Z34" s="5"/>
      <c r="AA34" s="5"/>
      <c r="AB34" s="5">
        <f t="shared" ref="AB34" si="38">SUM(B34:Y34)</f>
        <v>119576</v>
      </c>
      <c r="AC34" s="5">
        <f t="shared" ref="AC34" si="39">ROUND(AB34*0.35,2)</f>
        <v>41851.599999999999</v>
      </c>
    </row>
    <row r="35" spans="1:29" ht="15" customHeight="1" x14ac:dyDescent="0.25">
      <c r="A35" s="13">
        <f t="shared" si="2"/>
        <v>45654</v>
      </c>
      <c r="B35" s="5">
        <v>132943.25</v>
      </c>
      <c r="C35" s="5">
        <v>0</v>
      </c>
      <c r="D35" s="5">
        <v>81655</v>
      </c>
      <c r="E35" s="5">
        <v>0</v>
      </c>
      <c r="F35" s="5">
        <v>0</v>
      </c>
      <c r="G35" s="5">
        <v>0</v>
      </c>
      <c r="H35" s="5">
        <v>13966</v>
      </c>
      <c r="I35" s="5">
        <v>0</v>
      </c>
      <c r="J35" s="5">
        <v>0</v>
      </c>
      <c r="K35" s="5">
        <v>0</v>
      </c>
      <c r="L35" s="5">
        <v>10360</v>
      </c>
      <c r="M35" s="5">
        <v>0</v>
      </c>
      <c r="N35" s="5">
        <v>0</v>
      </c>
      <c r="O35" s="5">
        <v>0</v>
      </c>
      <c r="P35" s="5">
        <v>0</v>
      </c>
      <c r="Q35" s="5">
        <v>0</v>
      </c>
      <c r="R35" s="5">
        <v>62280</v>
      </c>
      <c r="S35" s="5">
        <v>6754.5</v>
      </c>
      <c r="T35" s="5">
        <v>0</v>
      </c>
      <c r="U35" s="5">
        <v>0</v>
      </c>
      <c r="V35" s="5">
        <v>0</v>
      </c>
      <c r="W35" s="5">
        <v>10394</v>
      </c>
      <c r="X35" s="5">
        <v>0</v>
      </c>
      <c r="Y35" s="5">
        <v>0</v>
      </c>
      <c r="Z35" s="5"/>
      <c r="AA35" s="5"/>
      <c r="AB35" s="5">
        <f t="shared" ref="AB35" si="40">SUM(B35:Y35)</f>
        <v>318352.75</v>
      </c>
      <c r="AC35" s="5">
        <f t="shared" ref="AC35" si="41">ROUND(AB35*0.35,2)</f>
        <v>111423.46</v>
      </c>
    </row>
    <row r="36" spans="1:29" ht="15" customHeight="1" x14ac:dyDescent="0.25">
      <c r="A36" s="13">
        <f t="shared" si="2"/>
        <v>45661</v>
      </c>
      <c r="B36" s="5">
        <v>12832</v>
      </c>
      <c r="C36" s="5"/>
      <c r="D36" s="5">
        <v>26991</v>
      </c>
      <c r="E36" s="5"/>
      <c r="F36" s="5"/>
      <c r="G36" s="5"/>
      <c r="H36" s="5">
        <v>9013</v>
      </c>
      <c r="I36" s="5"/>
      <c r="J36" s="5"/>
      <c r="K36" s="5"/>
      <c r="L36" s="5">
        <v>17027</v>
      </c>
      <c r="M36" s="5"/>
      <c r="N36" s="5"/>
      <c r="O36" s="5"/>
      <c r="P36" s="5"/>
      <c r="Q36" s="5"/>
      <c r="R36" s="5">
        <v>52119.25</v>
      </c>
      <c r="S36" s="5">
        <v>8860.5</v>
      </c>
      <c r="T36" s="5"/>
      <c r="U36" s="5"/>
      <c r="V36" s="5"/>
      <c r="W36" s="5">
        <v>14902</v>
      </c>
      <c r="X36" s="5">
        <v>0</v>
      </c>
      <c r="Y36" s="5">
        <v>0</v>
      </c>
      <c r="Z36" s="5"/>
      <c r="AA36" s="5"/>
      <c r="AB36" s="5">
        <f t="shared" ref="AB36" si="42">SUM(B36:Y36)</f>
        <v>141744.75</v>
      </c>
      <c r="AC36" s="5">
        <f t="shared" ref="AC36" si="43">ROUND(AB36*0.35,2)</f>
        <v>49610.66</v>
      </c>
    </row>
    <row r="37" spans="1:29" ht="15" customHeight="1" x14ac:dyDescent="0.25">
      <c r="A37" s="13">
        <f t="shared" si="2"/>
        <v>45668</v>
      </c>
      <c r="B37" s="5">
        <v>84397</v>
      </c>
      <c r="C37" s="5"/>
      <c r="D37" s="5">
        <v>43996</v>
      </c>
      <c r="E37" s="5"/>
      <c r="F37" s="5"/>
      <c r="G37" s="5"/>
      <c r="H37" s="5">
        <v>4462</v>
      </c>
      <c r="I37" s="5"/>
      <c r="J37" s="5"/>
      <c r="K37" s="5"/>
      <c r="L37" s="5">
        <v>-18133</v>
      </c>
      <c r="M37" s="5"/>
      <c r="N37" s="5"/>
      <c r="O37" s="5"/>
      <c r="P37" s="5"/>
      <c r="Q37" s="5"/>
      <c r="R37" s="5">
        <v>38258.75</v>
      </c>
      <c r="S37" s="5">
        <v>4640.75</v>
      </c>
      <c r="T37" s="5"/>
      <c r="U37" s="5"/>
      <c r="V37" s="5"/>
      <c r="W37" s="5">
        <v>9396</v>
      </c>
      <c r="X37" s="5">
        <v>0</v>
      </c>
      <c r="Y37" s="5">
        <v>0</v>
      </c>
      <c r="Z37" s="5"/>
      <c r="AA37" s="5"/>
      <c r="AB37" s="5">
        <f t="shared" ref="AB37" si="44">SUM(B37:Y37)</f>
        <v>167017.5</v>
      </c>
      <c r="AC37" s="5">
        <f t="shared" ref="AC37" si="45">ROUND(AB37*0.35,2)</f>
        <v>58456.13</v>
      </c>
    </row>
    <row r="38" spans="1:29" ht="15" customHeight="1" x14ac:dyDescent="0.25">
      <c r="A38" s="13">
        <f t="shared" si="2"/>
        <v>45675</v>
      </c>
      <c r="B38" s="5">
        <v>75827.75</v>
      </c>
      <c r="C38" s="5"/>
      <c r="D38" s="5">
        <v>32321</v>
      </c>
      <c r="E38" s="5"/>
      <c r="F38" s="5"/>
      <c r="G38" s="5"/>
      <c r="H38" s="5">
        <v>5860</v>
      </c>
      <c r="I38" s="5"/>
      <c r="J38" s="5"/>
      <c r="K38" s="5"/>
      <c r="L38" s="5">
        <v>14290</v>
      </c>
      <c r="M38" s="5"/>
      <c r="N38" s="5"/>
      <c r="O38" s="5"/>
      <c r="P38" s="5"/>
      <c r="Q38" s="5"/>
      <c r="R38" s="5">
        <v>43486</v>
      </c>
      <c r="S38" s="5">
        <v>1968.5</v>
      </c>
      <c r="T38" s="5"/>
      <c r="U38" s="5"/>
      <c r="V38" s="5"/>
      <c r="W38" s="5">
        <v>9810</v>
      </c>
      <c r="X38" s="5">
        <v>0</v>
      </c>
      <c r="Y38" s="5">
        <v>0</v>
      </c>
      <c r="Z38" s="5"/>
      <c r="AA38" s="5"/>
      <c r="AB38" s="5">
        <f t="shared" ref="AB38" si="46">SUM(B38:Y38)</f>
        <v>183563.25</v>
      </c>
      <c r="AC38" s="5">
        <f t="shared" ref="AC38" si="47">ROUND(AB38*0.35,2)</f>
        <v>64247.14</v>
      </c>
    </row>
    <row r="39" spans="1:29" ht="15" customHeight="1" x14ac:dyDescent="0.25">
      <c r="A39" s="13">
        <f t="shared" si="2"/>
        <v>45682</v>
      </c>
      <c r="B39" s="5">
        <v>-4108.5</v>
      </c>
      <c r="C39" s="5"/>
      <c r="D39" s="5">
        <v>35929</v>
      </c>
      <c r="E39" s="5"/>
      <c r="F39" s="5"/>
      <c r="G39" s="5"/>
      <c r="H39" s="5">
        <v>1219</v>
      </c>
      <c r="I39" s="5"/>
      <c r="J39" s="5"/>
      <c r="K39" s="5"/>
      <c r="L39" s="5">
        <v>18259</v>
      </c>
      <c r="M39" s="5"/>
      <c r="N39" s="5"/>
      <c r="O39" s="5"/>
      <c r="P39" s="5"/>
      <c r="Q39" s="5"/>
      <c r="R39" s="5">
        <v>24363.25</v>
      </c>
      <c r="S39" s="5">
        <v>2083.5</v>
      </c>
      <c r="T39" s="5"/>
      <c r="U39" s="5"/>
      <c r="V39" s="5"/>
      <c r="W39" s="5">
        <v>9269</v>
      </c>
      <c r="X39" s="5">
        <v>0</v>
      </c>
      <c r="Y39" s="5">
        <v>0</v>
      </c>
      <c r="Z39" s="5"/>
      <c r="AA39" s="5"/>
      <c r="AB39" s="5">
        <f t="shared" ref="AB39" si="48">SUM(B39:Y39)</f>
        <v>87014.25</v>
      </c>
      <c r="AC39" s="5">
        <f t="shared" ref="AC39" si="49">ROUND(AB39*0.35,2)</f>
        <v>30454.99</v>
      </c>
    </row>
    <row r="40" spans="1:29" ht="15" customHeight="1" x14ac:dyDescent="0.25">
      <c r="A40" s="13">
        <f t="shared" si="2"/>
        <v>45689</v>
      </c>
      <c r="B40" s="5">
        <v>88763.75</v>
      </c>
      <c r="C40" s="5"/>
      <c r="D40" s="5">
        <v>2069</v>
      </c>
      <c r="E40" s="5"/>
      <c r="F40" s="5"/>
      <c r="G40" s="5"/>
      <c r="H40" s="5">
        <v>6153</v>
      </c>
      <c r="I40" s="5"/>
      <c r="J40" s="5"/>
      <c r="K40" s="5"/>
      <c r="L40" s="5">
        <v>17499</v>
      </c>
      <c r="M40" s="5"/>
      <c r="N40" s="5"/>
      <c r="O40" s="5"/>
      <c r="P40" s="5"/>
      <c r="Q40" s="5"/>
      <c r="R40" s="5">
        <v>40346</v>
      </c>
      <c r="S40" s="5">
        <v>13935.75</v>
      </c>
      <c r="T40" s="5"/>
      <c r="U40" s="5"/>
      <c r="V40" s="5"/>
      <c r="W40" s="5">
        <v>5556</v>
      </c>
      <c r="X40" s="5">
        <v>0</v>
      </c>
      <c r="Y40" s="5">
        <v>0</v>
      </c>
      <c r="Z40" s="5"/>
      <c r="AA40" s="5"/>
      <c r="AB40" s="5">
        <f t="shared" ref="AB40" si="50">SUM(B40:Y40)</f>
        <v>174322.5</v>
      </c>
      <c r="AC40" s="5">
        <f t="shared" ref="AC40" si="51">ROUND(AB40*0.35,2)</f>
        <v>61012.88</v>
      </c>
    </row>
    <row r="41" spans="1:29" ht="15" customHeight="1" x14ac:dyDescent="0.25">
      <c r="A41" s="13">
        <f t="shared" si="2"/>
        <v>45696</v>
      </c>
      <c r="B41" s="5">
        <v>132046.5</v>
      </c>
      <c r="C41" s="5"/>
      <c r="D41" s="5">
        <v>40492</v>
      </c>
      <c r="E41" s="5"/>
      <c r="F41" s="5"/>
      <c r="G41" s="5"/>
      <c r="H41" s="5">
        <v>-669</v>
      </c>
      <c r="I41" s="5"/>
      <c r="J41" s="5"/>
      <c r="K41" s="5"/>
      <c r="L41" s="5">
        <v>-36691</v>
      </c>
      <c r="M41" s="5"/>
      <c r="N41" s="5"/>
      <c r="O41" s="5"/>
      <c r="P41" s="5"/>
      <c r="Q41" s="5"/>
      <c r="R41" s="5">
        <v>29617.5</v>
      </c>
      <c r="S41" s="5">
        <v>3434.25</v>
      </c>
      <c r="T41" s="5"/>
      <c r="U41" s="5"/>
      <c r="V41" s="5"/>
      <c r="W41" s="5">
        <v>6277</v>
      </c>
      <c r="X41" s="5">
        <v>0</v>
      </c>
      <c r="Y41" s="5">
        <v>0</v>
      </c>
      <c r="Z41" s="5"/>
      <c r="AA41" s="5"/>
      <c r="AB41" s="5">
        <f t="shared" ref="AB41" si="52">SUM(B41:Y41)</f>
        <v>174507.25</v>
      </c>
      <c r="AC41" s="5">
        <f t="shared" ref="AC41" si="53">ROUND(AB41*0.35,2)</f>
        <v>61077.54</v>
      </c>
    </row>
    <row r="42" spans="1:29" ht="15" customHeight="1" x14ac:dyDescent="0.25">
      <c r="A42" s="13">
        <f t="shared" si="2"/>
        <v>45703</v>
      </c>
      <c r="B42" s="5">
        <v>85591.75</v>
      </c>
      <c r="C42" s="5"/>
      <c r="D42" s="5">
        <v>103433</v>
      </c>
      <c r="E42" s="5"/>
      <c r="F42" s="5"/>
      <c r="G42" s="5"/>
      <c r="H42" s="5">
        <v>6733</v>
      </c>
      <c r="I42" s="5"/>
      <c r="J42" s="5"/>
      <c r="K42" s="5"/>
      <c r="L42" s="5">
        <v>39395</v>
      </c>
      <c r="M42" s="5"/>
      <c r="N42" s="5"/>
      <c r="O42" s="5"/>
      <c r="P42" s="5"/>
      <c r="Q42" s="5"/>
      <c r="R42" s="5">
        <v>62001.25</v>
      </c>
      <c r="S42" s="5">
        <v>7033.75</v>
      </c>
      <c r="T42" s="5"/>
      <c r="U42" s="5"/>
      <c r="V42" s="5"/>
      <c r="W42" s="5">
        <v>9828</v>
      </c>
      <c r="X42" s="5">
        <v>0</v>
      </c>
      <c r="Y42" s="5">
        <v>0</v>
      </c>
      <c r="Z42" s="5"/>
      <c r="AA42" s="5"/>
      <c r="AB42" s="5">
        <f t="shared" ref="AB42" si="54">SUM(B42:Y42)</f>
        <v>314015.75</v>
      </c>
      <c r="AC42" s="5">
        <f t="shared" ref="AC42" si="55">ROUND(AB42*0.35,2)</f>
        <v>109905.51</v>
      </c>
    </row>
    <row r="43" spans="1:29" ht="15" customHeight="1" x14ac:dyDescent="0.25">
      <c r="A43" s="13">
        <f t="shared" si="2"/>
        <v>45710</v>
      </c>
      <c r="B43" s="5">
        <v>82030.5</v>
      </c>
      <c r="C43" s="5"/>
      <c r="D43" s="5">
        <v>56151</v>
      </c>
      <c r="E43" s="5"/>
      <c r="F43" s="5"/>
      <c r="G43" s="5"/>
      <c r="H43" s="5">
        <v>-5417</v>
      </c>
      <c r="I43" s="5"/>
      <c r="J43" s="5"/>
      <c r="K43" s="5"/>
      <c r="L43" s="5">
        <v>15773</v>
      </c>
      <c r="M43" s="5"/>
      <c r="N43" s="5"/>
      <c r="O43" s="5"/>
      <c r="P43" s="5"/>
      <c r="Q43" s="5"/>
      <c r="R43" s="5">
        <v>26641.75</v>
      </c>
      <c r="S43" s="5">
        <v>12219.5</v>
      </c>
      <c r="T43" s="5"/>
      <c r="U43" s="5"/>
      <c r="V43" s="5"/>
      <c r="W43" s="5">
        <v>17775</v>
      </c>
      <c r="X43" s="5">
        <v>0</v>
      </c>
      <c r="Y43" s="5">
        <v>0</v>
      </c>
      <c r="Z43" s="5"/>
      <c r="AA43" s="5"/>
      <c r="AB43" s="5">
        <f t="shared" ref="AB43" si="56">SUM(B43:Y43)</f>
        <v>205173.75</v>
      </c>
      <c r="AC43" s="5">
        <f t="shared" ref="AC43" si="57">ROUND(AB43*0.35,2)</f>
        <v>71810.81</v>
      </c>
    </row>
    <row r="44" spans="1:29" ht="15" customHeight="1" x14ac:dyDescent="0.25">
      <c r="A44" s="13">
        <f t="shared" si="2"/>
        <v>45717</v>
      </c>
      <c r="B44" s="5">
        <v>9426.5</v>
      </c>
      <c r="C44" s="5"/>
      <c r="D44" s="5">
        <v>61466</v>
      </c>
      <c r="E44" s="5"/>
      <c r="F44" s="5"/>
      <c r="G44" s="5"/>
      <c r="H44" s="5">
        <v>4395</v>
      </c>
      <c r="I44" s="5"/>
      <c r="J44" s="5"/>
      <c r="K44" s="5"/>
      <c r="L44" s="5">
        <v>-34766</v>
      </c>
      <c r="M44" s="5"/>
      <c r="N44" s="5"/>
      <c r="O44" s="5"/>
      <c r="P44" s="5"/>
      <c r="Q44" s="5"/>
      <c r="R44" s="5">
        <v>34120.5</v>
      </c>
      <c r="S44" s="5">
        <v>9911.25</v>
      </c>
      <c r="T44" s="5"/>
      <c r="U44" s="5"/>
      <c r="V44" s="5"/>
      <c r="W44" s="5">
        <v>19852</v>
      </c>
      <c r="X44" s="5">
        <v>0</v>
      </c>
      <c r="Y44" s="5">
        <v>0</v>
      </c>
      <c r="Z44" s="5"/>
      <c r="AA44" s="5"/>
      <c r="AB44" s="5">
        <f t="shared" ref="AB44" si="58">SUM(B44:Y44)</f>
        <v>104405.25</v>
      </c>
      <c r="AC44" s="5">
        <f t="shared" ref="AC44" si="59">ROUND(AB44*0.35,2)</f>
        <v>36541.839999999997</v>
      </c>
    </row>
    <row r="45" spans="1:29" ht="15" customHeight="1" x14ac:dyDescent="0.25">
      <c r="A45" s="13">
        <f t="shared" si="2"/>
        <v>45724</v>
      </c>
      <c r="B45" s="5">
        <v>105434.25</v>
      </c>
      <c r="C45" s="5"/>
      <c r="D45" s="5">
        <v>9855</v>
      </c>
      <c r="E45" s="5"/>
      <c r="F45" s="5"/>
      <c r="G45" s="5"/>
      <c r="H45" s="5">
        <v>8403</v>
      </c>
      <c r="I45" s="5"/>
      <c r="J45" s="5"/>
      <c r="K45" s="5"/>
      <c r="L45" s="5">
        <v>21857</v>
      </c>
      <c r="M45" s="5"/>
      <c r="N45" s="5"/>
      <c r="O45" s="5"/>
      <c r="P45" s="5"/>
      <c r="Q45" s="5"/>
      <c r="R45" s="5">
        <v>28906.5</v>
      </c>
      <c r="S45" s="5">
        <v>-9509.25</v>
      </c>
      <c r="T45" s="5"/>
      <c r="U45" s="5"/>
      <c r="V45" s="5"/>
      <c r="W45" s="5">
        <v>14748</v>
      </c>
      <c r="X45" s="5">
        <v>0</v>
      </c>
      <c r="Y45" s="5">
        <v>0</v>
      </c>
      <c r="Z45" s="5"/>
      <c r="AA45" s="5"/>
      <c r="AB45" s="5">
        <f t="shared" ref="AB45" si="60">SUM(B45:Y45)</f>
        <v>179694.5</v>
      </c>
      <c r="AC45" s="5">
        <f t="shared" ref="AC45" si="61">ROUND(AB45*0.35,2)</f>
        <v>62893.08</v>
      </c>
    </row>
    <row r="46" spans="1:29" ht="15" customHeight="1" x14ac:dyDescent="0.25">
      <c r="A46" s="13">
        <f t="shared" si="2"/>
        <v>45731</v>
      </c>
      <c r="B46" s="5">
        <v>104218.5</v>
      </c>
      <c r="C46" s="5"/>
      <c r="D46" s="5">
        <v>59844</v>
      </c>
      <c r="E46" s="5"/>
      <c r="F46" s="5"/>
      <c r="G46" s="5"/>
      <c r="H46" s="5">
        <v>7756</v>
      </c>
      <c r="I46" s="5"/>
      <c r="J46" s="5"/>
      <c r="K46" s="5"/>
      <c r="L46" s="5">
        <v>31803</v>
      </c>
      <c r="M46" s="5"/>
      <c r="N46" s="5"/>
      <c r="O46" s="5"/>
      <c r="P46" s="5"/>
      <c r="Q46" s="5"/>
      <c r="R46" s="5">
        <v>35997</v>
      </c>
      <c r="S46" s="5">
        <v>6897.75</v>
      </c>
      <c r="T46" s="5"/>
      <c r="U46" s="5"/>
      <c r="V46" s="5"/>
      <c r="W46" s="5">
        <v>12297</v>
      </c>
      <c r="X46" s="5">
        <v>0</v>
      </c>
      <c r="Y46" s="5">
        <v>0</v>
      </c>
      <c r="Z46" s="5"/>
      <c r="AA46" s="5"/>
      <c r="AB46" s="5">
        <f t="shared" ref="AB46" si="62">SUM(B46:Y46)</f>
        <v>258813.25</v>
      </c>
      <c r="AC46" s="5">
        <f t="shared" ref="AC46" si="63">ROUND(AB46*0.35,2)</f>
        <v>90584.639999999999</v>
      </c>
    </row>
    <row r="47" spans="1:29" ht="15" customHeight="1" x14ac:dyDescent="0.25">
      <c r="A47" s="13">
        <f t="shared" si="2"/>
        <v>45738</v>
      </c>
      <c r="B47" s="5">
        <v>102680.75</v>
      </c>
      <c r="C47" s="5"/>
      <c r="D47" s="5">
        <v>-1234</v>
      </c>
      <c r="E47" s="5"/>
      <c r="F47" s="5"/>
      <c r="G47" s="5"/>
      <c r="H47" s="5">
        <v>8383</v>
      </c>
      <c r="I47" s="5"/>
      <c r="J47" s="5"/>
      <c r="K47" s="5"/>
      <c r="L47" s="5">
        <v>30137</v>
      </c>
      <c r="M47" s="5"/>
      <c r="N47" s="5"/>
      <c r="O47" s="5"/>
      <c r="P47" s="5"/>
      <c r="Q47" s="5"/>
      <c r="R47" s="5">
        <v>36014.5</v>
      </c>
      <c r="S47" s="5">
        <v>-4772</v>
      </c>
      <c r="T47" s="5"/>
      <c r="U47" s="5"/>
      <c r="V47" s="5"/>
      <c r="W47" s="5">
        <v>12437</v>
      </c>
      <c r="X47" s="5">
        <v>0</v>
      </c>
      <c r="Y47" s="5">
        <v>0</v>
      </c>
      <c r="Z47" s="5"/>
      <c r="AA47" s="5"/>
      <c r="AB47" s="5">
        <f t="shared" ref="AB47" si="64">SUM(B47:Y47)</f>
        <v>183646.25</v>
      </c>
      <c r="AC47" s="5">
        <f t="shared" ref="AC47" si="65">ROUND(AB47*0.35,2)</f>
        <v>64276.19</v>
      </c>
    </row>
    <row r="48" spans="1:29" ht="15" customHeight="1" x14ac:dyDescent="0.25">
      <c r="A48" s="13">
        <f t="shared" si="2"/>
        <v>45745</v>
      </c>
      <c r="B48" s="5">
        <v>111187.75</v>
      </c>
      <c r="C48" s="5"/>
      <c r="D48" s="5">
        <v>21078</v>
      </c>
      <c r="E48" s="5"/>
      <c r="F48" s="5"/>
      <c r="G48" s="5"/>
      <c r="H48" s="5">
        <v>3220</v>
      </c>
      <c r="I48" s="5"/>
      <c r="J48" s="5"/>
      <c r="K48" s="5"/>
      <c r="L48" s="5">
        <v>14066</v>
      </c>
      <c r="M48" s="5"/>
      <c r="N48" s="5"/>
      <c r="O48" s="5"/>
      <c r="P48" s="5"/>
      <c r="Q48" s="5"/>
      <c r="R48" s="5">
        <v>11991.75</v>
      </c>
      <c r="S48" s="5">
        <v>15942</v>
      </c>
      <c r="T48" s="5"/>
      <c r="U48" s="5"/>
      <c r="V48" s="5"/>
      <c r="W48" s="5">
        <v>16682</v>
      </c>
      <c r="X48" s="5">
        <v>0</v>
      </c>
      <c r="Y48" s="5">
        <v>0</v>
      </c>
      <c r="Z48" s="5"/>
      <c r="AA48" s="5"/>
      <c r="AB48" s="5">
        <f t="shared" ref="AB48" si="66">SUM(B48:Y48)</f>
        <v>194167.5</v>
      </c>
      <c r="AC48" s="5">
        <f t="shared" ref="AC48" si="67">ROUND(AB48*0.35,2)</f>
        <v>67958.63</v>
      </c>
    </row>
    <row r="49" spans="1:29" ht="15" customHeight="1" x14ac:dyDescent="0.25">
      <c r="A49" s="13">
        <f t="shared" si="2"/>
        <v>45752</v>
      </c>
      <c r="B49" s="5">
        <v>63671.75</v>
      </c>
      <c r="C49" s="5"/>
      <c r="D49" s="5">
        <v>-11313</v>
      </c>
      <c r="E49" s="5"/>
      <c r="F49" s="5"/>
      <c r="G49" s="5"/>
      <c r="H49" s="5">
        <v>6879</v>
      </c>
      <c r="I49" s="5"/>
      <c r="J49" s="5"/>
      <c r="K49" s="5"/>
      <c r="L49" s="5">
        <v>891</v>
      </c>
      <c r="M49" s="5"/>
      <c r="N49" s="5"/>
      <c r="O49" s="5"/>
      <c r="P49" s="5"/>
      <c r="Q49" s="5"/>
      <c r="R49" s="5">
        <v>28541.75</v>
      </c>
      <c r="S49" s="5">
        <v>15084</v>
      </c>
      <c r="T49" s="5"/>
      <c r="U49" s="5"/>
      <c r="V49" s="5"/>
      <c r="W49" s="5">
        <v>11022</v>
      </c>
      <c r="X49" s="5">
        <v>0</v>
      </c>
      <c r="Y49" s="5">
        <v>0</v>
      </c>
      <c r="Z49" s="5"/>
      <c r="AA49" s="5"/>
      <c r="AB49" s="5">
        <f t="shared" ref="AB49" si="68">SUM(B49:Y49)</f>
        <v>114776.5</v>
      </c>
      <c r="AC49" s="5">
        <f t="shared" ref="AC49" si="69">ROUND(AB49*0.35,2)</f>
        <v>40171.78</v>
      </c>
    </row>
    <row r="50" spans="1:29" ht="15" customHeight="1" x14ac:dyDescent="0.25">
      <c r="A50" s="13">
        <f t="shared" si="2"/>
        <v>45759</v>
      </c>
      <c r="B50" s="5">
        <v>67481.75</v>
      </c>
      <c r="C50" s="5"/>
      <c r="D50" s="5">
        <v>46494</v>
      </c>
      <c r="E50" s="5"/>
      <c r="F50" s="5"/>
      <c r="G50" s="5"/>
      <c r="H50" s="5">
        <v>-2332</v>
      </c>
      <c r="I50" s="5"/>
      <c r="J50" s="5"/>
      <c r="K50" s="5"/>
      <c r="L50" s="5">
        <v>35608</v>
      </c>
      <c r="M50" s="5"/>
      <c r="N50" s="5"/>
      <c r="O50" s="5"/>
      <c r="P50" s="5"/>
      <c r="Q50" s="5"/>
      <c r="R50" s="5">
        <v>-4695</v>
      </c>
      <c r="S50" s="5">
        <v>16404.75</v>
      </c>
      <c r="T50" s="5"/>
      <c r="U50" s="5"/>
      <c r="V50" s="5"/>
      <c r="W50" s="5">
        <v>19292</v>
      </c>
      <c r="X50" s="5">
        <v>0</v>
      </c>
      <c r="Y50" s="5">
        <v>0</v>
      </c>
      <c r="Z50" s="5">
        <v>0</v>
      </c>
      <c r="AA50" s="5">
        <v>0</v>
      </c>
      <c r="AB50" s="5">
        <f t="shared" ref="AB50:AB55" si="70">SUM(B50:AA50)</f>
        <v>178253.5</v>
      </c>
      <c r="AC50" s="5">
        <f t="shared" ref="AC50" si="71">ROUND(AB50*0.35,2)</f>
        <v>62388.73</v>
      </c>
    </row>
    <row r="51" spans="1:29" ht="15" customHeight="1" x14ac:dyDescent="0.25">
      <c r="A51" s="13">
        <f t="shared" si="2"/>
        <v>45766</v>
      </c>
      <c r="B51" s="5">
        <v>1924.5</v>
      </c>
      <c r="C51" s="5"/>
      <c r="D51" s="5">
        <v>54851</v>
      </c>
      <c r="E51" s="5"/>
      <c r="F51" s="5"/>
      <c r="G51" s="5"/>
      <c r="H51" s="5">
        <v>9100</v>
      </c>
      <c r="I51" s="5"/>
      <c r="J51" s="5"/>
      <c r="K51" s="5"/>
      <c r="L51" s="5">
        <v>-4009</v>
      </c>
      <c r="M51" s="5"/>
      <c r="N51" s="5"/>
      <c r="O51" s="5"/>
      <c r="P51" s="5"/>
      <c r="Q51" s="5"/>
      <c r="R51" s="5">
        <v>50548</v>
      </c>
      <c r="S51" s="5">
        <v>4314.75</v>
      </c>
      <c r="T51" s="5"/>
      <c r="U51" s="5"/>
      <c r="V51" s="5"/>
      <c r="W51" s="5">
        <v>8601</v>
      </c>
      <c r="X51" s="5">
        <v>0</v>
      </c>
      <c r="Y51" s="5">
        <v>0</v>
      </c>
      <c r="Z51" s="5">
        <v>0</v>
      </c>
      <c r="AA51" s="5">
        <v>0</v>
      </c>
      <c r="AB51" s="5">
        <f t="shared" si="70"/>
        <v>125330.25</v>
      </c>
      <c r="AC51" s="5">
        <f t="shared" ref="AC51" si="72">ROUND(AB51*0.35,2)</f>
        <v>43865.59</v>
      </c>
    </row>
    <row r="52" spans="1:29" ht="15" customHeight="1" x14ac:dyDescent="0.25">
      <c r="A52" s="13">
        <f t="shared" si="2"/>
        <v>45773</v>
      </c>
      <c r="B52" s="5">
        <v>48795.75</v>
      </c>
      <c r="C52" s="5"/>
      <c r="D52" s="5">
        <v>-25653</v>
      </c>
      <c r="E52" s="5"/>
      <c r="F52" s="5"/>
      <c r="G52" s="5"/>
      <c r="H52" s="5">
        <v>-14753</v>
      </c>
      <c r="I52" s="5"/>
      <c r="J52" s="5"/>
      <c r="K52" s="5"/>
      <c r="L52" s="5">
        <v>14340</v>
      </c>
      <c r="M52" s="5"/>
      <c r="N52" s="5"/>
      <c r="O52" s="5"/>
      <c r="P52" s="5"/>
      <c r="Q52" s="5"/>
      <c r="R52" s="5">
        <v>41249.5</v>
      </c>
      <c r="S52" s="5">
        <v>-8307.25</v>
      </c>
      <c r="T52" s="5"/>
      <c r="U52" s="5"/>
      <c r="V52" s="5"/>
      <c r="W52" s="5">
        <v>17766</v>
      </c>
      <c r="X52" s="5">
        <v>0</v>
      </c>
      <c r="Y52" s="5">
        <v>0</v>
      </c>
      <c r="Z52" s="5">
        <v>0</v>
      </c>
      <c r="AA52" s="5">
        <v>0</v>
      </c>
      <c r="AB52" s="5">
        <f t="shared" si="70"/>
        <v>73438</v>
      </c>
      <c r="AC52" s="5">
        <f t="shared" ref="AC52" si="73">ROUND(AB52*0.35,2)</f>
        <v>25703.3</v>
      </c>
    </row>
    <row r="53" spans="1:29" ht="15" customHeight="1" x14ac:dyDescent="0.25">
      <c r="A53" s="13">
        <f t="shared" si="2"/>
        <v>45780</v>
      </c>
      <c r="B53" s="5">
        <v>94537</v>
      </c>
      <c r="C53" s="5"/>
      <c r="D53" s="5">
        <v>83870</v>
      </c>
      <c r="E53" s="5"/>
      <c r="F53" s="5"/>
      <c r="G53" s="5"/>
      <c r="H53" s="5">
        <v>4812.5</v>
      </c>
      <c r="I53" s="5"/>
      <c r="J53" s="5"/>
      <c r="K53" s="5"/>
      <c r="L53" s="5">
        <v>20657</v>
      </c>
      <c r="M53" s="5"/>
      <c r="N53" s="5"/>
      <c r="O53" s="5"/>
      <c r="P53" s="5"/>
      <c r="Q53" s="5"/>
      <c r="R53" s="5">
        <v>37914</v>
      </c>
      <c r="S53" s="5">
        <v>34223.75</v>
      </c>
      <c r="T53" s="5"/>
      <c r="U53" s="5"/>
      <c r="V53" s="5"/>
      <c r="W53" s="5">
        <v>10927</v>
      </c>
      <c r="X53" s="5">
        <v>0</v>
      </c>
      <c r="Y53" s="5">
        <v>0</v>
      </c>
      <c r="Z53" s="5">
        <v>0</v>
      </c>
      <c r="AA53" s="5">
        <v>0</v>
      </c>
      <c r="AB53" s="5">
        <f t="shared" si="70"/>
        <v>286941.25</v>
      </c>
      <c r="AC53" s="5">
        <f t="shared" ref="AC53" si="74">ROUND(AB53*0.35,2)</f>
        <v>100429.44</v>
      </c>
    </row>
    <row r="54" spans="1:29" ht="15" customHeight="1" x14ac:dyDescent="0.25">
      <c r="A54" s="13">
        <f t="shared" si="2"/>
        <v>45787</v>
      </c>
      <c r="B54" s="5">
        <v>155567</v>
      </c>
      <c r="C54" s="5"/>
      <c r="D54" s="5">
        <v>9412</v>
      </c>
      <c r="E54" s="5"/>
      <c r="F54" s="5"/>
      <c r="G54" s="5"/>
      <c r="H54" s="5">
        <v>4917</v>
      </c>
      <c r="I54" s="5"/>
      <c r="J54" s="5"/>
      <c r="K54" s="5"/>
      <c r="L54" s="5">
        <v>20633</v>
      </c>
      <c r="M54" s="5"/>
      <c r="N54" s="5"/>
      <c r="O54" s="5"/>
      <c r="P54" s="5"/>
      <c r="Q54" s="5"/>
      <c r="R54" s="5">
        <v>22445.75</v>
      </c>
      <c r="S54" s="5">
        <v>1985.75</v>
      </c>
      <c r="T54" s="5"/>
      <c r="U54" s="5"/>
      <c r="V54" s="5"/>
      <c r="W54" s="5">
        <v>15884</v>
      </c>
      <c r="X54" s="5">
        <v>0</v>
      </c>
      <c r="Y54" s="5">
        <v>0</v>
      </c>
      <c r="Z54" s="5">
        <v>0</v>
      </c>
      <c r="AA54" s="5">
        <v>0</v>
      </c>
      <c r="AB54" s="5">
        <f t="shared" si="70"/>
        <v>230844.5</v>
      </c>
      <c r="AC54" s="5">
        <f t="shared" ref="AC54" si="75">ROUND(AB54*0.35,2)</f>
        <v>80795.58</v>
      </c>
    </row>
    <row r="55" spans="1:29" ht="15" customHeight="1" x14ac:dyDescent="0.25">
      <c r="A55" s="13">
        <f t="shared" si="2"/>
        <v>45794</v>
      </c>
      <c r="B55" s="5">
        <v>87792.25</v>
      </c>
      <c r="C55" s="5"/>
      <c r="D55" s="5">
        <v>37324</v>
      </c>
      <c r="E55" s="5"/>
      <c r="F55" s="5"/>
      <c r="G55" s="5"/>
      <c r="H55" s="5">
        <v>5386</v>
      </c>
      <c r="I55" s="5"/>
      <c r="J55" s="5"/>
      <c r="K55" s="5"/>
      <c r="L55" s="5">
        <v>5395</v>
      </c>
      <c r="M55" s="5"/>
      <c r="N55" s="5"/>
      <c r="O55" s="5"/>
      <c r="P55" s="5"/>
      <c r="Q55" s="5"/>
      <c r="R55" s="5">
        <v>33214</v>
      </c>
      <c r="S55" s="5">
        <v>10899.5</v>
      </c>
      <c r="T55" s="5"/>
      <c r="U55" s="5"/>
      <c r="V55" s="5"/>
      <c r="W55" s="5">
        <v>9015</v>
      </c>
      <c r="X55" s="5">
        <v>0</v>
      </c>
      <c r="Y55" s="5">
        <v>0</v>
      </c>
      <c r="Z55" s="5">
        <v>0</v>
      </c>
      <c r="AA55" s="5">
        <v>0</v>
      </c>
      <c r="AB55" s="5">
        <f t="shared" si="70"/>
        <v>189025.75</v>
      </c>
      <c r="AC55" s="5">
        <f t="shared" ref="AC55" si="76">ROUND(AB55*0.35,2)</f>
        <v>66159.009999999995</v>
      </c>
    </row>
    <row r="56" spans="1:29" ht="15" customHeight="1" x14ac:dyDescent="0.25">
      <c r="A56" s="13">
        <f t="shared" si="2"/>
        <v>45801</v>
      </c>
      <c r="B56" s="5">
        <v>12397.75</v>
      </c>
      <c r="C56" s="5"/>
      <c r="D56" s="5">
        <v>84849</v>
      </c>
      <c r="E56" s="5"/>
      <c r="F56" s="5"/>
      <c r="G56" s="5"/>
      <c r="H56" s="5">
        <v>6379</v>
      </c>
      <c r="I56" s="5"/>
      <c r="J56" s="5"/>
      <c r="K56" s="5"/>
      <c r="L56" s="5">
        <v>20006</v>
      </c>
      <c r="M56" s="5"/>
      <c r="N56" s="5"/>
      <c r="O56" s="5"/>
      <c r="P56" s="5"/>
      <c r="Q56" s="5"/>
      <c r="R56" s="5">
        <v>32070.25</v>
      </c>
      <c r="S56" s="5">
        <v>11497</v>
      </c>
      <c r="T56" s="5"/>
      <c r="U56" s="5"/>
      <c r="V56" s="5"/>
      <c r="W56" s="5">
        <v>9985</v>
      </c>
      <c r="X56" s="5">
        <v>0</v>
      </c>
      <c r="Y56" s="5">
        <v>0</v>
      </c>
      <c r="Z56" s="5">
        <v>0</v>
      </c>
      <c r="AA56" s="5">
        <v>0</v>
      </c>
      <c r="AB56" s="5">
        <f t="shared" ref="AB56" si="77">SUM(B56:AA56)</f>
        <v>177184</v>
      </c>
      <c r="AC56" s="5">
        <f t="shared" ref="AC56" si="78">ROUND(AB56*0.35,2)</f>
        <v>62014.400000000001</v>
      </c>
    </row>
    <row r="57" spans="1:29" ht="15" customHeight="1" x14ac:dyDescent="0.25">
      <c r="A57" s="13">
        <f t="shared" si="2"/>
        <v>45808</v>
      </c>
      <c r="B57" s="5">
        <v>125735.25</v>
      </c>
      <c r="C57" s="5"/>
      <c r="D57" s="5">
        <v>57669</v>
      </c>
      <c r="E57" s="5"/>
      <c r="F57" s="5"/>
      <c r="G57" s="5"/>
      <c r="H57" s="5">
        <v>1472</v>
      </c>
      <c r="I57" s="5"/>
      <c r="J57" s="5"/>
      <c r="K57" s="5"/>
      <c r="L57" s="5">
        <v>38431</v>
      </c>
      <c r="M57" s="5"/>
      <c r="N57" s="5"/>
      <c r="O57" s="5"/>
      <c r="P57" s="5"/>
      <c r="Q57" s="5"/>
      <c r="R57" s="5">
        <v>75379.75</v>
      </c>
      <c r="S57" s="5">
        <v>8126.75</v>
      </c>
      <c r="T57" s="5"/>
      <c r="U57" s="5"/>
      <c r="V57" s="5"/>
      <c r="W57" s="5">
        <v>10624</v>
      </c>
      <c r="X57" s="5">
        <v>0</v>
      </c>
      <c r="Y57" s="5">
        <v>0</v>
      </c>
      <c r="Z57" s="5">
        <v>0</v>
      </c>
      <c r="AA57" s="5">
        <v>0</v>
      </c>
      <c r="AB57" s="5">
        <f t="shared" ref="AB57" si="79">SUM(B57:AA57)</f>
        <v>317437.75</v>
      </c>
      <c r="AC57" s="5">
        <f t="shared" ref="AC57" si="80">ROUND(AB57*0.35,2)</f>
        <v>111103.21</v>
      </c>
    </row>
    <row r="58" spans="1:29" ht="15" customHeight="1" x14ac:dyDescent="0.25">
      <c r="A58" s="13">
        <f t="shared" si="2"/>
        <v>45815</v>
      </c>
      <c r="B58" s="5">
        <v>86573.75</v>
      </c>
      <c r="C58" s="5"/>
      <c r="D58" s="5">
        <v>19889</v>
      </c>
      <c r="E58" s="5"/>
      <c r="F58" s="5"/>
      <c r="G58" s="5"/>
      <c r="H58" s="5">
        <v>8984</v>
      </c>
      <c r="I58" s="5"/>
      <c r="J58" s="5"/>
      <c r="K58" s="5"/>
      <c r="L58" s="5">
        <v>30372</v>
      </c>
      <c r="M58" s="5"/>
      <c r="N58" s="5"/>
      <c r="O58" s="5"/>
      <c r="P58" s="5"/>
      <c r="Q58" s="5"/>
      <c r="R58" s="5">
        <v>25849.25</v>
      </c>
      <c r="S58" s="5">
        <v>10808.75</v>
      </c>
      <c r="T58" s="5"/>
      <c r="U58" s="5"/>
      <c r="V58" s="5"/>
      <c r="W58" s="5">
        <v>14884</v>
      </c>
      <c r="X58" s="5">
        <v>0</v>
      </c>
      <c r="Y58" s="5">
        <v>0</v>
      </c>
      <c r="Z58" s="5">
        <v>0</v>
      </c>
      <c r="AA58" s="5">
        <v>0</v>
      </c>
      <c r="AB58" s="5">
        <f t="shared" ref="AB58" si="81">SUM(B58:AA58)</f>
        <v>197360.75</v>
      </c>
      <c r="AC58" s="5">
        <f t="shared" ref="AC58" si="82">ROUND(AB58*0.35,2)</f>
        <v>69076.259999999995</v>
      </c>
    </row>
    <row r="59" spans="1:29" ht="15" customHeight="1" x14ac:dyDescent="0.25">
      <c r="A59" s="13">
        <f t="shared" si="2"/>
        <v>45822</v>
      </c>
      <c r="B59" s="5">
        <v>69653.25</v>
      </c>
      <c r="C59" s="5"/>
      <c r="D59" s="5">
        <v>21481</v>
      </c>
      <c r="E59" s="5"/>
      <c r="F59" s="5"/>
      <c r="G59" s="5"/>
      <c r="H59" s="5">
        <v>698</v>
      </c>
      <c r="I59" s="5"/>
      <c r="J59" s="5"/>
      <c r="K59" s="5"/>
      <c r="L59" s="5">
        <v>160</v>
      </c>
      <c r="M59" s="5"/>
      <c r="N59" s="5"/>
      <c r="O59" s="5"/>
      <c r="P59" s="5"/>
      <c r="Q59" s="5"/>
      <c r="R59" s="5">
        <v>-7100.5</v>
      </c>
      <c r="S59" s="5">
        <v>1201.5</v>
      </c>
      <c r="T59" s="5"/>
      <c r="U59" s="5"/>
      <c r="V59" s="5"/>
      <c r="W59" s="5">
        <v>11969</v>
      </c>
      <c r="X59" s="5">
        <v>0</v>
      </c>
      <c r="Y59" s="5">
        <v>0</v>
      </c>
      <c r="Z59" s="5">
        <v>0</v>
      </c>
      <c r="AA59" s="5">
        <v>0</v>
      </c>
      <c r="AB59" s="5">
        <f t="shared" ref="AB59" si="83">SUM(B59:AA59)</f>
        <v>98062.25</v>
      </c>
      <c r="AC59" s="5">
        <f t="shared" ref="AC59" si="84">ROUND(AB59*0.35,2)</f>
        <v>34321.79</v>
      </c>
    </row>
    <row r="60" spans="1:29" ht="15" customHeight="1" x14ac:dyDescent="0.25">
      <c r="A60" s="13">
        <f t="shared" si="2"/>
        <v>45829</v>
      </c>
      <c r="B60" s="5">
        <v>94978</v>
      </c>
      <c r="C60" s="5"/>
      <c r="D60" s="5">
        <v>-299</v>
      </c>
      <c r="E60" s="5"/>
      <c r="F60" s="5"/>
      <c r="G60" s="5"/>
      <c r="H60" s="5">
        <v>-3005</v>
      </c>
      <c r="I60" s="5"/>
      <c r="J60" s="5"/>
      <c r="K60" s="5"/>
      <c r="L60" s="5">
        <v>23545</v>
      </c>
      <c r="M60" s="5"/>
      <c r="N60" s="5"/>
      <c r="O60" s="5"/>
      <c r="P60" s="5"/>
      <c r="Q60" s="5"/>
      <c r="R60" s="5">
        <v>18546.25</v>
      </c>
      <c r="S60" s="5">
        <v>7959.75</v>
      </c>
      <c r="T60" s="5"/>
      <c r="U60" s="5"/>
      <c r="V60" s="5"/>
      <c r="W60" s="5">
        <v>-8963</v>
      </c>
      <c r="X60" s="5">
        <v>0</v>
      </c>
      <c r="Y60" s="5">
        <v>0</v>
      </c>
      <c r="Z60" s="5">
        <v>0</v>
      </c>
      <c r="AA60" s="5">
        <v>0</v>
      </c>
      <c r="AB60" s="5">
        <f t="shared" ref="AB60" si="85">SUM(B60:AA60)</f>
        <v>132762</v>
      </c>
      <c r="AC60" s="5">
        <f t="shared" ref="AC60" si="86">ROUND(AB60*0.35,2)</f>
        <v>46466.7</v>
      </c>
    </row>
    <row r="61" spans="1:29" ht="15" customHeight="1" x14ac:dyDescent="0.25">
      <c r="A61" s="13">
        <f t="shared" si="2"/>
        <v>45836</v>
      </c>
      <c r="B61" s="5">
        <v>103999</v>
      </c>
      <c r="C61" s="5"/>
      <c r="D61" s="5">
        <v>26835</v>
      </c>
      <c r="E61" s="5"/>
      <c r="F61" s="5"/>
      <c r="G61" s="5"/>
      <c r="H61" s="5">
        <v>21680</v>
      </c>
      <c r="I61" s="5"/>
      <c r="J61" s="5"/>
      <c r="K61" s="5"/>
      <c r="L61" s="5">
        <v>36361</v>
      </c>
      <c r="M61" s="5"/>
      <c r="N61" s="5"/>
      <c r="O61" s="5"/>
      <c r="P61" s="5"/>
      <c r="Q61" s="5"/>
      <c r="R61" s="5">
        <v>2959.25</v>
      </c>
      <c r="S61" s="5">
        <v>24050.75</v>
      </c>
      <c r="T61" s="5"/>
      <c r="U61" s="5"/>
      <c r="V61" s="5"/>
      <c r="W61" s="5">
        <v>17895</v>
      </c>
      <c r="X61" s="5">
        <v>0</v>
      </c>
      <c r="Y61" s="5">
        <v>0</v>
      </c>
      <c r="Z61" s="5">
        <v>0</v>
      </c>
      <c r="AA61" s="5">
        <v>0</v>
      </c>
      <c r="AB61" s="5">
        <f t="shared" ref="AB61" si="87">SUM(B61:AA61)</f>
        <v>233780</v>
      </c>
      <c r="AC61" s="5">
        <f t="shared" ref="AC61" si="88">ROUND(AB61*0.35,2)</f>
        <v>81823</v>
      </c>
    </row>
    <row r="62" spans="1:29" ht="14.25" customHeight="1" x14ac:dyDescent="0.25">
      <c r="A62" s="11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</row>
    <row r="63" spans="1:29" ht="15" customHeight="1" thickBot="1" x14ac:dyDescent="0.3">
      <c r="B63" s="6">
        <f t="shared" ref="B63:AC63" si="89">SUM(B10:B62)</f>
        <v>4176805.5</v>
      </c>
      <c r="C63" s="6">
        <f t="shared" si="89"/>
        <v>0</v>
      </c>
      <c r="D63" s="6">
        <f t="shared" si="89"/>
        <v>1887349</v>
      </c>
      <c r="E63" s="6">
        <f t="shared" si="89"/>
        <v>0</v>
      </c>
      <c r="F63" s="6">
        <f t="shared" si="89"/>
        <v>0</v>
      </c>
      <c r="G63" s="6">
        <f t="shared" si="89"/>
        <v>0</v>
      </c>
      <c r="H63" s="6">
        <f t="shared" si="89"/>
        <v>307817.5</v>
      </c>
      <c r="I63" s="6">
        <f t="shared" si="89"/>
        <v>0</v>
      </c>
      <c r="J63" s="6">
        <f t="shared" si="89"/>
        <v>0</v>
      </c>
      <c r="K63" s="6">
        <f t="shared" si="89"/>
        <v>0</v>
      </c>
      <c r="L63" s="6">
        <f t="shared" si="89"/>
        <v>821416</v>
      </c>
      <c r="M63" s="6">
        <f t="shared" si="89"/>
        <v>0</v>
      </c>
      <c r="N63" s="6">
        <f t="shared" si="89"/>
        <v>0</v>
      </c>
      <c r="O63" s="6">
        <f t="shared" si="89"/>
        <v>0</v>
      </c>
      <c r="P63" s="6">
        <f t="shared" si="89"/>
        <v>0</v>
      </c>
      <c r="Q63" s="6">
        <f t="shared" si="89"/>
        <v>0</v>
      </c>
      <c r="R63" s="6">
        <f t="shared" si="89"/>
        <v>1669304.75</v>
      </c>
      <c r="S63" s="6">
        <f t="shared" si="89"/>
        <v>385294.25</v>
      </c>
      <c r="T63" s="6">
        <f t="shared" si="89"/>
        <v>0</v>
      </c>
      <c r="U63" s="6">
        <f t="shared" si="89"/>
        <v>0</v>
      </c>
      <c r="V63" s="6">
        <f t="shared" si="89"/>
        <v>0</v>
      </c>
      <c r="W63" s="6">
        <f t="shared" si="89"/>
        <v>616507.5</v>
      </c>
      <c r="X63" s="6">
        <f t="shared" si="89"/>
        <v>0</v>
      </c>
      <c r="Y63" s="6">
        <f t="shared" si="89"/>
        <v>0</v>
      </c>
      <c r="Z63" s="6"/>
      <c r="AA63" s="6"/>
      <c r="AB63" s="6">
        <f t="shared" si="89"/>
        <v>9864494.5</v>
      </c>
      <c r="AC63" s="6">
        <f t="shared" si="89"/>
        <v>3452573.1399999983</v>
      </c>
    </row>
    <row r="64" spans="1:29" ht="15" customHeight="1" thickTop="1" x14ac:dyDescent="0.25"/>
    <row r="65" spans="1:1" ht="15" customHeight="1" x14ac:dyDescent="0.25">
      <c r="A65" s="10" t="s">
        <v>31</v>
      </c>
    </row>
  </sheetData>
  <mergeCells count="2">
    <mergeCell ref="A1:AC1"/>
    <mergeCell ref="A8:AC8"/>
  </mergeCells>
  <pageMargins left="0.25" right="0.25" top="0.25" bottom="0.25" header="0" footer="0"/>
  <pageSetup paperSize="5"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C65"/>
  <sheetViews>
    <sheetView workbookViewId="0">
      <pane ySplit="7" topLeftCell="A37" activePane="bottomLeft" state="frozen"/>
      <selection activeCell="P43" sqref="P43"/>
      <selection pane="bottomLeft" activeCell="A62" sqref="A62"/>
    </sheetView>
  </sheetViews>
  <sheetFormatPr defaultColWidth="10.7109375" defaultRowHeight="15" customHeight="1" x14ac:dyDescent="0.25"/>
  <cols>
    <col min="1" max="1" width="10.85546875" style="3" bestFit="1" customWidth="1"/>
    <col min="2" max="2" width="14.28515625" style="2" bestFit="1" customWidth="1"/>
    <col min="3" max="3" width="13.7109375" style="2" hidden="1" customWidth="1"/>
    <col min="4" max="4" width="14.7109375" style="2" customWidth="1"/>
    <col min="5" max="5" width="14.28515625" style="2" bestFit="1" customWidth="1"/>
    <col min="6" max="7" width="12.7109375" style="2" hidden="1" customWidth="1"/>
    <col min="8" max="8" width="13.7109375" style="2" hidden="1" customWidth="1"/>
    <col min="9" max="9" width="15" style="2" customWidth="1"/>
    <col min="10" max="14" width="13.7109375" style="2" hidden="1" customWidth="1"/>
    <col min="15" max="15" width="14.28515625" style="2" bestFit="1" customWidth="1"/>
    <col min="16" max="16" width="13.7109375" style="2" customWidth="1"/>
    <col min="17" max="17" width="13.7109375" style="2" hidden="1" customWidth="1"/>
    <col min="18" max="18" width="13.7109375" style="2" customWidth="1"/>
    <col min="19" max="19" width="13.7109375" style="2" hidden="1" customWidth="1"/>
    <col min="20" max="20" width="14.28515625" style="2" customWidth="1"/>
    <col min="21" max="21" width="14.28515625" style="2" hidden="1" customWidth="1"/>
    <col min="22" max="22" width="14.28515625" style="2" customWidth="1"/>
    <col min="23" max="25" width="13.7109375" style="2" hidden="1" customWidth="1"/>
    <col min="26" max="27" width="13.7109375" style="2" customWidth="1"/>
    <col min="28" max="28" width="14.5703125" style="2" customWidth="1"/>
    <col min="29" max="29" width="14.85546875" style="2" customWidth="1"/>
    <col min="30" max="16384" width="10.7109375" style="2"/>
  </cols>
  <sheetData>
    <row r="1" spans="1:29" ht="15" customHeight="1" x14ac:dyDescent="0.25">
      <c r="A1" s="20" t="s">
        <v>22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</row>
    <row r="2" spans="1:29" ht="15" customHeight="1" x14ac:dyDescent="0.25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</row>
    <row r="3" spans="1:29" customFormat="1" ht="38.25" x14ac:dyDescent="0.2">
      <c r="A3" s="7"/>
      <c r="B3" s="8" t="s">
        <v>0</v>
      </c>
      <c r="C3" s="9" t="s">
        <v>1</v>
      </c>
      <c r="D3" s="9" t="s">
        <v>2</v>
      </c>
      <c r="E3" s="9" t="s">
        <v>3</v>
      </c>
      <c r="F3" s="9" t="s">
        <v>4</v>
      </c>
      <c r="G3" s="9" t="s">
        <v>5</v>
      </c>
      <c r="H3" s="9" t="s">
        <v>6</v>
      </c>
      <c r="I3" s="9" t="s">
        <v>28</v>
      </c>
      <c r="J3" s="9" t="s">
        <v>25</v>
      </c>
      <c r="K3" s="8" t="s">
        <v>7</v>
      </c>
      <c r="L3" s="9" t="s">
        <v>8</v>
      </c>
      <c r="M3" s="9" t="s">
        <v>9</v>
      </c>
      <c r="N3" s="9" t="s">
        <v>10</v>
      </c>
      <c r="O3" s="9" t="s">
        <v>11</v>
      </c>
      <c r="P3" s="9" t="s">
        <v>30</v>
      </c>
      <c r="Q3" s="9" t="s">
        <v>12</v>
      </c>
      <c r="R3" s="8" t="s">
        <v>13</v>
      </c>
      <c r="S3" s="9" t="s">
        <v>14</v>
      </c>
      <c r="T3" s="9" t="s">
        <v>29</v>
      </c>
      <c r="U3" s="9" t="s">
        <v>35</v>
      </c>
      <c r="V3" s="9" t="s">
        <v>27</v>
      </c>
      <c r="W3" s="9" t="s">
        <v>15</v>
      </c>
      <c r="X3" s="9" t="s">
        <v>17</v>
      </c>
      <c r="Y3" s="9" t="s">
        <v>16</v>
      </c>
      <c r="Z3" s="9" t="s">
        <v>36</v>
      </c>
      <c r="AA3" s="9" t="s">
        <v>37</v>
      </c>
      <c r="AB3" s="9" t="s">
        <v>18</v>
      </c>
      <c r="AC3" s="9" t="s">
        <v>20</v>
      </c>
    </row>
    <row r="4" spans="1:29" s="4" customFormat="1" ht="15" customHeight="1" x14ac:dyDescent="0.25">
      <c r="A4" s="3"/>
      <c r="B4" s="4">
        <v>14</v>
      </c>
      <c r="D4" s="4">
        <v>1</v>
      </c>
      <c r="E4" s="4">
        <v>1</v>
      </c>
      <c r="I4" s="4">
        <v>2</v>
      </c>
      <c r="O4" s="4">
        <v>9</v>
      </c>
      <c r="R4" s="4">
        <v>2</v>
      </c>
      <c r="T4" s="4">
        <v>1</v>
      </c>
      <c r="V4" s="4">
        <v>1</v>
      </c>
      <c r="Z4" s="4">
        <v>1</v>
      </c>
      <c r="AA4" s="4">
        <v>1</v>
      </c>
      <c r="AB4" s="4">
        <f>SUM(B4:AA4)</f>
        <v>33</v>
      </c>
    </row>
    <row r="6" spans="1:29" ht="15" customHeight="1" x14ac:dyDescent="0.25">
      <c r="A6" s="14" t="s">
        <v>33</v>
      </c>
      <c r="B6" s="5">
        <v>1940285.38</v>
      </c>
      <c r="C6" s="5">
        <v>0</v>
      </c>
      <c r="D6" s="5">
        <v>1024199</v>
      </c>
      <c r="E6" s="5">
        <v>281921.40000000002</v>
      </c>
      <c r="F6" s="5">
        <v>0</v>
      </c>
      <c r="G6" s="5">
        <v>0</v>
      </c>
      <c r="H6" s="5">
        <v>0</v>
      </c>
      <c r="I6" s="5">
        <v>1006684.55</v>
      </c>
      <c r="J6" s="5">
        <v>0</v>
      </c>
      <c r="K6" s="5">
        <v>0</v>
      </c>
      <c r="L6" s="5">
        <v>0</v>
      </c>
      <c r="M6" s="5">
        <v>0</v>
      </c>
      <c r="N6" s="5">
        <v>0</v>
      </c>
      <c r="O6" s="5">
        <v>501530</v>
      </c>
      <c r="P6" s="5">
        <v>17415</v>
      </c>
      <c r="Q6" s="5">
        <v>0</v>
      </c>
      <c r="R6" s="5">
        <v>642856</v>
      </c>
      <c r="S6" s="5">
        <v>0</v>
      </c>
      <c r="T6" s="5">
        <v>703296.31</v>
      </c>
      <c r="U6" s="5">
        <v>0</v>
      </c>
      <c r="V6" s="5">
        <v>313993.40000000002</v>
      </c>
      <c r="W6" s="5">
        <v>0</v>
      </c>
      <c r="X6" s="5">
        <v>0</v>
      </c>
      <c r="Y6" s="5">
        <v>0</v>
      </c>
      <c r="Z6" s="5">
        <v>0</v>
      </c>
      <c r="AA6" s="5">
        <v>0</v>
      </c>
      <c r="AB6" s="5">
        <v>6432181.0399999991</v>
      </c>
      <c r="AC6" s="5">
        <v>2251263.4000000004</v>
      </c>
    </row>
    <row r="8" spans="1:29" ht="15" customHeight="1" x14ac:dyDescent="0.25">
      <c r="A8" s="20" t="s">
        <v>34</v>
      </c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</row>
    <row r="9" spans="1:29" ht="15" customHeight="1" x14ac:dyDescent="0.25">
      <c r="A9" s="11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</row>
    <row r="10" spans="1:29" ht="15" customHeight="1" x14ac:dyDescent="0.25">
      <c r="A10" s="13" t="str">
        <f>Mountaineer!A10</f>
        <v>7/6/2024 *</v>
      </c>
      <c r="B10" s="5">
        <v>49009.5</v>
      </c>
      <c r="C10" s="5">
        <v>0</v>
      </c>
      <c r="D10" s="5">
        <v>1265</v>
      </c>
      <c r="E10" s="5">
        <v>7853</v>
      </c>
      <c r="F10" s="5">
        <v>0</v>
      </c>
      <c r="G10" s="5">
        <v>0</v>
      </c>
      <c r="H10" s="5">
        <v>0</v>
      </c>
      <c r="I10" s="5">
        <v>-1726</v>
      </c>
      <c r="J10" s="5">
        <v>0</v>
      </c>
      <c r="K10" s="5">
        <v>0</v>
      </c>
      <c r="L10" s="5">
        <v>0</v>
      </c>
      <c r="M10" s="5">
        <v>0</v>
      </c>
      <c r="N10" s="5">
        <v>0</v>
      </c>
      <c r="O10" s="5">
        <v>9323</v>
      </c>
      <c r="P10" s="5">
        <v>585</v>
      </c>
      <c r="Q10" s="5">
        <v>0</v>
      </c>
      <c r="R10" s="5">
        <v>14499</v>
      </c>
      <c r="S10" s="5">
        <v>0</v>
      </c>
      <c r="T10" s="5">
        <v>0</v>
      </c>
      <c r="U10" s="5">
        <v>0</v>
      </c>
      <c r="V10" s="5">
        <v>8681</v>
      </c>
      <c r="W10" s="5">
        <v>0</v>
      </c>
      <c r="X10" s="5">
        <v>0</v>
      </c>
      <c r="Y10" s="5">
        <v>0</v>
      </c>
      <c r="Z10" s="5"/>
      <c r="AA10" s="5"/>
      <c r="AB10" s="5">
        <f t="shared" ref="AB10:AB15" si="0">SUM(B10:Y10)</f>
        <v>89489.5</v>
      </c>
      <c r="AC10" s="5">
        <f t="shared" ref="AC10:AC15" si="1">ROUND(AB10*0.35,2)</f>
        <v>31321.33</v>
      </c>
    </row>
    <row r="11" spans="1:29" ht="15" customHeight="1" x14ac:dyDescent="0.25">
      <c r="A11" s="13">
        <v>45486</v>
      </c>
      <c r="B11" s="5">
        <v>18607.5</v>
      </c>
      <c r="C11" s="5">
        <v>0</v>
      </c>
      <c r="D11" s="5">
        <v>20297</v>
      </c>
      <c r="E11" s="5">
        <v>4517</v>
      </c>
      <c r="F11" s="5">
        <v>0</v>
      </c>
      <c r="G11" s="5">
        <v>0</v>
      </c>
      <c r="H11" s="5">
        <v>0</v>
      </c>
      <c r="I11" s="5">
        <v>10172</v>
      </c>
      <c r="J11" s="5">
        <v>0</v>
      </c>
      <c r="K11" s="5">
        <v>0</v>
      </c>
      <c r="L11" s="5">
        <v>0</v>
      </c>
      <c r="M11" s="5">
        <v>0</v>
      </c>
      <c r="N11" s="5">
        <v>0</v>
      </c>
      <c r="O11" s="5">
        <v>9858</v>
      </c>
      <c r="P11" s="5">
        <v>400</v>
      </c>
      <c r="Q11" s="5">
        <v>0</v>
      </c>
      <c r="R11" s="5">
        <v>13227</v>
      </c>
      <c r="S11" s="5">
        <v>0</v>
      </c>
      <c r="T11" s="5">
        <v>3971.77</v>
      </c>
      <c r="U11" s="5">
        <v>0</v>
      </c>
      <c r="V11" s="5">
        <v>12773</v>
      </c>
      <c r="W11" s="5">
        <v>0</v>
      </c>
      <c r="X11" s="5">
        <v>0</v>
      </c>
      <c r="Y11" s="5">
        <v>0</v>
      </c>
      <c r="Z11" s="5"/>
      <c r="AA11" s="5"/>
      <c r="AB11" s="5">
        <f t="shared" si="0"/>
        <v>93823.27</v>
      </c>
      <c r="AC11" s="5">
        <f t="shared" si="1"/>
        <v>32838.14</v>
      </c>
    </row>
    <row r="12" spans="1:29" ht="15" customHeight="1" x14ac:dyDescent="0.25">
      <c r="A12" s="13">
        <f t="shared" ref="A12:A61" si="2">A11+7</f>
        <v>45493</v>
      </c>
      <c r="B12" s="5">
        <v>-39769</v>
      </c>
      <c r="C12" s="5">
        <v>0</v>
      </c>
      <c r="D12" s="5">
        <v>-9474</v>
      </c>
      <c r="E12" s="5">
        <v>1263</v>
      </c>
      <c r="F12" s="5">
        <v>0</v>
      </c>
      <c r="G12" s="5">
        <v>0</v>
      </c>
      <c r="H12" s="5">
        <v>0</v>
      </c>
      <c r="I12" s="5">
        <v>13481</v>
      </c>
      <c r="J12" s="5">
        <v>0</v>
      </c>
      <c r="K12" s="5">
        <v>0</v>
      </c>
      <c r="L12" s="5">
        <v>0</v>
      </c>
      <c r="M12" s="5">
        <v>0</v>
      </c>
      <c r="N12" s="5">
        <v>0</v>
      </c>
      <c r="O12" s="5">
        <v>9097</v>
      </c>
      <c r="P12" s="5">
        <v>380</v>
      </c>
      <c r="Q12" s="5">
        <v>0</v>
      </c>
      <c r="R12" s="5">
        <v>23548</v>
      </c>
      <c r="S12" s="5">
        <v>0</v>
      </c>
      <c r="T12" s="5">
        <v>24924.99</v>
      </c>
      <c r="U12" s="5">
        <v>0</v>
      </c>
      <c r="V12" s="5">
        <v>5475</v>
      </c>
      <c r="W12" s="5">
        <v>0</v>
      </c>
      <c r="X12" s="5">
        <v>0</v>
      </c>
      <c r="Y12" s="5">
        <v>0</v>
      </c>
      <c r="Z12" s="5"/>
      <c r="AA12" s="5"/>
      <c r="AB12" s="5">
        <f t="shared" si="0"/>
        <v>28925.99</v>
      </c>
      <c r="AC12" s="5">
        <f t="shared" si="1"/>
        <v>10124.1</v>
      </c>
    </row>
    <row r="13" spans="1:29" ht="15" customHeight="1" x14ac:dyDescent="0.25">
      <c r="A13" s="13">
        <f t="shared" si="2"/>
        <v>45500</v>
      </c>
      <c r="B13" s="5">
        <v>86362.5</v>
      </c>
      <c r="C13" s="5">
        <v>0</v>
      </c>
      <c r="D13" s="5">
        <v>32341</v>
      </c>
      <c r="E13" s="5">
        <v>14811</v>
      </c>
      <c r="F13" s="5">
        <v>0</v>
      </c>
      <c r="G13" s="5">
        <v>0</v>
      </c>
      <c r="H13" s="5">
        <v>0</v>
      </c>
      <c r="I13" s="5">
        <v>15741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5">
        <v>10331</v>
      </c>
      <c r="P13" s="5">
        <v>380</v>
      </c>
      <c r="Q13" s="5">
        <v>0</v>
      </c>
      <c r="R13" s="5">
        <v>10016</v>
      </c>
      <c r="S13" s="5">
        <v>0</v>
      </c>
      <c r="T13" s="5">
        <v>16463.36</v>
      </c>
      <c r="U13" s="5">
        <v>0</v>
      </c>
      <c r="V13" s="5">
        <v>4978</v>
      </c>
      <c r="W13" s="5">
        <v>0</v>
      </c>
      <c r="X13" s="5">
        <v>0</v>
      </c>
      <c r="Y13" s="5">
        <v>0</v>
      </c>
      <c r="Z13" s="5"/>
      <c r="AA13" s="5"/>
      <c r="AB13" s="5">
        <f t="shared" si="0"/>
        <v>191423.86</v>
      </c>
      <c r="AC13" s="5">
        <f t="shared" si="1"/>
        <v>66998.350000000006</v>
      </c>
    </row>
    <row r="14" spans="1:29" ht="15" customHeight="1" x14ac:dyDescent="0.25">
      <c r="A14" s="13">
        <f t="shared" si="2"/>
        <v>45507</v>
      </c>
      <c r="B14" s="5">
        <v>-16556.300000000003</v>
      </c>
      <c r="C14" s="5">
        <v>0</v>
      </c>
      <c r="D14" s="5">
        <v>26688</v>
      </c>
      <c r="E14" s="5">
        <v>9990</v>
      </c>
      <c r="F14" s="5">
        <v>0</v>
      </c>
      <c r="G14" s="5">
        <v>0</v>
      </c>
      <c r="H14" s="5">
        <v>0</v>
      </c>
      <c r="I14" s="5">
        <v>31368</v>
      </c>
      <c r="J14" s="5">
        <v>0</v>
      </c>
      <c r="K14" s="5">
        <v>0</v>
      </c>
      <c r="L14" s="5">
        <v>0</v>
      </c>
      <c r="M14" s="5">
        <v>0</v>
      </c>
      <c r="N14" s="5">
        <v>0</v>
      </c>
      <c r="O14" s="5">
        <v>10443</v>
      </c>
      <c r="P14" s="5">
        <v>470</v>
      </c>
      <c r="Q14" s="5">
        <v>0</v>
      </c>
      <c r="R14" s="5">
        <v>12466</v>
      </c>
      <c r="S14" s="5">
        <v>0</v>
      </c>
      <c r="T14" s="5">
        <v>9559.02</v>
      </c>
      <c r="U14" s="5">
        <v>0</v>
      </c>
      <c r="V14" s="5">
        <v>11211</v>
      </c>
      <c r="W14" s="5">
        <v>0</v>
      </c>
      <c r="X14" s="5">
        <v>0</v>
      </c>
      <c r="Y14" s="5">
        <v>0</v>
      </c>
      <c r="Z14" s="5"/>
      <c r="AA14" s="5"/>
      <c r="AB14" s="5">
        <f t="shared" si="0"/>
        <v>95638.720000000001</v>
      </c>
      <c r="AC14" s="5">
        <f t="shared" si="1"/>
        <v>33473.550000000003</v>
      </c>
    </row>
    <row r="15" spans="1:29" ht="15" customHeight="1" x14ac:dyDescent="0.25">
      <c r="A15" s="13">
        <f t="shared" si="2"/>
        <v>45514</v>
      </c>
      <c r="B15" s="5">
        <v>23807</v>
      </c>
      <c r="C15" s="5">
        <v>0</v>
      </c>
      <c r="D15" s="5">
        <v>25835</v>
      </c>
      <c r="E15" s="5">
        <v>15806</v>
      </c>
      <c r="F15" s="5">
        <v>0</v>
      </c>
      <c r="G15" s="5">
        <v>0</v>
      </c>
      <c r="H15" s="5">
        <v>0</v>
      </c>
      <c r="I15" s="5">
        <v>27810</v>
      </c>
      <c r="J15" s="5">
        <v>0</v>
      </c>
      <c r="K15" s="5">
        <v>0</v>
      </c>
      <c r="L15" s="5">
        <v>0</v>
      </c>
      <c r="M15" s="5">
        <v>0</v>
      </c>
      <c r="N15" s="5">
        <v>0</v>
      </c>
      <c r="O15" s="5">
        <v>8696</v>
      </c>
      <c r="P15" s="5">
        <v>480</v>
      </c>
      <c r="Q15" s="5">
        <v>0</v>
      </c>
      <c r="R15" s="5">
        <v>14842</v>
      </c>
      <c r="S15" s="5">
        <v>0</v>
      </c>
      <c r="T15" s="5">
        <v>10085.32</v>
      </c>
      <c r="U15" s="5">
        <v>0</v>
      </c>
      <c r="V15" s="5">
        <v>6981</v>
      </c>
      <c r="W15" s="5">
        <v>0</v>
      </c>
      <c r="X15" s="5">
        <v>0</v>
      </c>
      <c r="Y15" s="5">
        <v>0</v>
      </c>
      <c r="Z15" s="5"/>
      <c r="AA15" s="5"/>
      <c r="AB15" s="5">
        <f t="shared" si="0"/>
        <v>134342.32</v>
      </c>
      <c r="AC15" s="5">
        <f t="shared" si="1"/>
        <v>47019.81</v>
      </c>
    </row>
    <row r="16" spans="1:29" ht="15" customHeight="1" x14ac:dyDescent="0.25">
      <c r="A16" s="13">
        <f t="shared" si="2"/>
        <v>45521</v>
      </c>
      <c r="B16" s="5">
        <v>60870</v>
      </c>
      <c r="C16" s="5">
        <v>0</v>
      </c>
      <c r="D16" s="5">
        <v>17945</v>
      </c>
      <c r="E16" s="5">
        <v>9362</v>
      </c>
      <c r="F16" s="5">
        <v>0</v>
      </c>
      <c r="G16" s="5">
        <v>0</v>
      </c>
      <c r="H16" s="5">
        <v>0</v>
      </c>
      <c r="I16" s="5">
        <v>-19060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8650</v>
      </c>
      <c r="P16" s="5">
        <v>340</v>
      </c>
      <c r="Q16" s="5">
        <v>0</v>
      </c>
      <c r="R16" s="5">
        <v>13336</v>
      </c>
      <c r="S16" s="5">
        <v>0</v>
      </c>
      <c r="T16" s="5">
        <v>8048.5300000000007</v>
      </c>
      <c r="U16" s="5">
        <v>0</v>
      </c>
      <c r="V16" s="5">
        <v>-775</v>
      </c>
      <c r="W16" s="5">
        <v>0</v>
      </c>
      <c r="X16" s="5">
        <v>0</v>
      </c>
      <c r="Y16" s="5">
        <v>0</v>
      </c>
      <c r="Z16" s="5"/>
      <c r="AA16" s="5"/>
      <c r="AB16" s="5">
        <f t="shared" ref="AB16" si="3">SUM(B16:Y16)</f>
        <v>98716.53</v>
      </c>
      <c r="AC16" s="5">
        <f t="shared" ref="AC16" si="4">ROUND(AB16*0.35,2)</f>
        <v>34550.79</v>
      </c>
    </row>
    <row r="17" spans="1:29" ht="15" customHeight="1" x14ac:dyDescent="0.25">
      <c r="A17" s="13">
        <f t="shared" si="2"/>
        <v>45528</v>
      </c>
      <c r="B17" s="5">
        <v>42561</v>
      </c>
      <c r="C17" s="5">
        <v>0</v>
      </c>
      <c r="D17" s="5">
        <v>11049</v>
      </c>
      <c r="E17" s="5">
        <v>10273</v>
      </c>
      <c r="F17" s="5">
        <v>0</v>
      </c>
      <c r="G17" s="5">
        <v>0</v>
      </c>
      <c r="H17" s="5">
        <v>0</v>
      </c>
      <c r="I17" s="5">
        <v>13623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8964</v>
      </c>
      <c r="P17" s="5">
        <v>520</v>
      </c>
      <c r="Q17" s="5">
        <v>0</v>
      </c>
      <c r="R17" s="5">
        <v>24906</v>
      </c>
      <c r="S17" s="5">
        <v>0</v>
      </c>
      <c r="T17" s="5">
        <v>36604.07</v>
      </c>
      <c r="U17" s="5">
        <v>0</v>
      </c>
      <c r="V17" s="5">
        <v>6050</v>
      </c>
      <c r="W17" s="5">
        <v>0</v>
      </c>
      <c r="X17" s="5">
        <v>0</v>
      </c>
      <c r="Y17" s="5">
        <v>0</v>
      </c>
      <c r="Z17" s="5"/>
      <c r="AA17" s="5"/>
      <c r="AB17" s="5">
        <f t="shared" ref="AB17" si="5">SUM(B17:Y17)</f>
        <v>154550.07</v>
      </c>
      <c r="AC17" s="5">
        <f t="shared" ref="AC17" si="6">ROUND(AB17*0.35,2)</f>
        <v>54092.52</v>
      </c>
    </row>
    <row r="18" spans="1:29" ht="15" customHeight="1" x14ac:dyDescent="0.25">
      <c r="A18" s="13">
        <f t="shared" si="2"/>
        <v>45535</v>
      </c>
      <c r="B18" s="5">
        <v>45763.5</v>
      </c>
      <c r="C18" s="5">
        <v>0</v>
      </c>
      <c r="D18" s="5">
        <v>20921</v>
      </c>
      <c r="E18" s="5">
        <v>3556</v>
      </c>
      <c r="F18" s="5">
        <v>0</v>
      </c>
      <c r="G18" s="5">
        <v>0</v>
      </c>
      <c r="H18" s="5">
        <v>0</v>
      </c>
      <c r="I18" s="5">
        <v>-1667</v>
      </c>
      <c r="J18" s="5">
        <v>0</v>
      </c>
      <c r="K18" s="5">
        <v>0</v>
      </c>
      <c r="L18" s="5">
        <v>0</v>
      </c>
      <c r="M18" s="5">
        <v>0</v>
      </c>
      <c r="N18" s="5">
        <v>0</v>
      </c>
      <c r="O18" s="5">
        <v>10806</v>
      </c>
      <c r="P18" s="5">
        <v>760</v>
      </c>
      <c r="Q18" s="5">
        <v>0</v>
      </c>
      <c r="R18" s="5">
        <v>21568</v>
      </c>
      <c r="S18" s="5">
        <v>0</v>
      </c>
      <c r="T18" s="5">
        <v>23071.45</v>
      </c>
      <c r="U18" s="5">
        <v>0</v>
      </c>
      <c r="V18" s="5">
        <v>7552</v>
      </c>
      <c r="W18" s="5">
        <v>0</v>
      </c>
      <c r="X18" s="5">
        <v>0</v>
      </c>
      <c r="Y18" s="5">
        <v>0</v>
      </c>
      <c r="Z18" s="5"/>
      <c r="AA18" s="5"/>
      <c r="AB18" s="5">
        <f t="shared" ref="AB18" si="7">SUM(B18:Y18)</f>
        <v>132330.95000000001</v>
      </c>
      <c r="AC18" s="5">
        <f t="shared" ref="AC18" si="8">ROUND(AB18*0.35,2)</f>
        <v>46315.83</v>
      </c>
    </row>
    <row r="19" spans="1:29" ht="15" customHeight="1" x14ac:dyDescent="0.25">
      <c r="A19" s="13">
        <f t="shared" si="2"/>
        <v>45542</v>
      </c>
      <c r="B19" s="5">
        <v>-21870.100000000006</v>
      </c>
      <c r="C19" s="5">
        <v>0</v>
      </c>
      <c r="D19" s="5">
        <v>20300</v>
      </c>
      <c r="E19" s="5">
        <v>-4232</v>
      </c>
      <c r="F19" s="5">
        <v>0</v>
      </c>
      <c r="G19" s="5">
        <v>0</v>
      </c>
      <c r="H19" s="5">
        <v>0</v>
      </c>
      <c r="I19" s="5">
        <v>14865</v>
      </c>
      <c r="J19" s="5">
        <v>0</v>
      </c>
      <c r="K19" s="5">
        <v>0</v>
      </c>
      <c r="L19" s="5">
        <v>0</v>
      </c>
      <c r="M19" s="5">
        <v>0</v>
      </c>
      <c r="N19" s="5">
        <v>0</v>
      </c>
      <c r="O19" s="5">
        <v>6273</v>
      </c>
      <c r="P19" s="5">
        <v>350</v>
      </c>
      <c r="Q19" s="5">
        <v>0</v>
      </c>
      <c r="R19" s="5">
        <v>-318</v>
      </c>
      <c r="S19" s="5">
        <v>0</v>
      </c>
      <c r="T19" s="5">
        <v>2099.73</v>
      </c>
      <c r="U19" s="5">
        <v>0</v>
      </c>
      <c r="V19" s="5">
        <v>9903</v>
      </c>
      <c r="W19" s="5">
        <v>0</v>
      </c>
      <c r="X19" s="5">
        <v>0</v>
      </c>
      <c r="Y19" s="5">
        <v>0</v>
      </c>
      <c r="Z19" s="5"/>
      <c r="AA19" s="5"/>
      <c r="AB19" s="5">
        <f t="shared" ref="AB19" si="9">SUM(B19:Y19)</f>
        <v>27370.629999999994</v>
      </c>
      <c r="AC19" s="5">
        <f t="shared" ref="AC19" si="10">ROUND(AB19*0.35,2)</f>
        <v>9579.7199999999993</v>
      </c>
    </row>
    <row r="20" spans="1:29" ht="15" customHeight="1" x14ac:dyDescent="0.25">
      <c r="A20" s="13">
        <f t="shared" si="2"/>
        <v>45549</v>
      </c>
      <c r="B20" s="5">
        <v>42699</v>
      </c>
      <c r="C20" s="5">
        <v>0</v>
      </c>
      <c r="D20" s="5">
        <v>-15402</v>
      </c>
      <c r="E20" s="5">
        <v>7759</v>
      </c>
      <c r="F20" s="5">
        <v>0</v>
      </c>
      <c r="G20" s="5">
        <v>0</v>
      </c>
      <c r="H20" s="5">
        <v>0</v>
      </c>
      <c r="I20" s="5">
        <v>15248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 s="5">
        <v>7878</v>
      </c>
      <c r="P20" s="5">
        <v>350</v>
      </c>
      <c r="Q20" s="5">
        <v>0</v>
      </c>
      <c r="R20" s="5">
        <v>24745</v>
      </c>
      <c r="S20" s="5">
        <v>0</v>
      </c>
      <c r="T20" s="5">
        <v>16442.41</v>
      </c>
      <c r="U20" s="5">
        <v>0</v>
      </c>
      <c r="V20" s="5">
        <v>7890</v>
      </c>
      <c r="W20" s="5">
        <v>0</v>
      </c>
      <c r="X20" s="5">
        <v>0</v>
      </c>
      <c r="Y20" s="5">
        <v>0</v>
      </c>
      <c r="Z20" s="5"/>
      <c r="AA20" s="5"/>
      <c r="AB20" s="5">
        <f t="shared" ref="AB20" si="11">SUM(B20:Y20)</f>
        <v>107609.41</v>
      </c>
      <c r="AC20" s="5">
        <f t="shared" ref="AC20" si="12">ROUND(AB20*0.35,2)</f>
        <v>37663.29</v>
      </c>
    </row>
    <row r="21" spans="1:29" ht="15" customHeight="1" x14ac:dyDescent="0.25">
      <c r="A21" s="13">
        <f t="shared" si="2"/>
        <v>45556</v>
      </c>
      <c r="B21" s="5">
        <v>45712</v>
      </c>
      <c r="C21" s="5">
        <v>0</v>
      </c>
      <c r="D21" s="5">
        <v>38120</v>
      </c>
      <c r="E21" s="5">
        <v>6234</v>
      </c>
      <c r="F21" s="5">
        <v>0</v>
      </c>
      <c r="G21" s="5">
        <v>0</v>
      </c>
      <c r="H21" s="5">
        <v>0</v>
      </c>
      <c r="I21" s="5">
        <v>27439</v>
      </c>
      <c r="J21" s="5">
        <v>0</v>
      </c>
      <c r="K21" s="5">
        <v>0</v>
      </c>
      <c r="L21" s="5">
        <v>0</v>
      </c>
      <c r="M21" s="5">
        <v>0</v>
      </c>
      <c r="N21" s="5">
        <v>0</v>
      </c>
      <c r="O21" s="5">
        <v>8011</v>
      </c>
      <c r="P21" s="5">
        <v>530</v>
      </c>
      <c r="Q21" s="5">
        <v>0</v>
      </c>
      <c r="R21" s="5">
        <v>12322</v>
      </c>
      <c r="S21" s="5">
        <v>0</v>
      </c>
      <c r="T21" s="5">
        <v>10452.35</v>
      </c>
      <c r="U21" s="5">
        <v>0</v>
      </c>
      <c r="V21" s="5">
        <v>10361</v>
      </c>
      <c r="W21" s="5">
        <v>0</v>
      </c>
      <c r="X21" s="5">
        <v>0</v>
      </c>
      <c r="Y21" s="5">
        <v>0</v>
      </c>
      <c r="Z21" s="5"/>
      <c r="AA21" s="5"/>
      <c r="AB21" s="5">
        <f t="shared" ref="AB21" si="13">SUM(B21:Y21)</f>
        <v>159181.35</v>
      </c>
      <c r="AC21" s="5">
        <f t="shared" ref="AC21" si="14">ROUND(AB21*0.35,2)</f>
        <v>55713.47</v>
      </c>
    </row>
    <row r="22" spans="1:29" ht="15" customHeight="1" x14ac:dyDescent="0.25">
      <c r="A22" s="13">
        <f t="shared" si="2"/>
        <v>45563</v>
      </c>
      <c r="B22" s="5">
        <v>69883.5</v>
      </c>
      <c r="C22" s="5">
        <v>0</v>
      </c>
      <c r="D22" s="5">
        <v>-2845</v>
      </c>
      <c r="E22" s="5">
        <v>8064</v>
      </c>
      <c r="F22" s="5">
        <v>0</v>
      </c>
      <c r="G22" s="5">
        <v>0</v>
      </c>
      <c r="H22" s="5">
        <v>0</v>
      </c>
      <c r="I22" s="5">
        <v>22359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 s="5">
        <v>6918</v>
      </c>
      <c r="P22" s="5">
        <v>370</v>
      </c>
      <c r="Q22" s="5">
        <v>0</v>
      </c>
      <c r="R22" s="5">
        <v>17798</v>
      </c>
      <c r="S22" s="5">
        <v>0</v>
      </c>
      <c r="T22" s="5">
        <v>10982.99</v>
      </c>
      <c r="U22" s="5">
        <v>0</v>
      </c>
      <c r="V22" s="5">
        <v>4318</v>
      </c>
      <c r="W22" s="5">
        <v>0</v>
      </c>
      <c r="X22" s="5">
        <v>0</v>
      </c>
      <c r="Y22" s="5">
        <v>0</v>
      </c>
      <c r="Z22" s="5"/>
      <c r="AA22" s="5"/>
      <c r="AB22" s="5">
        <f t="shared" ref="AB22" si="15">SUM(B22:Y22)</f>
        <v>137848.49</v>
      </c>
      <c r="AC22" s="5">
        <f t="shared" ref="AC22" si="16">ROUND(AB22*0.35,2)</f>
        <v>48246.97</v>
      </c>
    </row>
    <row r="23" spans="1:29" ht="15" customHeight="1" x14ac:dyDescent="0.25">
      <c r="A23" s="13">
        <f t="shared" si="2"/>
        <v>45570</v>
      </c>
      <c r="B23" s="5">
        <v>49670</v>
      </c>
      <c r="C23" s="5">
        <v>0</v>
      </c>
      <c r="D23" s="5">
        <v>33266</v>
      </c>
      <c r="E23" s="5">
        <v>15281</v>
      </c>
      <c r="F23" s="5">
        <v>0</v>
      </c>
      <c r="G23" s="5">
        <v>0</v>
      </c>
      <c r="H23" s="5">
        <v>0</v>
      </c>
      <c r="I23" s="5">
        <v>15584</v>
      </c>
      <c r="J23" s="5">
        <v>0</v>
      </c>
      <c r="K23" s="5">
        <v>0</v>
      </c>
      <c r="L23" s="5">
        <v>0</v>
      </c>
      <c r="M23" s="5">
        <v>0</v>
      </c>
      <c r="N23" s="5">
        <v>0</v>
      </c>
      <c r="O23" s="5">
        <v>7406</v>
      </c>
      <c r="P23" s="5">
        <v>400</v>
      </c>
      <c r="Q23" s="5">
        <v>0</v>
      </c>
      <c r="R23" s="5">
        <v>-1448</v>
      </c>
      <c r="S23" s="5">
        <v>0</v>
      </c>
      <c r="T23" s="5">
        <v>21427.190000000002</v>
      </c>
      <c r="U23" s="5">
        <v>0</v>
      </c>
      <c r="V23" s="5">
        <v>3841</v>
      </c>
      <c r="W23" s="5">
        <v>0</v>
      </c>
      <c r="X23" s="5">
        <v>0</v>
      </c>
      <c r="Y23" s="5">
        <v>0</v>
      </c>
      <c r="Z23" s="5"/>
      <c r="AA23" s="5"/>
      <c r="AB23" s="5">
        <f t="shared" ref="AB23" si="17">SUM(B23:Y23)</f>
        <v>145427.19</v>
      </c>
      <c r="AC23" s="5">
        <f t="shared" ref="AC23" si="18">ROUND(AB23*0.35,2)</f>
        <v>50899.519999999997</v>
      </c>
    </row>
    <row r="24" spans="1:29" ht="15" customHeight="1" x14ac:dyDescent="0.25">
      <c r="A24" s="13">
        <f t="shared" si="2"/>
        <v>45577</v>
      </c>
      <c r="B24" s="5">
        <v>51458.5</v>
      </c>
      <c r="C24" s="5">
        <v>0</v>
      </c>
      <c r="D24" s="5">
        <v>16142</v>
      </c>
      <c r="E24" s="5">
        <v>6182</v>
      </c>
      <c r="F24" s="5">
        <v>0</v>
      </c>
      <c r="G24" s="5">
        <v>0</v>
      </c>
      <c r="H24" s="5">
        <v>0</v>
      </c>
      <c r="I24" s="5">
        <v>32757</v>
      </c>
      <c r="J24" s="5">
        <v>0</v>
      </c>
      <c r="K24" s="5">
        <v>0</v>
      </c>
      <c r="L24" s="5">
        <v>0</v>
      </c>
      <c r="M24" s="5">
        <v>0</v>
      </c>
      <c r="N24" s="5">
        <v>0</v>
      </c>
      <c r="O24" s="5">
        <v>7631</v>
      </c>
      <c r="P24" s="5">
        <v>330</v>
      </c>
      <c r="Q24" s="5">
        <v>0</v>
      </c>
      <c r="R24" s="5">
        <v>6433</v>
      </c>
      <c r="S24" s="5">
        <v>0</v>
      </c>
      <c r="T24" s="5">
        <v>28091.29</v>
      </c>
      <c r="U24" s="5">
        <v>0</v>
      </c>
      <c r="V24" s="5">
        <v>2273</v>
      </c>
      <c r="W24" s="5">
        <v>0</v>
      </c>
      <c r="X24" s="5">
        <v>0</v>
      </c>
      <c r="Y24" s="5">
        <v>0</v>
      </c>
      <c r="Z24" s="5"/>
      <c r="AA24" s="5"/>
      <c r="AB24" s="5">
        <f t="shared" ref="AB24" si="19">SUM(B24:Y24)</f>
        <v>151297.79</v>
      </c>
      <c r="AC24" s="5">
        <f t="shared" ref="AC24" si="20">ROUND(AB24*0.35,2)</f>
        <v>52954.23</v>
      </c>
    </row>
    <row r="25" spans="1:29" ht="15" customHeight="1" x14ac:dyDescent="0.25">
      <c r="A25" s="13">
        <f t="shared" si="2"/>
        <v>45584</v>
      </c>
      <c r="B25" s="5">
        <v>-71</v>
      </c>
      <c r="C25" s="5">
        <v>0</v>
      </c>
      <c r="D25" s="5">
        <v>44639</v>
      </c>
      <c r="E25" s="5">
        <v>17576</v>
      </c>
      <c r="F25" s="5">
        <v>0</v>
      </c>
      <c r="G25" s="5">
        <v>0</v>
      </c>
      <c r="H25" s="5">
        <v>0</v>
      </c>
      <c r="I25" s="5">
        <v>36954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8322</v>
      </c>
      <c r="P25" s="5">
        <v>390</v>
      </c>
      <c r="Q25" s="5">
        <v>0</v>
      </c>
      <c r="R25" s="5">
        <v>10684</v>
      </c>
      <c r="S25" s="5">
        <v>0</v>
      </c>
      <c r="T25" s="5">
        <v>9963.07</v>
      </c>
      <c r="U25" s="5">
        <v>0</v>
      </c>
      <c r="V25" s="5">
        <v>12370</v>
      </c>
      <c r="W25" s="5">
        <v>0</v>
      </c>
      <c r="X25" s="5">
        <v>0</v>
      </c>
      <c r="Y25" s="5">
        <v>0</v>
      </c>
      <c r="Z25" s="5"/>
      <c r="AA25" s="5"/>
      <c r="AB25" s="5">
        <f t="shared" ref="AB25" si="21">SUM(B25:Y25)</f>
        <v>140827.07</v>
      </c>
      <c r="AC25" s="5">
        <f t="shared" ref="AC25" si="22">ROUND(AB25*0.35,2)</f>
        <v>49289.47</v>
      </c>
    </row>
    <row r="26" spans="1:29" ht="15" customHeight="1" x14ac:dyDescent="0.25">
      <c r="A26" s="13">
        <f t="shared" si="2"/>
        <v>45591</v>
      </c>
      <c r="B26" s="5">
        <v>53532.5</v>
      </c>
      <c r="C26" s="5">
        <v>0</v>
      </c>
      <c r="D26" s="5">
        <v>26770</v>
      </c>
      <c r="E26" s="5">
        <v>-3673</v>
      </c>
      <c r="F26" s="5">
        <v>0</v>
      </c>
      <c r="G26" s="5">
        <v>0</v>
      </c>
      <c r="H26" s="5">
        <v>0</v>
      </c>
      <c r="I26" s="5">
        <v>24091</v>
      </c>
      <c r="J26" s="5">
        <v>0</v>
      </c>
      <c r="K26" s="5">
        <v>0</v>
      </c>
      <c r="L26" s="5">
        <v>0</v>
      </c>
      <c r="M26" s="5">
        <v>0</v>
      </c>
      <c r="N26" s="5">
        <v>0</v>
      </c>
      <c r="O26" s="5">
        <v>8365</v>
      </c>
      <c r="P26" s="5">
        <v>580</v>
      </c>
      <c r="Q26" s="5">
        <v>0</v>
      </c>
      <c r="R26" s="5">
        <v>11869</v>
      </c>
      <c r="S26" s="5">
        <v>0</v>
      </c>
      <c r="T26" s="5">
        <v>12889.45</v>
      </c>
      <c r="U26" s="5">
        <v>0</v>
      </c>
      <c r="V26" s="5">
        <v>6028</v>
      </c>
      <c r="W26" s="5">
        <v>0</v>
      </c>
      <c r="X26" s="5">
        <v>0</v>
      </c>
      <c r="Y26" s="5">
        <v>0</v>
      </c>
      <c r="Z26" s="5">
        <v>0</v>
      </c>
      <c r="AA26" s="5">
        <v>0</v>
      </c>
      <c r="AB26" s="5">
        <f t="shared" ref="AB26" si="23">SUM(B26:Y26)</f>
        <v>140451.95000000001</v>
      </c>
      <c r="AC26" s="5">
        <f t="shared" ref="AC26" si="24">ROUND(AB26*0.35,2)</f>
        <v>49158.18</v>
      </c>
    </row>
    <row r="27" spans="1:29" ht="15" customHeight="1" x14ac:dyDescent="0.25">
      <c r="A27" s="13">
        <f t="shared" si="2"/>
        <v>45598</v>
      </c>
      <c r="B27" s="5">
        <v>24575</v>
      </c>
      <c r="C27" s="5">
        <v>0</v>
      </c>
      <c r="D27" s="5">
        <v>12594</v>
      </c>
      <c r="E27" s="5">
        <v>22251</v>
      </c>
      <c r="F27" s="5">
        <v>0</v>
      </c>
      <c r="G27" s="5">
        <v>0</v>
      </c>
      <c r="H27" s="5">
        <v>0</v>
      </c>
      <c r="I27" s="5">
        <v>27866</v>
      </c>
      <c r="J27" s="5">
        <v>0</v>
      </c>
      <c r="K27" s="5">
        <v>0</v>
      </c>
      <c r="L27" s="5">
        <v>0</v>
      </c>
      <c r="M27" s="5">
        <v>0</v>
      </c>
      <c r="N27" s="5">
        <v>0</v>
      </c>
      <c r="O27" s="5">
        <v>6201</v>
      </c>
      <c r="P27" s="5">
        <v>470</v>
      </c>
      <c r="Q27" s="5">
        <v>0</v>
      </c>
      <c r="R27" s="5">
        <v>11845</v>
      </c>
      <c r="S27" s="5">
        <v>0</v>
      </c>
      <c r="T27" s="5">
        <v>25800.13</v>
      </c>
      <c r="U27" s="5">
        <v>0</v>
      </c>
      <c r="V27" s="5">
        <v>9619</v>
      </c>
      <c r="W27" s="5">
        <v>0</v>
      </c>
      <c r="X27" s="5">
        <v>0</v>
      </c>
      <c r="Y27" s="5">
        <v>0</v>
      </c>
      <c r="Z27" s="5">
        <v>0</v>
      </c>
      <c r="AA27" s="5">
        <v>0</v>
      </c>
      <c r="AB27" s="5">
        <f t="shared" ref="AB27" si="25">SUM(B27:Y27)</f>
        <v>141221.13</v>
      </c>
      <c r="AC27" s="5">
        <f t="shared" ref="AC27" si="26">ROUND(AB27*0.35,2)</f>
        <v>49427.4</v>
      </c>
    </row>
    <row r="28" spans="1:29" ht="15" customHeight="1" x14ac:dyDescent="0.25">
      <c r="A28" s="13">
        <f t="shared" si="2"/>
        <v>45605</v>
      </c>
      <c r="B28" s="5">
        <v>39866.5</v>
      </c>
      <c r="C28" s="5">
        <v>0</v>
      </c>
      <c r="D28" s="5">
        <v>11156</v>
      </c>
      <c r="E28" s="5">
        <v>-3434</v>
      </c>
      <c r="F28" s="5">
        <v>0</v>
      </c>
      <c r="G28" s="5">
        <v>0</v>
      </c>
      <c r="H28" s="5">
        <v>0</v>
      </c>
      <c r="I28" s="5">
        <v>32247</v>
      </c>
      <c r="J28" s="5">
        <v>0</v>
      </c>
      <c r="K28" s="5">
        <v>0</v>
      </c>
      <c r="L28" s="5">
        <v>0</v>
      </c>
      <c r="M28" s="5">
        <v>0</v>
      </c>
      <c r="N28" s="5">
        <v>0</v>
      </c>
      <c r="O28" s="5">
        <v>10271</v>
      </c>
      <c r="P28" s="5">
        <v>490</v>
      </c>
      <c r="Q28" s="5">
        <v>0</v>
      </c>
      <c r="R28" s="5">
        <v>11756</v>
      </c>
      <c r="S28" s="5">
        <v>0</v>
      </c>
      <c r="T28" s="5">
        <v>6494.5300000000007</v>
      </c>
      <c r="U28" s="5">
        <v>0</v>
      </c>
      <c r="V28" s="5">
        <v>8797</v>
      </c>
      <c r="W28" s="5">
        <v>0</v>
      </c>
      <c r="X28" s="5">
        <v>0</v>
      </c>
      <c r="Y28" s="5">
        <v>0</v>
      </c>
      <c r="Z28" s="5">
        <v>0</v>
      </c>
      <c r="AA28" s="5">
        <v>0</v>
      </c>
      <c r="AB28" s="5">
        <f t="shared" ref="AB28" si="27">SUM(B28:Y28)</f>
        <v>117644.03</v>
      </c>
      <c r="AC28" s="5">
        <f t="shared" ref="AC28" si="28">ROUND(AB28*0.35,2)</f>
        <v>41175.410000000003</v>
      </c>
    </row>
    <row r="29" spans="1:29" ht="15" customHeight="1" x14ac:dyDescent="0.25">
      <c r="A29" s="13">
        <f t="shared" si="2"/>
        <v>45612</v>
      </c>
      <c r="B29" s="5">
        <v>25555</v>
      </c>
      <c r="C29" s="5">
        <v>0</v>
      </c>
      <c r="D29" s="5">
        <v>24185</v>
      </c>
      <c r="E29" s="5">
        <v>16726</v>
      </c>
      <c r="F29" s="5">
        <v>0</v>
      </c>
      <c r="G29" s="5">
        <v>0</v>
      </c>
      <c r="H29" s="5">
        <v>0</v>
      </c>
      <c r="I29" s="5">
        <v>22755</v>
      </c>
      <c r="J29" s="5">
        <v>0</v>
      </c>
      <c r="K29" s="5">
        <v>0</v>
      </c>
      <c r="L29" s="5">
        <v>0</v>
      </c>
      <c r="M29" s="5">
        <v>0</v>
      </c>
      <c r="N29" s="5">
        <v>0</v>
      </c>
      <c r="O29" s="5">
        <v>9717</v>
      </c>
      <c r="P29" s="5">
        <v>410</v>
      </c>
      <c r="Q29" s="5">
        <v>0</v>
      </c>
      <c r="R29" s="5">
        <v>17127</v>
      </c>
      <c r="S29" s="5">
        <v>0</v>
      </c>
      <c r="T29" s="5">
        <v>13294.26</v>
      </c>
      <c r="U29" s="5">
        <v>0</v>
      </c>
      <c r="V29" s="5">
        <v>6723</v>
      </c>
      <c r="W29" s="5">
        <v>0</v>
      </c>
      <c r="X29" s="5">
        <v>0</v>
      </c>
      <c r="Y29" s="5">
        <v>0</v>
      </c>
      <c r="Z29" s="5">
        <v>0</v>
      </c>
      <c r="AA29" s="5">
        <v>0</v>
      </c>
      <c r="AB29" s="5">
        <f t="shared" ref="AB29" si="29">SUM(B29:Y29)</f>
        <v>136492.26</v>
      </c>
      <c r="AC29" s="5">
        <f t="shared" ref="AC29" si="30">ROUND(AB29*0.35,2)</f>
        <v>47772.29</v>
      </c>
    </row>
    <row r="30" spans="1:29" ht="15" customHeight="1" x14ac:dyDescent="0.25">
      <c r="A30" s="13">
        <f t="shared" si="2"/>
        <v>45619</v>
      </c>
      <c r="B30" s="5">
        <v>92209</v>
      </c>
      <c r="C30" s="5">
        <v>0</v>
      </c>
      <c r="D30" s="5">
        <v>52198</v>
      </c>
      <c r="E30" s="5">
        <v>10491</v>
      </c>
      <c r="F30" s="5">
        <v>0</v>
      </c>
      <c r="G30" s="5">
        <v>0</v>
      </c>
      <c r="H30" s="5">
        <v>0</v>
      </c>
      <c r="I30" s="5">
        <v>13975</v>
      </c>
      <c r="J30" s="5">
        <v>0</v>
      </c>
      <c r="K30" s="5">
        <v>0</v>
      </c>
      <c r="L30" s="5">
        <v>0</v>
      </c>
      <c r="M30" s="5">
        <v>0</v>
      </c>
      <c r="N30" s="5">
        <v>0</v>
      </c>
      <c r="O30" s="5">
        <v>7714</v>
      </c>
      <c r="P30" s="5">
        <v>270</v>
      </c>
      <c r="Q30" s="5">
        <v>0</v>
      </c>
      <c r="R30" s="5">
        <v>8735</v>
      </c>
      <c r="S30" s="5">
        <v>0</v>
      </c>
      <c r="T30" s="5">
        <v>22541.25</v>
      </c>
      <c r="U30" s="5">
        <v>0</v>
      </c>
      <c r="V30" s="5">
        <v>10686</v>
      </c>
      <c r="W30" s="5">
        <v>0</v>
      </c>
      <c r="X30" s="5">
        <v>0</v>
      </c>
      <c r="Y30" s="5">
        <v>0</v>
      </c>
      <c r="Z30" s="5">
        <v>0</v>
      </c>
      <c r="AA30" s="5">
        <v>0</v>
      </c>
      <c r="AB30" s="5">
        <f t="shared" ref="AB30" si="31">SUM(B30:Y30)</f>
        <v>218819.25</v>
      </c>
      <c r="AC30" s="5">
        <f t="shared" ref="AC30" si="32">ROUND(AB30*0.35,2)</f>
        <v>76586.740000000005</v>
      </c>
    </row>
    <row r="31" spans="1:29" ht="15" customHeight="1" x14ac:dyDescent="0.25">
      <c r="A31" s="13">
        <f t="shared" si="2"/>
        <v>45626</v>
      </c>
      <c r="B31" s="5">
        <v>80459.5</v>
      </c>
      <c r="C31" s="5">
        <v>0</v>
      </c>
      <c r="D31" s="5">
        <v>37273</v>
      </c>
      <c r="E31" s="5">
        <v>8061</v>
      </c>
      <c r="F31" s="5">
        <v>0</v>
      </c>
      <c r="G31" s="5">
        <v>0</v>
      </c>
      <c r="H31" s="5">
        <v>0</v>
      </c>
      <c r="I31" s="5">
        <v>25018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8633</v>
      </c>
      <c r="P31" s="5">
        <v>480</v>
      </c>
      <c r="Q31" s="5">
        <v>0</v>
      </c>
      <c r="R31" s="5">
        <v>22750</v>
      </c>
      <c r="S31" s="5">
        <v>0</v>
      </c>
      <c r="T31" s="5">
        <v>14700.369999999999</v>
      </c>
      <c r="U31" s="5">
        <v>0</v>
      </c>
      <c r="V31" s="5">
        <v>6014</v>
      </c>
      <c r="W31" s="5">
        <v>0</v>
      </c>
      <c r="X31" s="5">
        <v>0</v>
      </c>
      <c r="Y31" s="5">
        <v>0</v>
      </c>
      <c r="Z31" s="5">
        <v>0</v>
      </c>
      <c r="AA31" s="5">
        <v>0</v>
      </c>
      <c r="AB31" s="5">
        <f t="shared" ref="AB31" si="33">SUM(B31:Y31)</f>
        <v>203388.87</v>
      </c>
      <c r="AC31" s="5">
        <f t="shared" ref="AC31" si="34">ROUND(AB31*0.35,2)</f>
        <v>71186.100000000006</v>
      </c>
    </row>
    <row r="32" spans="1:29" ht="15" customHeight="1" x14ac:dyDescent="0.25">
      <c r="A32" s="13">
        <f t="shared" si="2"/>
        <v>45633</v>
      </c>
      <c r="B32" s="5">
        <v>52534</v>
      </c>
      <c r="C32" s="5">
        <v>0</v>
      </c>
      <c r="D32" s="5">
        <v>2660</v>
      </c>
      <c r="E32" s="5">
        <v>-1006</v>
      </c>
      <c r="F32" s="5">
        <v>0</v>
      </c>
      <c r="G32" s="5">
        <v>0</v>
      </c>
      <c r="H32" s="5">
        <v>0</v>
      </c>
      <c r="I32" s="5">
        <v>7607</v>
      </c>
      <c r="J32" s="5">
        <v>0</v>
      </c>
      <c r="K32" s="5">
        <v>0</v>
      </c>
      <c r="L32" s="5">
        <v>0</v>
      </c>
      <c r="M32" s="5">
        <v>0</v>
      </c>
      <c r="N32" s="5">
        <v>0</v>
      </c>
      <c r="O32" s="5">
        <v>7139</v>
      </c>
      <c r="P32" s="5">
        <v>290</v>
      </c>
      <c r="Q32" s="5">
        <v>0</v>
      </c>
      <c r="R32" s="5">
        <v>17410</v>
      </c>
      <c r="S32" s="5">
        <v>0</v>
      </c>
      <c r="T32" s="5">
        <v>2680.79</v>
      </c>
      <c r="U32" s="5">
        <v>0</v>
      </c>
      <c r="V32" s="5">
        <v>7077</v>
      </c>
      <c r="W32" s="5">
        <v>0</v>
      </c>
      <c r="X32" s="5">
        <v>0</v>
      </c>
      <c r="Y32" s="5">
        <v>0</v>
      </c>
      <c r="Z32" s="5">
        <v>0</v>
      </c>
      <c r="AA32" s="5">
        <v>0</v>
      </c>
      <c r="AB32" s="5">
        <f t="shared" ref="AB32" si="35">SUM(B32:Y32)</f>
        <v>96391.79</v>
      </c>
      <c r="AC32" s="5">
        <f t="shared" ref="AC32" si="36">ROUND(AB32*0.35,2)</f>
        <v>33737.129999999997</v>
      </c>
    </row>
    <row r="33" spans="1:29" ht="15" customHeight="1" x14ac:dyDescent="0.25">
      <c r="A33" s="13">
        <f t="shared" si="2"/>
        <v>45640</v>
      </c>
      <c r="B33" s="5">
        <v>52229</v>
      </c>
      <c r="C33" s="5">
        <v>0</v>
      </c>
      <c r="D33" s="5">
        <v>26196</v>
      </c>
      <c r="E33" s="5">
        <v>13321</v>
      </c>
      <c r="F33" s="5">
        <v>0</v>
      </c>
      <c r="G33" s="5">
        <v>0</v>
      </c>
      <c r="H33" s="5">
        <v>0</v>
      </c>
      <c r="I33" s="5">
        <v>19343</v>
      </c>
      <c r="J33" s="5">
        <v>0</v>
      </c>
      <c r="K33" s="5">
        <v>0</v>
      </c>
      <c r="L33" s="5">
        <v>0</v>
      </c>
      <c r="M33" s="5">
        <v>0</v>
      </c>
      <c r="N33" s="5">
        <v>0</v>
      </c>
      <c r="O33" s="5">
        <v>8122</v>
      </c>
      <c r="P33" s="5">
        <v>340</v>
      </c>
      <c r="Q33" s="5">
        <v>0</v>
      </c>
      <c r="R33" s="5">
        <v>14443</v>
      </c>
      <c r="S33" s="5">
        <v>0</v>
      </c>
      <c r="T33" s="5">
        <v>14516.02</v>
      </c>
      <c r="U33" s="5">
        <v>0</v>
      </c>
      <c r="V33" s="5">
        <v>4467</v>
      </c>
      <c r="W33" s="5">
        <v>0</v>
      </c>
      <c r="X33" s="5">
        <v>0</v>
      </c>
      <c r="Y33" s="5">
        <v>0</v>
      </c>
      <c r="Z33" s="5">
        <v>0</v>
      </c>
      <c r="AA33" s="5">
        <v>0</v>
      </c>
      <c r="AB33" s="5">
        <f t="shared" ref="AB33" si="37">SUM(B33:Y33)</f>
        <v>152977.01999999999</v>
      </c>
      <c r="AC33" s="5">
        <f t="shared" ref="AC33" si="38">ROUND(AB33*0.35,2)</f>
        <v>53541.96</v>
      </c>
    </row>
    <row r="34" spans="1:29" ht="15" customHeight="1" x14ac:dyDescent="0.25">
      <c r="A34" s="13">
        <f t="shared" si="2"/>
        <v>45647</v>
      </c>
      <c r="B34" s="5">
        <v>38518</v>
      </c>
      <c r="C34" s="5">
        <v>0</v>
      </c>
      <c r="D34" s="5">
        <v>26873</v>
      </c>
      <c r="E34" s="5">
        <v>5144.5</v>
      </c>
      <c r="F34" s="5">
        <v>0</v>
      </c>
      <c r="G34" s="5">
        <v>0</v>
      </c>
      <c r="H34" s="5">
        <v>0</v>
      </c>
      <c r="I34" s="5">
        <v>12306</v>
      </c>
      <c r="J34" s="5">
        <v>0</v>
      </c>
      <c r="K34" s="5">
        <v>0</v>
      </c>
      <c r="L34" s="5">
        <v>0</v>
      </c>
      <c r="M34" s="5">
        <v>0</v>
      </c>
      <c r="N34" s="5">
        <v>0</v>
      </c>
      <c r="O34" s="5">
        <v>6960</v>
      </c>
      <c r="P34" s="5">
        <v>460</v>
      </c>
      <c r="Q34" s="5">
        <v>0</v>
      </c>
      <c r="R34" s="5">
        <v>12467</v>
      </c>
      <c r="S34" s="5">
        <v>0</v>
      </c>
      <c r="T34" s="5">
        <v>11430.29</v>
      </c>
      <c r="U34" s="5">
        <v>0</v>
      </c>
      <c r="V34" s="5">
        <v>10145</v>
      </c>
      <c r="W34" s="5">
        <v>0</v>
      </c>
      <c r="X34" s="5">
        <v>0</v>
      </c>
      <c r="Y34" s="5">
        <v>0</v>
      </c>
      <c r="Z34" s="5">
        <v>0</v>
      </c>
      <c r="AA34" s="5">
        <v>0</v>
      </c>
      <c r="AB34" s="5">
        <f t="shared" ref="AB34" si="39">SUM(B34:Y34)</f>
        <v>124303.79000000001</v>
      </c>
      <c r="AC34" s="5">
        <f t="shared" ref="AC34" si="40">ROUND(AB34*0.35,2)</f>
        <v>43506.33</v>
      </c>
    </row>
    <row r="35" spans="1:29" ht="15" customHeight="1" x14ac:dyDescent="0.25">
      <c r="A35" s="13">
        <f t="shared" si="2"/>
        <v>45654</v>
      </c>
      <c r="B35" s="5">
        <v>47456</v>
      </c>
      <c r="C35" s="5">
        <v>0</v>
      </c>
      <c r="D35" s="5">
        <v>15867</v>
      </c>
      <c r="E35" s="5">
        <v>24456</v>
      </c>
      <c r="F35" s="5">
        <v>0</v>
      </c>
      <c r="G35" s="5">
        <v>0</v>
      </c>
      <c r="H35" s="5">
        <v>0</v>
      </c>
      <c r="I35" s="5">
        <v>30486</v>
      </c>
      <c r="J35" s="5">
        <v>0</v>
      </c>
      <c r="K35" s="5">
        <v>0</v>
      </c>
      <c r="L35" s="5">
        <v>0</v>
      </c>
      <c r="M35" s="5">
        <v>0</v>
      </c>
      <c r="N35" s="5">
        <v>0</v>
      </c>
      <c r="O35" s="5">
        <v>8780</v>
      </c>
      <c r="P35" s="5">
        <v>310</v>
      </c>
      <c r="Q35" s="5">
        <v>0</v>
      </c>
      <c r="R35" s="5">
        <v>22988.5</v>
      </c>
      <c r="S35" s="5">
        <v>0</v>
      </c>
      <c r="T35" s="5">
        <v>12793.920000000002</v>
      </c>
      <c r="U35" s="5">
        <v>0</v>
      </c>
      <c r="V35" s="5">
        <v>9261</v>
      </c>
      <c r="W35" s="5">
        <v>0</v>
      </c>
      <c r="X35" s="5">
        <v>0</v>
      </c>
      <c r="Y35" s="5">
        <v>0</v>
      </c>
      <c r="Z35" s="5">
        <v>0</v>
      </c>
      <c r="AA35" s="5">
        <v>0</v>
      </c>
      <c r="AB35" s="5">
        <f t="shared" ref="AB35" si="41">SUM(B35:Y35)</f>
        <v>172398.42</v>
      </c>
      <c r="AC35" s="5">
        <f t="shared" ref="AC35" si="42">ROUND(AB35*0.35,2)</f>
        <v>60339.45</v>
      </c>
    </row>
    <row r="36" spans="1:29" ht="15" customHeight="1" x14ac:dyDescent="0.25">
      <c r="A36" s="13">
        <f t="shared" si="2"/>
        <v>45661</v>
      </c>
      <c r="B36" s="5">
        <v>66549.5</v>
      </c>
      <c r="C36" s="5"/>
      <c r="D36" s="5">
        <v>-14777</v>
      </c>
      <c r="E36" s="5">
        <v>18985</v>
      </c>
      <c r="F36" s="5"/>
      <c r="G36" s="5"/>
      <c r="H36" s="5"/>
      <c r="I36" s="5">
        <v>25799</v>
      </c>
      <c r="J36" s="5"/>
      <c r="K36" s="5"/>
      <c r="L36" s="5"/>
      <c r="M36" s="5"/>
      <c r="N36" s="5"/>
      <c r="O36" s="5">
        <v>9232</v>
      </c>
      <c r="P36" s="5">
        <v>550</v>
      </c>
      <c r="Q36" s="5"/>
      <c r="R36" s="5">
        <v>27354</v>
      </c>
      <c r="S36" s="5"/>
      <c r="T36" s="5">
        <v>35360.54</v>
      </c>
      <c r="U36" s="5"/>
      <c r="V36" s="5">
        <v>10616</v>
      </c>
      <c r="W36" s="5">
        <v>0</v>
      </c>
      <c r="X36" s="5">
        <v>0</v>
      </c>
      <c r="Y36" s="5">
        <v>0</v>
      </c>
      <c r="Z36" s="5">
        <v>0</v>
      </c>
      <c r="AA36" s="5">
        <v>0</v>
      </c>
      <c r="AB36" s="5">
        <f t="shared" ref="AB36" si="43">SUM(B36:Y36)</f>
        <v>179669.04</v>
      </c>
      <c r="AC36" s="5">
        <f t="shared" ref="AC36" si="44">ROUND(AB36*0.35,2)</f>
        <v>62884.160000000003</v>
      </c>
    </row>
    <row r="37" spans="1:29" ht="15" customHeight="1" x14ac:dyDescent="0.25">
      <c r="A37" s="13">
        <f t="shared" si="2"/>
        <v>45668</v>
      </c>
      <c r="B37" s="5">
        <v>25457.5</v>
      </c>
      <c r="C37" s="5"/>
      <c r="D37" s="5">
        <v>41171</v>
      </c>
      <c r="E37" s="5">
        <v>-3805</v>
      </c>
      <c r="F37" s="5"/>
      <c r="G37" s="5"/>
      <c r="H37" s="5"/>
      <c r="I37" s="5">
        <v>20612</v>
      </c>
      <c r="J37" s="5"/>
      <c r="K37" s="5"/>
      <c r="L37" s="5"/>
      <c r="M37" s="5"/>
      <c r="N37" s="5"/>
      <c r="O37" s="5">
        <v>6844</v>
      </c>
      <c r="P37" s="5">
        <v>480</v>
      </c>
      <c r="Q37" s="5"/>
      <c r="R37" s="5">
        <v>7138</v>
      </c>
      <c r="S37" s="5"/>
      <c r="T37" s="5">
        <v>11283.07</v>
      </c>
      <c r="U37" s="5"/>
      <c r="V37" s="5">
        <v>8192</v>
      </c>
      <c r="W37" s="5">
        <v>0</v>
      </c>
      <c r="X37" s="5">
        <v>0</v>
      </c>
      <c r="Y37" s="5">
        <v>0</v>
      </c>
      <c r="Z37" s="5">
        <v>0</v>
      </c>
      <c r="AA37" s="5">
        <v>0</v>
      </c>
      <c r="AB37" s="5">
        <f t="shared" ref="AB37" si="45">SUM(B37:Y37)</f>
        <v>117372.57</v>
      </c>
      <c r="AC37" s="5">
        <f t="shared" ref="AC37" si="46">ROUND(AB37*0.35,2)</f>
        <v>41080.400000000001</v>
      </c>
    </row>
    <row r="38" spans="1:29" ht="15" customHeight="1" x14ac:dyDescent="0.25">
      <c r="A38" s="13">
        <f t="shared" si="2"/>
        <v>45675</v>
      </c>
      <c r="B38" s="5">
        <v>54543.5</v>
      </c>
      <c r="C38" s="5"/>
      <c r="D38" s="5">
        <v>24137</v>
      </c>
      <c r="E38" s="5">
        <v>-12117</v>
      </c>
      <c r="F38" s="5"/>
      <c r="G38" s="5"/>
      <c r="H38" s="5"/>
      <c r="I38" s="5">
        <v>8049</v>
      </c>
      <c r="J38" s="5"/>
      <c r="K38" s="5"/>
      <c r="L38" s="5"/>
      <c r="M38" s="5"/>
      <c r="N38" s="5"/>
      <c r="O38" s="5">
        <v>9022</v>
      </c>
      <c r="P38" s="5">
        <v>430</v>
      </c>
      <c r="Q38" s="5"/>
      <c r="R38" s="5">
        <v>13345</v>
      </c>
      <c r="S38" s="5"/>
      <c r="T38" s="5">
        <v>9166.0400000000009</v>
      </c>
      <c r="U38" s="5"/>
      <c r="V38" s="5">
        <v>17373</v>
      </c>
      <c r="W38" s="5">
        <v>0</v>
      </c>
      <c r="X38" s="5">
        <v>0</v>
      </c>
      <c r="Y38" s="5">
        <v>0</v>
      </c>
      <c r="Z38" s="5">
        <v>0</v>
      </c>
      <c r="AA38" s="5">
        <v>0</v>
      </c>
      <c r="AB38" s="5">
        <f t="shared" ref="AB38" si="47">SUM(B38:Y38)</f>
        <v>123948.54000000001</v>
      </c>
      <c r="AC38" s="5">
        <f t="shared" ref="AC38" si="48">ROUND(AB38*0.35,2)</f>
        <v>43381.99</v>
      </c>
    </row>
    <row r="39" spans="1:29" ht="15" customHeight="1" x14ac:dyDescent="0.25">
      <c r="A39" s="13">
        <f t="shared" si="2"/>
        <v>45682</v>
      </c>
      <c r="B39" s="5">
        <v>49060</v>
      </c>
      <c r="C39" s="5"/>
      <c r="D39" s="5">
        <v>17727</v>
      </c>
      <c r="E39" s="5">
        <v>19657</v>
      </c>
      <c r="F39" s="5"/>
      <c r="G39" s="5"/>
      <c r="H39" s="5"/>
      <c r="I39" s="5">
        <v>34899</v>
      </c>
      <c r="J39" s="5"/>
      <c r="K39" s="5"/>
      <c r="L39" s="5"/>
      <c r="M39" s="5"/>
      <c r="N39" s="5"/>
      <c r="O39" s="5">
        <v>9205</v>
      </c>
      <c r="P39" s="5">
        <v>480</v>
      </c>
      <c r="Q39" s="5"/>
      <c r="R39" s="5">
        <v>12611</v>
      </c>
      <c r="S39" s="5"/>
      <c r="T39" s="5">
        <v>947.1200000000008</v>
      </c>
      <c r="U39" s="5"/>
      <c r="V39" s="5">
        <v>9394</v>
      </c>
      <c r="W39" s="5">
        <v>0</v>
      </c>
      <c r="X39" s="5">
        <v>0</v>
      </c>
      <c r="Y39" s="5">
        <v>0</v>
      </c>
      <c r="Z39" s="5">
        <v>0</v>
      </c>
      <c r="AA39" s="5">
        <v>0</v>
      </c>
      <c r="AB39" s="5">
        <f t="shared" ref="AB39" si="49">SUM(B39:Y39)</f>
        <v>153980.12</v>
      </c>
      <c r="AC39" s="5">
        <f t="shared" ref="AC39" si="50">ROUND(AB39*0.35,2)</f>
        <v>53893.04</v>
      </c>
    </row>
    <row r="40" spans="1:29" ht="15" customHeight="1" x14ac:dyDescent="0.25">
      <c r="A40" s="13">
        <f t="shared" si="2"/>
        <v>45689</v>
      </c>
      <c r="B40" s="5">
        <v>101509.5</v>
      </c>
      <c r="C40" s="5"/>
      <c r="D40" s="5">
        <v>28155</v>
      </c>
      <c r="E40" s="5">
        <v>9751</v>
      </c>
      <c r="F40" s="5"/>
      <c r="G40" s="5"/>
      <c r="H40" s="5"/>
      <c r="I40" s="5">
        <v>3756</v>
      </c>
      <c r="J40" s="5"/>
      <c r="K40" s="5"/>
      <c r="L40" s="5"/>
      <c r="M40" s="5"/>
      <c r="N40" s="5"/>
      <c r="O40" s="5">
        <v>9257</v>
      </c>
      <c r="P40" s="5">
        <v>610</v>
      </c>
      <c r="Q40" s="5"/>
      <c r="R40" s="5">
        <v>8364</v>
      </c>
      <c r="S40" s="5"/>
      <c r="T40" s="5">
        <v>9544.93</v>
      </c>
      <c r="U40" s="5"/>
      <c r="V40" s="5">
        <v>6075</v>
      </c>
      <c r="W40" s="5">
        <v>0</v>
      </c>
      <c r="X40" s="5">
        <v>0</v>
      </c>
      <c r="Y40" s="5">
        <v>0</v>
      </c>
      <c r="Z40" s="5">
        <v>0</v>
      </c>
      <c r="AA40" s="5">
        <v>0</v>
      </c>
      <c r="AB40" s="5">
        <f t="shared" ref="AB40" si="51">SUM(B40:Y40)</f>
        <v>177022.43</v>
      </c>
      <c r="AC40" s="5">
        <f t="shared" ref="AC40" si="52">ROUND(AB40*0.35,2)</f>
        <v>61957.85</v>
      </c>
    </row>
    <row r="41" spans="1:29" ht="15" customHeight="1" x14ac:dyDescent="0.25">
      <c r="A41" s="13">
        <f t="shared" si="2"/>
        <v>45696</v>
      </c>
      <c r="B41" s="5">
        <v>66949.5</v>
      </c>
      <c r="C41" s="5"/>
      <c r="D41" s="5">
        <v>16701</v>
      </c>
      <c r="E41" s="5">
        <v>10351</v>
      </c>
      <c r="F41" s="5"/>
      <c r="G41" s="5"/>
      <c r="H41" s="5"/>
      <c r="I41" s="5">
        <v>17729</v>
      </c>
      <c r="J41" s="5"/>
      <c r="K41" s="5"/>
      <c r="L41" s="5"/>
      <c r="M41" s="5"/>
      <c r="N41" s="5"/>
      <c r="O41" s="5">
        <v>8314</v>
      </c>
      <c r="P41" s="5">
        <v>720</v>
      </c>
      <c r="Q41" s="5"/>
      <c r="R41" s="5">
        <v>23621</v>
      </c>
      <c r="S41" s="5"/>
      <c r="T41" s="5">
        <v>30378.55</v>
      </c>
      <c r="U41" s="5"/>
      <c r="V41" s="5">
        <v>10378</v>
      </c>
      <c r="W41" s="5">
        <v>0</v>
      </c>
      <c r="X41" s="5">
        <v>0</v>
      </c>
      <c r="Y41" s="5">
        <v>0</v>
      </c>
      <c r="Z41" s="5">
        <v>0</v>
      </c>
      <c r="AA41" s="5">
        <v>0</v>
      </c>
      <c r="AB41" s="5">
        <f t="shared" ref="AB41" si="53">SUM(B41:Y41)</f>
        <v>185142.05</v>
      </c>
      <c r="AC41" s="5">
        <f t="shared" ref="AC41" si="54">ROUND(AB41*0.35,2)</f>
        <v>64799.72</v>
      </c>
    </row>
    <row r="42" spans="1:29" ht="15" customHeight="1" x14ac:dyDescent="0.25">
      <c r="A42" s="13">
        <f t="shared" si="2"/>
        <v>45703</v>
      </c>
      <c r="B42" s="5">
        <v>9030.6999999999971</v>
      </c>
      <c r="C42" s="5"/>
      <c r="D42" s="5">
        <v>34538</v>
      </c>
      <c r="E42" s="5">
        <v>22118</v>
      </c>
      <c r="F42" s="5"/>
      <c r="G42" s="5"/>
      <c r="H42" s="5"/>
      <c r="I42" s="5">
        <v>20808</v>
      </c>
      <c r="J42" s="5"/>
      <c r="K42" s="5"/>
      <c r="L42" s="5"/>
      <c r="M42" s="5"/>
      <c r="N42" s="5"/>
      <c r="O42" s="5">
        <v>6295</v>
      </c>
      <c r="P42" s="5">
        <v>440</v>
      </c>
      <c r="Q42" s="5"/>
      <c r="R42" s="5">
        <v>43019</v>
      </c>
      <c r="S42" s="5"/>
      <c r="T42" s="5">
        <v>6390.4400000000005</v>
      </c>
      <c r="U42" s="5"/>
      <c r="V42" s="5">
        <v>3573</v>
      </c>
      <c r="W42" s="5">
        <v>0</v>
      </c>
      <c r="X42" s="5">
        <v>0</v>
      </c>
      <c r="Y42" s="5">
        <v>0</v>
      </c>
      <c r="Z42" s="5">
        <v>0</v>
      </c>
      <c r="AA42" s="5">
        <v>0</v>
      </c>
      <c r="AB42" s="5">
        <f t="shared" ref="AB42" si="55">SUM(B42:Y42)</f>
        <v>146212.14000000001</v>
      </c>
      <c r="AC42" s="5">
        <f t="shared" ref="AC42" si="56">ROUND(AB42*0.35,2)</f>
        <v>51174.25</v>
      </c>
    </row>
    <row r="43" spans="1:29" ht="15" customHeight="1" x14ac:dyDescent="0.25">
      <c r="A43" s="13">
        <f t="shared" si="2"/>
        <v>45710</v>
      </c>
      <c r="B43" s="5">
        <v>16778</v>
      </c>
      <c r="C43" s="5"/>
      <c r="D43" s="5">
        <v>21944</v>
      </c>
      <c r="E43" s="5">
        <v>14717</v>
      </c>
      <c r="F43" s="5"/>
      <c r="G43" s="5"/>
      <c r="H43" s="5"/>
      <c r="I43" s="5">
        <v>21536</v>
      </c>
      <c r="J43" s="5"/>
      <c r="K43" s="5"/>
      <c r="L43" s="5"/>
      <c r="M43" s="5"/>
      <c r="N43" s="5"/>
      <c r="O43" s="5">
        <v>8661</v>
      </c>
      <c r="P43" s="5">
        <v>490</v>
      </c>
      <c r="Q43" s="5"/>
      <c r="R43" s="5">
        <v>7986</v>
      </c>
      <c r="S43" s="5"/>
      <c r="T43" s="5">
        <v>28146.19</v>
      </c>
      <c r="U43" s="5"/>
      <c r="V43" s="5">
        <v>17113</v>
      </c>
      <c r="W43" s="5">
        <v>0</v>
      </c>
      <c r="X43" s="5">
        <v>0</v>
      </c>
      <c r="Y43" s="5">
        <v>0</v>
      </c>
      <c r="Z43" s="5">
        <v>0</v>
      </c>
      <c r="AA43" s="5">
        <v>0</v>
      </c>
      <c r="AB43" s="5">
        <f t="shared" ref="AB43" si="57">SUM(B43:Y43)</f>
        <v>137371.19</v>
      </c>
      <c r="AC43" s="5">
        <f t="shared" ref="AC43" si="58">ROUND(AB43*0.35,2)</f>
        <v>48079.92</v>
      </c>
    </row>
    <row r="44" spans="1:29" ht="15" customHeight="1" x14ac:dyDescent="0.25">
      <c r="A44" s="13">
        <f t="shared" si="2"/>
        <v>45717</v>
      </c>
      <c r="B44" s="5">
        <v>26126.5</v>
      </c>
      <c r="C44" s="5"/>
      <c r="D44" s="5">
        <v>33406</v>
      </c>
      <c r="E44" s="5">
        <v>8496</v>
      </c>
      <c r="F44" s="5"/>
      <c r="G44" s="5"/>
      <c r="H44" s="5"/>
      <c r="I44" s="5">
        <v>46069</v>
      </c>
      <c r="J44" s="5"/>
      <c r="K44" s="5"/>
      <c r="L44" s="5"/>
      <c r="M44" s="5"/>
      <c r="N44" s="5"/>
      <c r="O44" s="5">
        <v>8024</v>
      </c>
      <c r="P44" s="5">
        <v>710</v>
      </c>
      <c r="Q44" s="5"/>
      <c r="R44" s="5">
        <v>10195</v>
      </c>
      <c r="S44" s="5"/>
      <c r="T44" s="5">
        <v>32487.32</v>
      </c>
      <c r="U44" s="5"/>
      <c r="V44" s="5">
        <v>11049</v>
      </c>
      <c r="W44" s="5">
        <v>0</v>
      </c>
      <c r="X44" s="5">
        <v>0</v>
      </c>
      <c r="Y44" s="5">
        <v>0</v>
      </c>
      <c r="Z44" s="5">
        <v>0</v>
      </c>
      <c r="AA44" s="5">
        <v>0</v>
      </c>
      <c r="AB44" s="5">
        <f t="shared" ref="AB44" si="59">SUM(B44:Y44)</f>
        <v>176562.82</v>
      </c>
      <c r="AC44" s="5">
        <f t="shared" ref="AC44" si="60">ROUND(AB44*0.35,2)</f>
        <v>61796.99</v>
      </c>
    </row>
    <row r="45" spans="1:29" ht="15" customHeight="1" x14ac:dyDescent="0.25">
      <c r="A45" s="13">
        <f t="shared" si="2"/>
        <v>45724</v>
      </c>
      <c r="B45" s="5">
        <v>29590</v>
      </c>
      <c r="C45" s="5"/>
      <c r="D45" s="5">
        <v>-8439</v>
      </c>
      <c r="E45" s="5">
        <v>-1968</v>
      </c>
      <c r="F45" s="5"/>
      <c r="G45" s="5"/>
      <c r="H45" s="5"/>
      <c r="I45" s="5">
        <v>29055</v>
      </c>
      <c r="J45" s="5"/>
      <c r="K45" s="5"/>
      <c r="L45" s="5"/>
      <c r="M45" s="5"/>
      <c r="N45" s="5"/>
      <c r="O45" s="5">
        <v>9525</v>
      </c>
      <c r="P45" s="5">
        <v>840</v>
      </c>
      <c r="Q45" s="5"/>
      <c r="R45" s="5">
        <v>10125</v>
      </c>
      <c r="S45" s="5"/>
      <c r="T45" s="5">
        <v>14143.91</v>
      </c>
      <c r="U45" s="5"/>
      <c r="V45" s="5">
        <v>2739</v>
      </c>
      <c r="W45" s="5">
        <v>0</v>
      </c>
      <c r="X45" s="5">
        <v>0</v>
      </c>
      <c r="Y45" s="5">
        <v>0</v>
      </c>
      <c r="Z45" s="5">
        <v>0</v>
      </c>
      <c r="AA45" s="5">
        <v>0</v>
      </c>
      <c r="AB45" s="5">
        <f t="shared" ref="AB45" si="61">SUM(B45:Y45)</f>
        <v>85610.91</v>
      </c>
      <c r="AC45" s="5">
        <f t="shared" ref="AC45" si="62">ROUND(AB45*0.35,2)</f>
        <v>29963.82</v>
      </c>
    </row>
    <row r="46" spans="1:29" ht="15" customHeight="1" x14ac:dyDescent="0.25">
      <c r="A46" s="13">
        <f t="shared" si="2"/>
        <v>45731</v>
      </c>
      <c r="B46" s="5">
        <v>30459.5</v>
      </c>
      <c r="C46" s="5"/>
      <c r="D46" s="5">
        <v>8233</v>
      </c>
      <c r="E46" s="5">
        <v>8114</v>
      </c>
      <c r="F46" s="5"/>
      <c r="G46" s="5"/>
      <c r="H46" s="5"/>
      <c r="I46" s="5">
        <v>25952</v>
      </c>
      <c r="J46" s="5"/>
      <c r="K46" s="5"/>
      <c r="L46" s="5"/>
      <c r="M46" s="5"/>
      <c r="N46" s="5"/>
      <c r="O46" s="5">
        <v>8977</v>
      </c>
      <c r="P46" s="5">
        <v>610</v>
      </c>
      <c r="Q46" s="5"/>
      <c r="R46" s="5">
        <v>18510.5</v>
      </c>
      <c r="S46" s="5"/>
      <c r="T46" s="5">
        <v>16476.52</v>
      </c>
      <c r="U46" s="5"/>
      <c r="V46" s="5">
        <v>5759</v>
      </c>
      <c r="W46" s="5">
        <v>0</v>
      </c>
      <c r="X46" s="5">
        <v>0</v>
      </c>
      <c r="Y46" s="5">
        <v>0</v>
      </c>
      <c r="Z46" s="5">
        <v>0</v>
      </c>
      <c r="AA46" s="5">
        <v>0</v>
      </c>
      <c r="AB46" s="5">
        <f t="shared" ref="AB46" si="63">SUM(B46:Y46)</f>
        <v>123091.52</v>
      </c>
      <c r="AC46" s="5">
        <f t="shared" ref="AC46" si="64">ROUND(AB46*0.35,2)</f>
        <v>43082.03</v>
      </c>
    </row>
    <row r="47" spans="1:29" ht="15" customHeight="1" x14ac:dyDescent="0.25">
      <c r="A47" s="13">
        <f t="shared" si="2"/>
        <v>45738</v>
      </c>
      <c r="B47" s="5">
        <v>4194</v>
      </c>
      <c r="C47" s="5"/>
      <c r="D47" s="5">
        <v>32748</v>
      </c>
      <c r="E47" s="5">
        <v>10084</v>
      </c>
      <c r="F47" s="5"/>
      <c r="G47" s="5"/>
      <c r="H47" s="5"/>
      <c r="I47" s="5">
        <v>26655</v>
      </c>
      <c r="J47" s="5"/>
      <c r="K47" s="5"/>
      <c r="L47" s="5"/>
      <c r="M47" s="5"/>
      <c r="N47" s="5"/>
      <c r="O47" s="5">
        <v>9023</v>
      </c>
      <c r="P47" s="5">
        <v>880</v>
      </c>
      <c r="Q47" s="5"/>
      <c r="R47" s="5">
        <v>22764</v>
      </c>
      <c r="S47" s="5"/>
      <c r="T47" s="5">
        <v>34754.01</v>
      </c>
      <c r="U47" s="5"/>
      <c r="V47" s="5">
        <v>5062</v>
      </c>
      <c r="W47" s="5">
        <v>0</v>
      </c>
      <c r="X47" s="5">
        <v>0</v>
      </c>
      <c r="Y47" s="5">
        <v>0</v>
      </c>
      <c r="Z47" s="5">
        <v>0</v>
      </c>
      <c r="AA47" s="5">
        <v>0</v>
      </c>
      <c r="AB47" s="5">
        <f t="shared" ref="AB47" si="65">SUM(B47:Y47)</f>
        <v>146164.01</v>
      </c>
      <c r="AC47" s="5">
        <f t="shared" ref="AC47" si="66">ROUND(AB47*0.35,2)</f>
        <v>51157.4</v>
      </c>
    </row>
    <row r="48" spans="1:29" ht="15" customHeight="1" x14ac:dyDescent="0.25">
      <c r="A48" s="13">
        <f t="shared" si="2"/>
        <v>45745</v>
      </c>
      <c r="B48" s="5">
        <v>41132.5</v>
      </c>
      <c r="C48" s="5"/>
      <c r="D48" s="5">
        <v>15678</v>
      </c>
      <c r="E48" s="5">
        <v>2989</v>
      </c>
      <c r="F48" s="5"/>
      <c r="G48" s="5"/>
      <c r="H48" s="5"/>
      <c r="I48" s="5">
        <v>18570</v>
      </c>
      <c r="J48" s="5"/>
      <c r="K48" s="5"/>
      <c r="L48" s="5"/>
      <c r="M48" s="5"/>
      <c r="N48" s="5"/>
      <c r="O48" s="5">
        <v>9513</v>
      </c>
      <c r="P48" s="5">
        <v>660</v>
      </c>
      <c r="Q48" s="5"/>
      <c r="R48" s="5">
        <v>13616</v>
      </c>
      <c r="S48" s="5"/>
      <c r="T48" s="5">
        <v>14110.699999999999</v>
      </c>
      <c r="U48" s="5"/>
      <c r="V48" s="5">
        <v>9442</v>
      </c>
      <c r="W48" s="5">
        <v>0</v>
      </c>
      <c r="X48" s="5">
        <v>0</v>
      </c>
      <c r="Y48" s="5">
        <v>0</v>
      </c>
      <c r="Z48" s="5">
        <v>0</v>
      </c>
      <c r="AA48" s="5">
        <v>0</v>
      </c>
      <c r="AB48" s="5">
        <f t="shared" ref="AB48" si="67">SUM(B48:Y48)</f>
        <v>125711.2</v>
      </c>
      <c r="AC48" s="5">
        <f t="shared" ref="AC48" si="68">ROUND(AB48*0.35,2)</f>
        <v>43998.92</v>
      </c>
    </row>
    <row r="49" spans="1:29" ht="15" customHeight="1" x14ac:dyDescent="0.25">
      <c r="A49" s="13">
        <f t="shared" si="2"/>
        <v>45752</v>
      </c>
      <c r="B49" s="5">
        <v>17464</v>
      </c>
      <c r="C49" s="5"/>
      <c r="D49" s="5">
        <v>40831</v>
      </c>
      <c r="E49" s="5">
        <v>18934</v>
      </c>
      <c r="F49" s="5"/>
      <c r="G49" s="5"/>
      <c r="H49" s="5"/>
      <c r="I49" s="5">
        <v>26952</v>
      </c>
      <c r="J49" s="5"/>
      <c r="K49" s="5"/>
      <c r="L49" s="5"/>
      <c r="M49" s="5"/>
      <c r="N49" s="5"/>
      <c r="O49" s="5">
        <v>9541</v>
      </c>
      <c r="P49" s="5">
        <v>810</v>
      </c>
      <c r="Q49" s="5"/>
      <c r="R49" s="5">
        <v>2271</v>
      </c>
      <c r="S49" s="5"/>
      <c r="T49" s="5">
        <v>12675.279999999999</v>
      </c>
      <c r="U49" s="5"/>
      <c r="V49" s="5">
        <v>4363.5</v>
      </c>
      <c r="W49" s="5">
        <v>0</v>
      </c>
      <c r="X49" s="5">
        <v>0</v>
      </c>
      <c r="Y49" s="5">
        <v>0</v>
      </c>
      <c r="Z49" s="5">
        <v>0</v>
      </c>
      <c r="AA49" s="5">
        <v>0</v>
      </c>
      <c r="AB49" s="5">
        <f t="shared" ref="AB49" si="69">SUM(B49:Y49)</f>
        <v>133841.78</v>
      </c>
      <c r="AC49" s="5">
        <f t="shared" ref="AC49" si="70">ROUND(AB49*0.35,2)</f>
        <v>46844.62</v>
      </c>
    </row>
    <row r="50" spans="1:29" ht="15" customHeight="1" x14ac:dyDescent="0.25">
      <c r="A50" s="13">
        <f t="shared" si="2"/>
        <v>45759</v>
      </c>
      <c r="B50" s="5">
        <v>15690.599999999999</v>
      </c>
      <c r="C50" s="5"/>
      <c r="D50" s="5">
        <v>31248</v>
      </c>
      <c r="E50" s="5">
        <v>17841</v>
      </c>
      <c r="F50" s="5"/>
      <c r="G50" s="5"/>
      <c r="H50" s="5"/>
      <c r="I50" s="5">
        <v>572</v>
      </c>
      <c r="J50" s="5"/>
      <c r="K50" s="5"/>
      <c r="L50" s="5"/>
      <c r="M50" s="5"/>
      <c r="N50" s="5"/>
      <c r="O50" s="5">
        <v>9554</v>
      </c>
      <c r="P50" s="5">
        <v>770</v>
      </c>
      <c r="Q50" s="5"/>
      <c r="R50" s="5">
        <v>1300</v>
      </c>
      <c r="S50" s="5"/>
      <c r="T50" s="5">
        <v>-13954.62</v>
      </c>
      <c r="U50" s="5"/>
      <c r="V50" s="5">
        <v>5918</v>
      </c>
      <c r="W50" s="5">
        <v>0</v>
      </c>
      <c r="X50" s="5">
        <v>0</v>
      </c>
      <c r="Y50" s="5">
        <v>0</v>
      </c>
      <c r="Z50" s="5">
        <v>-1470</v>
      </c>
      <c r="AA50" s="5">
        <v>3235</v>
      </c>
      <c r="AB50" s="5">
        <f t="shared" ref="AB50:AB55" si="71">SUM(B50:AA50)</f>
        <v>70703.98000000001</v>
      </c>
      <c r="AC50" s="5">
        <f t="shared" ref="AC50" si="72">ROUND(AB50*0.35,2)</f>
        <v>24746.39</v>
      </c>
    </row>
    <row r="51" spans="1:29" ht="15" customHeight="1" x14ac:dyDescent="0.25">
      <c r="A51" s="13">
        <f t="shared" si="2"/>
        <v>45766</v>
      </c>
      <c r="B51" s="5">
        <v>18194.5</v>
      </c>
      <c r="C51" s="5"/>
      <c r="D51" s="5">
        <v>25094</v>
      </c>
      <c r="E51" s="5">
        <v>10357</v>
      </c>
      <c r="F51" s="5"/>
      <c r="G51" s="5"/>
      <c r="H51" s="5"/>
      <c r="I51" s="5">
        <v>19939</v>
      </c>
      <c r="J51" s="5"/>
      <c r="K51" s="5"/>
      <c r="L51" s="5"/>
      <c r="M51" s="5"/>
      <c r="N51" s="5"/>
      <c r="O51" s="5">
        <v>9572</v>
      </c>
      <c r="P51" s="5">
        <v>650</v>
      </c>
      <c r="Q51" s="5"/>
      <c r="R51" s="5">
        <v>13978</v>
      </c>
      <c r="S51" s="5"/>
      <c r="T51" s="5">
        <v>11369.529999999999</v>
      </c>
      <c r="U51" s="5"/>
      <c r="V51" s="5">
        <v>3617</v>
      </c>
      <c r="W51" s="5">
        <v>0</v>
      </c>
      <c r="X51" s="5">
        <v>0</v>
      </c>
      <c r="Y51" s="5">
        <v>0</v>
      </c>
      <c r="Z51" s="5">
        <v>-2876</v>
      </c>
      <c r="AA51" s="5">
        <v>6284</v>
      </c>
      <c r="AB51" s="5">
        <f t="shared" si="71"/>
        <v>116179.03</v>
      </c>
      <c r="AC51" s="5">
        <f t="shared" ref="AC51" si="73">ROUND(AB51*0.35,2)</f>
        <v>40662.660000000003</v>
      </c>
    </row>
    <row r="52" spans="1:29" ht="15" customHeight="1" x14ac:dyDescent="0.25">
      <c r="A52" s="13">
        <f t="shared" si="2"/>
        <v>45773</v>
      </c>
      <c r="B52" s="5">
        <v>24395</v>
      </c>
      <c r="C52" s="5"/>
      <c r="D52" s="5">
        <v>32601</v>
      </c>
      <c r="E52" s="5">
        <v>12317</v>
      </c>
      <c r="F52" s="5"/>
      <c r="G52" s="5"/>
      <c r="H52" s="5"/>
      <c r="I52" s="5">
        <v>30657</v>
      </c>
      <c r="J52" s="5"/>
      <c r="K52" s="5"/>
      <c r="L52" s="5"/>
      <c r="M52" s="5"/>
      <c r="N52" s="5"/>
      <c r="O52" s="5">
        <v>7358</v>
      </c>
      <c r="P52" s="5">
        <v>340</v>
      </c>
      <c r="Q52" s="5"/>
      <c r="R52" s="5">
        <v>15203</v>
      </c>
      <c r="S52" s="5"/>
      <c r="T52" s="5">
        <v>18483.66</v>
      </c>
      <c r="U52" s="5"/>
      <c r="V52" s="5">
        <v>12150</v>
      </c>
      <c r="W52" s="5">
        <v>0</v>
      </c>
      <c r="X52" s="5">
        <v>0</v>
      </c>
      <c r="Y52" s="5">
        <v>0</v>
      </c>
      <c r="Z52" s="5">
        <v>430</v>
      </c>
      <c r="AA52" s="5">
        <v>5393</v>
      </c>
      <c r="AB52" s="5">
        <f t="shared" si="71"/>
        <v>159327.66</v>
      </c>
      <c r="AC52" s="5">
        <f t="shared" ref="AC52" si="74">ROUND(AB52*0.35,2)</f>
        <v>55764.68</v>
      </c>
    </row>
    <row r="53" spans="1:29" ht="15" customHeight="1" x14ac:dyDescent="0.25">
      <c r="A53" s="13">
        <f t="shared" si="2"/>
        <v>45780</v>
      </c>
      <c r="B53" s="5">
        <v>56075.5</v>
      </c>
      <c r="C53" s="5"/>
      <c r="D53" s="5">
        <v>-13578</v>
      </c>
      <c r="E53" s="5">
        <v>-6373</v>
      </c>
      <c r="F53" s="5"/>
      <c r="G53" s="5"/>
      <c r="H53" s="5"/>
      <c r="I53" s="5">
        <v>23205</v>
      </c>
      <c r="J53" s="5"/>
      <c r="K53" s="5"/>
      <c r="L53" s="5"/>
      <c r="M53" s="5"/>
      <c r="N53" s="5"/>
      <c r="O53" s="5">
        <v>8704</v>
      </c>
      <c r="P53" s="5">
        <v>800</v>
      </c>
      <c r="Q53" s="5"/>
      <c r="R53" s="5">
        <v>8952.5</v>
      </c>
      <c r="S53" s="5"/>
      <c r="T53" s="5">
        <v>19789.080000000002</v>
      </c>
      <c r="U53" s="5"/>
      <c r="V53" s="5">
        <v>3395</v>
      </c>
      <c r="W53" s="5">
        <v>0</v>
      </c>
      <c r="X53" s="5">
        <v>0</v>
      </c>
      <c r="Y53" s="5">
        <v>0</v>
      </c>
      <c r="Z53" s="5">
        <v>12992</v>
      </c>
      <c r="AA53" s="5">
        <v>94</v>
      </c>
      <c r="AB53" s="5">
        <f t="shared" si="71"/>
        <v>114056.08</v>
      </c>
      <c r="AC53" s="5">
        <f t="shared" ref="AC53" si="75">ROUND(AB53*0.35,2)</f>
        <v>39919.629999999997</v>
      </c>
    </row>
    <row r="54" spans="1:29" ht="15" customHeight="1" x14ac:dyDescent="0.25">
      <c r="A54" s="13">
        <f t="shared" si="2"/>
        <v>45787</v>
      </c>
      <c r="B54" s="5">
        <v>31956.1</v>
      </c>
      <c r="C54" s="5"/>
      <c r="D54" s="5">
        <v>30828</v>
      </c>
      <c r="E54" s="5">
        <v>-753</v>
      </c>
      <c r="F54" s="5"/>
      <c r="G54" s="5"/>
      <c r="H54" s="5"/>
      <c r="I54" s="5">
        <v>10652</v>
      </c>
      <c r="J54" s="5"/>
      <c r="K54" s="5"/>
      <c r="L54" s="5"/>
      <c r="M54" s="5"/>
      <c r="N54" s="5"/>
      <c r="O54" s="5">
        <v>8910</v>
      </c>
      <c r="P54" s="5">
        <v>800</v>
      </c>
      <c r="Q54" s="5"/>
      <c r="R54" s="5">
        <v>-43143</v>
      </c>
      <c r="S54" s="5"/>
      <c r="T54" s="5">
        <v>46001.320000000007</v>
      </c>
      <c r="U54" s="5"/>
      <c r="V54" s="5">
        <v>11420</v>
      </c>
      <c r="W54" s="5">
        <v>0</v>
      </c>
      <c r="X54" s="5">
        <v>0</v>
      </c>
      <c r="Y54" s="5">
        <v>0</v>
      </c>
      <c r="Z54" s="5">
        <v>-13900</v>
      </c>
      <c r="AA54" s="5">
        <v>-1107</v>
      </c>
      <c r="AB54" s="5">
        <f t="shared" si="71"/>
        <v>81664.420000000013</v>
      </c>
      <c r="AC54" s="5">
        <f t="shared" ref="AC54" si="76">ROUND(AB54*0.35,2)</f>
        <v>28582.55</v>
      </c>
    </row>
    <row r="55" spans="1:29" ht="15" customHeight="1" x14ac:dyDescent="0.25">
      <c r="A55" s="13">
        <f t="shared" si="2"/>
        <v>45794</v>
      </c>
      <c r="B55" s="5">
        <v>62928</v>
      </c>
      <c r="C55" s="5"/>
      <c r="D55" s="5">
        <v>33144</v>
      </c>
      <c r="E55" s="5">
        <v>16990</v>
      </c>
      <c r="F55" s="5"/>
      <c r="G55" s="5"/>
      <c r="H55" s="5"/>
      <c r="I55" s="5">
        <v>12194</v>
      </c>
      <c r="J55" s="5"/>
      <c r="K55" s="5"/>
      <c r="L55" s="5"/>
      <c r="M55" s="5"/>
      <c r="N55" s="5"/>
      <c r="O55" s="5">
        <v>8367</v>
      </c>
      <c r="P55" s="5">
        <v>510</v>
      </c>
      <c r="Q55" s="5"/>
      <c r="R55" s="5">
        <v>5059</v>
      </c>
      <c r="S55" s="5"/>
      <c r="T55" s="5">
        <v>20121.939999999999</v>
      </c>
      <c r="U55" s="5"/>
      <c r="V55" s="5">
        <v>5032</v>
      </c>
      <c r="W55" s="5">
        <v>0</v>
      </c>
      <c r="X55" s="5">
        <v>0</v>
      </c>
      <c r="Y55" s="5">
        <v>0</v>
      </c>
      <c r="Z55" s="5">
        <v>13112</v>
      </c>
      <c r="AA55" s="5">
        <v>4564</v>
      </c>
      <c r="AB55" s="5">
        <f t="shared" si="71"/>
        <v>182021.94</v>
      </c>
      <c r="AC55" s="5">
        <f t="shared" ref="AC55" si="77">ROUND(AB55*0.35,2)</f>
        <v>63707.68</v>
      </c>
    </row>
    <row r="56" spans="1:29" ht="15" customHeight="1" x14ac:dyDescent="0.25">
      <c r="A56" s="13">
        <f t="shared" si="2"/>
        <v>45801</v>
      </c>
      <c r="B56" s="5">
        <v>26812</v>
      </c>
      <c r="C56" s="5"/>
      <c r="D56" s="5">
        <v>17786</v>
      </c>
      <c r="E56" s="5">
        <v>36501</v>
      </c>
      <c r="F56" s="5"/>
      <c r="G56" s="5"/>
      <c r="H56" s="5"/>
      <c r="I56" s="5">
        <v>28790</v>
      </c>
      <c r="J56" s="5"/>
      <c r="K56" s="5"/>
      <c r="L56" s="5"/>
      <c r="M56" s="5"/>
      <c r="N56" s="5"/>
      <c r="O56" s="5">
        <v>7284</v>
      </c>
      <c r="P56" s="5">
        <v>560</v>
      </c>
      <c r="Q56" s="5"/>
      <c r="R56" s="5">
        <v>11553</v>
      </c>
      <c r="S56" s="5"/>
      <c r="T56" s="5">
        <v>17426.849999999999</v>
      </c>
      <c r="U56" s="5"/>
      <c r="V56" s="5">
        <v>5398</v>
      </c>
      <c r="W56" s="5">
        <v>0</v>
      </c>
      <c r="X56" s="5">
        <v>0</v>
      </c>
      <c r="Y56" s="5">
        <v>0</v>
      </c>
      <c r="Z56" s="5">
        <v>-1061</v>
      </c>
      <c r="AA56" s="5">
        <v>3548</v>
      </c>
      <c r="AB56" s="5">
        <f t="shared" ref="AB56" si="78">SUM(B56:AA56)</f>
        <v>154597.85</v>
      </c>
      <c r="AC56" s="5">
        <f t="shared" ref="AC56" si="79">ROUND(AB56*0.35,2)</f>
        <v>54109.25</v>
      </c>
    </row>
    <row r="57" spans="1:29" ht="15" customHeight="1" x14ac:dyDescent="0.25">
      <c r="A57" s="13">
        <f t="shared" si="2"/>
        <v>45808</v>
      </c>
      <c r="B57" s="5">
        <v>74447</v>
      </c>
      <c r="C57" s="5"/>
      <c r="D57" s="5">
        <v>31699</v>
      </c>
      <c r="E57" s="5">
        <v>-5849</v>
      </c>
      <c r="F57" s="5"/>
      <c r="G57" s="5"/>
      <c r="H57" s="5"/>
      <c r="I57" s="5">
        <v>5568</v>
      </c>
      <c r="J57" s="5"/>
      <c r="K57" s="5"/>
      <c r="L57" s="5"/>
      <c r="M57" s="5"/>
      <c r="N57" s="5"/>
      <c r="O57" s="5">
        <v>8402</v>
      </c>
      <c r="P57" s="5">
        <v>800</v>
      </c>
      <c r="Q57" s="5"/>
      <c r="R57" s="5">
        <v>4336</v>
      </c>
      <c r="S57" s="5"/>
      <c r="T57" s="5">
        <v>19822.759999999998</v>
      </c>
      <c r="U57" s="5"/>
      <c r="V57" s="5">
        <v>8331</v>
      </c>
      <c r="W57" s="5">
        <v>0</v>
      </c>
      <c r="X57" s="5">
        <v>0</v>
      </c>
      <c r="Y57" s="5">
        <v>0</v>
      </c>
      <c r="Z57" s="5">
        <v>11343</v>
      </c>
      <c r="AA57" s="5">
        <v>1402</v>
      </c>
      <c r="AB57" s="5">
        <f t="shared" ref="AB57" si="80">SUM(B57:AA57)</f>
        <v>160301.76000000001</v>
      </c>
      <c r="AC57" s="5">
        <f t="shared" ref="AC57" si="81">ROUND(AB57*0.35,2)</f>
        <v>56105.62</v>
      </c>
    </row>
    <row r="58" spans="1:29" ht="15" customHeight="1" x14ac:dyDescent="0.25">
      <c r="A58" s="13">
        <f t="shared" si="2"/>
        <v>45815</v>
      </c>
      <c r="B58" s="5">
        <v>98584</v>
      </c>
      <c r="C58" s="5"/>
      <c r="D58" s="5">
        <v>-4646</v>
      </c>
      <c r="E58" s="5">
        <v>13584</v>
      </c>
      <c r="F58" s="5"/>
      <c r="G58" s="5"/>
      <c r="H58" s="5"/>
      <c r="I58" s="5">
        <v>14820</v>
      </c>
      <c r="J58" s="5"/>
      <c r="K58" s="5"/>
      <c r="L58" s="5"/>
      <c r="M58" s="5"/>
      <c r="N58" s="5"/>
      <c r="O58" s="5">
        <v>9325</v>
      </c>
      <c r="P58" s="5">
        <v>740</v>
      </c>
      <c r="Q58" s="5"/>
      <c r="R58" s="5">
        <v>27708</v>
      </c>
      <c r="S58" s="5"/>
      <c r="T58" s="5">
        <v>34919.78</v>
      </c>
      <c r="U58" s="5"/>
      <c r="V58" s="5">
        <v>9829</v>
      </c>
      <c r="W58" s="5">
        <v>0</v>
      </c>
      <c r="X58" s="5">
        <v>0</v>
      </c>
      <c r="Y58" s="5">
        <v>0</v>
      </c>
      <c r="Z58" s="5">
        <v>13660</v>
      </c>
      <c r="AA58" s="5">
        <v>5542</v>
      </c>
      <c r="AB58" s="5">
        <f t="shared" ref="AB58" si="82">SUM(B58:AA58)</f>
        <v>224065.78</v>
      </c>
      <c r="AC58" s="5">
        <f t="shared" ref="AC58" si="83">ROUND(AB58*0.35,2)</f>
        <v>78423.02</v>
      </c>
    </row>
    <row r="59" spans="1:29" ht="15" customHeight="1" x14ac:dyDescent="0.25">
      <c r="A59" s="13">
        <f t="shared" si="2"/>
        <v>45822</v>
      </c>
      <c r="B59" s="5">
        <v>89898.5</v>
      </c>
      <c r="C59" s="5"/>
      <c r="D59" s="5">
        <v>6230</v>
      </c>
      <c r="E59" s="5">
        <v>17148</v>
      </c>
      <c r="F59" s="5"/>
      <c r="G59" s="5"/>
      <c r="H59" s="5"/>
      <c r="I59" s="5">
        <v>29939</v>
      </c>
      <c r="J59" s="5"/>
      <c r="K59" s="5"/>
      <c r="L59" s="5"/>
      <c r="M59" s="5"/>
      <c r="N59" s="5"/>
      <c r="O59" s="5">
        <v>8521</v>
      </c>
      <c r="P59" s="5">
        <v>740</v>
      </c>
      <c r="Q59" s="5"/>
      <c r="R59" s="5">
        <v>11979</v>
      </c>
      <c r="S59" s="5"/>
      <c r="T59" s="5">
        <v>11522.49</v>
      </c>
      <c r="U59" s="5"/>
      <c r="V59" s="5">
        <v>-172998.81</v>
      </c>
      <c r="W59" s="5">
        <v>0</v>
      </c>
      <c r="X59" s="5">
        <v>0</v>
      </c>
      <c r="Y59" s="5">
        <v>0</v>
      </c>
      <c r="Z59" s="5">
        <v>1018</v>
      </c>
      <c r="AA59" s="5">
        <v>3816</v>
      </c>
      <c r="AB59" s="5">
        <f t="shared" ref="AB59" si="84">SUM(B59:AA59)</f>
        <v>7813.179999999993</v>
      </c>
      <c r="AC59" s="5">
        <f t="shared" ref="AC59" si="85">ROUND(AB59*0.35,2)</f>
        <v>2734.61</v>
      </c>
    </row>
    <row r="60" spans="1:29" ht="15" customHeight="1" x14ac:dyDescent="0.25">
      <c r="A60" s="13">
        <f t="shared" si="2"/>
        <v>45829</v>
      </c>
      <c r="B60" s="5">
        <v>106669.5</v>
      </c>
      <c r="C60" s="5"/>
      <c r="D60" s="5">
        <v>36706</v>
      </c>
      <c r="E60" s="5">
        <v>24969</v>
      </c>
      <c r="F60" s="5"/>
      <c r="G60" s="5"/>
      <c r="H60" s="5"/>
      <c r="I60" s="5">
        <v>935</v>
      </c>
      <c r="J60" s="5"/>
      <c r="K60" s="5"/>
      <c r="L60" s="5"/>
      <c r="M60" s="5"/>
      <c r="N60" s="5"/>
      <c r="O60" s="5">
        <v>10011</v>
      </c>
      <c r="P60" s="5">
        <v>560</v>
      </c>
      <c r="Q60" s="5"/>
      <c r="R60" s="5">
        <v>7690</v>
      </c>
      <c r="S60" s="5"/>
      <c r="T60" s="5">
        <v>10700.13</v>
      </c>
      <c r="U60" s="5"/>
      <c r="V60" s="5">
        <v>775</v>
      </c>
      <c r="W60" s="5"/>
      <c r="X60" s="5"/>
      <c r="Y60" s="5"/>
      <c r="Z60" s="5">
        <v>26822</v>
      </c>
      <c r="AA60" s="5">
        <v>-4068</v>
      </c>
      <c r="AB60" s="5">
        <f t="shared" ref="AB60" si="86">SUM(B60:AA60)</f>
        <v>221769.63</v>
      </c>
      <c r="AC60" s="5">
        <f t="shared" ref="AC60" si="87">ROUND(AB60*0.35,2)</f>
        <v>77619.37</v>
      </c>
    </row>
    <row r="61" spans="1:29" ht="15" customHeight="1" x14ac:dyDescent="0.25">
      <c r="A61" s="13">
        <f t="shared" si="2"/>
        <v>45836</v>
      </c>
      <c r="B61" s="5">
        <v>38211.5</v>
      </c>
      <c r="C61" s="5"/>
      <c r="D61" s="5">
        <v>10840</v>
      </c>
      <c r="E61" s="5">
        <v>7666</v>
      </c>
      <c r="F61" s="5"/>
      <c r="G61" s="5"/>
      <c r="H61" s="5"/>
      <c r="I61" s="5">
        <v>22209</v>
      </c>
      <c r="J61" s="5"/>
      <c r="K61" s="5"/>
      <c r="L61" s="5"/>
      <c r="M61" s="5"/>
      <c r="N61" s="5"/>
      <c r="O61" s="5">
        <v>10027</v>
      </c>
      <c r="P61" s="5">
        <v>700</v>
      </c>
      <c r="Q61" s="5"/>
      <c r="R61" s="5">
        <v>3116</v>
      </c>
      <c r="S61" s="5"/>
      <c r="T61" s="5">
        <v>17669.95</v>
      </c>
      <c r="U61" s="5"/>
      <c r="V61" s="5">
        <v>6971</v>
      </c>
      <c r="W61" s="5"/>
      <c r="X61" s="5"/>
      <c r="Y61" s="5"/>
      <c r="Z61" s="5">
        <v>6987.5</v>
      </c>
      <c r="AA61" s="5">
        <v>4011</v>
      </c>
      <c r="AB61" s="5">
        <f t="shared" ref="AB61" si="88">SUM(B61:AA61)</f>
        <v>128408.95</v>
      </c>
      <c r="AC61" s="5">
        <f t="shared" ref="AC61" si="89">ROUND(AB61*0.35,2)</f>
        <v>44943.13</v>
      </c>
    </row>
    <row r="62" spans="1:29" ht="14.25" customHeight="1" x14ac:dyDescent="0.25">
      <c r="A62" s="11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</row>
    <row r="63" spans="1:29" ht="15" customHeight="1" thickBot="1" x14ac:dyDescent="0.3">
      <c r="B63" s="6">
        <f t="shared" ref="B63:AC63" si="90">SUM(B10:B62)</f>
        <v>2197779</v>
      </c>
      <c r="C63" s="6">
        <f t="shared" si="90"/>
        <v>0</v>
      </c>
      <c r="D63" s="6">
        <f t="shared" si="90"/>
        <v>1046864</v>
      </c>
      <c r="E63" s="6">
        <f t="shared" si="90"/>
        <v>497336.5</v>
      </c>
      <c r="F63" s="6">
        <f t="shared" si="90"/>
        <v>0</v>
      </c>
      <c r="G63" s="6">
        <f t="shared" si="90"/>
        <v>0</v>
      </c>
      <c r="H63" s="6">
        <f t="shared" si="90"/>
        <v>0</v>
      </c>
      <c r="I63" s="6">
        <f t="shared" si="90"/>
        <v>996563</v>
      </c>
      <c r="J63" s="6">
        <f t="shared" si="90"/>
        <v>0</v>
      </c>
      <c r="K63" s="6">
        <f t="shared" si="90"/>
        <v>0</v>
      </c>
      <c r="L63" s="6">
        <f t="shared" si="90"/>
        <v>0</v>
      </c>
      <c r="M63" s="6">
        <f t="shared" si="90"/>
        <v>0</v>
      </c>
      <c r="N63" s="6">
        <f t="shared" si="90"/>
        <v>0</v>
      </c>
      <c r="O63" s="6">
        <f t="shared" si="90"/>
        <v>447977</v>
      </c>
      <c r="P63" s="6">
        <f t="shared" si="90"/>
        <v>27815</v>
      </c>
      <c r="Q63" s="6">
        <f t="shared" si="90"/>
        <v>0</v>
      </c>
      <c r="R63" s="6">
        <f t="shared" si="90"/>
        <v>658665.5</v>
      </c>
      <c r="S63" s="6">
        <f t="shared" si="90"/>
        <v>0</v>
      </c>
      <c r="T63" s="6">
        <f t="shared" si="90"/>
        <v>839066.04</v>
      </c>
      <c r="U63" s="6">
        <f t="shared" si="90"/>
        <v>0</v>
      </c>
      <c r="V63" s="6">
        <f t="shared" si="90"/>
        <v>213664.69</v>
      </c>
      <c r="W63" s="6">
        <f t="shared" si="90"/>
        <v>0</v>
      </c>
      <c r="X63" s="6">
        <f t="shared" si="90"/>
        <v>0</v>
      </c>
      <c r="Y63" s="6">
        <f t="shared" si="90"/>
        <v>0</v>
      </c>
      <c r="Z63" s="6">
        <f t="shared" si="90"/>
        <v>67057.5</v>
      </c>
      <c r="AA63" s="6">
        <f t="shared" si="90"/>
        <v>32714</v>
      </c>
      <c r="AB63" s="6">
        <f t="shared" si="90"/>
        <v>7025502.2300000014</v>
      </c>
      <c r="AC63" s="6">
        <f t="shared" si="90"/>
        <v>2458925.7799999998</v>
      </c>
    </row>
    <row r="64" spans="1:29" ht="15" customHeight="1" thickTop="1" x14ac:dyDescent="0.25"/>
    <row r="65" spans="1:1" ht="15" customHeight="1" x14ac:dyDescent="0.25">
      <c r="A65" s="10" t="s">
        <v>31</v>
      </c>
    </row>
  </sheetData>
  <mergeCells count="2">
    <mergeCell ref="A1:AC1"/>
    <mergeCell ref="A8:AC8"/>
  </mergeCells>
  <pageMargins left="0.25" right="0.25" top="0.25" bottom="0.25" header="0" footer="0"/>
  <pageSetup paperSize="5" scale="9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C65"/>
  <sheetViews>
    <sheetView workbookViewId="0">
      <pane ySplit="7" topLeftCell="A37" activePane="bottomLeft" state="frozen"/>
      <selection activeCell="P43" sqref="P43"/>
      <selection pane="bottomLeft" activeCell="A62" sqref="A62"/>
    </sheetView>
  </sheetViews>
  <sheetFormatPr defaultColWidth="10.7109375" defaultRowHeight="15" customHeight="1" x14ac:dyDescent="0.25"/>
  <cols>
    <col min="1" max="1" width="10.85546875" style="3" bestFit="1" customWidth="1"/>
    <col min="2" max="2" width="14.28515625" style="2" bestFit="1" customWidth="1"/>
    <col min="3" max="3" width="13.7109375" style="2" hidden="1" customWidth="1"/>
    <col min="4" max="4" width="13.7109375" style="2" customWidth="1"/>
    <col min="5" max="5" width="14.28515625" style="2" bestFit="1" customWidth="1"/>
    <col min="6" max="7" width="12.7109375" style="2" hidden="1" customWidth="1"/>
    <col min="8" max="8" width="13.7109375" style="2" hidden="1" customWidth="1"/>
    <col min="9" max="9" width="15" style="2" customWidth="1"/>
    <col min="10" max="10" width="13.7109375" style="2" hidden="1" customWidth="1"/>
    <col min="11" max="11" width="14.7109375" style="2" customWidth="1"/>
    <col min="12" max="14" width="13.7109375" style="2" hidden="1" customWidth="1"/>
    <col min="15" max="15" width="14.28515625" style="2" bestFit="1" customWidth="1"/>
    <col min="16" max="17" width="13.7109375" style="2" hidden="1" customWidth="1"/>
    <col min="18" max="18" width="15.140625" style="2" customWidth="1"/>
    <col min="19" max="19" width="13.7109375" style="2" hidden="1" customWidth="1"/>
    <col min="20" max="20" width="14.28515625" style="2" hidden="1" customWidth="1"/>
    <col min="21" max="21" width="14.28515625" style="2" bestFit="1" customWidth="1"/>
    <col min="22" max="22" width="14.28515625" style="2" customWidth="1"/>
    <col min="23" max="27" width="13.7109375" style="2" hidden="1" customWidth="1"/>
    <col min="28" max="28" width="15.5703125" style="2" customWidth="1"/>
    <col min="29" max="29" width="16" style="2" customWidth="1"/>
    <col min="30" max="16384" width="10.7109375" style="2"/>
  </cols>
  <sheetData>
    <row r="1" spans="1:29" ht="15" customHeight="1" x14ac:dyDescent="0.25">
      <c r="A1" s="20" t="s">
        <v>21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</row>
    <row r="2" spans="1:29" ht="15" customHeight="1" x14ac:dyDescent="0.25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16"/>
    </row>
    <row r="3" spans="1:29" customFormat="1" ht="38.25" x14ac:dyDescent="0.2">
      <c r="A3" s="7"/>
      <c r="B3" s="8" t="s">
        <v>0</v>
      </c>
      <c r="C3" s="9" t="s">
        <v>1</v>
      </c>
      <c r="D3" s="9" t="s">
        <v>2</v>
      </c>
      <c r="E3" s="9" t="s">
        <v>3</v>
      </c>
      <c r="F3" s="9" t="s">
        <v>4</v>
      </c>
      <c r="G3" s="9" t="s">
        <v>5</v>
      </c>
      <c r="H3" s="9" t="s">
        <v>6</v>
      </c>
      <c r="I3" s="9" t="s">
        <v>28</v>
      </c>
      <c r="J3" s="9" t="s">
        <v>25</v>
      </c>
      <c r="K3" s="8" t="s">
        <v>7</v>
      </c>
      <c r="L3" s="9" t="s">
        <v>8</v>
      </c>
      <c r="M3" s="9" t="s">
        <v>9</v>
      </c>
      <c r="N3" s="9" t="s">
        <v>10</v>
      </c>
      <c r="O3" s="9" t="s">
        <v>11</v>
      </c>
      <c r="P3" s="9" t="s">
        <v>30</v>
      </c>
      <c r="Q3" s="9" t="s">
        <v>12</v>
      </c>
      <c r="R3" s="8" t="s">
        <v>13</v>
      </c>
      <c r="S3" s="9" t="s">
        <v>14</v>
      </c>
      <c r="T3" s="9" t="s">
        <v>29</v>
      </c>
      <c r="U3" s="9" t="s">
        <v>35</v>
      </c>
      <c r="V3" s="9" t="s">
        <v>27</v>
      </c>
      <c r="W3" s="9" t="s">
        <v>15</v>
      </c>
      <c r="X3" s="9" t="s">
        <v>17</v>
      </c>
      <c r="Y3" s="9" t="s">
        <v>16</v>
      </c>
      <c r="Z3" s="9" t="s">
        <v>36</v>
      </c>
      <c r="AA3" s="9" t="s">
        <v>37</v>
      </c>
      <c r="AB3" s="9" t="s">
        <v>18</v>
      </c>
      <c r="AC3" s="9" t="s">
        <v>20</v>
      </c>
    </row>
    <row r="4" spans="1:29" s="4" customFormat="1" ht="15" customHeight="1" x14ac:dyDescent="0.25">
      <c r="A4" s="3"/>
      <c r="B4" s="4">
        <v>22</v>
      </c>
      <c r="D4" s="4">
        <v>1</v>
      </c>
      <c r="E4" s="4">
        <v>2</v>
      </c>
      <c r="I4" s="4">
        <v>2</v>
      </c>
      <c r="K4" s="4">
        <v>2</v>
      </c>
      <c r="O4" s="4">
        <v>10</v>
      </c>
      <c r="R4" s="4">
        <v>4</v>
      </c>
      <c r="U4" s="4">
        <v>1</v>
      </c>
      <c r="V4" s="4">
        <v>2</v>
      </c>
      <c r="AB4" s="4">
        <f>SUM(B4:Y4)</f>
        <v>46</v>
      </c>
    </row>
    <row r="5" spans="1:29" ht="15" customHeight="1" x14ac:dyDescent="0.25">
      <c r="AC5" s="4"/>
    </row>
    <row r="6" spans="1:29" ht="15" customHeight="1" x14ac:dyDescent="0.25">
      <c r="A6" s="14" t="s">
        <v>33</v>
      </c>
      <c r="B6" s="5">
        <v>6213391.919999999</v>
      </c>
      <c r="C6" s="5">
        <v>0</v>
      </c>
      <c r="D6" s="5">
        <v>764141.93</v>
      </c>
      <c r="E6" s="5">
        <v>1157971</v>
      </c>
      <c r="F6" s="5">
        <v>0</v>
      </c>
      <c r="G6" s="5">
        <v>0</v>
      </c>
      <c r="H6" s="5">
        <v>0</v>
      </c>
      <c r="I6" s="5">
        <v>1059359.06</v>
      </c>
      <c r="J6" s="5">
        <v>0</v>
      </c>
      <c r="K6" s="5">
        <v>1965617</v>
      </c>
      <c r="L6" s="5">
        <v>0</v>
      </c>
      <c r="M6" s="5">
        <v>0</v>
      </c>
      <c r="N6" s="5">
        <v>0</v>
      </c>
      <c r="O6" s="5">
        <v>943615</v>
      </c>
      <c r="P6" s="5">
        <v>0</v>
      </c>
      <c r="Q6" s="5">
        <v>0</v>
      </c>
      <c r="R6" s="5">
        <v>2493998.65</v>
      </c>
      <c r="S6" s="5">
        <v>0</v>
      </c>
      <c r="T6" s="5">
        <v>0</v>
      </c>
      <c r="U6" s="5">
        <v>441875.6</v>
      </c>
      <c r="V6" s="5">
        <v>654954</v>
      </c>
      <c r="W6" s="5">
        <v>0</v>
      </c>
      <c r="X6" s="5">
        <v>0</v>
      </c>
      <c r="Y6" s="5">
        <v>0</v>
      </c>
      <c r="Z6" s="5"/>
      <c r="AA6" s="5"/>
      <c r="AB6" s="5">
        <v>15694924.16</v>
      </c>
      <c r="AC6" s="5">
        <v>5493223.4800000014</v>
      </c>
    </row>
    <row r="8" spans="1:29" ht="15" customHeight="1" x14ac:dyDescent="0.25">
      <c r="A8" s="20" t="s">
        <v>34</v>
      </c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</row>
    <row r="9" spans="1:29" ht="15" customHeight="1" x14ac:dyDescent="0.25">
      <c r="A9" s="11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</row>
    <row r="10" spans="1:29" ht="15" customHeight="1" x14ac:dyDescent="0.25">
      <c r="A10" s="13" t="str">
        <f>Mountaineer!A10</f>
        <v>7/6/2024 *</v>
      </c>
      <c r="B10" s="5">
        <v>74477</v>
      </c>
      <c r="C10" s="5">
        <v>0</v>
      </c>
      <c r="D10" s="5">
        <v>17241</v>
      </c>
      <c r="E10" s="5">
        <v>17904</v>
      </c>
      <c r="F10" s="5">
        <v>0</v>
      </c>
      <c r="G10" s="5">
        <v>0</v>
      </c>
      <c r="H10" s="5">
        <v>0</v>
      </c>
      <c r="I10" s="5">
        <v>1212</v>
      </c>
      <c r="J10" s="5">
        <v>0</v>
      </c>
      <c r="K10" s="5">
        <v>104655</v>
      </c>
      <c r="L10" s="5">
        <v>0</v>
      </c>
      <c r="M10" s="5">
        <v>0</v>
      </c>
      <c r="N10" s="5">
        <v>0</v>
      </c>
      <c r="O10" s="5">
        <v>20419</v>
      </c>
      <c r="P10" s="5">
        <v>0</v>
      </c>
      <c r="Q10" s="5">
        <v>0</v>
      </c>
      <c r="R10" s="5">
        <v>57734</v>
      </c>
      <c r="S10" s="5">
        <v>0</v>
      </c>
      <c r="T10" s="5">
        <v>0</v>
      </c>
      <c r="U10" s="5">
        <v>5957.5</v>
      </c>
      <c r="V10" s="5">
        <v>18530</v>
      </c>
      <c r="W10" s="5">
        <v>0</v>
      </c>
      <c r="X10" s="5">
        <v>0</v>
      </c>
      <c r="Y10" s="5">
        <v>0</v>
      </c>
      <c r="Z10" s="5"/>
      <c r="AA10" s="5"/>
      <c r="AB10" s="5">
        <f t="shared" ref="AB10:AB16" si="0">SUM(B10:Y10)</f>
        <v>318129.5</v>
      </c>
      <c r="AC10" s="5">
        <f>ROUND(AB10*0.35,2)-0.01</f>
        <v>111345.32</v>
      </c>
    </row>
    <row r="11" spans="1:29" ht="15" customHeight="1" x14ac:dyDescent="0.25">
      <c r="A11" s="13">
        <v>45486</v>
      </c>
      <c r="B11" s="5">
        <v>84602.75</v>
      </c>
      <c r="C11" s="5">
        <v>0</v>
      </c>
      <c r="D11" s="5">
        <v>31106</v>
      </c>
      <c r="E11" s="5">
        <v>27061</v>
      </c>
      <c r="F11" s="5">
        <v>0</v>
      </c>
      <c r="G11" s="5">
        <v>0</v>
      </c>
      <c r="H11" s="5">
        <v>0</v>
      </c>
      <c r="I11" s="5">
        <v>9225</v>
      </c>
      <c r="J11" s="5">
        <v>0</v>
      </c>
      <c r="K11" s="5">
        <v>16748.5</v>
      </c>
      <c r="L11" s="5">
        <v>0</v>
      </c>
      <c r="M11" s="5">
        <v>0</v>
      </c>
      <c r="N11" s="5">
        <v>0</v>
      </c>
      <c r="O11" s="5">
        <v>18764</v>
      </c>
      <c r="P11" s="5">
        <v>0</v>
      </c>
      <c r="Q11" s="5">
        <v>0</v>
      </c>
      <c r="R11" s="5">
        <v>29602</v>
      </c>
      <c r="S11" s="5">
        <v>0</v>
      </c>
      <c r="T11" s="5">
        <v>0</v>
      </c>
      <c r="U11" s="5">
        <v>15322.5</v>
      </c>
      <c r="V11" s="5">
        <v>16200</v>
      </c>
      <c r="W11" s="5">
        <v>0</v>
      </c>
      <c r="X11" s="5">
        <v>0</v>
      </c>
      <c r="Y11" s="5">
        <v>0</v>
      </c>
      <c r="Z11" s="5"/>
      <c r="AA11" s="5"/>
      <c r="AB11" s="5">
        <f t="shared" si="0"/>
        <v>248631.75</v>
      </c>
      <c r="AC11" s="5">
        <f t="shared" ref="AC11:AC16" si="1">ROUND(AB11*0.35,2)</f>
        <v>87021.11</v>
      </c>
    </row>
    <row r="12" spans="1:29" ht="15" customHeight="1" x14ac:dyDescent="0.25">
      <c r="A12" s="13">
        <f t="shared" ref="A12:A61" si="2">A11+7</f>
        <v>45493</v>
      </c>
      <c r="B12" s="5">
        <v>77617</v>
      </c>
      <c r="C12" s="5">
        <v>0</v>
      </c>
      <c r="D12" s="5">
        <v>3964</v>
      </c>
      <c r="E12" s="5">
        <v>4373</v>
      </c>
      <c r="F12" s="5">
        <v>0</v>
      </c>
      <c r="G12" s="5">
        <v>0</v>
      </c>
      <c r="H12" s="5">
        <v>0</v>
      </c>
      <c r="I12" s="5">
        <v>5326</v>
      </c>
      <c r="J12" s="5">
        <v>0</v>
      </c>
      <c r="K12" s="5">
        <v>137685</v>
      </c>
      <c r="L12" s="5">
        <v>0</v>
      </c>
      <c r="M12" s="5">
        <v>0</v>
      </c>
      <c r="N12" s="5">
        <v>0</v>
      </c>
      <c r="O12" s="5">
        <v>17492</v>
      </c>
      <c r="P12" s="5">
        <v>0</v>
      </c>
      <c r="Q12" s="5">
        <v>0</v>
      </c>
      <c r="R12" s="5">
        <v>56230</v>
      </c>
      <c r="S12" s="5">
        <v>0</v>
      </c>
      <c r="T12" s="5">
        <v>0</v>
      </c>
      <c r="U12" s="5">
        <v>8729</v>
      </c>
      <c r="V12" s="5">
        <v>7260</v>
      </c>
      <c r="W12" s="5">
        <v>0</v>
      </c>
      <c r="X12" s="5">
        <v>0</v>
      </c>
      <c r="Y12" s="5">
        <v>0</v>
      </c>
      <c r="Z12" s="5"/>
      <c r="AA12" s="5"/>
      <c r="AB12" s="5">
        <f t="shared" si="0"/>
        <v>318676</v>
      </c>
      <c r="AC12" s="5">
        <f t="shared" si="1"/>
        <v>111536.6</v>
      </c>
    </row>
    <row r="13" spans="1:29" ht="15" customHeight="1" x14ac:dyDescent="0.25">
      <c r="A13" s="13">
        <f t="shared" si="2"/>
        <v>45500</v>
      </c>
      <c r="B13" s="5">
        <v>92713.5</v>
      </c>
      <c r="C13" s="5">
        <v>0</v>
      </c>
      <c r="D13" s="5">
        <v>17738</v>
      </c>
      <c r="E13" s="5">
        <v>8419</v>
      </c>
      <c r="F13" s="5">
        <v>0</v>
      </c>
      <c r="G13" s="5">
        <v>0</v>
      </c>
      <c r="H13" s="5">
        <v>0</v>
      </c>
      <c r="I13" s="5">
        <v>20141</v>
      </c>
      <c r="J13" s="5">
        <v>0</v>
      </c>
      <c r="K13" s="5">
        <v>39241.75</v>
      </c>
      <c r="L13" s="5">
        <v>0</v>
      </c>
      <c r="M13" s="5">
        <v>0</v>
      </c>
      <c r="N13" s="5">
        <v>0</v>
      </c>
      <c r="O13" s="5">
        <v>17291</v>
      </c>
      <c r="P13" s="5">
        <v>0</v>
      </c>
      <c r="Q13" s="5">
        <v>0</v>
      </c>
      <c r="R13" s="5">
        <v>7422</v>
      </c>
      <c r="S13" s="5">
        <v>0</v>
      </c>
      <c r="T13" s="5">
        <v>0</v>
      </c>
      <c r="U13" s="5">
        <v>10821.5</v>
      </c>
      <c r="V13" s="5">
        <v>15943</v>
      </c>
      <c r="W13" s="5">
        <v>0</v>
      </c>
      <c r="X13" s="5">
        <v>0</v>
      </c>
      <c r="Y13" s="5">
        <v>0</v>
      </c>
      <c r="Z13" s="5"/>
      <c r="AA13" s="5"/>
      <c r="AB13" s="5">
        <f t="shared" si="0"/>
        <v>229730.75</v>
      </c>
      <c r="AC13" s="5">
        <f t="shared" si="1"/>
        <v>80405.759999999995</v>
      </c>
    </row>
    <row r="14" spans="1:29" ht="15" customHeight="1" x14ac:dyDescent="0.25">
      <c r="A14" s="13">
        <f t="shared" si="2"/>
        <v>45507</v>
      </c>
      <c r="B14" s="5">
        <v>88516</v>
      </c>
      <c r="C14" s="5">
        <v>0</v>
      </c>
      <c r="D14" s="5">
        <v>1216</v>
      </c>
      <c r="E14" s="5">
        <v>26411</v>
      </c>
      <c r="F14" s="5">
        <v>0</v>
      </c>
      <c r="G14" s="5">
        <v>0</v>
      </c>
      <c r="H14" s="5">
        <v>0</v>
      </c>
      <c r="I14" s="5">
        <v>13185</v>
      </c>
      <c r="J14" s="5">
        <v>0</v>
      </c>
      <c r="K14" s="5">
        <v>1830.25</v>
      </c>
      <c r="L14" s="5">
        <v>0</v>
      </c>
      <c r="M14" s="5">
        <v>0</v>
      </c>
      <c r="N14" s="5">
        <v>0</v>
      </c>
      <c r="O14" s="5">
        <v>19917</v>
      </c>
      <c r="P14" s="5">
        <v>0</v>
      </c>
      <c r="Q14" s="5">
        <v>0</v>
      </c>
      <c r="R14" s="5">
        <v>51340</v>
      </c>
      <c r="S14" s="5">
        <v>0</v>
      </c>
      <c r="T14" s="5">
        <v>0</v>
      </c>
      <c r="U14" s="5">
        <v>9826</v>
      </c>
      <c r="V14" s="5">
        <v>21267</v>
      </c>
      <c r="W14" s="5">
        <v>0</v>
      </c>
      <c r="X14" s="5">
        <v>0</v>
      </c>
      <c r="Y14" s="5">
        <v>0</v>
      </c>
      <c r="Z14" s="5"/>
      <c r="AA14" s="5"/>
      <c r="AB14" s="5">
        <f t="shared" si="0"/>
        <v>233508.25</v>
      </c>
      <c r="AC14" s="5">
        <f t="shared" si="1"/>
        <v>81727.89</v>
      </c>
    </row>
    <row r="15" spans="1:29" ht="15" customHeight="1" x14ac:dyDescent="0.25">
      <c r="A15" s="13">
        <f t="shared" si="2"/>
        <v>45514</v>
      </c>
      <c r="B15" s="5">
        <v>108048.5</v>
      </c>
      <c r="C15" s="5">
        <v>0</v>
      </c>
      <c r="D15" s="5">
        <v>17234</v>
      </c>
      <c r="E15" s="5">
        <v>14075</v>
      </c>
      <c r="F15" s="5">
        <v>0</v>
      </c>
      <c r="G15" s="5">
        <v>0</v>
      </c>
      <c r="H15" s="5">
        <v>0</v>
      </c>
      <c r="I15" s="5">
        <v>7257</v>
      </c>
      <c r="J15" s="5">
        <v>0</v>
      </c>
      <c r="K15" s="5">
        <v>11702.5</v>
      </c>
      <c r="L15" s="5">
        <v>0</v>
      </c>
      <c r="M15" s="5">
        <v>0</v>
      </c>
      <c r="N15" s="5">
        <v>0</v>
      </c>
      <c r="O15" s="5">
        <v>20207</v>
      </c>
      <c r="P15" s="5">
        <v>0</v>
      </c>
      <c r="Q15" s="5">
        <v>0</v>
      </c>
      <c r="R15" s="5">
        <v>77430</v>
      </c>
      <c r="S15" s="5">
        <v>0</v>
      </c>
      <c r="T15" s="5">
        <v>0</v>
      </c>
      <c r="U15" s="5">
        <v>7138.5</v>
      </c>
      <c r="V15" s="5">
        <v>27899</v>
      </c>
      <c r="W15" s="5">
        <v>0</v>
      </c>
      <c r="X15" s="5">
        <v>0</v>
      </c>
      <c r="Y15" s="5">
        <v>0</v>
      </c>
      <c r="Z15" s="5"/>
      <c r="AA15" s="5"/>
      <c r="AB15" s="5">
        <f t="shared" si="0"/>
        <v>290991.5</v>
      </c>
      <c r="AC15" s="5">
        <f t="shared" si="1"/>
        <v>101847.03</v>
      </c>
    </row>
    <row r="16" spans="1:29" ht="15" customHeight="1" x14ac:dyDescent="0.25">
      <c r="A16" s="13">
        <f t="shared" si="2"/>
        <v>45521</v>
      </c>
      <c r="B16" s="5">
        <v>89218</v>
      </c>
      <c r="C16" s="5">
        <v>0</v>
      </c>
      <c r="D16" s="5">
        <v>4069</v>
      </c>
      <c r="E16" s="5">
        <v>21759</v>
      </c>
      <c r="F16" s="5">
        <v>0</v>
      </c>
      <c r="G16" s="5">
        <v>0</v>
      </c>
      <c r="H16" s="5">
        <v>0</v>
      </c>
      <c r="I16" s="5">
        <v>7435</v>
      </c>
      <c r="J16" s="5">
        <v>0</v>
      </c>
      <c r="K16" s="5">
        <v>11157.5</v>
      </c>
      <c r="L16" s="5">
        <v>0</v>
      </c>
      <c r="M16" s="5">
        <v>0</v>
      </c>
      <c r="N16" s="5">
        <v>0</v>
      </c>
      <c r="O16" s="5">
        <v>19817</v>
      </c>
      <c r="P16" s="5">
        <v>0</v>
      </c>
      <c r="Q16" s="5">
        <v>0</v>
      </c>
      <c r="R16" s="5">
        <v>81507</v>
      </c>
      <c r="S16" s="5">
        <v>0</v>
      </c>
      <c r="T16" s="5">
        <v>0</v>
      </c>
      <c r="U16" s="5">
        <v>18906.5</v>
      </c>
      <c r="V16" s="5">
        <v>21045</v>
      </c>
      <c r="W16" s="5">
        <v>0</v>
      </c>
      <c r="X16" s="5">
        <v>0</v>
      </c>
      <c r="Y16" s="5">
        <v>0</v>
      </c>
      <c r="Z16" s="5"/>
      <c r="AA16" s="5"/>
      <c r="AB16" s="5">
        <f t="shared" si="0"/>
        <v>274914</v>
      </c>
      <c r="AC16" s="5">
        <f t="shared" si="1"/>
        <v>96219.9</v>
      </c>
    </row>
    <row r="17" spans="1:29" ht="15" customHeight="1" x14ac:dyDescent="0.25">
      <c r="A17" s="13">
        <f t="shared" si="2"/>
        <v>45528</v>
      </c>
      <c r="B17" s="5">
        <v>139713</v>
      </c>
      <c r="C17" s="5">
        <v>0</v>
      </c>
      <c r="D17" s="5">
        <v>2404</v>
      </c>
      <c r="E17" s="5">
        <v>12544</v>
      </c>
      <c r="F17" s="5">
        <v>0</v>
      </c>
      <c r="G17" s="5">
        <v>0</v>
      </c>
      <c r="H17" s="5">
        <v>0</v>
      </c>
      <c r="I17" s="5">
        <v>37338</v>
      </c>
      <c r="J17" s="5">
        <v>0</v>
      </c>
      <c r="K17" s="5">
        <v>73137.75</v>
      </c>
      <c r="L17" s="5">
        <v>0</v>
      </c>
      <c r="M17" s="5">
        <v>0</v>
      </c>
      <c r="N17" s="5">
        <v>0</v>
      </c>
      <c r="O17" s="5">
        <v>19298</v>
      </c>
      <c r="P17" s="5">
        <v>0</v>
      </c>
      <c r="Q17" s="5">
        <v>0</v>
      </c>
      <c r="R17" s="5">
        <v>33234.199999999997</v>
      </c>
      <c r="S17" s="5">
        <v>0</v>
      </c>
      <c r="T17" s="5">
        <v>0</v>
      </c>
      <c r="U17" s="5">
        <v>9462.5</v>
      </c>
      <c r="V17" s="5">
        <v>10639</v>
      </c>
      <c r="W17" s="5">
        <v>0</v>
      </c>
      <c r="X17" s="5">
        <v>0</v>
      </c>
      <c r="Y17" s="5">
        <v>0</v>
      </c>
      <c r="Z17" s="5"/>
      <c r="AA17" s="5"/>
      <c r="AB17" s="5">
        <f t="shared" ref="AB17" si="3">SUM(B17:Y17)</f>
        <v>337770.45</v>
      </c>
      <c r="AC17" s="5">
        <f t="shared" ref="AC17" si="4">ROUND(AB17*0.35,2)</f>
        <v>118219.66</v>
      </c>
    </row>
    <row r="18" spans="1:29" ht="15" customHeight="1" x14ac:dyDescent="0.25">
      <c r="A18" s="13">
        <f t="shared" si="2"/>
        <v>45535</v>
      </c>
      <c r="B18" s="5">
        <v>115437.5</v>
      </c>
      <c r="C18" s="5">
        <v>0</v>
      </c>
      <c r="D18" s="5">
        <v>5538</v>
      </c>
      <c r="E18" s="5">
        <v>16007</v>
      </c>
      <c r="F18" s="5">
        <v>0</v>
      </c>
      <c r="G18" s="5">
        <v>0</v>
      </c>
      <c r="H18" s="5">
        <v>0</v>
      </c>
      <c r="I18" s="5">
        <v>35879</v>
      </c>
      <c r="J18" s="5">
        <v>0</v>
      </c>
      <c r="K18" s="5">
        <v>36173.75</v>
      </c>
      <c r="L18" s="5">
        <v>0</v>
      </c>
      <c r="M18" s="5">
        <v>0</v>
      </c>
      <c r="N18" s="5">
        <v>0</v>
      </c>
      <c r="O18" s="5">
        <v>17441</v>
      </c>
      <c r="P18" s="5">
        <v>0</v>
      </c>
      <c r="Q18" s="5">
        <v>0</v>
      </c>
      <c r="R18" s="5">
        <v>47286</v>
      </c>
      <c r="S18" s="5">
        <v>0</v>
      </c>
      <c r="T18" s="5">
        <v>0</v>
      </c>
      <c r="U18" s="5">
        <v>9950.5</v>
      </c>
      <c r="V18" s="5">
        <v>12476</v>
      </c>
      <c r="W18" s="5">
        <v>0</v>
      </c>
      <c r="X18" s="5">
        <v>0</v>
      </c>
      <c r="Y18" s="5">
        <v>0</v>
      </c>
      <c r="Z18" s="5"/>
      <c r="AA18" s="5"/>
      <c r="AB18" s="5">
        <f t="shared" ref="AB18" si="5">SUM(B18:Y18)</f>
        <v>296188.75</v>
      </c>
      <c r="AC18" s="5">
        <f t="shared" ref="AC18" si="6">ROUND(AB18*0.35,2)</f>
        <v>103666.06</v>
      </c>
    </row>
    <row r="19" spans="1:29" ht="15" customHeight="1" x14ac:dyDescent="0.25">
      <c r="A19" s="13">
        <f t="shared" si="2"/>
        <v>45542</v>
      </c>
      <c r="B19" s="5">
        <v>46677</v>
      </c>
      <c r="C19" s="5">
        <v>0</v>
      </c>
      <c r="D19" s="5">
        <v>4387</v>
      </c>
      <c r="E19" s="5">
        <v>37343</v>
      </c>
      <c r="F19" s="5">
        <v>0</v>
      </c>
      <c r="G19" s="5">
        <v>0</v>
      </c>
      <c r="H19" s="5">
        <v>0</v>
      </c>
      <c r="I19" s="5">
        <v>28339</v>
      </c>
      <c r="J19" s="5">
        <v>0</v>
      </c>
      <c r="K19" s="5">
        <v>133316.5</v>
      </c>
      <c r="L19" s="5">
        <v>0</v>
      </c>
      <c r="M19" s="5">
        <v>0</v>
      </c>
      <c r="N19" s="5">
        <v>0</v>
      </c>
      <c r="O19" s="5">
        <v>13475</v>
      </c>
      <c r="P19" s="5">
        <v>0</v>
      </c>
      <c r="Q19" s="5">
        <v>0</v>
      </c>
      <c r="R19" s="5">
        <v>78227</v>
      </c>
      <c r="S19" s="5">
        <v>0</v>
      </c>
      <c r="T19" s="5">
        <v>0</v>
      </c>
      <c r="U19" s="5">
        <v>8710</v>
      </c>
      <c r="V19" s="5">
        <v>21944</v>
      </c>
      <c r="W19" s="5">
        <v>0</v>
      </c>
      <c r="X19" s="5">
        <v>0</v>
      </c>
      <c r="Y19" s="5">
        <v>0</v>
      </c>
      <c r="Z19" s="5"/>
      <c r="AA19" s="5"/>
      <c r="AB19" s="5">
        <f t="shared" ref="AB19" si="7">SUM(B19:Y19)</f>
        <v>372418.5</v>
      </c>
      <c r="AC19" s="5">
        <f t="shared" ref="AC19" si="8">ROUND(AB19*0.35,2)</f>
        <v>130346.48</v>
      </c>
    </row>
    <row r="20" spans="1:29" ht="15" customHeight="1" x14ac:dyDescent="0.25">
      <c r="A20" s="13">
        <f t="shared" si="2"/>
        <v>45549</v>
      </c>
      <c r="B20" s="5">
        <v>99514.25</v>
      </c>
      <c r="C20" s="5">
        <v>0</v>
      </c>
      <c r="D20" s="5">
        <v>10039</v>
      </c>
      <c r="E20" s="5">
        <v>1278</v>
      </c>
      <c r="F20" s="5">
        <v>0</v>
      </c>
      <c r="G20" s="5">
        <v>0</v>
      </c>
      <c r="H20" s="5">
        <v>0</v>
      </c>
      <c r="I20" s="5">
        <v>14378</v>
      </c>
      <c r="J20" s="5">
        <v>0</v>
      </c>
      <c r="K20" s="5">
        <v>143560.5</v>
      </c>
      <c r="L20" s="5">
        <v>0</v>
      </c>
      <c r="M20" s="5">
        <v>0</v>
      </c>
      <c r="N20" s="5">
        <v>0</v>
      </c>
      <c r="O20" s="5">
        <v>14833</v>
      </c>
      <c r="P20" s="5">
        <v>0</v>
      </c>
      <c r="Q20" s="5">
        <v>0</v>
      </c>
      <c r="R20" s="5">
        <v>55229</v>
      </c>
      <c r="S20" s="5">
        <v>0</v>
      </c>
      <c r="T20" s="5">
        <v>0</v>
      </c>
      <c r="U20" s="5">
        <v>18593</v>
      </c>
      <c r="V20" s="5">
        <v>14616</v>
      </c>
      <c r="W20" s="5">
        <v>0</v>
      </c>
      <c r="X20" s="5">
        <v>0</v>
      </c>
      <c r="Y20" s="5">
        <v>0</v>
      </c>
      <c r="Z20" s="5"/>
      <c r="AA20" s="5"/>
      <c r="AB20" s="5">
        <f t="shared" ref="AB20" si="9">SUM(B20:Y20)</f>
        <v>372040.75</v>
      </c>
      <c r="AC20" s="5">
        <f t="shared" ref="AC20" si="10">ROUND(AB20*0.35,2)</f>
        <v>130214.26</v>
      </c>
    </row>
    <row r="21" spans="1:29" ht="15" customHeight="1" x14ac:dyDescent="0.25">
      <c r="A21" s="13">
        <f t="shared" si="2"/>
        <v>45556</v>
      </c>
      <c r="B21" s="5">
        <v>141588</v>
      </c>
      <c r="C21" s="5">
        <v>0</v>
      </c>
      <c r="D21" s="5">
        <v>7103</v>
      </c>
      <c r="E21" s="5">
        <v>15677</v>
      </c>
      <c r="F21" s="5">
        <v>0</v>
      </c>
      <c r="G21" s="5">
        <v>0</v>
      </c>
      <c r="H21" s="5">
        <v>0</v>
      </c>
      <c r="I21" s="5">
        <v>13209</v>
      </c>
      <c r="J21" s="5">
        <v>0</v>
      </c>
      <c r="K21" s="5">
        <v>72349.75</v>
      </c>
      <c r="L21" s="5">
        <v>0</v>
      </c>
      <c r="M21" s="5">
        <v>0</v>
      </c>
      <c r="N21" s="5">
        <v>0</v>
      </c>
      <c r="O21" s="5">
        <v>14174</v>
      </c>
      <c r="P21" s="5">
        <v>0</v>
      </c>
      <c r="Q21" s="5">
        <v>0</v>
      </c>
      <c r="R21" s="5">
        <v>46945</v>
      </c>
      <c r="S21" s="5">
        <v>0</v>
      </c>
      <c r="T21" s="5">
        <v>0</v>
      </c>
      <c r="U21" s="5">
        <v>-16439.5</v>
      </c>
      <c r="V21" s="5">
        <v>13543</v>
      </c>
      <c r="W21" s="5">
        <v>0</v>
      </c>
      <c r="X21" s="5">
        <v>0</v>
      </c>
      <c r="Y21" s="5">
        <v>0</v>
      </c>
      <c r="Z21" s="5"/>
      <c r="AA21" s="5"/>
      <c r="AB21" s="5">
        <f t="shared" ref="AB21" si="11">SUM(B21:Y21)</f>
        <v>308149.25</v>
      </c>
      <c r="AC21" s="5">
        <f t="shared" ref="AC21" si="12">ROUND(AB21*0.35,2)</f>
        <v>107852.24</v>
      </c>
    </row>
    <row r="22" spans="1:29" ht="15" customHeight="1" x14ac:dyDescent="0.25">
      <c r="A22" s="13">
        <f t="shared" si="2"/>
        <v>45563</v>
      </c>
      <c r="B22" s="5">
        <v>59597.5</v>
      </c>
      <c r="C22" s="5">
        <v>0</v>
      </c>
      <c r="D22" s="5">
        <v>-597</v>
      </c>
      <c r="E22" s="5">
        <v>20218</v>
      </c>
      <c r="F22" s="5">
        <v>0</v>
      </c>
      <c r="G22" s="5">
        <v>0</v>
      </c>
      <c r="H22" s="5">
        <v>0</v>
      </c>
      <c r="I22" s="5">
        <v>31506</v>
      </c>
      <c r="J22" s="5">
        <v>0</v>
      </c>
      <c r="K22" s="5">
        <v>109784.25</v>
      </c>
      <c r="L22" s="5">
        <v>0</v>
      </c>
      <c r="M22" s="5">
        <v>0</v>
      </c>
      <c r="N22" s="5">
        <v>0</v>
      </c>
      <c r="O22" s="5">
        <v>17167</v>
      </c>
      <c r="P22" s="5">
        <v>0</v>
      </c>
      <c r="Q22" s="5">
        <v>0</v>
      </c>
      <c r="R22" s="5">
        <v>59049</v>
      </c>
      <c r="S22" s="5">
        <v>0</v>
      </c>
      <c r="T22" s="5">
        <v>0</v>
      </c>
      <c r="U22" s="5">
        <v>3719</v>
      </c>
      <c r="V22" s="5">
        <v>16048</v>
      </c>
      <c r="W22" s="5">
        <v>0</v>
      </c>
      <c r="X22" s="5">
        <v>0</v>
      </c>
      <c r="Y22" s="5">
        <v>0</v>
      </c>
      <c r="Z22" s="5"/>
      <c r="AA22" s="5"/>
      <c r="AB22" s="5">
        <f t="shared" ref="AB22" si="13">SUM(B22:Y22)</f>
        <v>316491.75</v>
      </c>
      <c r="AC22" s="5">
        <f t="shared" ref="AC22" si="14">ROUND(AB22*0.35,2)</f>
        <v>110772.11</v>
      </c>
    </row>
    <row r="23" spans="1:29" ht="15" customHeight="1" x14ac:dyDescent="0.25">
      <c r="A23" s="13">
        <f t="shared" si="2"/>
        <v>45570</v>
      </c>
      <c r="B23" s="5">
        <v>154721</v>
      </c>
      <c r="C23" s="5">
        <v>0</v>
      </c>
      <c r="D23" s="5">
        <v>541</v>
      </c>
      <c r="E23" s="5">
        <v>23063</v>
      </c>
      <c r="F23" s="5">
        <v>0</v>
      </c>
      <c r="G23" s="5">
        <v>0</v>
      </c>
      <c r="H23" s="5">
        <v>0</v>
      </c>
      <c r="I23" s="5">
        <v>20811</v>
      </c>
      <c r="J23" s="5">
        <v>0</v>
      </c>
      <c r="K23" s="5">
        <v>37917.5</v>
      </c>
      <c r="L23" s="5">
        <v>0</v>
      </c>
      <c r="M23" s="5">
        <v>0</v>
      </c>
      <c r="N23" s="5">
        <v>0</v>
      </c>
      <c r="O23" s="5">
        <v>14270</v>
      </c>
      <c r="P23" s="5">
        <v>0</v>
      </c>
      <c r="Q23" s="5">
        <v>0</v>
      </c>
      <c r="R23" s="5">
        <v>35068</v>
      </c>
      <c r="S23" s="5">
        <v>0</v>
      </c>
      <c r="T23" s="5">
        <v>0</v>
      </c>
      <c r="U23" s="5">
        <v>13448.5</v>
      </c>
      <c r="V23" s="5">
        <v>14919</v>
      </c>
      <c r="W23" s="5">
        <v>0</v>
      </c>
      <c r="X23" s="5">
        <v>0</v>
      </c>
      <c r="Y23" s="5">
        <v>0</v>
      </c>
      <c r="Z23" s="5"/>
      <c r="AA23" s="5"/>
      <c r="AB23" s="5">
        <f t="shared" ref="AB23" si="15">SUM(B23:Y23)</f>
        <v>314759</v>
      </c>
      <c r="AC23" s="5">
        <f t="shared" ref="AC23" si="16">ROUND(AB23*0.35,2)</f>
        <v>110165.65</v>
      </c>
    </row>
    <row r="24" spans="1:29" ht="15" customHeight="1" x14ac:dyDescent="0.25">
      <c r="A24" s="13">
        <f t="shared" si="2"/>
        <v>45577</v>
      </c>
      <c r="B24" s="5">
        <v>86122.75</v>
      </c>
      <c r="C24" s="5">
        <v>0</v>
      </c>
      <c r="D24" s="5">
        <v>35381</v>
      </c>
      <c r="E24" s="5">
        <v>28057</v>
      </c>
      <c r="F24" s="5">
        <v>0</v>
      </c>
      <c r="G24" s="5">
        <v>0</v>
      </c>
      <c r="H24" s="5">
        <v>0</v>
      </c>
      <c r="I24" s="5">
        <v>13268</v>
      </c>
      <c r="J24" s="5">
        <v>0</v>
      </c>
      <c r="K24" s="5">
        <v>82527.25</v>
      </c>
      <c r="L24" s="5">
        <v>0</v>
      </c>
      <c r="M24" s="5">
        <v>0</v>
      </c>
      <c r="N24" s="5">
        <v>0</v>
      </c>
      <c r="O24" s="5">
        <v>14599</v>
      </c>
      <c r="P24" s="5">
        <v>0</v>
      </c>
      <c r="Q24" s="5">
        <v>0</v>
      </c>
      <c r="R24" s="5">
        <v>37819</v>
      </c>
      <c r="S24" s="5">
        <v>0</v>
      </c>
      <c r="T24" s="5">
        <v>0</v>
      </c>
      <c r="U24" s="5">
        <v>361</v>
      </c>
      <c r="V24" s="5">
        <v>3681</v>
      </c>
      <c r="W24" s="5">
        <v>0</v>
      </c>
      <c r="X24" s="5">
        <v>0</v>
      </c>
      <c r="Y24" s="5">
        <v>0</v>
      </c>
      <c r="Z24" s="5"/>
      <c r="AA24" s="5"/>
      <c r="AB24" s="5">
        <f t="shared" ref="AB24" si="17">SUM(B24:Y24)</f>
        <v>301816</v>
      </c>
      <c r="AC24" s="5">
        <f t="shared" ref="AC24" si="18">ROUND(AB24*0.35,2)</f>
        <v>105635.6</v>
      </c>
    </row>
    <row r="25" spans="1:29" ht="15" customHeight="1" x14ac:dyDescent="0.25">
      <c r="A25" s="13">
        <f t="shared" si="2"/>
        <v>45584</v>
      </c>
      <c r="B25" s="5">
        <v>80820.25</v>
      </c>
      <c r="C25" s="5">
        <v>0</v>
      </c>
      <c r="D25" s="5">
        <v>-20693</v>
      </c>
      <c r="E25" s="5">
        <v>16058</v>
      </c>
      <c r="F25" s="5">
        <v>0</v>
      </c>
      <c r="G25" s="5">
        <v>0</v>
      </c>
      <c r="H25" s="5">
        <v>0</v>
      </c>
      <c r="I25" s="5">
        <v>13480</v>
      </c>
      <c r="J25" s="5">
        <v>0</v>
      </c>
      <c r="K25" s="5">
        <v>-4756.5</v>
      </c>
      <c r="L25" s="5">
        <v>0</v>
      </c>
      <c r="M25" s="5">
        <v>0</v>
      </c>
      <c r="N25" s="5">
        <v>0</v>
      </c>
      <c r="O25" s="5">
        <v>15921</v>
      </c>
      <c r="P25" s="5">
        <v>0</v>
      </c>
      <c r="Q25" s="5">
        <v>0</v>
      </c>
      <c r="R25" s="5">
        <v>55536</v>
      </c>
      <c r="S25" s="5">
        <v>0</v>
      </c>
      <c r="T25" s="5">
        <v>0</v>
      </c>
      <c r="U25" s="5">
        <v>13653</v>
      </c>
      <c r="V25" s="5">
        <v>6667</v>
      </c>
      <c r="W25" s="5">
        <v>0</v>
      </c>
      <c r="X25" s="5">
        <v>0</v>
      </c>
      <c r="Y25" s="5">
        <v>0</v>
      </c>
      <c r="Z25" s="5"/>
      <c r="AA25" s="5"/>
      <c r="AB25" s="5">
        <f t="shared" ref="AB25" si="19">SUM(B25:Y25)</f>
        <v>176685.75</v>
      </c>
      <c r="AC25" s="5">
        <f t="shared" ref="AC25" si="20">ROUND(AB25*0.35,2)</f>
        <v>61840.01</v>
      </c>
    </row>
    <row r="26" spans="1:29" ht="15" customHeight="1" x14ac:dyDescent="0.25">
      <c r="A26" s="13">
        <f t="shared" si="2"/>
        <v>45591</v>
      </c>
      <c r="B26" s="5">
        <v>65363.5</v>
      </c>
      <c r="C26" s="5">
        <v>0</v>
      </c>
      <c r="D26" s="5">
        <v>11229</v>
      </c>
      <c r="E26" s="5">
        <v>12858</v>
      </c>
      <c r="F26" s="5">
        <v>0</v>
      </c>
      <c r="G26" s="5">
        <v>0</v>
      </c>
      <c r="H26" s="5">
        <v>0</v>
      </c>
      <c r="I26" s="5">
        <v>-826</v>
      </c>
      <c r="J26" s="5">
        <v>0</v>
      </c>
      <c r="K26" s="5">
        <v>42896.25</v>
      </c>
      <c r="L26" s="5">
        <v>0</v>
      </c>
      <c r="M26" s="5">
        <v>0</v>
      </c>
      <c r="N26" s="5">
        <v>0</v>
      </c>
      <c r="O26" s="5">
        <v>13746</v>
      </c>
      <c r="P26" s="5">
        <v>0</v>
      </c>
      <c r="Q26" s="5">
        <v>0</v>
      </c>
      <c r="R26" s="5">
        <v>62163</v>
      </c>
      <c r="S26" s="5">
        <v>0</v>
      </c>
      <c r="T26" s="5">
        <v>0</v>
      </c>
      <c r="U26" s="5">
        <v>11476</v>
      </c>
      <c r="V26" s="5">
        <v>7036</v>
      </c>
      <c r="W26" s="5">
        <v>0</v>
      </c>
      <c r="X26" s="5">
        <v>0</v>
      </c>
      <c r="Y26" s="5">
        <v>0</v>
      </c>
      <c r="Z26" s="5"/>
      <c r="AA26" s="5"/>
      <c r="AB26" s="5">
        <f t="shared" ref="AB26" si="21">SUM(B26:Y26)</f>
        <v>225941.75</v>
      </c>
      <c r="AC26" s="5">
        <f t="shared" ref="AC26" si="22">ROUND(AB26*0.35,2)</f>
        <v>79079.61</v>
      </c>
    </row>
    <row r="27" spans="1:29" ht="15" customHeight="1" x14ac:dyDescent="0.25">
      <c r="A27" s="13">
        <f t="shared" si="2"/>
        <v>45598</v>
      </c>
      <c r="B27" s="5">
        <v>178616.75</v>
      </c>
      <c r="C27" s="5">
        <v>0</v>
      </c>
      <c r="D27" s="5">
        <v>10965</v>
      </c>
      <c r="E27" s="5">
        <v>16134</v>
      </c>
      <c r="F27" s="5">
        <v>0</v>
      </c>
      <c r="G27" s="5">
        <v>0</v>
      </c>
      <c r="H27" s="5">
        <v>0</v>
      </c>
      <c r="I27" s="5">
        <v>22711</v>
      </c>
      <c r="J27" s="5">
        <v>0</v>
      </c>
      <c r="K27" s="5">
        <v>113365.75</v>
      </c>
      <c r="L27" s="5">
        <v>0</v>
      </c>
      <c r="M27" s="5">
        <v>0</v>
      </c>
      <c r="N27" s="5">
        <v>0</v>
      </c>
      <c r="O27" s="5">
        <v>15147</v>
      </c>
      <c r="P27" s="5">
        <v>0</v>
      </c>
      <c r="Q27" s="5">
        <v>0</v>
      </c>
      <c r="R27" s="5">
        <v>45919</v>
      </c>
      <c r="S27" s="5">
        <v>0</v>
      </c>
      <c r="T27" s="5">
        <v>0</v>
      </c>
      <c r="U27" s="5">
        <v>6213</v>
      </c>
      <c r="V27" s="5">
        <v>10545</v>
      </c>
      <c r="W27" s="5">
        <v>0</v>
      </c>
      <c r="X27" s="5">
        <v>0</v>
      </c>
      <c r="Y27" s="5">
        <v>0</v>
      </c>
      <c r="Z27" s="5"/>
      <c r="AA27" s="5"/>
      <c r="AB27" s="5">
        <f t="shared" ref="AB27" si="23">SUM(B27:Y27)</f>
        <v>419616.5</v>
      </c>
      <c r="AC27" s="5">
        <f t="shared" ref="AC27" si="24">ROUND(AB27*0.35,2)</f>
        <v>146865.78</v>
      </c>
    </row>
    <row r="28" spans="1:29" ht="15" customHeight="1" x14ac:dyDescent="0.25">
      <c r="A28" s="13">
        <f t="shared" si="2"/>
        <v>45605</v>
      </c>
      <c r="B28" s="5">
        <v>143220</v>
      </c>
      <c r="C28" s="5">
        <v>0</v>
      </c>
      <c r="D28" s="5">
        <v>8049</v>
      </c>
      <c r="E28" s="5">
        <v>23403</v>
      </c>
      <c r="F28" s="5">
        <v>0</v>
      </c>
      <c r="G28" s="5">
        <v>0</v>
      </c>
      <c r="H28" s="5">
        <v>0</v>
      </c>
      <c r="I28" s="5">
        <v>35820</v>
      </c>
      <c r="J28" s="5">
        <v>0</v>
      </c>
      <c r="K28" s="5">
        <v>127876.5</v>
      </c>
      <c r="L28" s="5">
        <v>0</v>
      </c>
      <c r="M28" s="5">
        <v>0</v>
      </c>
      <c r="N28" s="5">
        <v>0</v>
      </c>
      <c r="O28" s="5">
        <v>12989</v>
      </c>
      <c r="P28" s="5">
        <v>0</v>
      </c>
      <c r="Q28" s="5">
        <v>0</v>
      </c>
      <c r="R28" s="5">
        <v>39005</v>
      </c>
      <c r="S28" s="5">
        <v>0</v>
      </c>
      <c r="T28" s="5">
        <v>0</v>
      </c>
      <c r="U28" s="5">
        <v>3090</v>
      </c>
      <c r="V28" s="5">
        <v>7764</v>
      </c>
      <c r="W28" s="5">
        <v>0</v>
      </c>
      <c r="X28" s="5">
        <v>0</v>
      </c>
      <c r="Y28" s="5">
        <v>0</v>
      </c>
      <c r="Z28" s="5"/>
      <c r="AA28" s="5"/>
      <c r="AB28" s="5">
        <f t="shared" ref="AB28" si="25">SUM(B28:Y28)</f>
        <v>401216.5</v>
      </c>
      <c r="AC28" s="5">
        <f t="shared" ref="AC28" si="26">ROUND(AB28*0.35,2)</f>
        <v>140425.78</v>
      </c>
    </row>
    <row r="29" spans="1:29" ht="15" customHeight="1" x14ac:dyDescent="0.25">
      <c r="A29" s="13">
        <f t="shared" si="2"/>
        <v>45612</v>
      </c>
      <c r="B29" s="5">
        <v>178037.25</v>
      </c>
      <c r="C29" s="5">
        <v>0</v>
      </c>
      <c r="D29" s="5">
        <v>-3339</v>
      </c>
      <c r="E29" s="5">
        <v>35345</v>
      </c>
      <c r="F29" s="5">
        <v>0</v>
      </c>
      <c r="G29" s="5">
        <v>0</v>
      </c>
      <c r="H29" s="5">
        <v>0</v>
      </c>
      <c r="I29" s="5">
        <v>1058</v>
      </c>
      <c r="J29" s="5">
        <v>0</v>
      </c>
      <c r="K29" s="5">
        <v>78614</v>
      </c>
      <c r="L29" s="5">
        <v>0</v>
      </c>
      <c r="M29" s="5">
        <v>0</v>
      </c>
      <c r="N29" s="5">
        <v>0</v>
      </c>
      <c r="O29" s="5">
        <v>14870</v>
      </c>
      <c r="P29" s="5">
        <v>0</v>
      </c>
      <c r="Q29" s="5">
        <v>0</v>
      </c>
      <c r="R29" s="5">
        <v>24931</v>
      </c>
      <c r="S29" s="5">
        <v>0</v>
      </c>
      <c r="T29" s="5">
        <v>0</v>
      </c>
      <c r="U29" s="5">
        <v>22948</v>
      </c>
      <c r="V29" s="5">
        <v>3465</v>
      </c>
      <c r="W29" s="5">
        <v>0</v>
      </c>
      <c r="X29" s="5">
        <v>0</v>
      </c>
      <c r="Y29" s="5">
        <v>0</v>
      </c>
      <c r="Z29" s="5"/>
      <c r="AA29" s="5"/>
      <c r="AB29" s="5">
        <f t="shared" ref="AB29" si="27">SUM(B29:Y29)</f>
        <v>355929.25</v>
      </c>
      <c r="AC29" s="5">
        <f t="shared" ref="AC29" si="28">ROUND(AB29*0.35,2)</f>
        <v>124575.24</v>
      </c>
    </row>
    <row r="30" spans="1:29" ht="15" customHeight="1" x14ac:dyDescent="0.25">
      <c r="A30" s="13">
        <f t="shared" si="2"/>
        <v>45619</v>
      </c>
      <c r="B30" s="5">
        <v>58273.75</v>
      </c>
      <c r="C30" s="5">
        <v>0</v>
      </c>
      <c r="D30" s="5">
        <v>-4522</v>
      </c>
      <c r="E30" s="5">
        <v>20669</v>
      </c>
      <c r="F30" s="5">
        <v>0</v>
      </c>
      <c r="G30" s="5">
        <v>0</v>
      </c>
      <c r="H30" s="5">
        <v>0</v>
      </c>
      <c r="I30" s="5">
        <v>23656</v>
      </c>
      <c r="J30" s="5">
        <v>0</v>
      </c>
      <c r="K30" s="5">
        <v>159968</v>
      </c>
      <c r="L30" s="5">
        <v>0</v>
      </c>
      <c r="M30" s="5">
        <v>0</v>
      </c>
      <c r="N30" s="5">
        <v>0</v>
      </c>
      <c r="O30" s="5">
        <v>18004</v>
      </c>
      <c r="P30" s="5">
        <v>0</v>
      </c>
      <c r="Q30" s="5">
        <v>0</v>
      </c>
      <c r="R30" s="5">
        <v>80820</v>
      </c>
      <c r="S30" s="5">
        <v>0</v>
      </c>
      <c r="T30" s="5">
        <v>0</v>
      </c>
      <c r="U30" s="5">
        <v>17841.5</v>
      </c>
      <c r="V30" s="5">
        <v>23471</v>
      </c>
      <c r="W30" s="5">
        <v>0</v>
      </c>
      <c r="X30" s="5">
        <v>0</v>
      </c>
      <c r="Y30" s="5">
        <v>0</v>
      </c>
      <c r="Z30" s="5"/>
      <c r="AA30" s="5"/>
      <c r="AB30" s="5">
        <f t="shared" ref="AB30" si="29">SUM(B30:Y30)</f>
        <v>398181.25</v>
      </c>
      <c r="AC30" s="5">
        <f t="shared" ref="AC30" si="30">ROUND(AB30*0.35,2)</f>
        <v>139363.44</v>
      </c>
    </row>
    <row r="31" spans="1:29" ht="15" customHeight="1" x14ac:dyDescent="0.25">
      <c r="A31" s="13">
        <f t="shared" si="2"/>
        <v>45626</v>
      </c>
      <c r="B31" s="5">
        <v>122795.6</v>
      </c>
      <c r="C31" s="5">
        <v>0</v>
      </c>
      <c r="D31" s="5">
        <v>10506</v>
      </c>
      <c r="E31" s="5">
        <v>17654</v>
      </c>
      <c r="F31" s="5">
        <v>0</v>
      </c>
      <c r="G31" s="5">
        <v>0</v>
      </c>
      <c r="H31" s="5">
        <v>0</v>
      </c>
      <c r="I31" s="5">
        <v>17381</v>
      </c>
      <c r="J31" s="5">
        <v>0</v>
      </c>
      <c r="K31" s="5">
        <v>35981.75</v>
      </c>
      <c r="L31" s="5">
        <v>0</v>
      </c>
      <c r="M31" s="5">
        <v>0</v>
      </c>
      <c r="N31" s="5">
        <v>0</v>
      </c>
      <c r="O31" s="5">
        <v>14331</v>
      </c>
      <c r="P31" s="5">
        <v>0</v>
      </c>
      <c r="Q31" s="5">
        <v>0</v>
      </c>
      <c r="R31" s="5">
        <v>51920</v>
      </c>
      <c r="S31" s="5">
        <v>0</v>
      </c>
      <c r="T31" s="5">
        <v>0</v>
      </c>
      <c r="U31" s="5">
        <v>13330.5</v>
      </c>
      <c r="V31" s="5">
        <v>767</v>
      </c>
      <c r="W31" s="5">
        <v>0</v>
      </c>
      <c r="X31" s="5">
        <v>0</v>
      </c>
      <c r="Y31" s="5">
        <v>0</v>
      </c>
      <c r="Z31" s="5"/>
      <c r="AA31" s="5"/>
      <c r="AB31" s="5">
        <f t="shared" ref="AB31" si="31">SUM(B31:Y31)</f>
        <v>284666.84999999998</v>
      </c>
      <c r="AC31" s="5">
        <f t="shared" ref="AC31" si="32">ROUND(AB31*0.35,2)</f>
        <v>99633.4</v>
      </c>
    </row>
    <row r="32" spans="1:29" ht="15" customHeight="1" x14ac:dyDescent="0.25">
      <c r="A32" s="13">
        <f t="shared" si="2"/>
        <v>45633</v>
      </c>
      <c r="B32" s="5">
        <v>123271.75</v>
      </c>
      <c r="C32" s="5">
        <v>0</v>
      </c>
      <c r="D32" s="5">
        <v>17307</v>
      </c>
      <c r="E32" s="5">
        <v>-10206</v>
      </c>
      <c r="F32" s="5">
        <v>0</v>
      </c>
      <c r="G32" s="5">
        <v>0</v>
      </c>
      <c r="H32" s="5">
        <v>0</v>
      </c>
      <c r="I32" s="5">
        <v>13945</v>
      </c>
      <c r="J32" s="5">
        <v>0</v>
      </c>
      <c r="K32" s="5">
        <v>47792.75</v>
      </c>
      <c r="L32" s="5">
        <v>0</v>
      </c>
      <c r="M32" s="5">
        <v>0</v>
      </c>
      <c r="N32" s="5">
        <v>0</v>
      </c>
      <c r="O32" s="5">
        <v>15281</v>
      </c>
      <c r="P32" s="5">
        <v>0</v>
      </c>
      <c r="Q32" s="5">
        <v>0</v>
      </c>
      <c r="R32" s="5">
        <v>45010</v>
      </c>
      <c r="S32" s="5">
        <v>0</v>
      </c>
      <c r="T32" s="5">
        <v>0</v>
      </c>
      <c r="U32" s="5">
        <v>7246</v>
      </c>
      <c r="V32" s="5">
        <v>21243</v>
      </c>
      <c r="W32" s="5">
        <v>0</v>
      </c>
      <c r="X32" s="5">
        <v>0</v>
      </c>
      <c r="Y32" s="5">
        <v>0</v>
      </c>
      <c r="Z32" s="5"/>
      <c r="AA32" s="5"/>
      <c r="AB32" s="5">
        <f t="shared" ref="AB32" si="33">SUM(B32:Y32)</f>
        <v>280890.5</v>
      </c>
      <c r="AC32" s="5">
        <f t="shared" ref="AC32" si="34">ROUND(AB32*0.35,2)</f>
        <v>98311.679999999993</v>
      </c>
    </row>
    <row r="33" spans="1:29" ht="15" customHeight="1" x14ac:dyDescent="0.25">
      <c r="A33" s="13">
        <f t="shared" si="2"/>
        <v>45640</v>
      </c>
      <c r="B33" s="5">
        <v>169544.75</v>
      </c>
      <c r="C33" s="5">
        <v>0</v>
      </c>
      <c r="D33" s="5">
        <v>17087</v>
      </c>
      <c r="E33" s="5">
        <v>18556</v>
      </c>
      <c r="F33" s="5">
        <v>0</v>
      </c>
      <c r="G33" s="5">
        <v>0</v>
      </c>
      <c r="H33" s="5">
        <v>0</v>
      </c>
      <c r="I33" s="5">
        <v>17084</v>
      </c>
      <c r="J33" s="5">
        <v>0</v>
      </c>
      <c r="K33" s="5">
        <v>99936.75</v>
      </c>
      <c r="L33" s="5">
        <v>0</v>
      </c>
      <c r="M33" s="5">
        <v>0</v>
      </c>
      <c r="N33" s="5">
        <v>0</v>
      </c>
      <c r="O33" s="5">
        <v>19609</v>
      </c>
      <c r="P33" s="5">
        <v>0</v>
      </c>
      <c r="Q33" s="5">
        <v>0</v>
      </c>
      <c r="R33" s="5">
        <v>22231</v>
      </c>
      <c r="S33" s="5">
        <v>0</v>
      </c>
      <c r="T33" s="5">
        <v>0</v>
      </c>
      <c r="U33" s="5">
        <v>9847.5</v>
      </c>
      <c r="V33" s="5">
        <v>10793</v>
      </c>
      <c r="W33" s="5">
        <v>0</v>
      </c>
      <c r="X33" s="5">
        <v>0</v>
      </c>
      <c r="Y33" s="5">
        <v>0</v>
      </c>
      <c r="Z33" s="5"/>
      <c r="AA33" s="5"/>
      <c r="AB33" s="5">
        <f t="shared" ref="AB33" si="35">SUM(B33:Y33)</f>
        <v>384689</v>
      </c>
      <c r="AC33" s="5">
        <f t="shared" ref="AC33" si="36">ROUND(AB33*0.35,2)</f>
        <v>134641.15</v>
      </c>
    </row>
    <row r="34" spans="1:29" ht="15" customHeight="1" x14ac:dyDescent="0.25">
      <c r="A34" s="13">
        <f t="shared" si="2"/>
        <v>45647</v>
      </c>
      <c r="B34" s="5">
        <v>136214</v>
      </c>
      <c r="C34" s="5">
        <v>0</v>
      </c>
      <c r="D34" s="5">
        <v>-7151</v>
      </c>
      <c r="E34" s="5">
        <v>5456</v>
      </c>
      <c r="F34" s="5">
        <v>0</v>
      </c>
      <c r="G34" s="5">
        <v>0</v>
      </c>
      <c r="H34" s="5">
        <v>0</v>
      </c>
      <c r="I34" s="5">
        <v>42850</v>
      </c>
      <c r="J34" s="5">
        <v>0</v>
      </c>
      <c r="K34" s="5">
        <v>78373.25</v>
      </c>
      <c r="L34" s="5">
        <v>0</v>
      </c>
      <c r="M34" s="5">
        <v>0</v>
      </c>
      <c r="N34" s="5">
        <v>0</v>
      </c>
      <c r="O34" s="5">
        <v>21423</v>
      </c>
      <c r="P34" s="5">
        <v>0</v>
      </c>
      <c r="Q34" s="5">
        <v>0</v>
      </c>
      <c r="R34" s="5">
        <v>30786</v>
      </c>
      <c r="S34" s="5">
        <v>0</v>
      </c>
      <c r="T34" s="5">
        <v>0</v>
      </c>
      <c r="U34" s="5">
        <v>2454</v>
      </c>
      <c r="V34" s="5">
        <v>3382</v>
      </c>
      <c r="W34" s="5">
        <v>0</v>
      </c>
      <c r="X34" s="5">
        <v>0</v>
      </c>
      <c r="Y34" s="5">
        <v>0</v>
      </c>
      <c r="Z34" s="5"/>
      <c r="AA34" s="5"/>
      <c r="AB34" s="5">
        <f t="shared" ref="AB34" si="37">SUM(B34:Y34)</f>
        <v>313787.25</v>
      </c>
      <c r="AC34" s="5">
        <f t="shared" ref="AC34" si="38">ROUND(AB34*0.35,2)</f>
        <v>109825.54</v>
      </c>
    </row>
    <row r="35" spans="1:29" ht="15" customHeight="1" x14ac:dyDescent="0.25">
      <c r="A35" s="13">
        <f t="shared" si="2"/>
        <v>45654</v>
      </c>
      <c r="B35" s="5">
        <v>117114.39</v>
      </c>
      <c r="C35" s="5">
        <v>0</v>
      </c>
      <c r="D35" s="5">
        <v>15492</v>
      </c>
      <c r="E35" s="5">
        <v>-4638</v>
      </c>
      <c r="F35" s="5">
        <v>0</v>
      </c>
      <c r="G35" s="5">
        <v>0</v>
      </c>
      <c r="H35" s="5">
        <v>0</v>
      </c>
      <c r="I35" s="5">
        <v>-3890</v>
      </c>
      <c r="J35" s="5">
        <v>0</v>
      </c>
      <c r="K35" s="5">
        <v>30735.75</v>
      </c>
      <c r="L35" s="5">
        <v>0</v>
      </c>
      <c r="M35" s="5">
        <v>0</v>
      </c>
      <c r="N35" s="5">
        <v>0</v>
      </c>
      <c r="O35" s="5">
        <v>19745</v>
      </c>
      <c r="P35" s="5">
        <v>0</v>
      </c>
      <c r="Q35" s="5">
        <v>0</v>
      </c>
      <c r="R35" s="5">
        <v>52157.05</v>
      </c>
      <c r="S35" s="5">
        <v>0</v>
      </c>
      <c r="T35" s="5">
        <v>0</v>
      </c>
      <c r="U35" s="5">
        <v>6562</v>
      </c>
      <c r="V35" s="5">
        <v>10291</v>
      </c>
      <c r="W35" s="5">
        <v>0</v>
      </c>
      <c r="X35" s="5">
        <v>0</v>
      </c>
      <c r="Y35" s="5">
        <v>0</v>
      </c>
      <c r="Z35" s="5"/>
      <c r="AA35" s="5"/>
      <c r="AB35" s="5">
        <f t="shared" ref="AB35" si="39">SUM(B35:Y35)</f>
        <v>243569.19</v>
      </c>
      <c r="AC35" s="5">
        <f t="shared" ref="AC35" si="40">ROUND(AB35*0.35,2)</f>
        <v>85249.22</v>
      </c>
    </row>
    <row r="36" spans="1:29" ht="15" customHeight="1" x14ac:dyDescent="0.25">
      <c r="A36" s="13">
        <f t="shared" si="2"/>
        <v>45661</v>
      </c>
      <c r="B36" s="5">
        <v>151278.75</v>
      </c>
      <c r="C36" s="5"/>
      <c r="D36" s="5">
        <v>3083</v>
      </c>
      <c r="E36" s="5">
        <v>34865</v>
      </c>
      <c r="F36" s="5"/>
      <c r="G36" s="5"/>
      <c r="H36" s="5"/>
      <c r="I36" s="5">
        <v>41415</v>
      </c>
      <c r="J36" s="5"/>
      <c r="K36" s="5">
        <v>34236.75</v>
      </c>
      <c r="L36" s="5"/>
      <c r="M36" s="5"/>
      <c r="N36" s="5"/>
      <c r="O36" s="5">
        <v>18528</v>
      </c>
      <c r="P36" s="5"/>
      <c r="Q36" s="5"/>
      <c r="R36" s="5">
        <v>21504</v>
      </c>
      <c r="S36" s="5"/>
      <c r="T36" s="5"/>
      <c r="U36" s="5">
        <v>22332</v>
      </c>
      <c r="V36" s="5">
        <v>-18928</v>
      </c>
      <c r="W36" s="5">
        <v>0</v>
      </c>
      <c r="X36" s="5">
        <v>0</v>
      </c>
      <c r="Y36" s="5">
        <v>0</v>
      </c>
      <c r="Z36" s="5"/>
      <c r="AA36" s="5"/>
      <c r="AB36" s="5">
        <f t="shared" ref="AB36" si="41">SUM(B36:Y36)</f>
        <v>308314.5</v>
      </c>
      <c r="AC36" s="5">
        <f t="shared" ref="AC36" si="42">ROUND(AB36*0.35,2)</f>
        <v>107910.08</v>
      </c>
    </row>
    <row r="37" spans="1:29" ht="15" customHeight="1" x14ac:dyDescent="0.25">
      <c r="A37" s="13">
        <f t="shared" si="2"/>
        <v>45668</v>
      </c>
      <c r="B37" s="5">
        <v>29846.75</v>
      </c>
      <c r="C37" s="5"/>
      <c r="D37" s="5">
        <v>11170</v>
      </c>
      <c r="E37" s="5">
        <v>21993</v>
      </c>
      <c r="F37" s="5"/>
      <c r="G37" s="5"/>
      <c r="H37" s="5"/>
      <c r="I37" s="5">
        <v>12673</v>
      </c>
      <c r="J37" s="5"/>
      <c r="K37" s="5">
        <v>50412</v>
      </c>
      <c r="L37" s="5"/>
      <c r="M37" s="5"/>
      <c r="N37" s="5"/>
      <c r="O37" s="5">
        <v>13333</v>
      </c>
      <c r="P37" s="5"/>
      <c r="Q37" s="5"/>
      <c r="R37" s="5">
        <v>13600</v>
      </c>
      <c r="S37" s="5"/>
      <c r="T37" s="5"/>
      <c r="U37" s="5">
        <v>5702</v>
      </c>
      <c r="V37" s="5">
        <v>3190</v>
      </c>
      <c r="W37" s="5">
        <v>0</v>
      </c>
      <c r="X37" s="5">
        <v>0</v>
      </c>
      <c r="Y37" s="5">
        <v>0</v>
      </c>
      <c r="Z37" s="5"/>
      <c r="AA37" s="5"/>
      <c r="AB37" s="5">
        <f t="shared" ref="AB37" si="43">SUM(B37:Y37)</f>
        <v>161919.75</v>
      </c>
      <c r="AC37" s="5">
        <f t="shared" ref="AC37" si="44">ROUND(AB37*0.35,2)</f>
        <v>56671.91</v>
      </c>
    </row>
    <row r="38" spans="1:29" ht="15" customHeight="1" x14ac:dyDescent="0.25">
      <c r="A38" s="13">
        <f t="shared" si="2"/>
        <v>45675</v>
      </c>
      <c r="B38" s="5">
        <v>77572.5</v>
      </c>
      <c r="C38" s="5"/>
      <c r="D38" s="5">
        <v>31570</v>
      </c>
      <c r="E38" s="5">
        <v>20750</v>
      </c>
      <c r="F38" s="5"/>
      <c r="G38" s="5"/>
      <c r="H38" s="5"/>
      <c r="I38" s="5">
        <v>14293</v>
      </c>
      <c r="J38" s="5"/>
      <c r="K38" s="5">
        <v>-34372.75</v>
      </c>
      <c r="L38" s="5"/>
      <c r="M38" s="5"/>
      <c r="N38" s="5"/>
      <c r="O38" s="5">
        <v>19668</v>
      </c>
      <c r="P38" s="5"/>
      <c r="Q38" s="5"/>
      <c r="R38" s="5">
        <v>10098</v>
      </c>
      <c r="S38" s="5"/>
      <c r="T38" s="5"/>
      <c r="U38" s="5">
        <v>8413.5</v>
      </c>
      <c r="V38" s="5">
        <v>11030</v>
      </c>
      <c r="W38" s="5">
        <v>0</v>
      </c>
      <c r="X38" s="5">
        <v>0</v>
      </c>
      <c r="Y38" s="5">
        <v>0</v>
      </c>
      <c r="Z38" s="5"/>
      <c r="AA38" s="5"/>
      <c r="AB38" s="5">
        <f t="shared" ref="AB38" si="45">SUM(B38:Y38)</f>
        <v>159022.25</v>
      </c>
      <c r="AC38" s="5">
        <f t="shared" ref="AC38" si="46">ROUND(AB38*0.35,2)</f>
        <v>55657.79</v>
      </c>
    </row>
    <row r="39" spans="1:29" ht="15" customHeight="1" x14ac:dyDescent="0.25">
      <c r="A39" s="13">
        <f t="shared" si="2"/>
        <v>45682</v>
      </c>
      <c r="B39" s="5">
        <v>74662</v>
      </c>
      <c r="C39" s="5"/>
      <c r="D39" s="5">
        <v>8900</v>
      </c>
      <c r="E39" s="5">
        <v>7567</v>
      </c>
      <c r="F39" s="5"/>
      <c r="G39" s="5"/>
      <c r="H39" s="5"/>
      <c r="I39" s="5">
        <v>6839</v>
      </c>
      <c r="J39" s="5"/>
      <c r="K39" s="5">
        <v>101428.5</v>
      </c>
      <c r="L39" s="5"/>
      <c r="M39" s="5"/>
      <c r="N39" s="5"/>
      <c r="O39" s="5">
        <v>17917</v>
      </c>
      <c r="P39" s="5"/>
      <c r="Q39" s="5"/>
      <c r="R39" s="5">
        <v>37125</v>
      </c>
      <c r="S39" s="5"/>
      <c r="T39" s="5"/>
      <c r="U39" s="5">
        <v>2986</v>
      </c>
      <c r="V39" s="5">
        <v>4491.5</v>
      </c>
      <c r="W39" s="5">
        <v>0</v>
      </c>
      <c r="X39" s="5">
        <v>0</v>
      </c>
      <c r="Y39" s="5">
        <v>0</v>
      </c>
      <c r="Z39" s="5"/>
      <c r="AA39" s="5"/>
      <c r="AB39" s="5">
        <f t="shared" ref="AB39" si="47">SUM(B39:Y39)</f>
        <v>261916</v>
      </c>
      <c r="AC39" s="5">
        <f t="shared" ref="AC39" si="48">ROUND(AB39*0.35,2)</f>
        <v>91670.6</v>
      </c>
    </row>
    <row r="40" spans="1:29" ht="15" customHeight="1" x14ac:dyDescent="0.25">
      <c r="A40" s="13">
        <f t="shared" si="2"/>
        <v>45689</v>
      </c>
      <c r="B40" s="5">
        <v>134690.25</v>
      </c>
      <c r="C40" s="5"/>
      <c r="D40" s="5">
        <v>21003</v>
      </c>
      <c r="E40" s="5">
        <v>34744</v>
      </c>
      <c r="F40" s="5"/>
      <c r="G40" s="5"/>
      <c r="H40" s="5"/>
      <c r="I40" s="5">
        <v>18318</v>
      </c>
      <c r="J40" s="5"/>
      <c r="K40" s="5">
        <v>11666.75</v>
      </c>
      <c r="L40" s="5"/>
      <c r="M40" s="5"/>
      <c r="N40" s="5"/>
      <c r="O40" s="5">
        <v>17532</v>
      </c>
      <c r="P40" s="5"/>
      <c r="Q40" s="5"/>
      <c r="R40" s="5">
        <v>55241</v>
      </c>
      <c r="S40" s="5"/>
      <c r="T40" s="5"/>
      <c r="U40" s="5">
        <v>9280</v>
      </c>
      <c r="V40" s="5">
        <v>8645</v>
      </c>
      <c r="W40" s="5">
        <v>0</v>
      </c>
      <c r="X40" s="5">
        <v>0</v>
      </c>
      <c r="Y40" s="5">
        <v>0</v>
      </c>
      <c r="Z40" s="5"/>
      <c r="AA40" s="5"/>
      <c r="AB40" s="5">
        <f t="shared" ref="AB40" si="49">SUM(B40:Y40)</f>
        <v>311120</v>
      </c>
      <c r="AC40" s="5">
        <f t="shared" ref="AC40" si="50">ROUND(AB40*0.35,2)</f>
        <v>108892</v>
      </c>
    </row>
    <row r="41" spans="1:29" ht="15" customHeight="1" x14ac:dyDescent="0.25">
      <c r="A41" s="13">
        <f t="shared" si="2"/>
        <v>45696</v>
      </c>
      <c r="B41" s="5">
        <v>106578.5</v>
      </c>
      <c r="C41" s="5"/>
      <c r="D41" s="5">
        <v>33118</v>
      </c>
      <c r="E41" s="5">
        <v>17294</v>
      </c>
      <c r="F41" s="5"/>
      <c r="G41" s="5"/>
      <c r="H41" s="5"/>
      <c r="I41" s="5">
        <v>19899</v>
      </c>
      <c r="J41" s="5"/>
      <c r="K41" s="5">
        <v>118199.25</v>
      </c>
      <c r="L41" s="5"/>
      <c r="M41" s="5"/>
      <c r="N41" s="5"/>
      <c r="O41" s="5">
        <v>16810</v>
      </c>
      <c r="P41" s="5"/>
      <c r="Q41" s="5"/>
      <c r="R41" s="5">
        <v>59652</v>
      </c>
      <c r="S41" s="5"/>
      <c r="T41" s="5"/>
      <c r="U41" s="5">
        <v>6941.5</v>
      </c>
      <c r="V41" s="5">
        <v>12478</v>
      </c>
      <c r="W41" s="5">
        <v>0</v>
      </c>
      <c r="X41" s="5">
        <v>0</v>
      </c>
      <c r="Y41" s="5">
        <v>0</v>
      </c>
      <c r="Z41" s="5"/>
      <c r="AA41" s="5"/>
      <c r="AB41" s="5">
        <f t="shared" ref="AB41" si="51">SUM(B41:Y41)</f>
        <v>390970.25</v>
      </c>
      <c r="AC41" s="5">
        <f t="shared" ref="AC41" si="52">ROUND(AB41*0.35,2)</f>
        <v>136839.59</v>
      </c>
    </row>
    <row r="42" spans="1:29" ht="15" customHeight="1" x14ac:dyDescent="0.25">
      <c r="A42" s="13">
        <f t="shared" si="2"/>
        <v>45703</v>
      </c>
      <c r="B42" s="5">
        <v>104042.75</v>
      </c>
      <c r="C42" s="5"/>
      <c r="D42" s="5">
        <v>14069</v>
      </c>
      <c r="E42" s="5">
        <v>22208</v>
      </c>
      <c r="F42" s="5"/>
      <c r="G42" s="5"/>
      <c r="H42" s="5"/>
      <c r="I42" s="5">
        <v>23006</v>
      </c>
      <c r="J42" s="5"/>
      <c r="K42" s="5">
        <v>31899.25</v>
      </c>
      <c r="L42" s="5"/>
      <c r="M42" s="5"/>
      <c r="N42" s="5"/>
      <c r="O42" s="5">
        <v>14018</v>
      </c>
      <c r="P42" s="5"/>
      <c r="Q42" s="5"/>
      <c r="R42" s="5">
        <v>45108</v>
      </c>
      <c r="S42" s="5"/>
      <c r="T42" s="5"/>
      <c r="U42" s="5">
        <v>10688</v>
      </c>
      <c r="V42" s="5">
        <v>18348</v>
      </c>
      <c r="W42" s="5">
        <v>0</v>
      </c>
      <c r="X42" s="5">
        <v>0</v>
      </c>
      <c r="Y42" s="5">
        <v>0</v>
      </c>
      <c r="Z42" s="5"/>
      <c r="AA42" s="5"/>
      <c r="AB42" s="5">
        <f t="shared" ref="AB42" si="53">SUM(B42:Y42)</f>
        <v>283387</v>
      </c>
      <c r="AC42" s="5">
        <f t="shared" ref="AC42" si="54">ROUND(AB42*0.35,2)</f>
        <v>99185.45</v>
      </c>
    </row>
    <row r="43" spans="1:29" ht="15" customHeight="1" x14ac:dyDescent="0.25">
      <c r="A43" s="13">
        <f t="shared" si="2"/>
        <v>45710</v>
      </c>
      <c r="B43" s="5">
        <v>134807.47999999998</v>
      </c>
      <c r="C43" s="5"/>
      <c r="D43" s="5">
        <v>23164</v>
      </c>
      <c r="E43" s="5">
        <v>-14293</v>
      </c>
      <c r="F43" s="5"/>
      <c r="G43" s="5"/>
      <c r="H43" s="5"/>
      <c r="I43" s="5">
        <v>-10692</v>
      </c>
      <c r="J43" s="5"/>
      <c r="K43" s="5">
        <v>-2467</v>
      </c>
      <c r="L43" s="5"/>
      <c r="M43" s="5"/>
      <c r="N43" s="5"/>
      <c r="O43" s="5">
        <v>15058</v>
      </c>
      <c r="P43" s="5"/>
      <c r="Q43" s="5"/>
      <c r="R43" s="5">
        <v>66539</v>
      </c>
      <c r="S43" s="5"/>
      <c r="T43" s="5"/>
      <c r="U43" s="5">
        <v>2381</v>
      </c>
      <c r="V43" s="5">
        <v>15266</v>
      </c>
      <c r="W43" s="5">
        <v>0</v>
      </c>
      <c r="X43" s="5">
        <v>0</v>
      </c>
      <c r="Y43" s="5">
        <v>0</v>
      </c>
      <c r="Z43" s="5"/>
      <c r="AA43" s="5"/>
      <c r="AB43" s="5">
        <f t="shared" ref="AB43" si="55">SUM(B43:Y43)</f>
        <v>229763.47999999998</v>
      </c>
      <c r="AC43" s="5">
        <f t="shared" ref="AC43" si="56">ROUND(AB43*0.35,2)</f>
        <v>80417.22</v>
      </c>
    </row>
    <row r="44" spans="1:29" ht="15" customHeight="1" x14ac:dyDescent="0.25">
      <c r="A44" s="13">
        <f t="shared" si="2"/>
        <v>45717</v>
      </c>
      <c r="B44" s="5">
        <v>110501.5</v>
      </c>
      <c r="C44" s="5"/>
      <c r="D44" s="5">
        <v>-9592</v>
      </c>
      <c r="E44" s="5">
        <v>29549</v>
      </c>
      <c r="F44" s="5"/>
      <c r="G44" s="5"/>
      <c r="H44" s="5"/>
      <c r="I44" s="5">
        <v>17812</v>
      </c>
      <c r="J44" s="5"/>
      <c r="K44" s="5">
        <v>246300</v>
      </c>
      <c r="L44" s="5"/>
      <c r="M44" s="5"/>
      <c r="N44" s="5"/>
      <c r="O44" s="5">
        <v>15381</v>
      </c>
      <c r="P44" s="5"/>
      <c r="Q44" s="5"/>
      <c r="R44" s="5">
        <v>42123</v>
      </c>
      <c r="S44" s="5"/>
      <c r="T44" s="5"/>
      <c r="U44" s="5">
        <v>14101</v>
      </c>
      <c r="V44" s="5">
        <v>-8283</v>
      </c>
      <c r="W44" s="5">
        <v>0</v>
      </c>
      <c r="X44" s="5">
        <v>0</v>
      </c>
      <c r="Y44" s="5">
        <v>0</v>
      </c>
      <c r="Z44" s="5"/>
      <c r="AA44" s="5"/>
      <c r="AB44" s="5">
        <f t="shared" ref="AB44" si="57">SUM(B44:Y44)</f>
        <v>457892.5</v>
      </c>
      <c r="AC44" s="5">
        <f t="shared" ref="AC44" si="58">ROUND(AB44*0.35,2)</f>
        <v>160262.38</v>
      </c>
    </row>
    <row r="45" spans="1:29" ht="15" customHeight="1" x14ac:dyDescent="0.25">
      <c r="A45" s="13">
        <f t="shared" si="2"/>
        <v>45724</v>
      </c>
      <c r="B45" s="5">
        <v>82148</v>
      </c>
      <c r="C45" s="5"/>
      <c r="D45" s="5">
        <v>10940</v>
      </c>
      <c r="E45" s="5">
        <v>-1239</v>
      </c>
      <c r="F45" s="5"/>
      <c r="G45" s="5"/>
      <c r="H45" s="5"/>
      <c r="I45" s="5">
        <v>18011</v>
      </c>
      <c r="J45" s="5"/>
      <c r="K45" s="5">
        <v>93047.75</v>
      </c>
      <c r="L45" s="5"/>
      <c r="M45" s="5"/>
      <c r="N45" s="5"/>
      <c r="O45" s="5">
        <v>18618</v>
      </c>
      <c r="P45" s="5"/>
      <c r="Q45" s="5"/>
      <c r="R45" s="5">
        <v>57138</v>
      </c>
      <c r="S45" s="5"/>
      <c r="T45" s="5"/>
      <c r="U45" s="5">
        <v>13383</v>
      </c>
      <c r="V45" s="5">
        <v>18349</v>
      </c>
      <c r="W45" s="5">
        <v>0</v>
      </c>
      <c r="X45" s="5">
        <v>0</v>
      </c>
      <c r="Y45" s="5">
        <v>0</v>
      </c>
      <c r="Z45" s="5"/>
      <c r="AA45" s="5"/>
      <c r="AB45" s="5">
        <f t="shared" ref="AB45" si="59">SUM(B45:Y45)</f>
        <v>310395.75</v>
      </c>
      <c r="AC45" s="5">
        <f t="shared" ref="AC45" si="60">ROUND(AB45*0.35,2)</f>
        <v>108638.51</v>
      </c>
    </row>
    <row r="46" spans="1:29" ht="15" customHeight="1" x14ac:dyDescent="0.25">
      <c r="A46" s="13">
        <f t="shared" si="2"/>
        <v>45731</v>
      </c>
      <c r="B46" s="5">
        <v>124945.8</v>
      </c>
      <c r="C46" s="5"/>
      <c r="D46" s="5">
        <v>30438</v>
      </c>
      <c r="E46" s="5">
        <v>34572</v>
      </c>
      <c r="F46" s="5"/>
      <c r="G46" s="5"/>
      <c r="H46" s="5"/>
      <c r="I46" s="5">
        <v>13766</v>
      </c>
      <c r="J46" s="5"/>
      <c r="K46" s="5">
        <v>125403.05</v>
      </c>
      <c r="L46" s="5"/>
      <c r="M46" s="5"/>
      <c r="N46" s="5"/>
      <c r="O46" s="5">
        <v>17472</v>
      </c>
      <c r="P46" s="5"/>
      <c r="Q46" s="5"/>
      <c r="R46" s="5">
        <v>40355</v>
      </c>
      <c r="S46" s="5"/>
      <c r="T46" s="5"/>
      <c r="U46" s="5">
        <v>1725.5</v>
      </c>
      <c r="V46" s="5">
        <v>16602</v>
      </c>
      <c r="W46" s="5">
        <v>0</v>
      </c>
      <c r="X46" s="5">
        <v>0</v>
      </c>
      <c r="Y46" s="5">
        <v>0</v>
      </c>
      <c r="Z46" s="5"/>
      <c r="AA46" s="5"/>
      <c r="AB46" s="5">
        <f t="shared" ref="AB46" si="61">SUM(B46:Y46)</f>
        <v>405279.35</v>
      </c>
      <c r="AC46" s="5">
        <f t="shared" ref="AC46" si="62">ROUND(AB46*0.35,2)</f>
        <v>141847.76999999999</v>
      </c>
    </row>
    <row r="47" spans="1:29" ht="15" customHeight="1" x14ac:dyDescent="0.25">
      <c r="A47" s="13">
        <f t="shared" si="2"/>
        <v>45738</v>
      </c>
      <c r="B47" s="5">
        <v>111137</v>
      </c>
      <c r="C47" s="5"/>
      <c r="D47" s="5">
        <v>32892</v>
      </c>
      <c r="E47" s="5">
        <v>31838</v>
      </c>
      <c r="F47" s="5"/>
      <c r="G47" s="5"/>
      <c r="H47" s="5"/>
      <c r="I47" s="5">
        <v>18364</v>
      </c>
      <c r="J47" s="5"/>
      <c r="K47" s="5">
        <v>76489.25</v>
      </c>
      <c r="L47" s="5"/>
      <c r="M47" s="5"/>
      <c r="N47" s="5"/>
      <c r="O47" s="5">
        <v>17925</v>
      </c>
      <c r="P47" s="5"/>
      <c r="Q47" s="5"/>
      <c r="R47" s="5">
        <v>51457</v>
      </c>
      <c r="S47" s="5"/>
      <c r="T47" s="5"/>
      <c r="U47" s="5">
        <v>11381.52</v>
      </c>
      <c r="V47" s="5">
        <v>21795</v>
      </c>
      <c r="W47" s="5">
        <v>0</v>
      </c>
      <c r="X47" s="5">
        <v>0</v>
      </c>
      <c r="Y47" s="5">
        <v>0</v>
      </c>
      <c r="Z47" s="5"/>
      <c r="AA47" s="5"/>
      <c r="AB47" s="5">
        <f t="shared" ref="AB47" si="63">SUM(B47:Y47)</f>
        <v>373278.77</v>
      </c>
      <c r="AC47" s="5">
        <f t="shared" ref="AC47" si="64">ROUND(AB47*0.35,2)</f>
        <v>130647.57</v>
      </c>
    </row>
    <row r="48" spans="1:29" ht="15" customHeight="1" x14ac:dyDescent="0.25">
      <c r="A48" s="13">
        <f t="shared" si="2"/>
        <v>45745</v>
      </c>
      <c r="B48" s="5">
        <v>101998</v>
      </c>
      <c r="C48" s="5"/>
      <c r="D48" s="5">
        <v>24952</v>
      </c>
      <c r="E48" s="5">
        <v>40435</v>
      </c>
      <c r="F48" s="5"/>
      <c r="G48" s="5"/>
      <c r="H48" s="5"/>
      <c r="I48" s="5">
        <v>8691</v>
      </c>
      <c r="J48" s="5"/>
      <c r="K48" s="5">
        <v>190303.5</v>
      </c>
      <c r="L48" s="5"/>
      <c r="M48" s="5"/>
      <c r="N48" s="5"/>
      <c r="O48" s="5">
        <v>13052</v>
      </c>
      <c r="P48" s="5"/>
      <c r="Q48" s="5"/>
      <c r="R48" s="5">
        <v>18819</v>
      </c>
      <c r="S48" s="5"/>
      <c r="T48" s="5"/>
      <c r="U48" s="5">
        <v>14337</v>
      </c>
      <c r="V48" s="5">
        <v>10938</v>
      </c>
      <c r="W48" s="5">
        <v>0</v>
      </c>
      <c r="X48" s="5">
        <v>0</v>
      </c>
      <c r="Y48" s="5">
        <v>0</v>
      </c>
      <c r="Z48" s="5"/>
      <c r="AA48" s="5"/>
      <c r="AB48" s="5">
        <f t="shared" ref="AB48" si="65">SUM(B48:Y48)</f>
        <v>423525.5</v>
      </c>
      <c r="AC48" s="5">
        <f t="shared" ref="AC48" si="66">ROUND(AB48*0.35,2)</f>
        <v>148233.93</v>
      </c>
    </row>
    <row r="49" spans="1:29" ht="15" customHeight="1" x14ac:dyDescent="0.25">
      <c r="A49" s="13">
        <f t="shared" si="2"/>
        <v>45752</v>
      </c>
      <c r="B49" s="5">
        <v>131217.75</v>
      </c>
      <c r="C49" s="5"/>
      <c r="D49" s="5">
        <v>27309</v>
      </c>
      <c r="E49" s="5">
        <v>29872</v>
      </c>
      <c r="F49" s="5"/>
      <c r="G49" s="5"/>
      <c r="H49" s="5"/>
      <c r="I49" s="5">
        <v>17517</v>
      </c>
      <c r="J49" s="5"/>
      <c r="K49" s="5">
        <v>39170</v>
      </c>
      <c r="L49" s="5"/>
      <c r="M49" s="5"/>
      <c r="N49" s="5"/>
      <c r="O49" s="5">
        <v>17425</v>
      </c>
      <c r="P49" s="5"/>
      <c r="Q49" s="5"/>
      <c r="R49" s="5">
        <v>51383</v>
      </c>
      <c r="S49" s="5"/>
      <c r="T49" s="5"/>
      <c r="U49" s="5">
        <v>1055</v>
      </c>
      <c r="V49" s="5">
        <v>8532</v>
      </c>
      <c r="W49" s="5">
        <v>0</v>
      </c>
      <c r="X49" s="5">
        <v>0</v>
      </c>
      <c r="Y49" s="5">
        <v>0</v>
      </c>
      <c r="Z49" s="5"/>
      <c r="AA49" s="5"/>
      <c r="AB49" s="5">
        <f t="shared" ref="AB49" si="67">SUM(B49:Y49)</f>
        <v>323480.75</v>
      </c>
      <c r="AC49" s="5">
        <f t="shared" ref="AC49" si="68">ROUND(AB49*0.35,2)</f>
        <v>113218.26</v>
      </c>
    </row>
    <row r="50" spans="1:29" ht="15" customHeight="1" x14ac:dyDescent="0.25">
      <c r="A50" s="13">
        <f t="shared" si="2"/>
        <v>45759</v>
      </c>
      <c r="B50" s="5">
        <v>105657.5</v>
      </c>
      <c r="C50" s="5"/>
      <c r="D50" s="5">
        <v>2851</v>
      </c>
      <c r="E50" s="5">
        <v>11054</v>
      </c>
      <c r="F50" s="5"/>
      <c r="G50" s="5"/>
      <c r="H50" s="5"/>
      <c r="I50" s="5">
        <v>24394</v>
      </c>
      <c r="J50" s="5"/>
      <c r="K50" s="5">
        <v>58174.5</v>
      </c>
      <c r="L50" s="5"/>
      <c r="M50" s="5"/>
      <c r="N50" s="5"/>
      <c r="O50" s="5">
        <v>16594</v>
      </c>
      <c r="P50" s="5"/>
      <c r="Q50" s="5"/>
      <c r="R50" s="5">
        <v>48373</v>
      </c>
      <c r="S50" s="5"/>
      <c r="T50" s="5"/>
      <c r="U50" s="5">
        <v>4970</v>
      </c>
      <c r="V50" s="5">
        <v>4446</v>
      </c>
      <c r="W50" s="5">
        <v>0</v>
      </c>
      <c r="X50" s="5">
        <v>0</v>
      </c>
      <c r="Y50" s="5">
        <v>0</v>
      </c>
      <c r="Z50" s="5">
        <v>0</v>
      </c>
      <c r="AA50" s="5">
        <v>0</v>
      </c>
      <c r="AB50" s="5">
        <f t="shared" ref="AB50:AB55" si="69">SUM(B50:AA50)</f>
        <v>276514</v>
      </c>
      <c r="AC50" s="5">
        <f t="shared" ref="AC50" si="70">ROUND(AB50*0.35,2)</f>
        <v>96779.9</v>
      </c>
    </row>
    <row r="51" spans="1:29" ht="15" customHeight="1" x14ac:dyDescent="0.25">
      <c r="A51" s="13">
        <f t="shared" si="2"/>
        <v>45766</v>
      </c>
      <c r="B51" s="5">
        <v>111241</v>
      </c>
      <c r="C51" s="5"/>
      <c r="D51" s="5">
        <v>19520</v>
      </c>
      <c r="E51" s="5">
        <v>16674</v>
      </c>
      <c r="F51" s="5"/>
      <c r="G51" s="5"/>
      <c r="H51" s="5"/>
      <c r="I51" s="5">
        <v>16303</v>
      </c>
      <c r="J51" s="5"/>
      <c r="K51" s="5">
        <v>82344.5</v>
      </c>
      <c r="L51" s="5"/>
      <c r="M51" s="5"/>
      <c r="N51" s="5"/>
      <c r="O51" s="5">
        <v>14877</v>
      </c>
      <c r="P51" s="5"/>
      <c r="Q51" s="5"/>
      <c r="R51" s="5">
        <v>38472</v>
      </c>
      <c r="S51" s="5"/>
      <c r="T51" s="5"/>
      <c r="U51" s="5">
        <v>7716</v>
      </c>
      <c r="V51" s="5">
        <v>18384</v>
      </c>
      <c r="W51" s="5">
        <v>0</v>
      </c>
      <c r="X51" s="5">
        <v>0</v>
      </c>
      <c r="Y51" s="5">
        <v>0</v>
      </c>
      <c r="Z51" s="5">
        <v>0</v>
      </c>
      <c r="AA51" s="5">
        <v>0</v>
      </c>
      <c r="AB51" s="5">
        <f t="shared" si="69"/>
        <v>325531.5</v>
      </c>
      <c r="AC51" s="5">
        <f t="shared" ref="AC51" si="71">ROUND(AB51*0.35,2)</f>
        <v>113936.03</v>
      </c>
    </row>
    <row r="52" spans="1:29" ht="15" customHeight="1" x14ac:dyDescent="0.25">
      <c r="A52" s="13">
        <f t="shared" si="2"/>
        <v>45773</v>
      </c>
      <c r="B52" s="5">
        <v>143541.5</v>
      </c>
      <c r="C52" s="5"/>
      <c r="D52" s="5">
        <v>11663</v>
      </c>
      <c r="E52" s="5">
        <v>30270</v>
      </c>
      <c r="F52" s="5"/>
      <c r="G52" s="5"/>
      <c r="H52" s="5"/>
      <c r="I52" s="5">
        <v>28616</v>
      </c>
      <c r="J52" s="5"/>
      <c r="K52" s="5">
        <v>75044.75</v>
      </c>
      <c r="L52" s="5"/>
      <c r="M52" s="5"/>
      <c r="N52" s="5"/>
      <c r="O52" s="5">
        <v>16583</v>
      </c>
      <c r="P52" s="5"/>
      <c r="Q52" s="5"/>
      <c r="R52" s="5">
        <v>19099</v>
      </c>
      <c r="S52" s="5"/>
      <c r="T52" s="5"/>
      <c r="U52" s="5">
        <v>25554</v>
      </c>
      <c r="V52" s="5">
        <v>14175</v>
      </c>
      <c r="W52" s="5">
        <v>0</v>
      </c>
      <c r="X52" s="5">
        <v>0</v>
      </c>
      <c r="Y52" s="5">
        <v>0</v>
      </c>
      <c r="Z52" s="5">
        <v>0</v>
      </c>
      <c r="AA52" s="5">
        <v>0</v>
      </c>
      <c r="AB52" s="5">
        <f t="shared" si="69"/>
        <v>364546.25</v>
      </c>
      <c r="AC52" s="5">
        <f t="shared" ref="AC52" si="72">ROUND(AB52*0.35,2)</f>
        <v>127591.19</v>
      </c>
    </row>
    <row r="53" spans="1:29" ht="15" customHeight="1" x14ac:dyDescent="0.25">
      <c r="A53" s="13">
        <f t="shared" si="2"/>
        <v>45780</v>
      </c>
      <c r="B53" s="5">
        <v>168048.5</v>
      </c>
      <c r="C53" s="5"/>
      <c r="D53" s="5">
        <v>31452</v>
      </c>
      <c r="E53" s="5">
        <v>45817</v>
      </c>
      <c r="F53" s="5"/>
      <c r="G53" s="5"/>
      <c r="H53" s="5"/>
      <c r="I53" s="5">
        <v>25111</v>
      </c>
      <c r="J53" s="5"/>
      <c r="K53" s="5">
        <v>72841.25</v>
      </c>
      <c r="L53" s="5"/>
      <c r="M53" s="5"/>
      <c r="N53" s="5"/>
      <c r="O53" s="5">
        <v>18185</v>
      </c>
      <c r="P53" s="5"/>
      <c r="Q53" s="5"/>
      <c r="R53" s="5">
        <v>58439</v>
      </c>
      <c r="S53" s="5"/>
      <c r="T53" s="5"/>
      <c r="U53" s="5">
        <v>11619</v>
      </c>
      <c r="V53" s="5">
        <v>26205</v>
      </c>
      <c r="W53" s="5">
        <v>0</v>
      </c>
      <c r="X53" s="5">
        <v>0</v>
      </c>
      <c r="Y53" s="5">
        <v>0</v>
      </c>
      <c r="Z53" s="5">
        <v>0</v>
      </c>
      <c r="AA53" s="5">
        <v>0</v>
      </c>
      <c r="AB53" s="5">
        <f t="shared" si="69"/>
        <v>457717.75</v>
      </c>
      <c r="AC53" s="5">
        <f t="shared" ref="AC53" si="73">ROUND(AB53*0.35,2)</f>
        <v>160201.21</v>
      </c>
    </row>
    <row r="54" spans="1:29" ht="15" customHeight="1" x14ac:dyDescent="0.25">
      <c r="A54" s="13">
        <f t="shared" si="2"/>
        <v>45787</v>
      </c>
      <c r="B54" s="5">
        <v>95766</v>
      </c>
      <c r="C54" s="5"/>
      <c r="D54" s="5">
        <v>22998</v>
      </c>
      <c r="E54" s="5">
        <v>35069</v>
      </c>
      <c r="F54" s="5"/>
      <c r="G54" s="5"/>
      <c r="H54" s="5"/>
      <c r="I54" s="5">
        <v>20644</v>
      </c>
      <c r="J54" s="5"/>
      <c r="K54" s="5">
        <v>51698</v>
      </c>
      <c r="L54" s="5"/>
      <c r="M54" s="5"/>
      <c r="N54" s="5"/>
      <c r="O54" s="5">
        <v>12495</v>
      </c>
      <c r="P54" s="5"/>
      <c r="Q54" s="5"/>
      <c r="R54" s="5">
        <v>53585</v>
      </c>
      <c r="S54" s="5"/>
      <c r="T54" s="5"/>
      <c r="U54" s="5">
        <v>-824</v>
      </c>
      <c r="V54" s="5">
        <v>2981</v>
      </c>
      <c r="W54" s="5">
        <v>0</v>
      </c>
      <c r="X54" s="5">
        <v>0</v>
      </c>
      <c r="Y54" s="5">
        <v>0</v>
      </c>
      <c r="Z54" s="5">
        <v>0</v>
      </c>
      <c r="AA54" s="5">
        <v>0</v>
      </c>
      <c r="AB54" s="5">
        <f t="shared" si="69"/>
        <v>294412</v>
      </c>
      <c r="AC54" s="5">
        <f t="shared" ref="AC54" si="74">ROUND(AB54*0.35,2)</f>
        <v>103044.2</v>
      </c>
    </row>
    <row r="55" spans="1:29" ht="15" customHeight="1" x14ac:dyDescent="0.25">
      <c r="A55" s="13">
        <f t="shared" si="2"/>
        <v>45794</v>
      </c>
      <c r="B55" s="5">
        <v>84289.25</v>
      </c>
      <c r="C55" s="5"/>
      <c r="D55" s="5">
        <v>42749</v>
      </c>
      <c r="E55" s="5">
        <v>42015</v>
      </c>
      <c r="F55" s="5"/>
      <c r="G55" s="5"/>
      <c r="H55" s="5"/>
      <c r="I55" s="5">
        <v>24891</v>
      </c>
      <c r="J55" s="5"/>
      <c r="K55" s="5">
        <v>7342.5</v>
      </c>
      <c r="L55" s="5"/>
      <c r="M55" s="5"/>
      <c r="N55" s="5"/>
      <c r="O55" s="5">
        <v>14104</v>
      </c>
      <c r="P55" s="5"/>
      <c r="Q55" s="5"/>
      <c r="R55" s="5">
        <v>2583</v>
      </c>
      <c r="S55" s="5"/>
      <c r="T55" s="5"/>
      <c r="U55" s="5">
        <v>-265.5</v>
      </c>
      <c r="V55" s="5">
        <v>16989</v>
      </c>
      <c r="W55" s="5">
        <v>0</v>
      </c>
      <c r="X55" s="5">
        <v>0</v>
      </c>
      <c r="Y55" s="5">
        <v>0</v>
      </c>
      <c r="Z55" s="5">
        <v>0</v>
      </c>
      <c r="AA55" s="5">
        <v>0</v>
      </c>
      <c r="AB55" s="5">
        <f t="shared" si="69"/>
        <v>234697.25</v>
      </c>
      <c r="AC55" s="5">
        <f t="shared" ref="AC55" si="75">ROUND(AB55*0.35,2)</f>
        <v>82144.039999999994</v>
      </c>
    </row>
    <row r="56" spans="1:29" ht="15" customHeight="1" x14ac:dyDescent="0.25">
      <c r="A56" s="13">
        <f t="shared" si="2"/>
        <v>45801</v>
      </c>
      <c r="B56" s="5">
        <v>96227.25</v>
      </c>
      <c r="C56" s="5"/>
      <c r="D56" s="5">
        <v>27480</v>
      </c>
      <c r="E56" s="5">
        <v>26062</v>
      </c>
      <c r="F56" s="5"/>
      <c r="G56" s="5"/>
      <c r="H56" s="5"/>
      <c r="I56" s="5">
        <v>5798</v>
      </c>
      <c r="J56" s="5"/>
      <c r="K56" s="5">
        <v>38243.25</v>
      </c>
      <c r="L56" s="5"/>
      <c r="M56" s="5"/>
      <c r="N56" s="5"/>
      <c r="O56" s="5">
        <v>14923</v>
      </c>
      <c r="P56" s="5"/>
      <c r="Q56" s="5"/>
      <c r="R56" s="5">
        <v>27164</v>
      </c>
      <c r="S56" s="5"/>
      <c r="T56" s="5"/>
      <c r="U56" s="5">
        <v>21797.5</v>
      </c>
      <c r="V56" s="5">
        <v>15710</v>
      </c>
      <c r="W56" s="5">
        <v>0</v>
      </c>
      <c r="X56" s="5">
        <v>0</v>
      </c>
      <c r="Y56" s="5">
        <v>0</v>
      </c>
      <c r="Z56" s="5">
        <v>0</v>
      </c>
      <c r="AA56" s="5">
        <v>0</v>
      </c>
      <c r="AB56" s="5">
        <f t="shared" ref="AB56" si="76">SUM(B56:AA56)</f>
        <v>273405</v>
      </c>
      <c r="AC56" s="5">
        <f t="shared" ref="AC56" si="77">ROUND(AB56*0.35,2)</f>
        <v>95691.75</v>
      </c>
    </row>
    <row r="57" spans="1:29" ht="15" customHeight="1" x14ac:dyDescent="0.25">
      <c r="A57" s="13">
        <f t="shared" si="2"/>
        <v>45808</v>
      </c>
      <c r="B57" s="5">
        <v>134608.75</v>
      </c>
      <c r="C57" s="5"/>
      <c r="D57" s="5">
        <v>23560</v>
      </c>
      <c r="E57" s="5">
        <v>32471</v>
      </c>
      <c r="F57" s="5"/>
      <c r="G57" s="5"/>
      <c r="H57" s="5"/>
      <c r="I57" s="5">
        <v>13064</v>
      </c>
      <c r="J57" s="5"/>
      <c r="K57" s="5">
        <v>-17138.25</v>
      </c>
      <c r="L57" s="5"/>
      <c r="M57" s="5"/>
      <c r="N57" s="5"/>
      <c r="O57" s="5">
        <v>16712</v>
      </c>
      <c r="P57" s="5"/>
      <c r="Q57" s="5"/>
      <c r="R57" s="5">
        <v>43105</v>
      </c>
      <c r="S57" s="5"/>
      <c r="T57" s="5"/>
      <c r="U57" s="5">
        <v>15917</v>
      </c>
      <c r="V57" s="5">
        <v>6915</v>
      </c>
      <c r="W57" s="5">
        <v>0</v>
      </c>
      <c r="X57" s="5">
        <v>0</v>
      </c>
      <c r="Y57" s="5">
        <v>0</v>
      </c>
      <c r="Z57" s="5">
        <v>0</v>
      </c>
      <c r="AA57" s="5">
        <v>0</v>
      </c>
      <c r="AB57" s="5">
        <f t="shared" ref="AB57" si="78">SUM(B57:AA57)</f>
        <v>269214.5</v>
      </c>
      <c r="AC57" s="5">
        <f t="shared" ref="AC57" si="79">ROUND(AB57*0.35,2)</f>
        <v>94225.08</v>
      </c>
    </row>
    <row r="58" spans="1:29" ht="15" customHeight="1" x14ac:dyDescent="0.25">
      <c r="A58" s="13">
        <f t="shared" si="2"/>
        <v>45815</v>
      </c>
      <c r="B58" s="5">
        <v>13287.75</v>
      </c>
      <c r="C58" s="5"/>
      <c r="D58" s="5">
        <v>17284.64</v>
      </c>
      <c r="E58" s="5">
        <v>-605</v>
      </c>
      <c r="F58" s="5"/>
      <c r="G58" s="5"/>
      <c r="H58" s="5"/>
      <c r="I58" s="5">
        <v>9305</v>
      </c>
      <c r="J58" s="5"/>
      <c r="K58" s="5">
        <v>100228</v>
      </c>
      <c r="L58" s="5"/>
      <c r="M58" s="5"/>
      <c r="N58" s="5"/>
      <c r="O58" s="5">
        <v>16809</v>
      </c>
      <c r="P58" s="5"/>
      <c r="Q58" s="5"/>
      <c r="R58" s="5">
        <v>29349</v>
      </c>
      <c r="S58" s="5"/>
      <c r="T58" s="5"/>
      <c r="U58" s="5">
        <v>10792</v>
      </c>
      <c r="V58" s="5">
        <v>-5835</v>
      </c>
      <c r="W58" s="5">
        <v>0</v>
      </c>
      <c r="X58" s="5">
        <v>0</v>
      </c>
      <c r="Y58" s="5">
        <v>0</v>
      </c>
      <c r="Z58" s="5">
        <v>0</v>
      </c>
      <c r="AA58" s="5">
        <v>0</v>
      </c>
      <c r="AB58" s="5">
        <f t="shared" ref="AB58" si="80">SUM(B58:AA58)</f>
        <v>190615.39</v>
      </c>
      <c r="AC58" s="5">
        <f t="shared" ref="AC58" si="81">ROUND(AB58*0.35,2)</f>
        <v>66715.39</v>
      </c>
    </row>
    <row r="59" spans="1:29" ht="15" customHeight="1" x14ac:dyDescent="0.25">
      <c r="A59" s="13">
        <f t="shared" si="2"/>
        <v>45822</v>
      </c>
      <c r="B59" s="5">
        <v>131169.5</v>
      </c>
      <c r="C59" s="5"/>
      <c r="D59" s="5">
        <v>-4769</v>
      </c>
      <c r="E59" s="5">
        <v>-11477</v>
      </c>
      <c r="F59" s="5"/>
      <c r="G59" s="5"/>
      <c r="H59" s="5"/>
      <c r="I59" s="5">
        <v>9861</v>
      </c>
      <c r="J59" s="5"/>
      <c r="K59" s="5">
        <v>56345</v>
      </c>
      <c r="L59" s="5"/>
      <c r="M59" s="5"/>
      <c r="N59" s="5"/>
      <c r="O59" s="5">
        <v>15915</v>
      </c>
      <c r="P59" s="5"/>
      <c r="Q59" s="5"/>
      <c r="R59" s="5">
        <v>41543</v>
      </c>
      <c r="S59" s="5"/>
      <c r="T59" s="5"/>
      <c r="U59" s="5">
        <v>14464.5</v>
      </c>
      <c r="V59" s="5">
        <v>5837.5</v>
      </c>
      <c r="W59" s="5">
        <v>0</v>
      </c>
      <c r="X59" s="5">
        <v>0</v>
      </c>
      <c r="Y59" s="5">
        <v>0</v>
      </c>
      <c r="Z59" s="5">
        <v>0</v>
      </c>
      <c r="AA59" s="5">
        <v>0</v>
      </c>
      <c r="AB59" s="5">
        <f t="shared" ref="AB59" si="82">SUM(B59:AA59)</f>
        <v>258889.5</v>
      </c>
      <c r="AC59" s="5">
        <f t="shared" ref="AC59" si="83">ROUND(AB59*0.35,2)</f>
        <v>90611.33</v>
      </c>
    </row>
    <row r="60" spans="1:29" ht="15" customHeight="1" x14ac:dyDescent="0.25">
      <c r="A60" s="13">
        <f t="shared" si="2"/>
        <v>45829</v>
      </c>
      <c r="B60" s="5">
        <v>62210.75</v>
      </c>
      <c r="C60" s="5"/>
      <c r="D60" s="5">
        <v>21743</v>
      </c>
      <c r="E60" s="5">
        <v>15348</v>
      </c>
      <c r="F60" s="5"/>
      <c r="G60" s="5"/>
      <c r="H60" s="5"/>
      <c r="I60" s="5">
        <v>12565</v>
      </c>
      <c r="J60" s="5"/>
      <c r="K60" s="5">
        <v>46420.75</v>
      </c>
      <c r="L60" s="5"/>
      <c r="M60" s="5"/>
      <c r="N60" s="5"/>
      <c r="O60" s="5">
        <v>14699</v>
      </c>
      <c r="P60" s="5"/>
      <c r="Q60" s="5"/>
      <c r="R60" s="5">
        <v>39126</v>
      </c>
      <c r="S60" s="5"/>
      <c r="T60" s="5"/>
      <c r="U60" s="5">
        <v>8372</v>
      </c>
      <c r="V60" s="5">
        <v>11401</v>
      </c>
      <c r="W60" s="5">
        <v>0</v>
      </c>
      <c r="X60" s="5">
        <v>0</v>
      </c>
      <c r="Y60" s="5">
        <v>0</v>
      </c>
      <c r="Z60" s="5">
        <v>0</v>
      </c>
      <c r="AA60" s="5">
        <v>0</v>
      </c>
      <c r="AB60" s="5">
        <f t="shared" ref="AB60" si="84">SUM(B60:AA60)</f>
        <v>231885.5</v>
      </c>
      <c r="AC60" s="5">
        <f t="shared" ref="AC60" si="85">ROUND(AB60*0.35,2)</f>
        <v>81159.929999999993</v>
      </c>
    </row>
    <row r="61" spans="1:29" ht="15" customHeight="1" x14ac:dyDescent="0.25">
      <c r="A61" s="13">
        <f t="shared" si="2"/>
        <v>45836</v>
      </c>
      <c r="B61" s="5">
        <v>14127.75</v>
      </c>
      <c r="C61" s="5"/>
      <c r="D61" s="5">
        <v>35332</v>
      </c>
      <c r="E61" s="5">
        <v>30732</v>
      </c>
      <c r="F61" s="5"/>
      <c r="G61" s="5"/>
      <c r="H61" s="5"/>
      <c r="I61" s="5">
        <v>29710</v>
      </c>
      <c r="J61" s="5"/>
      <c r="K61" s="5">
        <v>-13734.75</v>
      </c>
      <c r="L61" s="5"/>
      <c r="M61" s="5"/>
      <c r="N61" s="5"/>
      <c r="O61" s="5">
        <v>15270</v>
      </c>
      <c r="P61" s="5"/>
      <c r="Q61" s="5"/>
      <c r="R61" s="5">
        <v>59472</v>
      </c>
      <c r="S61" s="5"/>
      <c r="T61" s="5"/>
      <c r="U61" s="5">
        <v>9452</v>
      </c>
      <c r="V61" s="5">
        <v>10764</v>
      </c>
      <c r="W61" s="5">
        <v>0</v>
      </c>
      <c r="X61" s="5">
        <v>0</v>
      </c>
      <c r="Y61" s="5">
        <v>0</v>
      </c>
      <c r="Z61" s="5">
        <v>0</v>
      </c>
      <c r="AA61" s="5">
        <v>0</v>
      </c>
      <c r="AB61" s="5">
        <f t="shared" ref="AB61" si="86">SUM(B61:AA61)</f>
        <v>191125</v>
      </c>
      <c r="AC61" s="5">
        <f t="shared" ref="AC61" si="87">ROUND(AB61*0.35,2)</f>
        <v>66893.75</v>
      </c>
    </row>
    <row r="62" spans="1:29" ht="14.25" customHeight="1" x14ac:dyDescent="0.25">
      <c r="A62" s="11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</row>
    <row r="63" spans="1:29" ht="15" customHeight="1" thickBot="1" x14ac:dyDescent="0.3">
      <c r="B63" s="6">
        <f t="shared" ref="B63:AC63" si="88">SUM(B10:B62)</f>
        <v>5467438.2699999996</v>
      </c>
      <c r="C63" s="6">
        <f t="shared" si="88"/>
        <v>0</v>
      </c>
      <c r="D63" s="6">
        <f t="shared" si="88"/>
        <v>727173.64</v>
      </c>
      <c r="E63" s="6">
        <f t="shared" si="88"/>
        <v>1009063</v>
      </c>
      <c r="F63" s="6">
        <f t="shared" si="88"/>
        <v>0</v>
      </c>
      <c r="G63" s="6">
        <f t="shared" si="88"/>
        <v>0</v>
      </c>
      <c r="H63" s="6">
        <f t="shared" si="88"/>
        <v>0</v>
      </c>
      <c r="I63" s="6">
        <f t="shared" si="88"/>
        <v>881952</v>
      </c>
      <c r="J63" s="6">
        <f t="shared" si="88"/>
        <v>0</v>
      </c>
      <c r="K63" s="6">
        <f t="shared" si="88"/>
        <v>3462097.8</v>
      </c>
      <c r="L63" s="6">
        <f t="shared" si="88"/>
        <v>0</v>
      </c>
      <c r="M63" s="6">
        <f t="shared" si="88"/>
        <v>0</v>
      </c>
      <c r="N63" s="6">
        <f t="shared" si="88"/>
        <v>0</v>
      </c>
      <c r="O63" s="6">
        <f t="shared" si="88"/>
        <v>860133</v>
      </c>
      <c r="P63" s="6">
        <f t="shared" si="88"/>
        <v>0</v>
      </c>
      <c r="Q63" s="6">
        <f t="shared" si="88"/>
        <v>0</v>
      </c>
      <c r="R63" s="6">
        <f t="shared" si="88"/>
        <v>2295052.25</v>
      </c>
      <c r="S63" s="6">
        <f t="shared" si="88"/>
        <v>0</v>
      </c>
      <c r="T63" s="6">
        <f t="shared" si="88"/>
        <v>0</v>
      </c>
      <c r="U63" s="6">
        <f t="shared" si="88"/>
        <v>493439.52</v>
      </c>
      <c r="V63" s="6">
        <f t="shared" si="88"/>
        <v>591860</v>
      </c>
      <c r="W63" s="6">
        <f t="shared" si="88"/>
        <v>0</v>
      </c>
      <c r="X63" s="6">
        <f t="shared" si="88"/>
        <v>0</v>
      </c>
      <c r="Y63" s="6">
        <f t="shared" si="88"/>
        <v>0</v>
      </c>
      <c r="Z63" s="6"/>
      <c r="AA63" s="6"/>
      <c r="AB63" s="6">
        <f t="shared" si="88"/>
        <v>15788209.48</v>
      </c>
      <c r="AC63" s="6">
        <f t="shared" si="88"/>
        <v>5525873.3800000008</v>
      </c>
    </row>
    <row r="64" spans="1:29" ht="15" customHeight="1" thickTop="1" x14ac:dyDescent="0.25"/>
    <row r="65" spans="1:1" ht="15" customHeight="1" x14ac:dyDescent="0.25">
      <c r="A65" s="10" t="s">
        <v>31</v>
      </c>
    </row>
  </sheetData>
  <mergeCells count="2">
    <mergeCell ref="A1:AC1"/>
    <mergeCell ref="A8:AC8"/>
  </mergeCells>
  <pageMargins left="0.25" right="0.25" top="0.25" bottom="0.25" header="0" footer="0"/>
  <pageSetup paperSize="5" scale="9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C65"/>
  <sheetViews>
    <sheetView zoomScaleNormal="100" workbookViewId="0">
      <pane ySplit="7" topLeftCell="A37" activePane="bottomLeft" state="frozen"/>
      <selection activeCell="P43" sqref="P43"/>
      <selection pane="bottomLeft" activeCell="A62" sqref="A62"/>
    </sheetView>
  </sheetViews>
  <sheetFormatPr defaultColWidth="10.7109375" defaultRowHeight="15" customHeight="1" x14ac:dyDescent="0.25"/>
  <cols>
    <col min="1" max="1" width="10.85546875" style="3" bestFit="1" customWidth="1"/>
    <col min="2" max="2" width="16.85546875" style="2" customWidth="1"/>
    <col min="3" max="4" width="14.7109375" style="2" customWidth="1"/>
    <col min="5" max="5" width="14.28515625" style="2" hidden="1" customWidth="1"/>
    <col min="6" max="6" width="14.85546875" style="2" customWidth="1"/>
    <col min="7" max="7" width="15.7109375" style="2" customWidth="1"/>
    <col min="8" max="8" width="13.7109375" style="2" customWidth="1"/>
    <col min="9" max="9" width="13.7109375" style="2" hidden="1" customWidth="1"/>
    <col min="10" max="11" width="15.28515625" style="2" customWidth="1"/>
    <col min="12" max="13" width="14.5703125" style="2" customWidth="1"/>
    <col min="14" max="14" width="15.28515625" style="2" customWidth="1"/>
    <col min="15" max="15" width="14.28515625" style="2" bestFit="1" customWidth="1"/>
    <col min="16" max="16" width="13.7109375" style="2" customWidth="1"/>
    <col min="17" max="17" width="14.5703125" style="2" customWidth="1"/>
    <col min="18" max="18" width="14.7109375" style="2" customWidth="1"/>
    <col min="19" max="19" width="14.85546875" style="2" customWidth="1"/>
    <col min="20" max="22" width="14.28515625" style="2" hidden="1" customWidth="1"/>
    <col min="23" max="23" width="14.42578125" style="2" customWidth="1"/>
    <col min="24" max="24" width="14.7109375" style="2" customWidth="1"/>
    <col min="25" max="25" width="15" style="2" customWidth="1"/>
    <col min="26" max="27" width="15" style="2" hidden="1" customWidth="1"/>
    <col min="28" max="28" width="17.28515625" style="2" customWidth="1"/>
    <col min="29" max="29" width="16" style="2" customWidth="1"/>
    <col min="30" max="16384" width="10.7109375" style="2"/>
  </cols>
  <sheetData>
    <row r="1" spans="1:29" ht="15" customHeight="1" x14ac:dyDescent="0.25">
      <c r="A1" s="20" t="s">
        <v>19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</row>
    <row r="2" spans="1:29" ht="15" customHeight="1" x14ac:dyDescent="0.25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</row>
    <row r="3" spans="1:29" customFormat="1" ht="38.25" customHeight="1" x14ac:dyDescent="0.2">
      <c r="A3" s="7"/>
      <c r="B3" s="8" t="s">
        <v>0</v>
      </c>
      <c r="C3" s="9" t="s">
        <v>1</v>
      </c>
      <c r="D3" s="9" t="s">
        <v>2</v>
      </c>
      <c r="E3" s="9" t="s">
        <v>3</v>
      </c>
      <c r="F3" s="9" t="s">
        <v>4</v>
      </c>
      <c r="G3" s="9" t="s">
        <v>5</v>
      </c>
      <c r="H3" s="9" t="s">
        <v>6</v>
      </c>
      <c r="I3" s="9" t="s">
        <v>28</v>
      </c>
      <c r="J3" s="9" t="s">
        <v>25</v>
      </c>
      <c r="K3" s="8" t="s">
        <v>7</v>
      </c>
      <c r="L3" s="9" t="s">
        <v>8</v>
      </c>
      <c r="M3" s="9" t="s">
        <v>9</v>
      </c>
      <c r="N3" s="9" t="s">
        <v>10</v>
      </c>
      <c r="O3" s="9" t="s">
        <v>11</v>
      </c>
      <c r="P3" s="9" t="s">
        <v>30</v>
      </c>
      <c r="Q3" s="9" t="s">
        <v>12</v>
      </c>
      <c r="R3" s="8" t="s">
        <v>13</v>
      </c>
      <c r="S3" s="9" t="s">
        <v>14</v>
      </c>
      <c r="T3" s="9" t="s">
        <v>29</v>
      </c>
      <c r="U3" s="9" t="s">
        <v>35</v>
      </c>
      <c r="V3" s="9" t="s">
        <v>27</v>
      </c>
      <c r="W3" s="9" t="s">
        <v>15</v>
      </c>
      <c r="X3" s="9" t="s">
        <v>17</v>
      </c>
      <c r="Y3" s="9" t="s">
        <v>16</v>
      </c>
      <c r="Z3" s="9" t="s">
        <v>36</v>
      </c>
      <c r="AA3" s="9" t="s">
        <v>37</v>
      </c>
      <c r="AB3" s="9" t="s">
        <v>18</v>
      </c>
      <c r="AC3" s="9" t="s">
        <v>20</v>
      </c>
    </row>
    <row r="4" spans="1:29" s="4" customFormat="1" ht="15" customHeight="1" x14ac:dyDescent="0.25">
      <c r="A4" s="3"/>
      <c r="B4" s="4">
        <v>23</v>
      </c>
      <c r="C4" s="4">
        <v>4</v>
      </c>
      <c r="D4" s="4">
        <v>2</v>
      </c>
      <c r="F4" s="4">
        <v>2</v>
      </c>
      <c r="G4" s="4">
        <v>3</v>
      </c>
      <c r="H4" s="4">
        <v>1</v>
      </c>
      <c r="J4" s="4">
        <v>4</v>
      </c>
      <c r="K4" s="4">
        <v>4</v>
      </c>
      <c r="L4" s="4">
        <v>2</v>
      </c>
      <c r="M4" s="4">
        <v>0</v>
      </c>
      <c r="N4" s="4">
        <v>1</v>
      </c>
      <c r="O4" s="4">
        <v>17</v>
      </c>
      <c r="Q4" s="4">
        <v>18</v>
      </c>
      <c r="R4" s="4">
        <v>5</v>
      </c>
      <c r="W4" s="4">
        <v>5</v>
      </c>
      <c r="X4" s="4">
        <v>1</v>
      </c>
      <c r="Y4" s="4">
        <v>3</v>
      </c>
      <c r="AB4" s="4">
        <f>SUM(B4:Y4)</f>
        <v>95</v>
      </c>
    </row>
    <row r="6" spans="1:29" ht="15" customHeight="1" x14ac:dyDescent="0.25">
      <c r="A6" s="14" t="s">
        <v>33</v>
      </c>
      <c r="B6" s="5">
        <v>14707994</v>
      </c>
      <c r="C6" s="5">
        <v>5861794.5</v>
      </c>
      <c r="D6" s="5">
        <v>3714944.5</v>
      </c>
      <c r="E6" s="5">
        <v>0</v>
      </c>
      <c r="F6" s="5">
        <v>1611907</v>
      </c>
      <c r="G6" s="5">
        <v>2972251.5300000003</v>
      </c>
      <c r="H6" s="5">
        <v>252441</v>
      </c>
      <c r="I6" s="5">
        <v>0</v>
      </c>
      <c r="J6" s="5">
        <v>3201174</v>
      </c>
      <c r="K6" s="5">
        <v>6215881.5</v>
      </c>
      <c r="L6" s="5">
        <v>1873336</v>
      </c>
      <c r="M6" s="5">
        <v>1600894.5</v>
      </c>
      <c r="N6" s="5">
        <v>1559258.75</v>
      </c>
      <c r="O6" s="5">
        <v>3353790</v>
      </c>
      <c r="P6" s="5">
        <v>35570</v>
      </c>
      <c r="Q6" s="5">
        <v>2325148.5</v>
      </c>
      <c r="R6" s="5">
        <v>5431565</v>
      </c>
      <c r="S6" s="5">
        <v>1047611.25</v>
      </c>
      <c r="T6" s="5">
        <v>0</v>
      </c>
      <c r="U6" s="5">
        <v>0</v>
      </c>
      <c r="V6" s="5">
        <v>0</v>
      </c>
      <c r="W6" s="5">
        <v>3192186.7</v>
      </c>
      <c r="X6" s="5">
        <v>1237387</v>
      </c>
      <c r="Y6" s="5">
        <v>1182758.5</v>
      </c>
      <c r="Z6" s="5"/>
      <c r="AA6" s="5"/>
      <c r="AB6" s="5">
        <v>61377894.230000004</v>
      </c>
      <c r="AC6" s="5">
        <v>21482263.07</v>
      </c>
    </row>
    <row r="8" spans="1:29" ht="15" customHeight="1" x14ac:dyDescent="0.25">
      <c r="A8" s="20" t="s">
        <v>34</v>
      </c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</row>
    <row r="9" spans="1:29" ht="15" customHeight="1" x14ac:dyDescent="0.25">
      <c r="A9" s="11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</row>
    <row r="10" spans="1:29" ht="15" customHeight="1" x14ac:dyDescent="0.25">
      <c r="A10" s="13" t="str">
        <f>Mountaineer!A10</f>
        <v>7/6/2024 *</v>
      </c>
      <c r="B10" s="5">
        <v>194234</v>
      </c>
      <c r="C10" s="5">
        <v>103561</v>
      </c>
      <c r="D10" s="5">
        <v>36189</v>
      </c>
      <c r="E10" s="5">
        <v>0</v>
      </c>
      <c r="F10" s="5">
        <v>39526</v>
      </c>
      <c r="G10" s="5">
        <v>61402.5</v>
      </c>
      <c r="H10" s="5">
        <v>8344</v>
      </c>
      <c r="I10" s="5">
        <v>0</v>
      </c>
      <c r="J10" s="5">
        <v>31200</v>
      </c>
      <c r="K10" s="5">
        <v>-22863.25</v>
      </c>
      <c r="L10" s="5">
        <v>-2049</v>
      </c>
      <c r="M10" s="5">
        <v>19538.5</v>
      </c>
      <c r="N10" s="5">
        <v>35613.75</v>
      </c>
      <c r="O10" s="5">
        <v>61975</v>
      </c>
      <c r="P10" s="5">
        <v>0</v>
      </c>
      <c r="Q10" s="5">
        <v>45144.5</v>
      </c>
      <c r="R10" s="5">
        <v>93342.5</v>
      </c>
      <c r="S10" s="5">
        <v>22199.5</v>
      </c>
      <c r="T10" s="5">
        <v>0</v>
      </c>
      <c r="U10" s="5">
        <v>0</v>
      </c>
      <c r="V10" s="5">
        <v>0</v>
      </c>
      <c r="W10" s="5">
        <v>8652</v>
      </c>
      <c r="X10" s="5">
        <v>22963.5</v>
      </c>
      <c r="Y10" s="5">
        <v>1550</v>
      </c>
      <c r="Z10" s="5"/>
      <c r="AA10" s="5"/>
      <c r="AB10" s="5">
        <f t="shared" ref="AB10:AB15" si="0">SUM(B10:Y10)</f>
        <v>760523.5</v>
      </c>
      <c r="AC10" s="5">
        <f>ROUND(AB10*0.35,2)-0.01</f>
        <v>266183.21999999997</v>
      </c>
    </row>
    <row r="11" spans="1:29" ht="15" customHeight="1" x14ac:dyDescent="0.25">
      <c r="A11" s="13">
        <v>45486</v>
      </c>
      <c r="B11" s="5">
        <v>201358.5</v>
      </c>
      <c r="C11" s="5">
        <v>147845</v>
      </c>
      <c r="D11" s="5">
        <v>110280</v>
      </c>
      <c r="E11" s="5">
        <v>0</v>
      </c>
      <c r="F11" s="5">
        <v>23230</v>
      </c>
      <c r="G11" s="5">
        <v>23343.5</v>
      </c>
      <c r="H11" s="5">
        <v>11915</v>
      </c>
      <c r="I11" s="5">
        <v>0</v>
      </c>
      <c r="J11" s="5">
        <v>30083.5</v>
      </c>
      <c r="K11" s="5">
        <v>118748.25</v>
      </c>
      <c r="L11" s="5">
        <v>42050</v>
      </c>
      <c r="M11" s="5">
        <v>28761</v>
      </c>
      <c r="N11" s="5">
        <v>22598.25</v>
      </c>
      <c r="O11" s="5">
        <v>65975</v>
      </c>
      <c r="P11" s="5">
        <v>0</v>
      </c>
      <c r="Q11" s="5">
        <v>39497.5</v>
      </c>
      <c r="R11" s="5">
        <v>109896</v>
      </c>
      <c r="S11" s="5">
        <v>22888</v>
      </c>
      <c r="T11" s="5">
        <v>0</v>
      </c>
      <c r="U11" s="5">
        <v>0</v>
      </c>
      <c r="V11" s="5">
        <v>0</v>
      </c>
      <c r="W11" s="5">
        <v>44270</v>
      </c>
      <c r="X11" s="5">
        <v>21905</v>
      </c>
      <c r="Y11" s="5">
        <v>6345</v>
      </c>
      <c r="Z11" s="5"/>
      <c r="AA11" s="5"/>
      <c r="AB11" s="5">
        <f t="shared" si="0"/>
        <v>1070989.5</v>
      </c>
      <c r="AC11" s="5">
        <f t="shared" ref="AC11:AC16" si="1">ROUND(AB11*0.35,2)</f>
        <v>374846.33</v>
      </c>
    </row>
    <row r="12" spans="1:29" ht="15" customHeight="1" x14ac:dyDescent="0.25">
      <c r="A12" s="13">
        <f t="shared" ref="A12:A61" si="2">A11+7</f>
        <v>45493</v>
      </c>
      <c r="B12" s="5">
        <v>301902.5</v>
      </c>
      <c r="C12" s="5">
        <v>8668.5</v>
      </c>
      <c r="D12" s="5">
        <v>106554</v>
      </c>
      <c r="E12" s="5">
        <v>0</v>
      </c>
      <c r="F12" s="5">
        <v>4782</v>
      </c>
      <c r="G12" s="5">
        <v>29677</v>
      </c>
      <c r="H12" s="5">
        <v>5773</v>
      </c>
      <c r="I12" s="5">
        <v>0</v>
      </c>
      <c r="J12" s="5">
        <v>116821</v>
      </c>
      <c r="K12" s="5">
        <v>157581</v>
      </c>
      <c r="L12" s="5">
        <v>48853</v>
      </c>
      <c r="M12" s="5">
        <v>20831</v>
      </c>
      <c r="N12" s="5">
        <v>23206.25</v>
      </c>
      <c r="O12" s="5">
        <v>68146</v>
      </c>
      <c r="P12" s="5">
        <v>0</v>
      </c>
      <c r="Q12" s="5">
        <v>60361.13</v>
      </c>
      <c r="R12" s="5">
        <v>52714.5</v>
      </c>
      <c r="S12" s="5">
        <v>-18672</v>
      </c>
      <c r="T12" s="5">
        <v>0</v>
      </c>
      <c r="U12" s="5">
        <v>0</v>
      </c>
      <c r="V12" s="5">
        <v>0</v>
      </c>
      <c r="W12" s="5">
        <v>70536</v>
      </c>
      <c r="X12" s="5">
        <v>25909</v>
      </c>
      <c r="Y12" s="5">
        <v>32976.5</v>
      </c>
      <c r="Z12" s="5"/>
      <c r="AA12" s="5"/>
      <c r="AB12" s="5">
        <f t="shared" si="0"/>
        <v>1116620.3799999999</v>
      </c>
      <c r="AC12" s="5">
        <f t="shared" si="1"/>
        <v>390817.13</v>
      </c>
    </row>
    <row r="13" spans="1:29" ht="15" customHeight="1" x14ac:dyDescent="0.25">
      <c r="A13" s="13">
        <f t="shared" si="2"/>
        <v>45500</v>
      </c>
      <c r="B13" s="5">
        <v>247866</v>
      </c>
      <c r="C13" s="5">
        <v>-8530.5</v>
      </c>
      <c r="D13" s="5">
        <v>89286</v>
      </c>
      <c r="E13" s="5">
        <v>0</v>
      </c>
      <c r="F13" s="5">
        <v>40900</v>
      </c>
      <c r="G13" s="5">
        <v>-29998</v>
      </c>
      <c r="H13" s="5">
        <v>7361</v>
      </c>
      <c r="I13" s="5">
        <v>0</v>
      </c>
      <c r="J13" s="5">
        <v>122909.5</v>
      </c>
      <c r="K13" s="5">
        <v>77328.25</v>
      </c>
      <c r="L13" s="5">
        <v>31405</v>
      </c>
      <c r="M13" s="5">
        <v>38047</v>
      </c>
      <c r="N13" s="5">
        <v>39461.75</v>
      </c>
      <c r="O13" s="5">
        <v>63755</v>
      </c>
      <c r="P13" s="5">
        <v>0</v>
      </c>
      <c r="Q13" s="5">
        <v>56279.5</v>
      </c>
      <c r="R13" s="5">
        <v>81933</v>
      </c>
      <c r="S13" s="5">
        <v>20700.25</v>
      </c>
      <c r="T13" s="5">
        <v>0</v>
      </c>
      <c r="U13" s="5">
        <v>0</v>
      </c>
      <c r="V13" s="5">
        <v>0</v>
      </c>
      <c r="W13" s="5">
        <v>62169</v>
      </c>
      <c r="X13" s="5">
        <v>6102</v>
      </c>
      <c r="Y13" s="5">
        <v>20432.5</v>
      </c>
      <c r="Z13" s="5"/>
      <c r="AA13" s="5"/>
      <c r="AB13" s="5">
        <f t="shared" si="0"/>
        <v>967407.25</v>
      </c>
      <c r="AC13" s="5">
        <f t="shared" si="1"/>
        <v>338592.54</v>
      </c>
    </row>
    <row r="14" spans="1:29" ht="15" customHeight="1" x14ac:dyDescent="0.25">
      <c r="A14" s="13">
        <f t="shared" si="2"/>
        <v>45507</v>
      </c>
      <c r="B14" s="5">
        <v>247461</v>
      </c>
      <c r="C14" s="5">
        <v>-9544</v>
      </c>
      <c r="D14" s="5">
        <v>120075</v>
      </c>
      <c r="E14" s="5">
        <v>0</v>
      </c>
      <c r="F14" s="5">
        <v>30792</v>
      </c>
      <c r="G14" s="5">
        <v>29131</v>
      </c>
      <c r="H14" s="5">
        <v>10799</v>
      </c>
      <c r="I14" s="5">
        <v>0</v>
      </c>
      <c r="J14" s="5">
        <v>69490.75</v>
      </c>
      <c r="K14" s="5">
        <v>96704.25</v>
      </c>
      <c r="L14" s="5">
        <v>52636</v>
      </c>
      <c r="M14" s="5">
        <v>35434</v>
      </c>
      <c r="N14" s="5">
        <v>20551</v>
      </c>
      <c r="O14" s="5">
        <v>63076</v>
      </c>
      <c r="P14" s="5">
        <v>0</v>
      </c>
      <c r="Q14" s="5">
        <v>37256.5</v>
      </c>
      <c r="R14" s="5">
        <v>110617.5</v>
      </c>
      <c r="S14" s="5">
        <v>16368</v>
      </c>
      <c r="T14" s="5">
        <v>0</v>
      </c>
      <c r="U14" s="5">
        <v>0</v>
      </c>
      <c r="V14" s="5">
        <v>0</v>
      </c>
      <c r="W14" s="5">
        <v>33831</v>
      </c>
      <c r="X14" s="5">
        <v>22227.5</v>
      </c>
      <c r="Y14" s="5">
        <v>8847</v>
      </c>
      <c r="Z14" s="5"/>
      <c r="AA14" s="5"/>
      <c r="AB14" s="5">
        <f t="shared" si="0"/>
        <v>995753.5</v>
      </c>
      <c r="AC14" s="5">
        <f t="shared" si="1"/>
        <v>348513.73</v>
      </c>
    </row>
    <row r="15" spans="1:29" ht="15" customHeight="1" x14ac:dyDescent="0.25">
      <c r="A15" s="13">
        <f t="shared" si="2"/>
        <v>45514</v>
      </c>
      <c r="B15" s="5">
        <v>204626.5</v>
      </c>
      <c r="C15" s="5">
        <v>117244</v>
      </c>
      <c r="D15" s="5">
        <v>127711</v>
      </c>
      <c r="E15" s="5">
        <v>0</v>
      </c>
      <c r="F15" s="5">
        <v>-7011</v>
      </c>
      <c r="G15" s="5">
        <v>53087</v>
      </c>
      <c r="H15" s="5">
        <v>8462</v>
      </c>
      <c r="I15" s="5">
        <v>0</v>
      </c>
      <c r="J15" s="5">
        <v>109805.75</v>
      </c>
      <c r="K15" s="5">
        <v>105876.75</v>
      </c>
      <c r="L15" s="5">
        <v>27998</v>
      </c>
      <c r="M15" s="5">
        <v>36196</v>
      </c>
      <c r="N15" s="5">
        <v>21011</v>
      </c>
      <c r="O15" s="5">
        <v>64583</v>
      </c>
      <c r="P15" s="5">
        <v>0</v>
      </c>
      <c r="Q15" s="5">
        <v>44035.5</v>
      </c>
      <c r="R15" s="5">
        <v>78892</v>
      </c>
      <c r="S15" s="5">
        <v>12002.75</v>
      </c>
      <c r="T15" s="5">
        <v>0</v>
      </c>
      <c r="U15" s="5">
        <v>0</v>
      </c>
      <c r="V15" s="5">
        <v>0</v>
      </c>
      <c r="W15" s="5">
        <v>69465</v>
      </c>
      <c r="X15" s="5">
        <v>25092.5</v>
      </c>
      <c r="Y15" s="5">
        <v>26697.5</v>
      </c>
      <c r="Z15" s="5"/>
      <c r="AA15" s="5"/>
      <c r="AB15" s="5">
        <f t="shared" si="0"/>
        <v>1125775.25</v>
      </c>
      <c r="AC15" s="5">
        <f t="shared" si="1"/>
        <v>394021.34</v>
      </c>
    </row>
    <row r="16" spans="1:29" ht="15" customHeight="1" x14ac:dyDescent="0.25">
      <c r="A16" s="13">
        <f t="shared" si="2"/>
        <v>45521</v>
      </c>
      <c r="B16" s="5">
        <v>280168</v>
      </c>
      <c r="C16" s="5">
        <v>40552</v>
      </c>
      <c r="D16" s="5">
        <v>53857</v>
      </c>
      <c r="E16" s="5">
        <v>0</v>
      </c>
      <c r="F16" s="5">
        <v>28168</v>
      </c>
      <c r="G16" s="5">
        <v>68111</v>
      </c>
      <c r="H16" s="5">
        <v>8615</v>
      </c>
      <c r="I16" s="5">
        <v>0</v>
      </c>
      <c r="J16" s="5">
        <v>86508</v>
      </c>
      <c r="K16" s="5">
        <v>80083</v>
      </c>
      <c r="L16" s="5">
        <v>42399</v>
      </c>
      <c r="M16" s="5">
        <v>45543.5</v>
      </c>
      <c r="N16" s="5">
        <v>26119.5</v>
      </c>
      <c r="O16" s="5">
        <v>62791</v>
      </c>
      <c r="P16" s="5">
        <v>0</v>
      </c>
      <c r="Q16" s="5">
        <v>34315</v>
      </c>
      <c r="R16" s="5">
        <v>110214.5</v>
      </c>
      <c r="S16" s="5">
        <v>-916.5</v>
      </c>
      <c r="T16" s="5">
        <v>0</v>
      </c>
      <c r="U16" s="5">
        <v>0</v>
      </c>
      <c r="V16" s="5">
        <v>0</v>
      </c>
      <c r="W16" s="5">
        <v>70218</v>
      </c>
      <c r="X16" s="5">
        <v>21983.5</v>
      </c>
      <c r="Y16" s="5">
        <v>18107.5</v>
      </c>
      <c r="Z16" s="5"/>
      <c r="AA16" s="5"/>
      <c r="AB16" s="5">
        <f t="shared" ref="AB16" si="3">SUM(B16:Y16)</f>
        <v>1076837</v>
      </c>
      <c r="AC16" s="5">
        <f t="shared" si="1"/>
        <v>376892.95</v>
      </c>
    </row>
    <row r="17" spans="1:29" ht="15" customHeight="1" x14ac:dyDescent="0.25">
      <c r="A17" s="13">
        <f t="shared" si="2"/>
        <v>45528</v>
      </c>
      <c r="B17" s="5">
        <v>294893</v>
      </c>
      <c r="C17" s="5">
        <v>36205</v>
      </c>
      <c r="D17" s="5">
        <v>37372</v>
      </c>
      <c r="E17" s="5">
        <v>0</v>
      </c>
      <c r="F17" s="5">
        <v>42612</v>
      </c>
      <c r="G17" s="5">
        <v>51585</v>
      </c>
      <c r="H17" s="5">
        <v>8251</v>
      </c>
      <c r="I17" s="5">
        <v>0</v>
      </c>
      <c r="J17" s="5">
        <v>176179.5</v>
      </c>
      <c r="K17" s="5">
        <v>92276</v>
      </c>
      <c r="L17" s="5">
        <v>36136</v>
      </c>
      <c r="M17" s="5">
        <v>30063.5</v>
      </c>
      <c r="N17" s="5">
        <v>19642.5</v>
      </c>
      <c r="O17" s="5">
        <v>64439</v>
      </c>
      <c r="P17" s="5">
        <v>0</v>
      </c>
      <c r="Q17" s="5">
        <v>69387</v>
      </c>
      <c r="R17" s="5">
        <v>64253.5</v>
      </c>
      <c r="S17" s="5">
        <v>16941.75</v>
      </c>
      <c r="T17" s="5">
        <v>0</v>
      </c>
      <c r="U17" s="5">
        <v>0</v>
      </c>
      <c r="V17" s="5">
        <v>0</v>
      </c>
      <c r="W17" s="5">
        <v>54930</v>
      </c>
      <c r="X17" s="5">
        <v>34123.5</v>
      </c>
      <c r="Y17" s="5">
        <v>23857</v>
      </c>
      <c r="Z17" s="5"/>
      <c r="AA17" s="5"/>
      <c r="AB17" s="5">
        <f t="shared" ref="AB17" si="4">SUM(B17:Y17)</f>
        <v>1153147.25</v>
      </c>
      <c r="AC17" s="5">
        <f t="shared" ref="AC17" si="5">ROUND(AB17*0.35,2)</f>
        <v>403601.54</v>
      </c>
    </row>
    <row r="18" spans="1:29" ht="15" customHeight="1" x14ac:dyDescent="0.25">
      <c r="A18" s="13">
        <f t="shared" si="2"/>
        <v>45535</v>
      </c>
      <c r="B18" s="5">
        <v>320721</v>
      </c>
      <c r="C18" s="5">
        <v>157610.5</v>
      </c>
      <c r="D18" s="5">
        <v>99111</v>
      </c>
      <c r="E18" s="5">
        <v>0</v>
      </c>
      <c r="F18" s="5">
        <v>28529</v>
      </c>
      <c r="G18" s="5">
        <v>68220</v>
      </c>
      <c r="H18" s="5">
        <v>10972</v>
      </c>
      <c r="I18" s="5">
        <v>0</v>
      </c>
      <c r="J18" s="5">
        <v>123542</v>
      </c>
      <c r="K18" s="5">
        <v>143805.5</v>
      </c>
      <c r="L18" s="5">
        <v>26386</v>
      </c>
      <c r="M18" s="5">
        <v>43291</v>
      </c>
      <c r="N18" s="5">
        <v>12902.75</v>
      </c>
      <c r="O18" s="5">
        <v>60012</v>
      </c>
      <c r="P18" s="5">
        <v>0</v>
      </c>
      <c r="Q18" s="5">
        <v>40628</v>
      </c>
      <c r="R18" s="5">
        <v>125895.5</v>
      </c>
      <c r="S18" s="5">
        <v>8633.75</v>
      </c>
      <c r="T18" s="5">
        <v>0</v>
      </c>
      <c r="U18" s="5">
        <v>0</v>
      </c>
      <c r="V18" s="5">
        <v>0</v>
      </c>
      <c r="W18" s="5">
        <v>73634</v>
      </c>
      <c r="X18" s="5">
        <v>31459</v>
      </c>
      <c r="Y18" s="5">
        <v>15112</v>
      </c>
      <c r="Z18" s="5"/>
      <c r="AA18" s="5"/>
      <c r="AB18" s="5">
        <f t="shared" ref="AB18" si="6">SUM(B18:Y18)</f>
        <v>1390465</v>
      </c>
      <c r="AC18" s="5">
        <f t="shared" ref="AC18" si="7">ROUND(AB18*0.35,2)</f>
        <v>486662.75</v>
      </c>
    </row>
    <row r="19" spans="1:29" ht="15" customHeight="1" x14ac:dyDescent="0.25">
      <c r="A19" s="13">
        <f t="shared" si="2"/>
        <v>45542</v>
      </c>
      <c r="B19" s="5">
        <v>252400</v>
      </c>
      <c r="C19" s="5">
        <v>153286</v>
      </c>
      <c r="D19" s="5">
        <v>124836</v>
      </c>
      <c r="E19" s="5">
        <v>0</v>
      </c>
      <c r="F19" s="5">
        <v>43728</v>
      </c>
      <c r="G19" s="5">
        <v>59161</v>
      </c>
      <c r="H19" s="5">
        <v>2436</v>
      </c>
      <c r="I19" s="5">
        <v>0</v>
      </c>
      <c r="J19" s="5">
        <v>-135084.5</v>
      </c>
      <c r="K19" s="5">
        <v>62111.25</v>
      </c>
      <c r="L19" s="5">
        <v>51975</v>
      </c>
      <c r="M19" s="5">
        <v>4348.5</v>
      </c>
      <c r="N19" s="5">
        <v>27371.75</v>
      </c>
      <c r="O19" s="5">
        <v>66979</v>
      </c>
      <c r="P19" s="5">
        <v>8350</v>
      </c>
      <c r="Q19" s="5">
        <v>27687.25</v>
      </c>
      <c r="R19" s="5">
        <v>124445</v>
      </c>
      <c r="S19" s="5">
        <v>13556</v>
      </c>
      <c r="T19" s="5">
        <v>0</v>
      </c>
      <c r="U19" s="5">
        <v>0</v>
      </c>
      <c r="V19" s="5">
        <v>0</v>
      </c>
      <c r="W19" s="5">
        <v>68954</v>
      </c>
      <c r="X19" s="5">
        <v>22215.5</v>
      </c>
      <c r="Y19" s="5">
        <v>31576</v>
      </c>
      <c r="Z19" s="5"/>
      <c r="AA19" s="5"/>
      <c r="AB19" s="5">
        <f t="shared" ref="AB19" si="8">SUM(B19:Y19)</f>
        <v>1010331.75</v>
      </c>
      <c r="AC19" s="5">
        <f t="shared" ref="AC19" si="9">ROUND(AB19*0.35,2)</f>
        <v>353616.11</v>
      </c>
    </row>
    <row r="20" spans="1:29" ht="15" customHeight="1" x14ac:dyDescent="0.25">
      <c r="A20" s="13">
        <f t="shared" si="2"/>
        <v>45549</v>
      </c>
      <c r="B20" s="5">
        <v>259863</v>
      </c>
      <c r="C20" s="5">
        <v>109868.5</v>
      </c>
      <c r="D20" s="5">
        <v>58453</v>
      </c>
      <c r="E20" s="5">
        <v>0</v>
      </c>
      <c r="F20" s="5">
        <v>32801</v>
      </c>
      <c r="G20" s="5">
        <v>36786</v>
      </c>
      <c r="H20" s="5">
        <v>5903</v>
      </c>
      <c r="I20" s="5">
        <v>0</v>
      </c>
      <c r="J20" s="5">
        <v>59875</v>
      </c>
      <c r="K20" s="5">
        <v>94055.25</v>
      </c>
      <c r="L20" s="5">
        <v>23795</v>
      </c>
      <c r="M20" s="5">
        <v>0</v>
      </c>
      <c r="N20" s="5">
        <v>16305.5</v>
      </c>
      <c r="O20" s="5">
        <v>53414</v>
      </c>
      <c r="P20" s="5">
        <v>0</v>
      </c>
      <c r="Q20" s="5">
        <v>17791.25</v>
      </c>
      <c r="R20" s="5">
        <v>109179</v>
      </c>
      <c r="S20" s="5">
        <v>30983.75</v>
      </c>
      <c r="T20" s="5">
        <v>0</v>
      </c>
      <c r="U20" s="5">
        <v>0</v>
      </c>
      <c r="V20" s="5">
        <v>0</v>
      </c>
      <c r="W20" s="5">
        <v>52133</v>
      </c>
      <c r="X20" s="5">
        <v>22351</v>
      </c>
      <c r="Y20" s="5">
        <v>67423.5</v>
      </c>
      <c r="Z20" s="5"/>
      <c r="AA20" s="5"/>
      <c r="AB20" s="5">
        <f t="shared" ref="AB20" si="10">SUM(B20:Y20)</f>
        <v>1050980.75</v>
      </c>
      <c r="AC20" s="5">
        <f t="shared" ref="AC20" si="11">ROUND(AB20*0.35,2)</f>
        <v>367843.26</v>
      </c>
    </row>
    <row r="21" spans="1:29" ht="15" customHeight="1" x14ac:dyDescent="0.25">
      <c r="A21" s="13">
        <f t="shared" si="2"/>
        <v>45556</v>
      </c>
      <c r="B21" s="5">
        <v>303169.5</v>
      </c>
      <c r="C21" s="5">
        <v>154022.5</v>
      </c>
      <c r="D21" s="5">
        <v>79321</v>
      </c>
      <c r="E21" s="5">
        <v>0</v>
      </c>
      <c r="F21" s="5">
        <v>37995</v>
      </c>
      <c r="G21" s="5">
        <v>34304</v>
      </c>
      <c r="H21" s="5">
        <v>6783</v>
      </c>
      <c r="I21" s="5">
        <v>0</v>
      </c>
      <c r="J21" s="5">
        <v>338734</v>
      </c>
      <c r="K21" s="5">
        <v>76924</v>
      </c>
      <c r="L21" s="5">
        <v>29336</v>
      </c>
      <c r="M21" s="5">
        <v>0</v>
      </c>
      <c r="N21" s="5">
        <v>21651.75</v>
      </c>
      <c r="O21" s="5">
        <v>59426</v>
      </c>
      <c r="P21" s="5">
        <v>0</v>
      </c>
      <c r="Q21" s="5">
        <v>68562.25</v>
      </c>
      <c r="R21" s="5">
        <v>52038.5</v>
      </c>
      <c r="S21" s="5">
        <v>-17652.25</v>
      </c>
      <c r="T21" s="5">
        <v>0</v>
      </c>
      <c r="U21" s="5">
        <v>0</v>
      </c>
      <c r="V21" s="5">
        <v>0</v>
      </c>
      <c r="W21" s="5">
        <v>49682</v>
      </c>
      <c r="X21" s="5">
        <v>47773</v>
      </c>
      <c r="Y21" s="5">
        <v>42609</v>
      </c>
      <c r="Z21" s="5"/>
      <c r="AA21" s="5"/>
      <c r="AB21" s="5">
        <f t="shared" ref="AB21" si="12">SUM(B21:Y21)</f>
        <v>1384679.25</v>
      </c>
      <c r="AC21" s="5">
        <f t="shared" ref="AC21" si="13">ROUND(AB21*0.35,2)</f>
        <v>484637.74</v>
      </c>
    </row>
    <row r="22" spans="1:29" ht="15" customHeight="1" x14ac:dyDescent="0.25">
      <c r="A22" s="13">
        <f t="shared" si="2"/>
        <v>45563</v>
      </c>
      <c r="B22" s="5">
        <v>269252.5</v>
      </c>
      <c r="C22" s="5">
        <v>28074.5</v>
      </c>
      <c r="D22" s="5">
        <v>129895</v>
      </c>
      <c r="E22" s="5">
        <v>0</v>
      </c>
      <c r="F22" s="5">
        <v>54325</v>
      </c>
      <c r="G22" s="5">
        <v>37079</v>
      </c>
      <c r="H22" s="5">
        <v>10724</v>
      </c>
      <c r="I22" s="5">
        <v>0</v>
      </c>
      <c r="J22" s="5">
        <v>-64553</v>
      </c>
      <c r="K22" s="5">
        <v>107246</v>
      </c>
      <c r="L22" s="5">
        <v>36976</v>
      </c>
      <c r="M22" s="5">
        <v>0</v>
      </c>
      <c r="N22" s="5">
        <v>20562.75</v>
      </c>
      <c r="O22" s="5">
        <v>63309</v>
      </c>
      <c r="P22" s="5">
        <v>0</v>
      </c>
      <c r="Q22" s="5">
        <v>35311.5</v>
      </c>
      <c r="R22" s="5">
        <v>85081.5</v>
      </c>
      <c r="S22" s="5">
        <v>-5990</v>
      </c>
      <c r="T22" s="5">
        <v>0</v>
      </c>
      <c r="U22" s="5">
        <v>0</v>
      </c>
      <c r="V22" s="5">
        <v>0</v>
      </c>
      <c r="W22" s="5">
        <v>59014</v>
      </c>
      <c r="X22" s="5">
        <v>25816</v>
      </c>
      <c r="Y22" s="5">
        <v>43222.5</v>
      </c>
      <c r="Z22" s="5"/>
      <c r="AA22" s="5"/>
      <c r="AB22" s="5">
        <f t="shared" ref="AB22" si="14">SUM(B22:Y22)</f>
        <v>935346.25</v>
      </c>
      <c r="AC22" s="5">
        <f t="shared" ref="AC22" si="15">ROUND(AB22*0.35,2)</f>
        <v>327371.19</v>
      </c>
    </row>
    <row r="23" spans="1:29" ht="15" customHeight="1" x14ac:dyDescent="0.25">
      <c r="A23" s="13">
        <f t="shared" si="2"/>
        <v>45570</v>
      </c>
      <c r="B23" s="5">
        <v>247765.5</v>
      </c>
      <c r="C23" s="5">
        <v>14790.5</v>
      </c>
      <c r="D23" s="5">
        <v>135763</v>
      </c>
      <c r="E23" s="5">
        <v>0</v>
      </c>
      <c r="F23" s="5">
        <v>54349</v>
      </c>
      <c r="G23" s="5">
        <v>51630</v>
      </c>
      <c r="H23" s="5">
        <v>8242</v>
      </c>
      <c r="I23" s="5">
        <v>0</v>
      </c>
      <c r="J23" s="5">
        <v>352247</v>
      </c>
      <c r="K23" s="5">
        <v>109327.25</v>
      </c>
      <c r="L23" s="5">
        <v>16884</v>
      </c>
      <c r="M23" s="5">
        <v>0</v>
      </c>
      <c r="N23" s="5">
        <v>30000.5</v>
      </c>
      <c r="O23" s="5">
        <v>60473</v>
      </c>
      <c r="P23" s="5">
        <v>0</v>
      </c>
      <c r="Q23" s="5">
        <v>45193.5</v>
      </c>
      <c r="R23" s="5">
        <v>108408.5</v>
      </c>
      <c r="S23" s="5">
        <v>11494.5</v>
      </c>
      <c r="T23" s="5">
        <v>0</v>
      </c>
      <c r="U23" s="5">
        <v>0</v>
      </c>
      <c r="V23" s="5">
        <v>0</v>
      </c>
      <c r="W23" s="5">
        <v>34133</v>
      </c>
      <c r="X23" s="5">
        <v>4236.5</v>
      </c>
      <c r="Y23" s="5">
        <v>46596</v>
      </c>
      <c r="Z23" s="5"/>
      <c r="AA23" s="5"/>
      <c r="AB23" s="5">
        <f t="shared" ref="AB23" si="16">SUM(B23:Y23)</f>
        <v>1331533.75</v>
      </c>
      <c r="AC23" s="5">
        <f t="shared" ref="AC23" si="17">ROUND(AB23*0.35,2)</f>
        <v>466036.81</v>
      </c>
    </row>
    <row r="24" spans="1:29" ht="15" customHeight="1" x14ac:dyDescent="0.25">
      <c r="A24" s="13">
        <f t="shared" si="2"/>
        <v>45577</v>
      </c>
      <c r="B24" s="5">
        <v>262625</v>
      </c>
      <c r="C24" s="5">
        <v>60182</v>
      </c>
      <c r="D24" s="5">
        <v>91228</v>
      </c>
      <c r="E24" s="5">
        <v>0</v>
      </c>
      <c r="F24" s="5">
        <v>24393</v>
      </c>
      <c r="G24" s="5">
        <v>40812</v>
      </c>
      <c r="H24" s="5">
        <v>3183</v>
      </c>
      <c r="I24" s="5">
        <v>0</v>
      </c>
      <c r="J24" s="5">
        <v>153858</v>
      </c>
      <c r="K24" s="5">
        <v>83726.5</v>
      </c>
      <c r="L24" s="5">
        <v>-3275</v>
      </c>
      <c r="M24" s="5">
        <v>0</v>
      </c>
      <c r="N24" s="5">
        <v>30679.25</v>
      </c>
      <c r="O24" s="5">
        <v>57982</v>
      </c>
      <c r="P24" s="5">
        <v>0</v>
      </c>
      <c r="Q24" s="5">
        <v>38762</v>
      </c>
      <c r="R24" s="5">
        <v>87311.5</v>
      </c>
      <c r="S24" s="5">
        <v>6459</v>
      </c>
      <c r="T24" s="5">
        <v>0</v>
      </c>
      <c r="U24" s="5">
        <v>0</v>
      </c>
      <c r="V24" s="5">
        <v>0</v>
      </c>
      <c r="W24" s="5">
        <v>51721</v>
      </c>
      <c r="X24" s="5">
        <v>-391814</v>
      </c>
      <c r="Y24" s="5">
        <v>45363.5</v>
      </c>
      <c r="Z24" s="5"/>
      <c r="AA24" s="5"/>
      <c r="AB24" s="5">
        <f t="shared" ref="AB24" si="18">SUM(B24:Y24)</f>
        <v>643196.75</v>
      </c>
      <c r="AC24" s="5">
        <f t="shared" ref="AC24" si="19">ROUND(AB24*0.35,2)</f>
        <v>225118.86</v>
      </c>
    </row>
    <row r="25" spans="1:29" ht="15" customHeight="1" x14ac:dyDescent="0.25">
      <c r="A25" s="13">
        <f t="shared" si="2"/>
        <v>45584</v>
      </c>
      <c r="B25" s="5">
        <v>410794</v>
      </c>
      <c r="C25" s="5">
        <v>-107692.5</v>
      </c>
      <c r="D25" s="5">
        <v>45218</v>
      </c>
      <c r="E25" s="5">
        <v>0</v>
      </c>
      <c r="F25" s="5">
        <v>27199</v>
      </c>
      <c r="G25" s="5">
        <v>35593</v>
      </c>
      <c r="H25" s="5">
        <v>9540</v>
      </c>
      <c r="I25" s="5">
        <v>0</v>
      </c>
      <c r="J25" s="5">
        <v>38654</v>
      </c>
      <c r="K25" s="5">
        <v>97211.25</v>
      </c>
      <c r="L25" s="5">
        <v>38153</v>
      </c>
      <c r="M25" s="5">
        <v>0</v>
      </c>
      <c r="N25" s="5">
        <v>43448.25</v>
      </c>
      <c r="O25" s="5">
        <v>55074</v>
      </c>
      <c r="P25" s="5">
        <v>0</v>
      </c>
      <c r="Q25" s="5">
        <v>38186.5</v>
      </c>
      <c r="R25" s="5">
        <v>116836</v>
      </c>
      <c r="S25" s="5">
        <v>26888.5</v>
      </c>
      <c r="T25" s="5">
        <v>0</v>
      </c>
      <c r="U25" s="5">
        <v>0</v>
      </c>
      <c r="V25" s="5">
        <v>0</v>
      </c>
      <c r="W25" s="5">
        <v>39132</v>
      </c>
      <c r="X25" s="5">
        <v>16817</v>
      </c>
      <c r="Y25" s="5">
        <v>38960</v>
      </c>
      <c r="Z25" s="5"/>
      <c r="AA25" s="5"/>
      <c r="AB25" s="5">
        <f t="shared" ref="AB25" si="20">SUM(B25:Y25)</f>
        <v>970012</v>
      </c>
      <c r="AC25" s="5">
        <f t="shared" ref="AC25" si="21">ROUND(AB25*0.35,2)</f>
        <v>339504.2</v>
      </c>
    </row>
    <row r="26" spans="1:29" ht="15" customHeight="1" x14ac:dyDescent="0.25">
      <c r="A26" s="13">
        <f t="shared" si="2"/>
        <v>45591</v>
      </c>
      <c r="B26" s="5">
        <v>361316.5</v>
      </c>
      <c r="C26" s="5">
        <v>244848</v>
      </c>
      <c r="D26" s="5">
        <v>97273</v>
      </c>
      <c r="E26" s="5">
        <v>0</v>
      </c>
      <c r="F26" s="5">
        <v>14985</v>
      </c>
      <c r="G26" s="5">
        <v>62546</v>
      </c>
      <c r="H26" s="5">
        <v>16638</v>
      </c>
      <c r="I26" s="5">
        <v>0</v>
      </c>
      <c r="J26" s="5">
        <v>-20125.75</v>
      </c>
      <c r="K26" s="5">
        <v>111218</v>
      </c>
      <c r="L26" s="5">
        <v>40924</v>
      </c>
      <c r="M26" s="5">
        <v>0</v>
      </c>
      <c r="N26" s="5">
        <v>26317</v>
      </c>
      <c r="O26" s="5">
        <v>55501</v>
      </c>
      <c r="P26" s="5">
        <v>0</v>
      </c>
      <c r="Q26" s="5">
        <v>40874.25</v>
      </c>
      <c r="R26" s="5">
        <v>99342</v>
      </c>
      <c r="S26" s="5">
        <v>17422.5</v>
      </c>
      <c r="T26" s="5">
        <v>0</v>
      </c>
      <c r="U26" s="5">
        <v>0</v>
      </c>
      <c r="V26" s="5">
        <v>0</v>
      </c>
      <c r="W26" s="5">
        <v>61576</v>
      </c>
      <c r="X26" s="5">
        <v>26393.5</v>
      </c>
      <c r="Y26" s="5">
        <v>34110.5</v>
      </c>
      <c r="Z26" s="5"/>
      <c r="AA26" s="5"/>
      <c r="AB26" s="5">
        <f t="shared" ref="AB26" si="22">SUM(B26:Y26)</f>
        <v>1291159.5</v>
      </c>
      <c r="AC26" s="5">
        <f t="shared" ref="AC26" si="23">ROUND(AB26*0.35,2)</f>
        <v>451905.83</v>
      </c>
    </row>
    <row r="27" spans="1:29" ht="15" customHeight="1" x14ac:dyDescent="0.25">
      <c r="A27" s="13">
        <f t="shared" si="2"/>
        <v>45598</v>
      </c>
      <c r="B27" s="5">
        <v>312276.5</v>
      </c>
      <c r="C27" s="5">
        <v>110171</v>
      </c>
      <c r="D27" s="5">
        <v>91091</v>
      </c>
      <c r="E27" s="5">
        <v>0</v>
      </c>
      <c r="F27" s="5">
        <v>23857</v>
      </c>
      <c r="G27" s="5">
        <v>48557</v>
      </c>
      <c r="H27" s="5">
        <v>9807</v>
      </c>
      <c r="I27" s="5">
        <v>0</v>
      </c>
      <c r="J27" s="5">
        <v>30846.75</v>
      </c>
      <c r="K27" s="5">
        <v>192508</v>
      </c>
      <c r="L27" s="5">
        <v>45000</v>
      </c>
      <c r="M27" s="5">
        <v>0</v>
      </c>
      <c r="N27" s="5">
        <v>34827.25</v>
      </c>
      <c r="O27" s="5">
        <v>59634</v>
      </c>
      <c r="P27" s="5">
        <v>0</v>
      </c>
      <c r="Q27" s="5">
        <v>30488.129999999997</v>
      </c>
      <c r="R27" s="5">
        <v>88475</v>
      </c>
      <c r="S27" s="5">
        <v>17587</v>
      </c>
      <c r="T27" s="5">
        <v>0</v>
      </c>
      <c r="U27" s="5">
        <v>0</v>
      </c>
      <c r="V27" s="5">
        <v>0</v>
      </c>
      <c r="W27" s="5">
        <v>22998.5</v>
      </c>
      <c r="X27" s="5">
        <v>-36</v>
      </c>
      <c r="Y27" s="5">
        <v>67238</v>
      </c>
      <c r="Z27" s="5"/>
      <c r="AA27" s="5"/>
      <c r="AB27" s="5">
        <f t="shared" ref="AB27" si="24">SUM(B27:Y27)</f>
        <v>1185326.1299999999</v>
      </c>
      <c r="AC27" s="5">
        <f t="shared" ref="AC27" si="25">ROUND(AB27*0.35,2)</f>
        <v>414864.15</v>
      </c>
    </row>
    <row r="28" spans="1:29" ht="15" customHeight="1" x14ac:dyDescent="0.25">
      <c r="A28" s="13">
        <f t="shared" si="2"/>
        <v>45605</v>
      </c>
      <c r="B28" s="5">
        <v>452990.5</v>
      </c>
      <c r="C28" s="5">
        <v>91754</v>
      </c>
      <c r="D28" s="5">
        <v>87059</v>
      </c>
      <c r="E28" s="5">
        <v>0</v>
      </c>
      <c r="F28" s="5">
        <v>-88921</v>
      </c>
      <c r="G28" s="5">
        <v>73582</v>
      </c>
      <c r="H28" s="5">
        <v>11170</v>
      </c>
      <c r="I28" s="5">
        <v>0</v>
      </c>
      <c r="J28" s="5">
        <v>181473</v>
      </c>
      <c r="K28" s="5">
        <v>95892.5</v>
      </c>
      <c r="L28" s="5">
        <v>-8427</v>
      </c>
      <c r="M28" s="5">
        <v>0</v>
      </c>
      <c r="N28" s="5">
        <v>18265.75</v>
      </c>
      <c r="O28" s="5">
        <v>57701</v>
      </c>
      <c r="P28" s="5">
        <v>0</v>
      </c>
      <c r="Q28" s="5">
        <v>48013.5</v>
      </c>
      <c r="R28" s="5">
        <v>57310</v>
      </c>
      <c r="S28" s="5">
        <v>-317.5</v>
      </c>
      <c r="T28" s="5">
        <v>0</v>
      </c>
      <c r="U28" s="5">
        <v>0</v>
      </c>
      <c r="V28" s="5">
        <v>0</v>
      </c>
      <c r="W28" s="5">
        <v>20746.5</v>
      </c>
      <c r="X28" s="5">
        <v>29284</v>
      </c>
      <c r="Y28" s="5">
        <v>64599.5</v>
      </c>
      <c r="Z28" s="5"/>
      <c r="AA28" s="5"/>
      <c r="AB28" s="5">
        <f t="shared" ref="AB28" si="26">SUM(B28:Y28)</f>
        <v>1192175.75</v>
      </c>
      <c r="AC28" s="5">
        <f t="shared" ref="AC28" si="27">ROUND(AB28*0.35,2)</f>
        <v>417261.51</v>
      </c>
    </row>
    <row r="29" spans="1:29" ht="15" customHeight="1" x14ac:dyDescent="0.25">
      <c r="A29" s="13">
        <f t="shared" si="2"/>
        <v>45612</v>
      </c>
      <c r="B29" s="5">
        <v>319580.5</v>
      </c>
      <c r="C29" s="5">
        <v>151828.5</v>
      </c>
      <c r="D29" s="5">
        <v>29238</v>
      </c>
      <c r="E29" s="5">
        <v>0</v>
      </c>
      <c r="F29" s="5">
        <v>27655</v>
      </c>
      <c r="G29" s="5">
        <v>73495</v>
      </c>
      <c r="H29" s="5">
        <v>1678</v>
      </c>
      <c r="I29" s="5">
        <v>0</v>
      </c>
      <c r="J29" s="5">
        <v>133898</v>
      </c>
      <c r="K29" s="5">
        <v>132426</v>
      </c>
      <c r="L29" s="5">
        <v>-97463</v>
      </c>
      <c r="M29" s="5">
        <v>0</v>
      </c>
      <c r="N29" s="5">
        <v>30721</v>
      </c>
      <c r="O29" s="5">
        <v>60402</v>
      </c>
      <c r="P29" s="5">
        <v>3285</v>
      </c>
      <c r="Q29" s="5">
        <v>52879</v>
      </c>
      <c r="R29" s="5">
        <v>46743</v>
      </c>
      <c r="S29" s="5">
        <v>-4120</v>
      </c>
      <c r="T29" s="5">
        <v>0</v>
      </c>
      <c r="U29" s="5">
        <v>0</v>
      </c>
      <c r="V29" s="5">
        <v>0</v>
      </c>
      <c r="W29" s="5">
        <v>87917</v>
      </c>
      <c r="X29" s="5">
        <v>35358</v>
      </c>
      <c r="Y29" s="5">
        <v>49411</v>
      </c>
      <c r="Z29" s="5"/>
      <c r="AA29" s="5"/>
      <c r="AB29" s="5">
        <f t="shared" ref="AB29" si="28">SUM(B29:Y29)</f>
        <v>1134932</v>
      </c>
      <c r="AC29" s="5">
        <f t="shared" ref="AC29" si="29">ROUND(AB29*0.35,2)</f>
        <v>397226.2</v>
      </c>
    </row>
    <row r="30" spans="1:29" ht="15" customHeight="1" x14ac:dyDescent="0.25">
      <c r="A30" s="13">
        <f t="shared" si="2"/>
        <v>45619</v>
      </c>
      <c r="B30" s="5">
        <v>346002</v>
      </c>
      <c r="C30" s="5">
        <v>133668</v>
      </c>
      <c r="D30" s="5">
        <v>69389</v>
      </c>
      <c r="E30" s="5">
        <v>0</v>
      </c>
      <c r="F30" s="5">
        <v>31336</v>
      </c>
      <c r="G30" s="5">
        <v>46926</v>
      </c>
      <c r="H30" s="5">
        <v>9342</v>
      </c>
      <c r="I30" s="5">
        <v>0</v>
      </c>
      <c r="J30" s="5">
        <v>316285</v>
      </c>
      <c r="K30" s="5">
        <v>55201.5</v>
      </c>
      <c r="L30" s="5">
        <v>39876</v>
      </c>
      <c r="M30" s="5">
        <v>0</v>
      </c>
      <c r="N30" s="5">
        <v>-575348.25</v>
      </c>
      <c r="O30" s="5">
        <v>56271</v>
      </c>
      <c r="P30" s="5">
        <v>0</v>
      </c>
      <c r="Q30" s="5">
        <v>44675.75</v>
      </c>
      <c r="R30" s="5">
        <v>91672.5</v>
      </c>
      <c r="S30" s="5">
        <v>2000</v>
      </c>
      <c r="T30" s="5">
        <v>0</v>
      </c>
      <c r="U30" s="5">
        <v>0</v>
      </c>
      <c r="V30" s="5">
        <v>0</v>
      </c>
      <c r="W30" s="5">
        <v>77990.5</v>
      </c>
      <c r="X30" s="5">
        <v>11144</v>
      </c>
      <c r="Y30" s="5">
        <v>59897.5</v>
      </c>
      <c r="Z30" s="5"/>
      <c r="AA30" s="5"/>
      <c r="AB30" s="5">
        <f t="shared" ref="AB30" si="30">SUM(B30:Y30)</f>
        <v>816328.5</v>
      </c>
      <c r="AC30" s="5">
        <f t="shared" ref="AC30" si="31">ROUND(AB30*0.35,2)</f>
        <v>285714.98</v>
      </c>
    </row>
    <row r="31" spans="1:29" ht="15" customHeight="1" x14ac:dyDescent="0.25">
      <c r="A31" s="13">
        <f t="shared" si="2"/>
        <v>45626</v>
      </c>
      <c r="B31" s="5">
        <v>419707</v>
      </c>
      <c r="C31" s="5">
        <v>-2303</v>
      </c>
      <c r="D31" s="5">
        <v>144195</v>
      </c>
      <c r="E31" s="5">
        <v>0</v>
      </c>
      <c r="F31" s="5">
        <v>48458</v>
      </c>
      <c r="G31" s="5">
        <v>-60492</v>
      </c>
      <c r="H31" s="5">
        <v>-2916</v>
      </c>
      <c r="I31" s="5">
        <v>0</v>
      </c>
      <c r="J31" s="5">
        <v>321326</v>
      </c>
      <c r="K31" s="5">
        <v>103014.75</v>
      </c>
      <c r="L31" s="5">
        <v>41250</v>
      </c>
      <c r="M31" s="5">
        <v>0</v>
      </c>
      <c r="N31" s="5">
        <v>17385.5</v>
      </c>
      <c r="O31" s="5">
        <v>69288</v>
      </c>
      <c r="P31" s="5">
        <v>0</v>
      </c>
      <c r="Q31" s="5">
        <v>74282</v>
      </c>
      <c r="R31" s="5">
        <v>78023</v>
      </c>
      <c r="S31" s="5">
        <v>6172</v>
      </c>
      <c r="T31" s="5">
        <v>0</v>
      </c>
      <c r="U31" s="5">
        <v>0</v>
      </c>
      <c r="V31" s="5">
        <v>0</v>
      </c>
      <c r="W31" s="5">
        <v>5686.5</v>
      </c>
      <c r="X31" s="5">
        <v>26866</v>
      </c>
      <c r="Y31" s="5">
        <v>61521.5</v>
      </c>
      <c r="Z31" s="5"/>
      <c r="AA31" s="5"/>
      <c r="AB31" s="5">
        <f t="shared" ref="AB31" si="32">SUM(B31:Y31)</f>
        <v>1351464.25</v>
      </c>
      <c r="AC31" s="5">
        <f t="shared" ref="AC31" si="33">ROUND(AB31*0.35,2)</f>
        <v>473012.49</v>
      </c>
    </row>
    <row r="32" spans="1:29" ht="15" customHeight="1" x14ac:dyDescent="0.25">
      <c r="A32" s="13">
        <f t="shared" si="2"/>
        <v>45633</v>
      </c>
      <c r="B32" s="5">
        <v>240444.5</v>
      </c>
      <c r="C32" s="5">
        <v>43153</v>
      </c>
      <c r="D32" s="5">
        <v>159778</v>
      </c>
      <c r="E32" s="5">
        <v>0</v>
      </c>
      <c r="F32" s="5">
        <v>31485</v>
      </c>
      <c r="G32" s="5">
        <v>57315</v>
      </c>
      <c r="H32" s="5">
        <v>4385</v>
      </c>
      <c r="I32" s="5">
        <v>0</v>
      </c>
      <c r="J32" s="5">
        <v>34429</v>
      </c>
      <c r="K32" s="5">
        <v>148399.25</v>
      </c>
      <c r="L32" s="5">
        <v>68070</v>
      </c>
      <c r="M32" s="5">
        <v>0</v>
      </c>
      <c r="N32" s="5">
        <v>20902.75</v>
      </c>
      <c r="O32" s="5">
        <v>59692</v>
      </c>
      <c r="P32" s="5">
        <v>0</v>
      </c>
      <c r="Q32" s="5">
        <v>46866.75</v>
      </c>
      <c r="R32" s="5">
        <v>109903.5</v>
      </c>
      <c r="S32" s="5">
        <v>1673</v>
      </c>
      <c r="T32" s="5">
        <v>0</v>
      </c>
      <c r="U32" s="5">
        <v>0</v>
      </c>
      <c r="V32" s="5">
        <v>0</v>
      </c>
      <c r="W32" s="5">
        <v>55690</v>
      </c>
      <c r="X32" s="5">
        <v>5903</v>
      </c>
      <c r="Y32" s="5">
        <v>53792.5</v>
      </c>
      <c r="Z32" s="5"/>
      <c r="AA32" s="5"/>
      <c r="AB32" s="5">
        <f t="shared" ref="AB32" si="34">SUM(B32:Y32)</f>
        <v>1141882.25</v>
      </c>
      <c r="AC32" s="5">
        <f t="shared" ref="AC32" si="35">ROUND(AB32*0.35,2)</f>
        <v>399658.79</v>
      </c>
    </row>
    <row r="33" spans="1:29" ht="15" customHeight="1" x14ac:dyDescent="0.25">
      <c r="A33" s="13">
        <f t="shared" si="2"/>
        <v>45640</v>
      </c>
      <c r="B33" s="5">
        <v>241081.5</v>
      </c>
      <c r="C33" s="5">
        <v>54493</v>
      </c>
      <c r="D33" s="5">
        <v>72809</v>
      </c>
      <c r="E33" s="5">
        <v>0</v>
      </c>
      <c r="F33" s="5">
        <v>64634</v>
      </c>
      <c r="G33" s="5">
        <v>69418</v>
      </c>
      <c r="H33" s="5">
        <v>-682</v>
      </c>
      <c r="I33" s="5">
        <v>0</v>
      </c>
      <c r="J33" s="5">
        <v>102525</v>
      </c>
      <c r="K33" s="5">
        <v>170531</v>
      </c>
      <c r="L33" s="5">
        <v>23885</v>
      </c>
      <c r="M33" s="5">
        <v>0</v>
      </c>
      <c r="N33" s="5">
        <v>18829.75</v>
      </c>
      <c r="O33" s="5">
        <v>57938</v>
      </c>
      <c r="P33" s="5">
        <v>0</v>
      </c>
      <c r="Q33" s="5">
        <v>46598.5</v>
      </c>
      <c r="R33" s="5">
        <v>142767</v>
      </c>
      <c r="S33" s="5">
        <v>-7116</v>
      </c>
      <c r="T33" s="5">
        <v>0</v>
      </c>
      <c r="U33" s="5">
        <v>0</v>
      </c>
      <c r="V33" s="5">
        <v>0</v>
      </c>
      <c r="W33" s="5">
        <v>71321</v>
      </c>
      <c r="X33" s="5">
        <v>19132.5</v>
      </c>
      <c r="Y33" s="5">
        <v>52295.5</v>
      </c>
      <c r="Z33" s="5"/>
      <c r="AA33" s="5"/>
      <c r="AB33" s="5">
        <f t="shared" ref="AB33" si="36">SUM(B33:Y33)</f>
        <v>1200460.75</v>
      </c>
      <c r="AC33" s="5">
        <f t="shared" ref="AC33" si="37">ROUND(AB33*0.35,2)</f>
        <v>420161.26</v>
      </c>
    </row>
    <row r="34" spans="1:29" ht="15" customHeight="1" x14ac:dyDescent="0.25">
      <c r="A34" s="13">
        <f t="shared" si="2"/>
        <v>45647</v>
      </c>
      <c r="B34" s="5">
        <v>300385</v>
      </c>
      <c r="C34" s="5">
        <v>-5055</v>
      </c>
      <c r="D34" s="5">
        <v>78970</v>
      </c>
      <c r="E34" s="5">
        <v>0</v>
      </c>
      <c r="F34" s="5">
        <v>-8724</v>
      </c>
      <c r="G34" s="5">
        <v>43976</v>
      </c>
      <c r="H34" s="5">
        <v>12404</v>
      </c>
      <c r="I34" s="5">
        <v>0</v>
      </c>
      <c r="J34" s="5">
        <v>39543</v>
      </c>
      <c r="K34" s="5">
        <v>54778.5</v>
      </c>
      <c r="L34" s="5">
        <v>44102</v>
      </c>
      <c r="M34" s="5">
        <v>0</v>
      </c>
      <c r="N34" s="5">
        <v>16283</v>
      </c>
      <c r="O34" s="5">
        <v>59002</v>
      </c>
      <c r="P34" s="5">
        <v>2520</v>
      </c>
      <c r="Q34" s="5">
        <v>38546</v>
      </c>
      <c r="R34" s="5">
        <v>104536</v>
      </c>
      <c r="S34" s="5">
        <v>-1287</v>
      </c>
      <c r="T34" s="5">
        <v>0</v>
      </c>
      <c r="U34" s="5">
        <v>0</v>
      </c>
      <c r="V34" s="5">
        <v>0</v>
      </c>
      <c r="W34" s="5">
        <v>37417</v>
      </c>
      <c r="X34" s="5">
        <v>21920</v>
      </c>
      <c r="Y34" s="5">
        <v>37701.5</v>
      </c>
      <c r="Z34" s="5"/>
      <c r="AA34" s="5"/>
      <c r="AB34" s="5">
        <f t="shared" ref="AB34" si="38">SUM(B34:Y34)</f>
        <v>877018</v>
      </c>
      <c r="AC34" s="5">
        <f t="shared" ref="AC34" si="39">ROUND(AB34*0.35,2)</f>
        <v>306956.3</v>
      </c>
    </row>
    <row r="35" spans="1:29" ht="15" customHeight="1" x14ac:dyDescent="0.25">
      <c r="A35" s="13">
        <f t="shared" si="2"/>
        <v>45654</v>
      </c>
      <c r="B35" s="5">
        <v>363586.5</v>
      </c>
      <c r="C35" s="5">
        <v>145084</v>
      </c>
      <c r="D35" s="5">
        <v>67299</v>
      </c>
      <c r="E35" s="5">
        <v>0</v>
      </c>
      <c r="F35" s="5">
        <v>47703</v>
      </c>
      <c r="G35" s="5">
        <v>69429</v>
      </c>
      <c r="H35" s="5">
        <v>3129</v>
      </c>
      <c r="I35" s="5">
        <v>0</v>
      </c>
      <c r="J35" s="5">
        <v>154829</v>
      </c>
      <c r="K35" s="5">
        <v>54235.5</v>
      </c>
      <c r="L35" s="5">
        <v>48364</v>
      </c>
      <c r="M35" s="5">
        <v>0</v>
      </c>
      <c r="N35" s="5">
        <v>17521</v>
      </c>
      <c r="O35" s="5">
        <v>68054</v>
      </c>
      <c r="P35" s="5">
        <v>0</v>
      </c>
      <c r="Q35" s="5">
        <v>42981.25</v>
      </c>
      <c r="R35" s="5">
        <v>47968</v>
      </c>
      <c r="S35" s="5">
        <v>4398</v>
      </c>
      <c r="T35" s="5">
        <v>0</v>
      </c>
      <c r="U35" s="5">
        <v>0</v>
      </c>
      <c r="V35" s="5">
        <v>0</v>
      </c>
      <c r="W35" s="5">
        <v>48959</v>
      </c>
      <c r="X35" s="5">
        <v>35960</v>
      </c>
      <c r="Y35" s="5">
        <v>45119</v>
      </c>
      <c r="Z35" s="5"/>
      <c r="AA35" s="5"/>
      <c r="AB35" s="5">
        <f t="shared" ref="AB35" si="40">SUM(B35:Y35)</f>
        <v>1264619.25</v>
      </c>
      <c r="AC35" s="5">
        <f t="shared" ref="AC35" si="41">ROUND(AB35*0.35,2)</f>
        <v>442616.74</v>
      </c>
    </row>
    <row r="36" spans="1:29" ht="15" customHeight="1" x14ac:dyDescent="0.25">
      <c r="A36" s="13">
        <f t="shared" si="2"/>
        <v>45661</v>
      </c>
      <c r="B36" s="5">
        <v>296554</v>
      </c>
      <c r="C36" s="5">
        <v>51058</v>
      </c>
      <c r="D36" s="5">
        <v>52330</v>
      </c>
      <c r="E36" s="5"/>
      <c r="F36" s="5">
        <v>59426</v>
      </c>
      <c r="G36" s="5">
        <v>68813</v>
      </c>
      <c r="H36" s="5">
        <v>11749</v>
      </c>
      <c r="I36" s="5"/>
      <c r="J36" s="5">
        <v>7836.25</v>
      </c>
      <c r="K36" s="5">
        <v>158015</v>
      </c>
      <c r="L36" s="5">
        <v>53877</v>
      </c>
      <c r="M36" s="5">
        <v>0</v>
      </c>
      <c r="N36" s="5">
        <v>29870.25</v>
      </c>
      <c r="O36" s="5">
        <v>84969</v>
      </c>
      <c r="P36" s="5">
        <v>0</v>
      </c>
      <c r="Q36" s="5">
        <v>78792.75</v>
      </c>
      <c r="R36" s="5">
        <v>144376.5</v>
      </c>
      <c r="S36" s="5">
        <v>-9590</v>
      </c>
      <c r="T36" s="5"/>
      <c r="U36" s="5"/>
      <c r="V36" s="5"/>
      <c r="W36" s="5">
        <v>91413</v>
      </c>
      <c r="X36" s="5">
        <v>6539.5</v>
      </c>
      <c r="Y36" s="5">
        <v>30306.5</v>
      </c>
      <c r="Z36" s="5"/>
      <c r="AA36" s="5"/>
      <c r="AB36" s="5">
        <f t="shared" ref="AB36" si="42">SUM(B36:Y36)</f>
        <v>1216335.75</v>
      </c>
      <c r="AC36" s="5">
        <f t="shared" ref="AC36" si="43">ROUND(AB36*0.35,2)</f>
        <v>425717.51</v>
      </c>
    </row>
    <row r="37" spans="1:29" ht="15" customHeight="1" x14ac:dyDescent="0.25">
      <c r="A37" s="13">
        <f t="shared" si="2"/>
        <v>45668</v>
      </c>
      <c r="B37" s="5">
        <v>170217</v>
      </c>
      <c r="C37" s="5">
        <v>89990.5</v>
      </c>
      <c r="D37" s="5">
        <v>49475</v>
      </c>
      <c r="E37" s="5"/>
      <c r="F37" s="5">
        <v>33675</v>
      </c>
      <c r="G37" s="5">
        <v>29014</v>
      </c>
      <c r="H37" s="5">
        <v>278</v>
      </c>
      <c r="I37" s="5"/>
      <c r="J37" s="5">
        <v>-282602.25</v>
      </c>
      <c r="K37" s="5">
        <v>41179.5</v>
      </c>
      <c r="L37" s="5">
        <v>26817</v>
      </c>
      <c r="M37" s="5">
        <v>0</v>
      </c>
      <c r="N37" s="5">
        <v>9770.5</v>
      </c>
      <c r="O37" s="5">
        <v>59132</v>
      </c>
      <c r="P37" s="5">
        <v>0</v>
      </c>
      <c r="Q37" s="5">
        <v>32275</v>
      </c>
      <c r="R37" s="5">
        <v>80369</v>
      </c>
      <c r="S37" s="5">
        <v>10470</v>
      </c>
      <c r="T37" s="5"/>
      <c r="U37" s="5"/>
      <c r="V37" s="5"/>
      <c r="W37" s="5">
        <v>35723</v>
      </c>
      <c r="X37" s="5">
        <v>6365.5</v>
      </c>
      <c r="Y37" s="5">
        <v>22727</v>
      </c>
      <c r="Z37" s="5"/>
      <c r="AA37" s="5"/>
      <c r="AB37" s="5">
        <f t="shared" ref="AB37" si="44">SUM(B37:Y37)</f>
        <v>414875.75</v>
      </c>
      <c r="AC37" s="5">
        <f t="shared" ref="AC37" si="45">ROUND(AB37*0.35,2)</f>
        <v>145206.51</v>
      </c>
    </row>
    <row r="38" spans="1:29" ht="15" customHeight="1" x14ac:dyDescent="0.25">
      <c r="A38" s="13">
        <f t="shared" si="2"/>
        <v>45675</v>
      </c>
      <c r="B38" s="5">
        <v>394161.5</v>
      </c>
      <c r="C38" s="5">
        <v>-92650.5</v>
      </c>
      <c r="D38" s="5">
        <v>114910</v>
      </c>
      <c r="E38" s="5"/>
      <c r="F38" s="5">
        <v>18389</v>
      </c>
      <c r="G38" s="5">
        <v>7561</v>
      </c>
      <c r="H38" s="5">
        <v>9481</v>
      </c>
      <c r="I38" s="5"/>
      <c r="J38" s="5">
        <v>531512.55000000005</v>
      </c>
      <c r="K38" s="5">
        <v>131348.25</v>
      </c>
      <c r="L38" s="5">
        <v>61680</v>
      </c>
      <c r="M38" s="5">
        <v>0</v>
      </c>
      <c r="N38" s="5">
        <v>29648</v>
      </c>
      <c r="O38" s="5">
        <v>61145</v>
      </c>
      <c r="P38" s="5">
        <v>3015</v>
      </c>
      <c r="Q38" s="5">
        <v>36573.25</v>
      </c>
      <c r="R38" s="5">
        <v>80613</v>
      </c>
      <c r="S38" s="5">
        <v>13007.75</v>
      </c>
      <c r="T38" s="5"/>
      <c r="U38" s="5"/>
      <c r="V38" s="5"/>
      <c r="W38" s="5">
        <v>44782</v>
      </c>
      <c r="X38" s="5">
        <v>21942</v>
      </c>
      <c r="Y38" s="5">
        <v>40105.5</v>
      </c>
      <c r="Z38" s="5"/>
      <c r="AA38" s="5"/>
      <c r="AB38" s="5">
        <f t="shared" ref="AB38" si="46">SUM(B38:Y38)</f>
        <v>1507224.3</v>
      </c>
      <c r="AC38" s="5">
        <f t="shared" ref="AC38" si="47">ROUND(AB38*0.35,2)</f>
        <v>527528.51</v>
      </c>
    </row>
    <row r="39" spans="1:29" ht="15" customHeight="1" x14ac:dyDescent="0.25">
      <c r="A39" s="13">
        <f t="shared" si="2"/>
        <v>45682</v>
      </c>
      <c r="B39" s="5">
        <v>294240</v>
      </c>
      <c r="C39" s="5">
        <v>168539.5</v>
      </c>
      <c r="D39" s="5">
        <v>116033</v>
      </c>
      <c r="E39" s="5"/>
      <c r="F39" s="5">
        <v>29318</v>
      </c>
      <c r="G39" s="5">
        <v>71664</v>
      </c>
      <c r="H39" s="5">
        <v>9190</v>
      </c>
      <c r="I39" s="5"/>
      <c r="J39" s="5">
        <v>138288</v>
      </c>
      <c r="K39" s="5">
        <v>94696.25</v>
      </c>
      <c r="L39" s="5">
        <v>29800</v>
      </c>
      <c r="M39" s="5">
        <v>0</v>
      </c>
      <c r="N39" s="5">
        <v>16289.25</v>
      </c>
      <c r="O39" s="5">
        <v>65329</v>
      </c>
      <c r="P39" s="5">
        <v>0</v>
      </c>
      <c r="Q39" s="5">
        <v>28396.75</v>
      </c>
      <c r="R39" s="5">
        <v>169100</v>
      </c>
      <c r="S39" s="5">
        <v>0</v>
      </c>
      <c r="T39" s="5"/>
      <c r="U39" s="5"/>
      <c r="V39" s="5"/>
      <c r="W39" s="5">
        <v>63994</v>
      </c>
      <c r="X39" s="5">
        <v>34160</v>
      </c>
      <c r="Y39" s="5">
        <v>32970</v>
      </c>
      <c r="Z39" s="5"/>
      <c r="AA39" s="5"/>
      <c r="AB39" s="5">
        <f t="shared" ref="AB39" si="48">SUM(B39:Y39)</f>
        <v>1362007.75</v>
      </c>
      <c r="AC39" s="5">
        <f t="shared" ref="AC39" si="49">ROUND(AB39*0.35,2)</f>
        <v>476702.71</v>
      </c>
    </row>
    <row r="40" spans="1:29" ht="15" customHeight="1" x14ac:dyDescent="0.25">
      <c r="A40" s="13">
        <f t="shared" si="2"/>
        <v>45689</v>
      </c>
      <c r="B40" s="5">
        <v>219786</v>
      </c>
      <c r="C40" s="5">
        <v>156669</v>
      </c>
      <c r="D40" s="5">
        <v>122284</v>
      </c>
      <c r="E40" s="5"/>
      <c r="F40" s="5">
        <v>31565</v>
      </c>
      <c r="G40" s="5">
        <v>-22155</v>
      </c>
      <c r="H40" s="5">
        <v>11606</v>
      </c>
      <c r="I40" s="5"/>
      <c r="J40" s="5">
        <v>244361</v>
      </c>
      <c r="K40" s="5">
        <v>138728.5</v>
      </c>
      <c r="L40" s="5">
        <v>55972</v>
      </c>
      <c r="M40" s="5">
        <v>0</v>
      </c>
      <c r="N40" s="5">
        <v>27994.5</v>
      </c>
      <c r="O40" s="5">
        <v>64306</v>
      </c>
      <c r="P40" s="5">
        <v>0</v>
      </c>
      <c r="Q40" s="5">
        <v>21742.25</v>
      </c>
      <c r="R40" s="5">
        <v>141877</v>
      </c>
      <c r="S40" s="5">
        <v>0</v>
      </c>
      <c r="T40" s="5"/>
      <c r="U40" s="5"/>
      <c r="V40" s="5"/>
      <c r="W40" s="5">
        <v>83490</v>
      </c>
      <c r="X40" s="5">
        <v>34200</v>
      </c>
      <c r="Y40" s="5">
        <v>35738.5</v>
      </c>
      <c r="Z40" s="5"/>
      <c r="AA40" s="5"/>
      <c r="AB40" s="5">
        <f t="shared" ref="AB40" si="50">SUM(B40:Y40)</f>
        <v>1368164.75</v>
      </c>
      <c r="AC40" s="5">
        <f t="shared" ref="AC40" si="51">ROUND(AB40*0.35,2)</f>
        <v>478857.66</v>
      </c>
    </row>
    <row r="41" spans="1:29" ht="15" customHeight="1" x14ac:dyDescent="0.25">
      <c r="A41" s="13">
        <f t="shared" si="2"/>
        <v>45696</v>
      </c>
      <c r="B41" s="5">
        <v>243514.5</v>
      </c>
      <c r="C41" s="5">
        <v>110912</v>
      </c>
      <c r="D41" s="5">
        <v>111827</v>
      </c>
      <c r="E41" s="5"/>
      <c r="F41" s="5">
        <v>69259</v>
      </c>
      <c r="G41" s="5">
        <v>22991.5</v>
      </c>
      <c r="H41" s="5">
        <v>7089</v>
      </c>
      <c r="I41" s="5"/>
      <c r="J41" s="5">
        <v>-84516</v>
      </c>
      <c r="K41" s="5">
        <v>123583.25</v>
      </c>
      <c r="L41" s="5">
        <v>36827</v>
      </c>
      <c r="M41" s="5">
        <v>0</v>
      </c>
      <c r="N41" s="5">
        <v>22251.75</v>
      </c>
      <c r="O41" s="5">
        <v>64558</v>
      </c>
      <c r="P41" s="5">
        <v>0</v>
      </c>
      <c r="Q41" s="5">
        <v>38159.5</v>
      </c>
      <c r="R41" s="5">
        <v>49685</v>
      </c>
      <c r="S41" s="5">
        <v>0</v>
      </c>
      <c r="T41" s="5"/>
      <c r="U41" s="5"/>
      <c r="V41" s="5"/>
      <c r="W41" s="5">
        <v>26862</v>
      </c>
      <c r="X41" s="5">
        <v>30554.5</v>
      </c>
      <c r="Y41" s="5">
        <v>32333.5</v>
      </c>
      <c r="Z41" s="5"/>
      <c r="AA41" s="5"/>
      <c r="AB41" s="5">
        <f t="shared" ref="AB41" si="52">SUM(B41:Y41)</f>
        <v>905891.5</v>
      </c>
      <c r="AC41" s="5">
        <f t="shared" ref="AC41" si="53">ROUND(AB41*0.35,2)</f>
        <v>317062.03000000003</v>
      </c>
    </row>
    <row r="42" spans="1:29" ht="15" customHeight="1" x14ac:dyDescent="0.25">
      <c r="A42" s="13">
        <f t="shared" si="2"/>
        <v>45703</v>
      </c>
      <c r="B42" s="5">
        <v>296058</v>
      </c>
      <c r="C42" s="5">
        <v>157529</v>
      </c>
      <c r="D42" s="5">
        <v>94784</v>
      </c>
      <c r="E42" s="5"/>
      <c r="F42" s="5">
        <v>27040</v>
      </c>
      <c r="G42" s="5">
        <v>57234</v>
      </c>
      <c r="H42" s="5">
        <v>10771</v>
      </c>
      <c r="I42" s="5"/>
      <c r="J42" s="5">
        <v>214318</v>
      </c>
      <c r="K42" s="5">
        <v>27305.75</v>
      </c>
      <c r="L42" s="5">
        <v>38300</v>
      </c>
      <c r="M42" s="5">
        <v>0</v>
      </c>
      <c r="N42" s="5">
        <v>21356.25</v>
      </c>
      <c r="O42" s="5">
        <v>60841</v>
      </c>
      <c r="P42" s="5">
        <v>0</v>
      </c>
      <c r="Q42" s="5">
        <v>1645.5</v>
      </c>
      <c r="R42" s="5">
        <v>12814.5</v>
      </c>
      <c r="S42" s="5">
        <v>0</v>
      </c>
      <c r="T42" s="5"/>
      <c r="U42" s="5"/>
      <c r="V42" s="5"/>
      <c r="W42" s="5">
        <v>74884</v>
      </c>
      <c r="X42" s="5">
        <v>4014</v>
      </c>
      <c r="Y42" s="5">
        <v>64048</v>
      </c>
      <c r="Z42" s="5"/>
      <c r="AA42" s="5"/>
      <c r="AB42" s="5">
        <f t="shared" ref="AB42" si="54">SUM(B42:Y42)</f>
        <v>1162943</v>
      </c>
      <c r="AC42" s="5">
        <f t="shared" ref="AC42" si="55">ROUND(AB42*0.35,2)</f>
        <v>407030.05</v>
      </c>
    </row>
    <row r="43" spans="1:29" ht="15" customHeight="1" x14ac:dyDescent="0.25">
      <c r="A43" s="13">
        <f t="shared" si="2"/>
        <v>45710</v>
      </c>
      <c r="B43" s="5">
        <v>349945.5</v>
      </c>
      <c r="C43" s="5">
        <v>145516</v>
      </c>
      <c r="D43" s="5">
        <v>121540</v>
      </c>
      <c r="E43" s="5"/>
      <c r="F43" s="5">
        <v>65570</v>
      </c>
      <c r="G43" s="5">
        <v>87030</v>
      </c>
      <c r="H43" s="5">
        <v>15438</v>
      </c>
      <c r="I43" s="5"/>
      <c r="J43" s="5">
        <v>151973</v>
      </c>
      <c r="K43" s="5">
        <v>79854.75</v>
      </c>
      <c r="L43" s="5">
        <v>66906</v>
      </c>
      <c r="M43" s="5">
        <v>0</v>
      </c>
      <c r="N43" s="5">
        <v>22423.5</v>
      </c>
      <c r="O43" s="5">
        <v>78111</v>
      </c>
      <c r="P43" s="5">
        <v>5580</v>
      </c>
      <c r="Q43" s="5">
        <v>45793.25</v>
      </c>
      <c r="R43" s="5">
        <v>140394.5</v>
      </c>
      <c r="S43" s="5">
        <v>0</v>
      </c>
      <c r="T43" s="5"/>
      <c r="U43" s="5"/>
      <c r="V43" s="5"/>
      <c r="W43" s="5">
        <v>81266</v>
      </c>
      <c r="X43" s="5">
        <v>9850.5</v>
      </c>
      <c r="Y43" s="5">
        <v>59256</v>
      </c>
      <c r="Z43" s="5"/>
      <c r="AA43" s="5"/>
      <c r="AB43" s="5">
        <f t="shared" ref="AB43" si="56">SUM(B43:Y43)</f>
        <v>1526448</v>
      </c>
      <c r="AC43" s="5">
        <f t="shared" ref="AC43" si="57">ROUND(AB43*0.35,2)</f>
        <v>534256.80000000005</v>
      </c>
    </row>
    <row r="44" spans="1:29" ht="15" customHeight="1" x14ac:dyDescent="0.25">
      <c r="A44" s="13">
        <f t="shared" si="2"/>
        <v>45717</v>
      </c>
      <c r="B44" s="5">
        <v>236336.5</v>
      </c>
      <c r="C44" s="5">
        <v>-52427</v>
      </c>
      <c r="D44" s="5">
        <v>150300</v>
      </c>
      <c r="E44" s="5"/>
      <c r="F44" s="5">
        <v>31772</v>
      </c>
      <c r="G44" s="5">
        <v>68532</v>
      </c>
      <c r="H44" s="5">
        <v>9393</v>
      </c>
      <c r="I44" s="5"/>
      <c r="J44" s="5">
        <v>-31287</v>
      </c>
      <c r="K44" s="5">
        <v>100204.75</v>
      </c>
      <c r="L44" s="5">
        <v>71588</v>
      </c>
      <c r="M44" s="5">
        <v>0</v>
      </c>
      <c r="N44" s="5">
        <v>3178.75</v>
      </c>
      <c r="O44" s="5">
        <v>65401</v>
      </c>
      <c r="P44" s="5">
        <v>0</v>
      </c>
      <c r="Q44" s="5">
        <v>48059.75</v>
      </c>
      <c r="R44" s="5">
        <v>135660</v>
      </c>
      <c r="S44" s="5">
        <v>0</v>
      </c>
      <c r="T44" s="5"/>
      <c r="U44" s="5"/>
      <c r="V44" s="5"/>
      <c r="W44" s="5">
        <v>4499</v>
      </c>
      <c r="X44" s="5">
        <v>33016.5</v>
      </c>
      <c r="Y44" s="5">
        <v>64988.5</v>
      </c>
      <c r="Z44" s="5"/>
      <c r="AA44" s="5"/>
      <c r="AB44" s="5">
        <f t="shared" ref="AB44" si="58">SUM(B44:Y44)</f>
        <v>939215.75</v>
      </c>
      <c r="AC44" s="5">
        <f t="shared" ref="AC44" si="59">ROUND(AB44*0.35,2)</f>
        <v>328725.51</v>
      </c>
    </row>
    <row r="45" spans="1:29" ht="15" customHeight="1" x14ac:dyDescent="0.25">
      <c r="A45" s="13">
        <f t="shared" si="2"/>
        <v>45724</v>
      </c>
      <c r="B45" s="5">
        <v>290294</v>
      </c>
      <c r="C45" s="5">
        <v>221913</v>
      </c>
      <c r="D45" s="5">
        <v>83459</v>
      </c>
      <c r="E45" s="5"/>
      <c r="F45" s="5">
        <v>28685</v>
      </c>
      <c r="G45" s="5">
        <v>78958</v>
      </c>
      <c r="H45" s="5">
        <v>10766</v>
      </c>
      <c r="I45" s="5"/>
      <c r="J45" s="5">
        <v>437921</v>
      </c>
      <c r="K45" s="5">
        <v>72058</v>
      </c>
      <c r="L45" s="5">
        <v>53858</v>
      </c>
      <c r="M45" s="5">
        <v>0</v>
      </c>
      <c r="N45" s="5">
        <v>20779.75</v>
      </c>
      <c r="O45" s="5">
        <v>67088</v>
      </c>
      <c r="P45" s="5">
        <v>0</v>
      </c>
      <c r="Q45" s="5">
        <v>44330</v>
      </c>
      <c r="R45" s="5">
        <v>50455.5</v>
      </c>
      <c r="S45" s="5">
        <v>0</v>
      </c>
      <c r="T45" s="5"/>
      <c r="U45" s="5"/>
      <c r="V45" s="5"/>
      <c r="W45" s="5">
        <v>82666</v>
      </c>
      <c r="X45" s="5">
        <v>-16830</v>
      </c>
      <c r="Y45" s="5">
        <v>43334.5</v>
      </c>
      <c r="Z45" s="5"/>
      <c r="AA45" s="5"/>
      <c r="AB45" s="5">
        <f t="shared" ref="AB45" si="60">SUM(B45:Y45)</f>
        <v>1569735.75</v>
      </c>
      <c r="AC45" s="5">
        <f t="shared" ref="AC45" si="61">ROUND(AB45*0.35,2)</f>
        <v>549407.51</v>
      </c>
    </row>
    <row r="46" spans="1:29" ht="15" customHeight="1" x14ac:dyDescent="0.25">
      <c r="A46" s="13">
        <f t="shared" si="2"/>
        <v>45731</v>
      </c>
      <c r="B46" s="5">
        <v>289831</v>
      </c>
      <c r="C46" s="5">
        <v>134651.5</v>
      </c>
      <c r="D46" s="5">
        <v>19930</v>
      </c>
      <c r="E46" s="5"/>
      <c r="F46" s="5">
        <v>14106</v>
      </c>
      <c r="G46" s="5">
        <v>-1755</v>
      </c>
      <c r="H46" s="5">
        <v>7453</v>
      </c>
      <c r="I46" s="5"/>
      <c r="J46" s="5">
        <v>35769</v>
      </c>
      <c r="K46" s="5">
        <v>144672</v>
      </c>
      <c r="L46" s="5">
        <v>29739</v>
      </c>
      <c r="M46" s="5">
        <v>0</v>
      </c>
      <c r="N46" s="5">
        <v>30247.5</v>
      </c>
      <c r="O46" s="5">
        <v>68599</v>
      </c>
      <c r="P46" s="5">
        <v>0</v>
      </c>
      <c r="Q46" s="5">
        <v>34290.5</v>
      </c>
      <c r="R46" s="5">
        <v>100732</v>
      </c>
      <c r="S46" s="5">
        <v>0</v>
      </c>
      <c r="T46" s="5"/>
      <c r="U46" s="5"/>
      <c r="V46" s="5"/>
      <c r="W46" s="5">
        <v>56754</v>
      </c>
      <c r="X46" s="5">
        <v>44721.5</v>
      </c>
      <c r="Y46" s="5">
        <v>38836.5</v>
      </c>
      <c r="Z46" s="5"/>
      <c r="AA46" s="5"/>
      <c r="AB46" s="5">
        <f t="shared" ref="AB46" si="62">SUM(B46:Y46)</f>
        <v>1048577.5</v>
      </c>
      <c r="AC46" s="5">
        <f t="shared" ref="AC46" si="63">ROUND(AB46*0.35,2)</f>
        <v>367002.13</v>
      </c>
    </row>
    <row r="47" spans="1:29" ht="15" customHeight="1" x14ac:dyDescent="0.25">
      <c r="A47" s="13">
        <f t="shared" si="2"/>
        <v>45738</v>
      </c>
      <c r="B47" s="5">
        <v>332630.5</v>
      </c>
      <c r="C47" s="5">
        <v>128948.5</v>
      </c>
      <c r="D47" s="5">
        <v>36240</v>
      </c>
      <c r="E47" s="5"/>
      <c r="F47" s="5">
        <v>-196626</v>
      </c>
      <c r="G47" s="5">
        <v>74796</v>
      </c>
      <c r="H47" s="5">
        <v>3086</v>
      </c>
      <c r="I47" s="5"/>
      <c r="J47" s="5">
        <v>118268</v>
      </c>
      <c r="K47" s="5">
        <v>139416</v>
      </c>
      <c r="L47" s="5">
        <v>54715</v>
      </c>
      <c r="M47" s="5">
        <v>0</v>
      </c>
      <c r="N47" s="5">
        <v>19223.75</v>
      </c>
      <c r="O47" s="5">
        <v>72548</v>
      </c>
      <c r="P47" s="5">
        <v>0</v>
      </c>
      <c r="Q47" s="5">
        <v>34804</v>
      </c>
      <c r="R47" s="5">
        <v>160812.5</v>
      </c>
      <c r="S47" s="5">
        <v>0</v>
      </c>
      <c r="T47" s="5"/>
      <c r="U47" s="5"/>
      <c r="V47" s="5"/>
      <c r="W47" s="5">
        <v>90922</v>
      </c>
      <c r="X47" s="5">
        <v>30067.5</v>
      </c>
      <c r="Y47" s="5">
        <v>46525.5</v>
      </c>
      <c r="Z47" s="5"/>
      <c r="AA47" s="5"/>
      <c r="AB47" s="5">
        <f t="shared" ref="AB47" si="64">SUM(B47:Y47)</f>
        <v>1146377.25</v>
      </c>
      <c r="AC47" s="5">
        <f t="shared" ref="AC47" si="65">ROUND(AB47*0.35,2)</f>
        <v>401232.04</v>
      </c>
    </row>
    <row r="48" spans="1:29" ht="15" customHeight="1" x14ac:dyDescent="0.25">
      <c r="A48" s="13">
        <f t="shared" si="2"/>
        <v>45745</v>
      </c>
      <c r="B48" s="5">
        <v>372511.5</v>
      </c>
      <c r="C48" s="5">
        <v>46659</v>
      </c>
      <c r="D48" s="5">
        <v>38593</v>
      </c>
      <c r="E48" s="5"/>
      <c r="F48" s="5">
        <v>33501.5</v>
      </c>
      <c r="G48" s="5">
        <v>79335</v>
      </c>
      <c r="H48" s="5">
        <v>6137</v>
      </c>
      <c r="I48" s="5"/>
      <c r="J48" s="5">
        <v>249461</v>
      </c>
      <c r="K48" s="5">
        <v>62098.5</v>
      </c>
      <c r="L48" s="5">
        <v>82859</v>
      </c>
      <c r="M48" s="5">
        <v>0</v>
      </c>
      <c r="N48" s="5">
        <v>1814.5</v>
      </c>
      <c r="O48" s="5">
        <v>67961</v>
      </c>
      <c r="P48" s="5">
        <v>0</v>
      </c>
      <c r="Q48" s="5">
        <v>45708.25</v>
      </c>
      <c r="R48" s="5">
        <v>85510</v>
      </c>
      <c r="S48" s="5">
        <v>0</v>
      </c>
      <c r="T48" s="5"/>
      <c r="U48" s="5"/>
      <c r="V48" s="5"/>
      <c r="W48" s="5">
        <v>65301</v>
      </c>
      <c r="X48" s="5">
        <v>8279</v>
      </c>
      <c r="Y48" s="5">
        <v>66417.5</v>
      </c>
      <c r="Z48" s="5"/>
      <c r="AA48" s="5"/>
      <c r="AB48" s="5">
        <f t="shared" ref="AB48" si="66">SUM(B48:Y48)</f>
        <v>1312146.75</v>
      </c>
      <c r="AC48" s="5">
        <f t="shared" ref="AC48" si="67">ROUND(AB48*0.35,2)</f>
        <v>459251.36</v>
      </c>
    </row>
    <row r="49" spans="1:29" ht="15" customHeight="1" x14ac:dyDescent="0.25">
      <c r="A49" s="13">
        <f t="shared" si="2"/>
        <v>45752</v>
      </c>
      <c r="B49" s="5">
        <v>420376</v>
      </c>
      <c r="C49" s="5">
        <v>52701.5</v>
      </c>
      <c r="D49" s="5">
        <v>112687</v>
      </c>
      <c r="E49" s="5"/>
      <c r="F49" s="5">
        <v>31321.5</v>
      </c>
      <c r="G49" s="5">
        <v>46093</v>
      </c>
      <c r="H49" s="5">
        <v>2813</v>
      </c>
      <c r="I49" s="5"/>
      <c r="J49" s="5">
        <v>102020</v>
      </c>
      <c r="K49" s="5">
        <v>125884.25</v>
      </c>
      <c r="L49" s="5">
        <v>70820</v>
      </c>
      <c r="M49" s="5">
        <v>0</v>
      </c>
      <c r="N49" s="5">
        <v>17706</v>
      </c>
      <c r="O49" s="5">
        <v>62373</v>
      </c>
      <c r="P49" s="5">
        <v>0</v>
      </c>
      <c r="Q49" s="5">
        <v>44125</v>
      </c>
      <c r="R49" s="5">
        <v>111167.5</v>
      </c>
      <c r="S49" s="5">
        <v>0</v>
      </c>
      <c r="T49" s="5"/>
      <c r="U49" s="5"/>
      <c r="V49" s="5"/>
      <c r="W49" s="5">
        <v>-36572.5</v>
      </c>
      <c r="X49" s="5">
        <v>40015.5</v>
      </c>
      <c r="Y49" s="5">
        <v>36190</v>
      </c>
      <c r="Z49" s="5"/>
      <c r="AA49" s="5"/>
      <c r="AB49" s="5">
        <f t="shared" ref="AB49" si="68">SUM(B49:Y49)</f>
        <v>1239720.75</v>
      </c>
      <c r="AC49" s="5">
        <f t="shared" ref="AC49" si="69">ROUND(AB49*0.35,2)</f>
        <v>433902.26</v>
      </c>
    </row>
    <row r="50" spans="1:29" ht="15" customHeight="1" x14ac:dyDescent="0.25">
      <c r="A50" s="13">
        <f t="shared" si="2"/>
        <v>45759</v>
      </c>
      <c r="B50" s="5">
        <v>295785</v>
      </c>
      <c r="C50" s="5">
        <v>90519</v>
      </c>
      <c r="D50" s="5">
        <v>43198</v>
      </c>
      <c r="E50" s="5"/>
      <c r="F50" s="5">
        <v>23135</v>
      </c>
      <c r="G50" s="5">
        <v>59398</v>
      </c>
      <c r="H50" s="5">
        <v>1936</v>
      </c>
      <c r="I50" s="5"/>
      <c r="J50" s="5">
        <v>357907</v>
      </c>
      <c r="K50" s="5">
        <v>106746.75</v>
      </c>
      <c r="L50" s="5">
        <v>33466</v>
      </c>
      <c r="M50" s="5">
        <v>0</v>
      </c>
      <c r="N50" s="5">
        <v>19749.75</v>
      </c>
      <c r="O50" s="5">
        <v>69018</v>
      </c>
      <c r="P50" s="5">
        <v>0</v>
      </c>
      <c r="Q50" s="5">
        <v>59023.75</v>
      </c>
      <c r="R50" s="5">
        <v>113540</v>
      </c>
      <c r="S50" s="5">
        <v>0</v>
      </c>
      <c r="T50" s="5"/>
      <c r="U50" s="5"/>
      <c r="V50" s="5"/>
      <c r="W50" s="5">
        <v>36838.5</v>
      </c>
      <c r="X50" s="5">
        <v>36335</v>
      </c>
      <c r="Y50" s="5">
        <v>63787</v>
      </c>
      <c r="Z50" s="5">
        <v>0</v>
      </c>
      <c r="AA50" s="5">
        <v>0</v>
      </c>
      <c r="AB50" s="5">
        <f t="shared" ref="AB50:AB55" si="70">SUM(B50:AA50)</f>
        <v>1410382.75</v>
      </c>
      <c r="AC50" s="5">
        <f t="shared" ref="AC50" si="71">ROUND(AB50*0.35,2)</f>
        <v>493633.96</v>
      </c>
    </row>
    <row r="51" spans="1:29" ht="15" customHeight="1" x14ac:dyDescent="0.25">
      <c r="A51" s="13">
        <f t="shared" si="2"/>
        <v>45766</v>
      </c>
      <c r="B51" s="5">
        <v>284552</v>
      </c>
      <c r="C51" s="5">
        <v>99527</v>
      </c>
      <c r="D51" s="5">
        <v>70823</v>
      </c>
      <c r="E51" s="5"/>
      <c r="F51" s="5">
        <v>-8238</v>
      </c>
      <c r="G51" s="5">
        <v>-42557</v>
      </c>
      <c r="H51" s="5">
        <v>5758</v>
      </c>
      <c r="I51" s="5"/>
      <c r="J51" s="5">
        <v>238491</v>
      </c>
      <c r="K51" s="5">
        <v>124026</v>
      </c>
      <c r="L51" s="5">
        <v>68531</v>
      </c>
      <c r="M51" s="5">
        <v>0</v>
      </c>
      <c r="N51" s="5">
        <v>22879</v>
      </c>
      <c r="O51" s="5">
        <v>63922</v>
      </c>
      <c r="P51" s="5">
        <v>0</v>
      </c>
      <c r="Q51" s="5">
        <v>15333.5</v>
      </c>
      <c r="R51" s="5">
        <v>66670</v>
      </c>
      <c r="S51" s="5">
        <v>0</v>
      </c>
      <c r="T51" s="5"/>
      <c r="U51" s="5"/>
      <c r="V51" s="5"/>
      <c r="W51" s="5">
        <v>29429</v>
      </c>
      <c r="X51" s="5">
        <v>26779.5</v>
      </c>
      <c r="Y51" s="5">
        <v>97024.5</v>
      </c>
      <c r="Z51" s="5">
        <v>0</v>
      </c>
      <c r="AA51" s="5">
        <v>0</v>
      </c>
      <c r="AB51" s="5">
        <f t="shared" si="70"/>
        <v>1162950.5</v>
      </c>
      <c r="AC51" s="5">
        <f t="shared" ref="AC51" si="72">ROUND(AB51*0.35,2)</f>
        <v>407032.68</v>
      </c>
    </row>
    <row r="52" spans="1:29" ht="15" customHeight="1" x14ac:dyDescent="0.25">
      <c r="A52" s="13">
        <f t="shared" si="2"/>
        <v>45773</v>
      </c>
      <c r="B52" s="5">
        <v>356489</v>
      </c>
      <c r="C52" s="5">
        <v>-70958.5</v>
      </c>
      <c r="D52" s="5">
        <v>48515</v>
      </c>
      <c r="E52" s="5"/>
      <c r="F52" s="5">
        <v>33104</v>
      </c>
      <c r="G52" s="5">
        <v>70983</v>
      </c>
      <c r="H52" s="5">
        <v>7280</v>
      </c>
      <c r="I52" s="5"/>
      <c r="J52" s="5">
        <v>96162.5</v>
      </c>
      <c r="K52" s="5">
        <v>96480.25</v>
      </c>
      <c r="L52" s="5">
        <v>59387</v>
      </c>
      <c r="M52" s="5">
        <v>0</v>
      </c>
      <c r="N52" s="5">
        <v>17574.75</v>
      </c>
      <c r="O52" s="5">
        <v>65891</v>
      </c>
      <c r="P52" s="5">
        <v>0</v>
      </c>
      <c r="Q52" s="5">
        <v>25932</v>
      </c>
      <c r="R52" s="5">
        <v>111968</v>
      </c>
      <c r="S52" s="5">
        <v>0</v>
      </c>
      <c r="T52" s="5"/>
      <c r="U52" s="5"/>
      <c r="V52" s="5"/>
      <c r="W52" s="5">
        <v>55061</v>
      </c>
      <c r="X52" s="5">
        <v>28288</v>
      </c>
      <c r="Y52" s="5">
        <v>57736</v>
      </c>
      <c r="Z52" s="5">
        <v>0</v>
      </c>
      <c r="AA52" s="5">
        <v>0</v>
      </c>
      <c r="AB52" s="5">
        <f t="shared" si="70"/>
        <v>1059893</v>
      </c>
      <c r="AC52" s="5">
        <f t="shared" ref="AC52" si="73">ROUND(AB52*0.35,2)</f>
        <v>370962.55</v>
      </c>
    </row>
    <row r="53" spans="1:29" ht="15" customHeight="1" x14ac:dyDescent="0.25">
      <c r="A53" s="13">
        <f t="shared" si="2"/>
        <v>45780</v>
      </c>
      <c r="B53" s="5">
        <v>317420</v>
      </c>
      <c r="C53" s="5">
        <v>48883.5</v>
      </c>
      <c r="D53" s="5">
        <v>146546</v>
      </c>
      <c r="E53" s="5"/>
      <c r="F53" s="5">
        <v>3639</v>
      </c>
      <c r="G53" s="5">
        <v>-10069</v>
      </c>
      <c r="H53" s="5">
        <v>9397</v>
      </c>
      <c r="I53" s="5"/>
      <c r="J53" s="5">
        <v>-32142.75</v>
      </c>
      <c r="K53" s="5">
        <v>180464.5</v>
      </c>
      <c r="L53" s="5">
        <v>86501</v>
      </c>
      <c r="M53" s="5">
        <v>0</v>
      </c>
      <c r="N53" s="5">
        <v>29541.25</v>
      </c>
      <c r="O53" s="5">
        <v>64390</v>
      </c>
      <c r="P53" s="5">
        <v>0</v>
      </c>
      <c r="Q53" s="5">
        <v>45616.5</v>
      </c>
      <c r="R53" s="5">
        <v>136260.5</v>
      </c>
      <c r="S53" s="5">
        <v>0</v>
      </c>
      <c r="T53" s="5"/>
      <c r="U53" s="5"/>
      <c r="V53" s="5"/>
      <c r="W53" s="5">
        <v>46728</v>
      </c>
      <c r="X53" s="5">
        <v>37796</v>
      </c>
      <c r="Y53" s="5">
        <v>65032.5</v>
      </c>
      <c r="Z53" s="5">
        <v>0</v>
      </c>
      <c r="AA53" s="5">
        <v>0</v>
      </c>
      <c r="AB53" s="5">
        <f t="shared" si="70"/>
        <v>1176004</v>
      </c>
      <c r="AC53" s="5">
        <f t="shared" ref="AC53" si="74">ROUND(AB53*0.35,2)</f>
        <v>411601.4</v>
      </c>
    </row>
    <row r="54" spans="1:29" ht="15" customHeight="1" x14ac:dyDescent="0.25">
      <c r="A54" s="13">
        <f t="shared" si="2"/>
        <v>45787</v>
      </c>
      <c r="B54" s="5">
        <v>320068</v>
      </c>
      <c r="C54" s="5">
        <v>13331.5</v>
      </c>
      <c r="D54" s="5">
        <v>-3213</v>
      </c>
      <c r="E54" s="5"/>
      <c r="F54" s="5">
        <v>28901</v>
      </c>
      <c r="G54" s="5">
        <v>66708</v>
      </c>
      <c r="H54" s="5">
        <v>11542</v>
      </c>
      <c r="I54" s="5"/>
      <c r="J54" s="5">
        <v>186907.75</v>
      </c>
      <c r="K54" s="5">
        <v>87130</v>
      </c>
      <c r="L54" s="5">
        <v>47918</v>
      </c>
      <c r="M54" s="5">
        <v>0</v>
      </c>
      <c r="N54" s="5">
        <v>5418.75</v>
      </c>
      <c r="O54" s="5">
        <v>60148</v>
      </c>
      <c r="P54" s="5">
        <v>0</v>
      </c>
      <c r="Q54" s="5">
        <v>21816.25</v>
      </c>
      <c r="R54" s="5">
        <v>104717</v>
      </c>
      <c r="S54" s="5">
        <v>0</v>
      </c>
      <c r="T54" s="5"/>
      <c r="U54" s="5"/>
      <c r="V54" s="5"/>
      <c r="W54" s="5">
        <v>39854</v>
      </c>
      <c r="X54" s="5">
        <v>28219.5</v>
      </c>
      <c r="Y54" s="5">
        <v>43876</v>
      </c>
      <c r="Z54" s="5">
        <v>0</v>
      </c>
      <c r="AA54" s="5">
        <v>0</v>
      </c>
      <c r="AB54" s="5">
        <f t="shared" si="70"/>
        <v>1063342.75</v>
      </c>
      <c r="AC54" s="5">
        <f t="shared" ref="AC54" si="75">ROUND(AB54*0.35,2)</f>
        <v>372169.96</v>
      </c>
    </row>
    <row r="55" spans="1:29" ht="15" customHeight="1" x14ac:dyDescent="0.25">
      <c r="A55" s="13">
        <f t="shared" si="2"/>
        <v>45794</v>
      </c>
      <c r="B55" s="5">
        <v>372069.5</v>
      </c>
      <c r="C55" s="5">
        <v>67642.5</v>
      </c>
      <c r="D55" s="5">
        <v>186058</v>
      </c>
      <c r="E55" s="5"/>
      <c r="F55" s="5">
        <v>37941</v>
      </c>
      <c r="G55" s="5">
        <v>35756</v>
      </c>
      <c r="H55" s="5">
        <v>10658</v>
      </c>
      <c r="I55" s="5"/>
      <c r="J55" s="5">
        <v>-34303</v>
      </c>
      <c r="K55" s="5">
        <v>97207.75</v>
      </c>
      <c r="L55" s="5">
        <v>37130</v>
      </c>
      <c r="M55" s="5">
        <v>0</v>
      </c>
      <c r="N55" s="5">
        <v>21768.75</v>
      </c>
      <c r="O55" s="5">
        <v>59747</v>
      </c>
      <c r="P55" s="5">
        <v>0</v>
      </c>
      <c r="Q55" s="5">
        <v>60001</v>
      </c>
      <c r="R55" s="5">
        <v>115825</v>
      </c>
      <c r="S55" s="5">
        <v>0</v>
      </c>
      <c r="T55" s="5"/>
      <c r="U55" s="5"/>
      <c r="V55" s="5"/>
      <c r="W55" s="5">
        <v>74494</v>
      </c>
      <c r="X55" s="5">
        <v>-212</v>
      </c>
      <c r="Y55" s="5">
        <v>71012</v>
      </c>
      <c r="Z55" s="5">
        <v>0</v>
      </c>
      <c r="AA55" s="5">
        <v>0</v>
      </c>
      <c r="AB55" s="5">
        <f t="shared" si="70"/>
        <v>1212795.5</v>
      </c>
      <c r="AC55" s="5">
        <f t="shared" ref="AC55" si="76">ROUND(AB55*0.35,2)</f>
        <v>424478.43</v>
      </c>
    </row>
    <row r="56" spans="1:29" ht="15" customHeight="1" x14ac:dyDescent="0.25">
      <c r="A56" s="13">
        <f t="shared" si="2"/>
        <v>45801</v>
      </c>
      <c r="B56" s="5">
        <v>337560.5</v>
      </c>
      <c r="C56" s="5">
        <v>116206</v>
      </c>
      <c r="D56" s="5">
        <v>57534</v>
      </c>
      <c r="E56" s="5"/>
      <c r="F56" s="5">
        <v>18938</v>
      </c>
      <c r="G56" s="5">
        <v>69955</v>
      </c>
      <c r="H56" s="5">
        <v>13350</v>
      </c>
      <c r="I56" s="5"/>
      <c r="J56" s="5">
        <v>78779</v>
      </c>
      <c r="K56" s="5">
        <v>97642</v>
      </c>
      <c r="L56" s="5">
        <v>69129</v>
      </c>
      <c r="M56" s="5">
        <v>0</v>
      </c>
      <c r="N56" s="5">
        <v>25535.75</v>
      </c>
      <c r="O56" s="5">
        <v>65501</v>
      </c>
      <c r="P56" s="5">
        <v>0</v>
      </c>
      <c r="Q56" s="5">
        <v>45794</v>
      </c>
      <c r="R56" s="5">
        <v>44478</v>
      </c>
      <c r="S56" s="5">
        <v>0</v>
      </c>
      <c r="T56" s="5"/>
      <c r="U56" s="5"/>
      <c r="V56" s="5"/>
      <c r="W56" s="5">
        <v>31143</v>
      </c>
      <c r="X56" s="5">
        <v>24134</v>
      </c>
      <c r="Y56" s="5">
        <v>62526</v>
      </c>
      <c r="Z56" s="5">
        <v>0</v>
      </c>
      <c r="AA56" s="5">
        <v>0</v>
      </c>
      <c r="AB56" s="5">
        <f t="shared" ref="AB56" si="77">SUM(B56:AA56)</f>
        <v>1158205.25</v>
      </c>
      <c r="AC56" s="5">
        <f t="shared" ref="AC56" si="78">ROUND(AB56*0.35,2)</f>
        <v>405371.84</v>
      </c>
    </row>
    <row r="57" spans="1:29" ht="15" customHeight="1" x14ac:dyDescent="0.25">
      <c r="A57" s="13">
        <f t="shared" si="2"/>
        <v>45808</v>
      </c>
      <c r="B57" s="5">
        <v>329980.5</v>
      </c>
      <c r="C57" s="5">
        <v>153402</v>
      </c>
      <c r="D57" s="5">
        <v>151150</v>
      </c>
      <c r="E57" s="5"/>
      <c r="F57" s="5">
        <v>37811</v>
      </c>
      <c r="G57" s="5">
        <v>73343</v>
      </c>
      <c r="H57" s="5">
        <v>18595</v>
      </c>
      <c r="I57" s="5"/>
      <c r="J57" s="5">
        <v>214086</v>
      </c>
      <c r="K57" s="5">
        <v>120404.5</v>
      </c>
      <c r="L57" s="5">
        <v>49737</v>
      </c>
      <c r="M57" s="5">
        <v>0</v>
      </c>
      <c r="N57" s="5">
        <v>14654.5</v>
      </c>
      <c r="O57" s="5">
        <v>80801</v>
      </c>
      <c r="P57" s="5">
        <v>7920</v>
      </c>
      <c r="Q57" s="5">
        <v>72299</v>
      </c>
      <c r="R57" s="5">
        <v>110100.5</v>
      </c>
      <c r="S57" s="5">
        <v>0</v>
      </c>
      <c r="T57" s="5"/>
      <c r="U57" s="5"/>
      <c r="V57" s="5"/>
      <c r="W57" s="5">
        <v>35809</v>
      </c>
      <c r="X57" s="5">
        <v>33251.5</v>
      </c>
      <c r="Y57" s="5">
        <v>73253</v>
      </c>
      <c r="Z57" s="5">
        <v>0</v>
      </c>
      <c r="AA57" s="5">
        <v>0</v>
      </c>
      <c r="AB57" s="5">
        <f t="shared" ref="AB57" si="79">SUM(B57:AA57)</f>
        <v>1576597.5</v>
      </c>
      <c r="AC57" s="5">
        <f t="shared" ref="AC57" si="80">ROUND(AB57*0.35,2)</f>
        <v>551809.13</v>
      </c>
    </row>
    <row r="58" spans="1:29" ht="15" customHeight="1" x14ac:dyDescent="0.25">
      <c r="A58" s="13">
        <f t="shared" si="2"/>
        <v>45815</v>
      </c>
      <c r="B58" s="5">
        <v>344022</v>
      </c>
      <c r="C58" s="5">
        <v>-146689.5</v>
      </c>
      <c r="D58" s="5">
        <v>30311</v>
      </c>
      <c r="E58" s="5"/>
      <c r="F58" s="5">
        <v>19526</v>
      </c>
      <c r="G58" s="5">
        <v>32567</v>
      </c>
      <c r="H58" s="5">
        <v>8101</v>
      </c>
      <c r="I58" s="5"/>
      <c r="J58" s="5">
        <v>207445</v>
      </c>
      <c r="K58" s="5">
        <v>197124.75</v>
      </c>
      <c r="L58" s="5">
        <v>22887</v>
      </c>
      <c r="M58" s="5">
        <v>0</v>
      </c>
      <c r="N58" s="5">
        <v>15897.75</v>
      </c>
      <c r="O58" s="5">
        <v>62227</v>
      </c>
      <c r="P58" s="5">
        <v>0</v>
      </c>
      <c r="Q58" s="5">
        <v>40808</v>
      </c>
      <c r="R58" s="5">
        <v>119663.5</v>
      </c>
      <c r="S58" s="5">
        <v>0</v>
      </c>
      <c r="T58" s="5"/>
      <c r="U58" s="5"/>
      <c r="V58" s="5"/>
      <c r="W58" s="5">
        <v>34275</v>
      </c>
      <c r="X58" s="5">
        <v>22769</v>
      </c>
      <c r="Y58" s="5">
        <v>100655.5</v>
      </c>
      <c r="Z58" s="5">
        <v>0</v>
      </c>
      <c r="AA58" s="5">
        <v>0</v>
      </c>
      <c r="AB58" s="5">
        <f t="shared" ref="AB58" si="81">SUM(B58:AA58)</f>
        <v>1111590</v>
      </c>
      <c r="AC58" s="5">
        <f t="shared" ref="AC58" si="82">ROUND(AB58*0.35,2)</f>
        <v>389056.5</v>
      </c>
    </row>
    <row r="59" spans="1:29" ht="15" customHeight="1" x14ac:dyDescent="0.25">
      <c r="A59" s="13">
        <f t="shared" si="2"/>
        <v>45822</v>
      </c>
      <c r="B59" s="5">
        <v>267541.5</v>
      </c>
      <c r="C59" s="5">
        <v>123093.5</v>
      </c>
      <c r="D59" s="5">
        <v>48052</v>
      </c>
      <c r="E59" s="5"/>
      <c r="F59" s="5">
        <v>28585</v>
      </c>
      <c r="G59" s="5">
        <v>53075</v>
      </c>
      <c r="H59" s="5">
        <v>7175</v>
      </c>
      <c r="I59" s="5"/>
      <c r="J59" s="5">
        <v>17627</v>
      </c>
      <c r="K59" s="5">
        <v>85770</v>
      </c>
      <c r="L59" s="5">
        <v>49955</v>
      </c>
      <c r="M59" s="5">
        <v>0</v>
      </c>
      <c r="N59" s="5">
        <v>21172.5</v>
      </c>
      <c r="O59" s="5">
        <v>70291</v>
      </c>
      <c r="P59" s="5">
        <v>0</v>
      </c>
      <c r="Q59" s="5">
        <v>53547</v>
      </c>
      <c r="R59" s="5">
        <v>82474</v>
      </c>
      <c r="S59" s="5">
        <v>0</v>
      </c>
      <c r="T59" s="5"/>
      <c r="U59" s="5"/>
      <c r="V59" s="5"/>
      <c r="W59" s="5">
        <v>27871.5</v>
      </c>
      <c r="X59" s="5">
        <v>27292.5</v>
      </c>
      <c r="Y59" s="5">
        <v>27773.5</v>
      </c>
      <c r="Z59" s="5">
        <v>0</v>
      </c>
      <c r="AA59" s="5">
        <v>0</v>
      </c>
      <c r="AB59" s="5">
        <f t="shared" ref="AB59" si="83">SUM(B59:AA59)</f>
        <v>991296</v>
      </c>
      <c r="AC59" s="5">
        <f t="shared" ref="AC59" si="84">ROUND(AB59*0.35,2)</f>
        <v>346953.6</v>
      </c>
    </row>
    <row r="60" spans="1:29" ht="15" customHeight="1" x14ac:dyDescent="0.25">
      <c r="A60" s="13">
        <f t="shared" si="2"/>
        <v>45829</v>
      </c>
      <c r="B60" s="5">
        <v>271538.5</v>
      </c>
      <c r="C60" s="5">
        <v>167285</v>
      </c>
      <c r="D60" s="5">
        <v>110034</v>
      </c>
      <c r="E60" s="5"/>
      <c r="F60" s="5">
        <v>16770</v>
      </c>
      <c r="G60" s="5">
        <v>9890</v>
      </c>
      <c r="H60" s="5">
        <v>10012</v>
      </c>
      <c r="I60" s="5"/>
      <c r="J60" s="5">
        <v>249066</v>
      </c>
      <c r="K60" s="5">
        <v>173048</v>
      </c>
      <c r="L60" s="5">
        <v>58526</v>
      </c>
      <c r="M60" s="5">
        <v>0</v>
      </c>
      <c r="N60" s="5">
        <v>7742.5</v>
      </c>
      <c r="O60" s="5">
        <v>67007</v>
      </c>
      <c r="P60" s="5">
        <v>0</v>
      </c>
      <c r="Q60" s="5">
        <v>45552</v>
      </c>
      <c r="R60" s="5">
        <v>82984.5</v>
      </c>
      <c r="S60" s="5">
        <v>0</v>
      </c>
      <c r="T60" s="5"/>
      <c r="U60" s="5"/>
      <c r="V60" s="5"/>
      <c r="W60" s="5">
        <v>69572.5</v>
      </c>
      <c r="X60" s="5">
        <v>-15180</v>
      </c>
      <c r="Y60" s="5">
        <v>82178.5</v>
      </c>
      <c r="Z60" s="5">
        <v>0</v>
      </c>
      <c r="AA60" s="5">
        <v>0</v>
      </c>
      <c r="AB60" s="5">
        <f t="shared" ref="AB60" si="85">SUM(B60:AA60)</f>
        <v>1406026.5</v>
      </c>
      <c r="AC60" s="5">
        <f t="shared" ref="AC60" si="86">ROUND(AB60*0.35,2)</f>
        <v>492109.28</v>
      </c>
    </row>
    <row r="61" spans="1:29" ht="15" customHeight="1" x14ac:dyDescent="0.25">
      <c r="A61" s="13">
        <f t="shared" si="2"/>
        <v>45836</v>
      </c>
      <c r="B61" s="5">
        <v>302049.5</v>
      </c>
      <c r="C61" s="5">
        <v>122919.5</v>
      </c>
      <c r="D61" s="5">
        <v>110573</v>
      </c>
      <c r="E61" s="5"/>
      <c r="F61" s="5">
        <v>28824</v>
      </c>
      <c r="G61" s="5">
        <v>58230</v>
      </c>
      <c r="H61" s="5">
        <v>7796</v>
      </c>
      <c r="I61" s="5"/>
      <c r="J61" s="5">
        <v>230803</v>
      </c>
      <c r="K61" s="5">
        <v>67221</v>
      </c>
      <c r="L61" s="5">
        <v>22271</v>
      </c>
      <c r="M61" s="5">
        <v>0</v>
      </c>
      <c r="N61" s="5">
        <v>17031.75</v>
      </c>
      <c r="O61" s="5">
        <v>70130</v>
      </c>
      <c r="P61" s="5">
        <v>0</v>
      </c>
      <c r="Q61" s="5">
        <v>46905.5</v>
      </c>
      <c r="R61" s="5">
        <v>73826.5</v>
      </c>
      <c r="S61" s="5">
        <v>0</v>
      </c>
      <c r="T61" s="5"/>
      <c r="U61" s="5"/>
      <c r="V61" s="5"/>
      <c r="W61" s="5">
        <v>40791.5</v>
      </c>
      <c r="X61" s="5">
        <v>-21540.5</v>
      </c>
      <c r="Y61" s="5">
        <v>55696.5</v>
      </c>
      <c r="Z61" s="5">
        <v>0</v>
      </c>
      <c r="AA61" s="5">
        <v>0</v>
      </c>
      <c r="AB61" s="5">
        <f t="shared" ref="AB61" si="87">SUM(B61:AA61)</f>
        <v>1233528.25</v>
      </c>
      <c r="AC61" s="5">
        <f t="shared" ref="AC61" si="88">ROUND(AB61*0.35,2)</f>
        <v>431734.89</v>
      </c>
    </row>
    <row r="62" spans="1:29" ht="12" customHeight="1" x14ac:dyDescent="0.25">
      <c r="A62" s="11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</row>
    <row r="63" spans="1:29" ht="15" customHeight="1" thickBot="1" x14ac:dyDescent="0.3">
      <c r="B63" s="6">
        <f t="shared" ref="B63:AC63" si="89">SUM(B10:B62)</f>
        <v>15662002.5</v>
      </c>
      <c r="C63" s="6">
        <f t="shared" si="89"/>
        <v>4078956</v>
      </c>
      <c r="D63" s="6">
        <f t="shared" si="89"/>
        <v>4566223</v>
      </c>
      <c r="E63" s="6">
        <f t="shared" si="89"/>
        <v>0</v>
      </c>
      <c r="F63" s="6">
        <f t="shared" si="89"/>
        <v>1244724</v>
      </c>
      <c r="G63" s="6">
        <f t="shared" si="89"/>
        <v>2280066.5</v>
      </c>
      <c r="H63" s="6">
        <f t="shared" si="89"/>
        <v>419108</v>
      </c>
      <c r="I63" s="6">
        <f t="shared" si="89"/>
        <v>0</v>
      </c>
      <c r="J63" s="6">
        <f t="shared" si="89"/>
        <v>6549450.5499999998</v>
      </c>
      <c r="K63" s="6">
        <f t="shared" si="89"/>
        <v>5470656.5</v>
      </c>
      <c r="L63" s="6">
        <f t="shared" si="89"/>
        <v>2084435</v>
      </c>
      <c r="M63" s="6">
        <f t="shared" si="89"/>
        <v>302054</v>
      </c>
      <c r="N63" s="6">
        <f t="shared" si="89"/>
        <v>528352.5</v>
      </c>
      <c r="O63" s="6">
        <f t="shared" si="89"/>
        <v>3336326</v>
      </c>
      <c r="P63" s="6">
        <f t="shared" si="89"/>
        <v>30670</v>
      </c>
      <c r="Q63" s="6">
        <f t="shared" si="89"/>
        <v>2231928.2599999998</v>
      </c>
      <c r="R63" s="6">
        <f t="shared" si="89"/>
        <v>5003873.5</v>
      </c>
      <c r="S63" s="6">
        <f t="shared" si="89"/>
        <v>216184.75</v>
      </c>
      <c r="T63" s="6">
        <f t="shared" si="89"/>
        <v>0</v>
      </c>
      <c r="U63" s="6">
        <f t="shared" si="89"/>
        <v>0</v>
      </c>
      <c r="V63" s="6">
        <f t="shared" si="89"/>
        <v>0</v>
      </c>
      <c r="W63" s="6">
        <f t="shared" si="89"/>
        <v>2620626.5</v>
      </c>
      <c r="X63" s="6">
        <f t="shared" si="89"/>
        <v>685914</v>
      </c>
      <c r="Y63" s="6">
        <f t="shared" si="89"/>
        <v>2409690.5</v>
      </c>
      <c r="Z63" s="6"/>
      <c r="AA63" s="6"/>
      <c r="AB63" s="6">
        <f t="shared" si="89"/>
        <v>59721242.060000002</v>
      </c>
      <c r="AC63" s="6">
        <f t="shared" si="89"/>
        <v>20902434.760000002</v>
      </c>
    </row>
    <row r="64" spans="1:29" ht="15" customHeight="1" thickTop="1" x14ac:dyDescent="0.25"/>
    <row r="65" spans="1:1" ht="15" customHeight="1" x14ac:dyDescent="0.25">
      <c r="A65" s="10" t="s">
        <v>31</v>
      </c>
    </row>
  </sheetData>
  <mergeCells count="2">
    <mergeCell ref="A1:AC1"/>
    <mergeCell ref="A8:AC8"/>
  </mergeCells>
  <pageMargins left="0.25" right="0.25" top="0.25" bottom="0.25" header="0" footer="0"/>
  <pageSetup paperSize="5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Summary</vt:lpstr>
      <vt:lpstr>Mountaineer</vt:lpstr>
      <vt:lpstr>Wheeling</vt:lpstr>
      <vt:lpstr>Mardi Gras</vt:lpstr>
      <vt:lpstr>Charles Town</vt:lpstr>
      <vt:lpstr>'Charles Town'!Print_Area</vt:lpstr>
      <vt:lpstr>'Mardi Gras'!Print_Area</vt:lpstr>
      <vt:lpstr>Mountaineer!Print_Area</vt:lpstr>
      <vt:lpstr>Summary!Print_Area</vt:lpstr>
      <vt:lpstr>Wheeling!Print_Area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Mara Dawson</cp:lastModifiedBy>
  <cp:lastPrinted>2020-10-08T18:31:23Z</cp:lastPrinted>
  <dcterms:created xsi:type="dcterms:W3CDTF">2017-06-26T18:48:48Z</dcterms:created>
  <dcterms:modified xsi:type="dcterms:W3CDTF">2025-07-02T18:09:01Z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2024-08-28T15:11:24Z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cc9637ce-9b2d-4988-803c-c0cecc2b9d7a</vt:lpwstr>
  </property>
  <property fmtid="{D5CDD505-2E9C-101B-9397-08002B2CF9AE}" pid="7" name="MSIP_Label_defa4170-0d19-0005-0004-bc88714345d2_ActionId">
    <vt:lpwstr>0957d5be-175a-41ee-b482-377a87becc31</vt:lpwstr>
  </property>
  <property fmtid="{D5CDD505-2E9C-101B-9397-08002B2CF9AE}" pid="8" name="MSIP_Label_defa4170-0d19-0005-0004-bc88714345d2_ContentBits">
    <vt:lpwstr>0</vt:lpwstr>
  </property>
</Properties>
</file>