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471ECE06-B994-45B7-BA74-56240BDBCF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Town'!$A$1:$AF$120</definedName>
    <definedName name="_xlnm.Print_Area" localSheetId="3">'Mardi Gras'!$A$1:$AF$135</definedName>
    <definedName name="_xlnm.Print_Area" localSheetId="1">Mountaineer!$A$1:$AA$87</definedName>
    <definedName name="_xlnm.Print_Area" localSheetId="0">Summary!$A$1:$AA$41</definedName>
    <definedName name="_xlnm.Print_Area" localSheetId="2">Wheeling!$A$1:$AF$134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6" i="5" l="1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Z37" i="4"/>
  <c r="AA37" i="4" s="1"/>
  <c r="Z37" i="3"/>
  <c r="AA37" i="3" s="1"/>
  <c r="Z37" i="2"/>
  <c r="AA37" i="2" s="1"/>
  <c r="Z37" i="1"/>
  <c r="AA37" i="1" s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Z36" i="1"/>
  <c r="AA36" i="1" s="1"/>
  <c r="Z36" i="2"/>
  <c r="AA36" i="2" s="1"/>
  <c r="Z36" i="3"/>
  <c r="AA36" i="3" s="1"/>
  <c r="Z36" i="4"/>
  <c r="AA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Z35" i="4"/>
  <c r="AA35" i="4" s="1"/>
  <c r="Z35" i="3"/>
  <c r="AA35" i="3" s="1"/>
  <c r="Z35" i="2"/>
  <c r="AA35" i="2" s="1"/>
  <c r="Z35" i="1"/>
  <c r="AA35" i="1" s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Z34" i="4"/>
  <c r="AA34" i="4" s="1"/>
  <c r="Z34" i="3"/>
  <c r="AA34" i="3" s="1"/>
  <c r="Z34" i="2"/>
  <c r="AA34" i="2" s="1"/>
  <c r="Z34" i="1"/>
  <c r="AA34" i="1" s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Z33" i="4"/>
  <c r="AA33" i="4" s="1"/>
  <c r="Z33" i="3"/>
  <c r="AA33" i="3" s="1"/>
  <c r="Z33" i="2"/>
  <c r="AA33" i="2" s="1"/>
  <c r="Z33" i="1"/>
  <c r="AA33" i="1" s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Z32" i="4"/>
  <c r="AA32" i="4" s="1"/>
  <c r="Z32" i="3"/>
  <c r="AA32" i="3" s="1"/>
  <c r="Z32" i="2"/>
  <c r="AA32" i="2" s="1"/>
  <c r="Z32" i="1"/>
  <c r="AA32" i="1" s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Z31" i="4"/>
  <c r="AA31" i="4" s="1"/>
  <c r="Z31" i="3"/>
  <c r="AA31" i="3" s="1"/>
  <c r="Z31" i="2"/>
  <c r="AA31" i="2" s="1"/>
  <c r="Z31" i="1"/>
  <c r="AA31" i="1" s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Z30" i="4"/>
  <c r="AA30" i="4" s="1"/>
  <c r="Z30" i="3"/>
  <c r="AA30" i="3" s="1"/>
  <c r="Z30" i="2"/>
  <c r="AA30" i="2" s="1"/>
  <c r="Z30" i="1"/>
  <c r="AA30" i="1" s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Z29" i="4"/>
  <c r="AA29" i="4" s="1"/>
  <c r="Z29" i="3"/>
  <c r="AA29" i="3" s="1"/>
  <c r="Z29" i="2"/>
  <c r="AA29" i="2" s="1"/>
  <c r="Z29" i="1"/>
  <c r="AA29" i="1" s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Z28" i="4"/>
  <c r="AA28" i="4" s="1"/>
  <c r="Z28" i="3"/>
  <c r="AA28" i="3" s="1"/>
  <c r="Z28" i="2"/>
  <c r="AA28" i="2" s="1"/>
  <c r="Z28" i="1"/>
  <c r="AA28" i="1" s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Z27" i="4"/>
  <c r="AA27" i="4" s="1"/>
  <c r="Z27" i="3"/>
  <c r="AA27" i="3" s="1"/>
  <c r="Z27" i="2"/>
  <c r="AA27" i="2" s="1"/>
  <c r="Z27" i="1"/>
  <c r="AA27" i="1" s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Z26" i="4"/>
  <c r="AA26" i="4" s="1"/>
  <c r="Z26" i="3"/>
  <c r="AA26" i="3" s="1"/>
  <c r="Z26" i="2"/>
  <c r="AA26" i="2" s="1"/>
  <c r="Z26" i="1"/>
  <c r="AA26" i="1" s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Z25" i="4"/>
  <c r="AA25" i="4" s="1"/>
  <c r="Z25" i="3"/>
  <c r="AA25" i="3" s="1"/>
  <c r="Z25" i="2"/>
  <c r="AA25" i="2" s="1"/>
  <c r="Z25" i="1"/>
  <c r="AA25" i="1" s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Z24" i="4"/>
  <c r="AA24" i="4" s="1"/>
  <c r="Z24" i="3"/>
  <c r="AA24" i="3" s="1"/>
  <c r="Z24" i="2"/>
  <c r="AA24" i="2" s="1"/>
  <c r="Z24" i="1"/>
  <c r="AA24" i="1" s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Z23" i="4"/>
  <c r="AA23" i="4" s="1"/>
  <c r="Z23" i="3"/>
  <c r="AA23" i="3" s="1"/>
  <c r="Z23" i="2"/>
  <c r="AA23" i="2" s="1"/>
  <c r="Z23" i="1"/>
  <c r="AA23" i="1" s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Z22" i="4"/>
  <c r="AA22" i="4" s="1"/>
  <c r="Z22" i="3"/>
  <c r="AA22" i="3" s="1"/>
  <c r="Z22" i="2"/>
  <c r="AA22" i="2" s="1"/>
  <c r="Z22" i="1"/>
  <c r="AA22" i="1" s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Z21" i="4"/>
  <c r="AA21" i="4" s="1"/>
  <c r="Z21" i="3"/>
  <c r="AA21" i="3" s="1"/>
  <c r="Z21" i="2"/>
  <c r="AA21" i="2" s="1"/>
  <c r="Z21" i="1"/>
  <c r="AA21" i="1" s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Z20" i="4"/>
  <c r="AA20" i="4" s="1"/>
  <c r="Z20" i="3"/>
  <c r="AA20" i="3" s="1"/>
  <c r="Z20" i="2"/>
  <c r="AA20" i="2" s="1"/>
  <c r="Z20" i="1"/>
  <c r="AA20" i="1" s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Z19" i="4"/>
  <c r="AA19" i="4" s="1"/>
  <c r="Z19" i="3"/>
  <c r="AA19" i="3" s="1"/>
  <c r="Z19" i="2"/>
  <c r="AA19" i="2" s="1"/>
  <c r="Z19" i="1"/>
  <c r="AA19" i="1" s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8" i="4"/>
  <c r="AA18" i="4" s="1"/>
  <c r="Z18" i="3"/>
  <c r="AA18" i="3" s="1"/>
  <c r="Z18" i="2"/>
  <c r="AA18" i="2" s="1"/>
  <c r="Z18" i="1"/>
  <c r="AA18" i="1" s="1"/>
  <c r="Z16" i="2"/>
  <c r="AA16" i="2" s="1"/>
  <c r="Z11" i="2"/>
  <c r="Z12" i="2"/>
  <c r="Z13" i="2"/>
  <c r="Z14" i="2"/>
  <c r="Z15" i="2"/>
  <c r="Z17" i="2"/>
  <c r="AA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Z17" i="4"/>
  <c r="AA17" i="4" s="1"/>
  <c r="Z17" i="3"/>
  <c r="AA17" i="3" s="1"/>
  <c r="Z17" i="1"/>
  <c r="AA17" i="1" s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Z16" i="4"/>
  <c r="AA16" i="4" s="1"/>
  <c r="Z16" i="3"/>
  <c r="AA16" i="3" s="1"/>
  <c r="Z16" i="1"/>
  <c r="AA16" i="1" s="1"/>
  <c r="AA36" i="5" l="1"/>
  <c r="Z36" i="5"/>
  <c r="AA35" i="5"/>
  <c r="Z35" i="5"/>
  <c r="AA34" i="5"/>
  <c r="Z34" i="5"/>
  <c r="AA33" i="5"/>
  <c r="Z33" i="5"/>
  <c r="AA32" i="5"/>
  <c r="Z32" i="5"/>
  <c r="AA31" i="5"/>
  <c r="Z31" i="5"/>
  <c r="AA30" i="5"/>
  <c r="Z30" i="5"/>
  <c r="AA29" i="5"/>
  <c r="Z29" i="5"/>
  <c r="AA28" i="5"/>
  <c r="Z28" i="5"/>
  <c r="AA27" i="5"/>
  <c r="Z27" i="5"/>
  <c r="AA26" i="5"/>
  <c r="Z26" i="5"/>
  <c r="AA25" i="5"/>
  <c r="Z25" i="5"/>
  <c r="AA24" i="5"/>
  <c r="Z24" i="5"/>
  <c r="AA23" i="5"/>
  <c r="Z23" i="5"/>
  <c r="AA22" i="5"/>
  <c r="Z22" i="5"/>
  <c r="AA21" i="5"/>
  <c r="Z21" i="5"/>
  <c r="AA20" i="5"/>
  <c r="Z20" i="5"/>
  <c r="AA19" i="5"/>
  <c r="Z19" i="5"/>
  <c r="AA18" i="5"/>
  <c r="Z18" i="5"/>
  <c r="AA17" i="5"/>
  <c r="Z17" i="5"/>
  <c r="AA16" i="5"/>
  <c r="Z16" i="5"/>
  <c r="AA15" i="5"/>
  <c r="Z15" i="5"/>
  <c r="B39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Z15" i="4"/>
  <c r="AA15" i="4" s="1"/>
  <c r="Z15" i="3"/>
  <c r="AA15" i="3" s="1"/>
  <c r="AA15" i="2"/>
  <c r="Z15" i="1"/>
  <c r="AA15" i="1" s="1"/>
  <c r="AA14" i="5" l="1"/>
  <c r="Z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Z14" i="4"/>
  <c r="AA14" i="4" s="1"/>
  <c r="Z14" i="3"/>
  <c r="AA14" i="3" s="1"/>
  <c r="AA14" i="2"/>
  <c r="Z14" i="1"/>
  <c r="AA14" i="1" s="1"/>
  <c r="AA13" i="5" l="1"/>
  <c r="Z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Z13" i="4"/>
  <c r="AA13" i="4" s="1"/>
  <c r="Z13" i="3"/>
  <c r="AA13" i="3" s="1"/>
  <c r="AA13" i="2"/>
  <c r="Z13" i="1"/>
  <c r="AA13" i="1" s="1"/>
  <c r="AA12" i="5" l="1"/>
  <c r="Z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Z12" i="4"/>
  <c r="AA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Z12" i="3"/>
  <c r="AA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A12" i="2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Z12" i="1"/>
  <c r="AA12" i="1" s="1"/>
  <c r="AA11" i="5" l="1"/>
  <c r="Z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Z11" i="4"/>
  <c r="AA11" i="4" s="1"/>
  <c r="Z11" i="3"/>
  <c r="AA11" i="3" s="1"/>
  <c r="AA11" i="2"/>
  <c r="Z11" i="1"/>
  <c r="Z10" i="5" l="1"/>
  <c r="AA11" i="1"/>
  <c r="AA10" i="5" s="1"/>
  <c r="Z10" i="4"/>
  <c r="AA10" i="4" s="1"/>
  <c r="Z10" i="3"/>
  <c r="AA10" i="3" s="1"/>
  <c r="Z10" i="2" l="1"/>
  <c r="AA10" i="2" s="1"/>
  <c r="Z10" i="1" l="1"/>
  <c r="AA10" i="1" s="1"/>
  <c r="Z4" i="1" l="1"/>
  <c r="Z4" i="2"/>
  <c r="Z4" i="3"/>
  <c r="Z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9" i="5"/>
  <c r="A10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10" i="2"/>
  <c r="A10" i="3"/>
  <c r="AA39" i="3" l="1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U39" i="4" l="1"/>
  <c r="U38" i="5" l="1"/>
  <c r="D39" i="4"/>
  <c r="D38" i="5" s="1"/>
  <c r="G39" i="4"/>
  <c r="G38" i="5" s="1"/>
  <c r="F39" i="4"/>
  <c r="F38" i="5" s="1"/>
  <c r="V39" i="4"/>
  <c r="V38" i="5" s="1"/>
  <c r="Z39" i="4"/>
  <c r="Z38" i="5" s="1"/>
  <c r="S39" i="4" l="1"/>
  <c r="S38" i="5" s="1"/>
  <c r="B9" i="5" l="1"/>
  <c r="Y39" i="4"/>
  <c r="Y38" i="5" s="1"/>
  <c r="X39" i="4" l="1"/>
  <c r="X38" i="5" s="1"/>
  <c r="AA39" i="4"/>
  <c r="AA38" i="5" s="1"/>
  <c r="L39" i="4" l="1"/>
  <c r="L38" i="5" s="1"/>
  <c r="W39" i="4" l="1"/>
  <c r="W38" i="5" s="1"/>
  <c r="T39" i="4"/>
  <c r="T38" i="5" s="1"/>
  <c r="R39" i="4"/>
  <c r="R38" i="5" s="1"/>
  <c r="Q39" i="4"/>
  <c r="Q38" i="5" s="1"/>
  <c r="P39" i="4"/>
  <c r="P38" i="5" s="1"/>
  <c r="O39" i="4"/>
  <c r="O38" i="5" s="1"/>
  <c r="N39" i="4"/>
  <c r="N38" i="5" s="1"/>
  <c r="M39" i="4"/>
  <c r="M38" i="5" s="1"/>
  <c r="K39" i="4"/>
  <c r="K38" i="5" s="1"/>
  <c r="J39" i="4"/>
  <c r="J38" i="5" s="1"/>
  <c r="I39" i="4"/>
  <c r="I38" i="5" s="1"/>
  <c r="H39" i="4"/>
  <c r="H38" i="5" s="1"/>
  <c r="E39" i="4"/>
  <c r="E38" i="5" s="1"/>
  <c r="C39" i="4"/>
  <c r="C38" i="5" s="1"/>
  <c r="B39" i="4"/>
  <c r="B38" i="5" s="1"/>
</calcChain>
</file>

<file path=xl/sharedStrings.xml><?xml version="1.0" encoding="utf-8"?>
<sst xmlns="http://schemas.openxmlformats.org/spreadsheetml/2006/main" count="152" uniqueCount="37">
  <si>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</si>
  <si>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</si>
  <si>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</si>
  <si>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</si>
  <si>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</si>
  <si>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</si>
  <si>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</si>
  <si>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</si>
  <si>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</si>
  <si>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</si>
  <si>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</si>
  <si>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</si>
  <si>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</si>
  <si>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</si>
  <si>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</si>
  <si>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</si>
  <si>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</si>
  <si>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</si>
  <si>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</si>
  <si>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</si>
  <si>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</si>
  <si>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</si>
  <si>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</si>
  <si>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</si>
  <si>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</si>
  <si>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</si>
  <si>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</si>
  <si>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</si>
  <si>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</si>
  <si>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</si>
  <si>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</si>
  <si>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</si>
  <si>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</si>
  <si>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</si>
  <si>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</si>
  <si>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</si>
  <si>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FISCAL YEAR TO DATE AS OF JANUARY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</si>
</sst>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0"/>
  <sheetViews>
    <sheetView tabSelected="1" zoomScaleNormal="100" workbookViewId="0">
      <pane ySplit="7" topLeftCell="A14" activePane="bottomLeft" state="frozen"/>
      <selection pane="bottomLeft" activeCell="A37" sqref="A37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6" width="12.5703125" style="2" bestFit="1" customWidth="1"/>
    <col min="7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2" width="12.5703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5.28515625" style="2" bestFit="1" customWidth="1"/>
    <col min="28" max="16384" width="10.7109375" style="2"/>
  </cols>
  <sheetData>
    <row r="1" spans="1:27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s="1" customFormat="1" ht="15" customHeight="1" x14ac:dyDescent="0.25">
      <c r="A3" s="17" t="s">
        <v>36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s="1" customFormat="1" ht="15" customHeight="1" x14ac:dyDescent="0.25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18</v>
      </c>
      <c r="AA7" s="9" t="s">
        <v>20</v>
      </c>
    </row>
    <row r="8" spans="1:27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1346130.75</v>
      </c>
      <c r="AA9" s="5">
        <f>SUM('Mountaineer:Charles Town'!AA10)</f>
        <v>471145.75</v>
      </c>
    </row>
    <row r="10" spans="1:27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1668739.02</v>
      </c>
      <c r="AA10" s="5">
        <f>SUM('Mountaineer:Charles Town'!AA11)</f>
        <v>584058.66</v>
      </c>
    </row>
    <row r="11" spans="1:27" ht="15" customHeight="1" x14ac:dyDescent="0.25">
      <c r="A11" s="12">
        <f t="shared" ref="A11:A36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1593093.6199999999</v>
      </c>
      <c r="AA11" s="5">
        <f>SUM('Mountaineer:Charles Town'!AA12)</f>
        <v>557582.77</v>
      </c>
    </row>
    <row r="12" spans="1:27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1575813.3599999999</v>
      </c>
      <c r="AA12" s="5">
        <f>SUM('Mountaineer:Charles Town'!AA13)</f>
        <v>551534.67999999993</v>
      </c>
    </row>
    <row r="13" spans="1:27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1572782.47</v>
      </c>
      <c r="AA13" s="5">
        <f>SUM('Mountaineer:Charles Town'!AA14)</f>
        <v>550473.87</v>
      </c>
    </row>
    <row r="14" spans="1:27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1806318.57</v>
      </c>
      <c r="AA14" s="5">
        <f>SUM('Mountaineer:Charles Town'!AA15)</f>
        <v>632211.51</v>
      </c>
    </row>
    <row r="15" spans="1:27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1599209.78</v>
      </c>
      <c r="AA15" s="5">
        <f>SUM('Mountaineer:Charles Town'!AA16)</f>
        <v>559723.42999999993</v>
      </c>
    </row>
    <row r="16" spans="1:27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1832219.77</v>
      </c>
      <c r="AA16" s="5">
        <f>SUM('Mountaineer:Charles Town'!AA17)</f>
        <v>641276.91999999993</v>
      </c>
    </row>
    <row r="17" spans="1:27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2047078.95</v>
      </c>
      <c r="AA17" s="5">
        <f>SUM('Mountaineer:Charles Town'!AA18)</f>
        <v>716477.63</v>
      </c>
    </row>
    <row r="18" spans="1:27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1608854.38</v>
      </c>
      <c r="AA18" s="5">
        <f>SUM('Mountaineer:Charles Town'!AA19)</f>
        <v>563099.04</v>
      </c>
    </row>
    <row r="19" spans="1:27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1662398.1600000001</v>
      </c>
      <c r="AA19" s="5">
        <f>SUM('Mountaineer:Charles Town'!AA20)</f>
        <v>581839.35</v>
      </c>
    </row>
    <row r="20" spans="1:27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2065530.6</v>
      </c>
      <c r="AA20" s="5">
        <f>SUM('Mountaineer:Charles Town'!AA21)</f>
        <v>722935.71</v>
      </c>
    </row>
    <row r="21" spans="1:27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1618064.49</v>
      </c>
      <c r="AA21" s="5">
        <f>SUM('Mountaineer:Charles Town'!AA22)</f>
        <v>566322.57000000007</v>
      </c>
    </row>
    <row r="22" spans="1:27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2040746.94</v>
      </c>
      <c r="AA22" s="5">
        <f>SUM('Mountaineer:Charles Town'!AA23)</f>
        <v>714261.42999999993</v>
      </c>
    </row>
    <row r="23" spans="1:27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1267327.54</v>
      </c>
      <c r="AA23" s="5">
        <f>SUM('Mountaineer:Charles Town'!AA24)</f>
        <v>443564.64</v>
      </c>
    </row>
    <row r="24" spans="1:27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1525178.57</v>
      </c>
      <c r="AA24" s="5">
        <f>SUM('Mountaineer:Charles Town'!AA25)</f>
        <v>533812.49</v>
      </c>
    </row>
    <row r="25" spans="1:27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1810136.45</v>
      </c>
      <c r="AA25" s="5">
        <f>SUM('Mountaineer:Charles Town'!AA26)</f>
        <v>633547.76</v>
      </c>
    </row>
    <row r="26" spans="1:27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1926180.0099999998</v>
      </c>
      <c r="AA26" s="5">
        <f>SUM('Mountaineer:Charles Town'!AA27)</f>
        <v>674163.02</v>
      </c>
    </row>
    <row r="27" spans="1:27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1859054.03</v>
      </c>
      <c r="AA27" s="5">
        <f>SUM('Mountaineer:Charles Town'!AA28)</f>
        <v>650668.91</v>
      </c>
    </row>
    <row r="28" spans="1:27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1840038.01</v>
      </c>
      <c r="AA28" s="5">
        <f>SUM('Mountaineer:Charles Town'!AA29)</f>
        <v>644013.31000000006</v>
      </c>
    </row>
    <row r="29" spans="1:27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1580022.75</v>
      </c>
      <c r="AA29" s="5">
        <f>SUM('Mountaineer:Charles Town'!AA30)</f>
        <v>553007.97</v>
      </c>
    </row>
    <row r="30" spans="1:27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2057046.72</v>
      </c>
      <c r="AA30" s="5">
        <f>SUM('Mountaineer:Charles Town'!AA31)</f>
        <v>719966.35</v>
      </c>
    </row>
    <row r="31" spans="1:27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1709829.04</v>
      </c>
      <c r="AA31" s="5">
        <f>SUM('Mountaineer:Charles Town'!AA32)</f>
        <v>598440.17999999993</v>
      </c>
    </row>
    <row r="32" spans="1:27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1947040.77</v>
      </c>
      <c r="AA32" s="5">
        <f>SUM('Mountaineer:Charles Town'!AA33)</f>
        <v>681464.27</v>
      </c>
    </row>
    <row r="33" spans="1:27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1434685.04</v>
      </c>
      <c r="AA33" s="5">
        <f>SUM('Mountaineer:Charles Town'!AA34)</f>
        <v>502139.76999999996</v>
      </c>
    </row>
    <row r="34" spans="1:27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1998939.61</v>
      </c>
      <c r="AA34" s="5">
        <f>SUM('Mountaineer:Charles Town'!AA35)</f>
        <v>699628.87</v>
      </c>
    </row>
    <row r="35" spans="1:27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1846064.04</v>
      </c>
      <c r="AA35" s="5">
        <f>SUM('Mountaineer:Charles Town'!AA36)</f>
        <v>646122.41</v>
      </c>
    </row>
    <row r="36" spans="1:27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861185.57000000007</v>
      </c>
      <c r="AA36" s="5">
        <f>SUM('Mountaineer:Charles Town'!AA37)</f>
        <v>301414.95</v>
      </c>
    </row>
    <row r="37" spans="1:27" x14ac:dyDescent="0.25">
      <c r="A37" s="11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15" customHeight="1" thickBot="1" x14ac:dyDescent="0.3">
      <c r="B38" s="6">
        <f t="shared" ref="B38:AA38" si="1">SUM(B9:B37)</f>
        <v>14513880.840000002</v>
      </c>
      <c r="C38" s="6">
        <f t="shared" si="1"/>
        <v>2114833</v>
      </c>
      <c r="D38" s="6">
        <f t="shared" si="1"/>
        <v>4274391</v>
      </c>
      <c r="E38" s="6">
        <f t="shared" si="1"/>
        <v>724148.5</v>
      </c>
      <c r="F38" s="6">
        <f t="shared" si="1"/>
        <v>791887</v>
      </c>
      <c r="G38" s="6">
        <f t="shared" si="1"/>
        <v>1232503</v>
      </c>
      <c r="H38" s="6">
        <f t="shared" si="1"/>
        <v>415849</v>
      </c>
      <c r="I38" s="6">
        <f t="shared" si="1"/>
        <v>1012919</v>
      </c>
      <c r="J38" s="6">
        <f t="shared" si="1"/>
        <v>2630533.5</v>
      </c>
      <c r="K38" s="6">
        <f t="shared" si="1"/>
        <v>4704761.5</v>
      </c>
      <c r="L38" s="6">
        <f t="shared" si="1"/>
        <v>1273337</v>
      </c>
      <c r="M38" s="6">
        <f t="shared" si="1"/>
        <v>302054</v>
      </c>
      <c r="N38" s="6">
        <f t="shared" si="1"/>
        <v>76472</v>
      </c>
      <c r="O38" s="6">
        <f t="shared" si="1"/>
        <v>2447669</v>
      </c>
      <c r="P38" s="6">
        <f t="shared" si="1"/>
        <v>26320</v>
      </c>
      <c r="Q38" s="6">
        <f t="shared" si="1"/>
        <v>1275671.76</v>
      </c>
      <c r="R38" s="6">
        <f t="shared" si="1"/>
        <v>5245651.75</v>
      </c>
      <c r="S38" s="6">
        <f t="shared" si="1"/>
        <v>391076.5</v>
      </c>
      <c r="T38" s="6">
        <f t="shared" si="1"/>
        <v>415972.16000000003</v>
      </c>
      <c r="U38" s="6">
        <f t="shared" si="1"/>
        <v>267202</v>
      </c>
      <c r="V38" s="6">
        <f t="shared" si="1"/>
        <v>537203</v>
      </c>
      <c r="W38" s="6">
        <f t="shared" si="1"/>
        <v>1792987.5</v>
      </c>
      <c r="X38" s="6">
        <f t="shared" si="1"/>
        <v>183990.5</v>
      </c>
      <c r="Y38" s="6">
        <f t="shared" si="1"/>
        <v>1048395.5</v>
      </c>
      <c r="Z38" s="6">
        <f t="shared" si="1"/>
        <v>47699709.009999998</v>
      </c>
      <c r="AA38" s="6">
        <f t="shared" si="1"/>
        <v>16694898.219999999</v>
      </c>
    </row>
    <row r="39" spans="1:27" ht="15" customHeight="1" thickTop="1" x14ac:dyDescent="0.25"/>
    <row r="40" spans="1:27" ht="15" customHeight="1" x14ac:dyDescent="0.25">
      <c r="A40" s="10" t="s">
        <v>31</v>
      </c>
    </row>
  </sheetData>
  <mergeCells count="4">
    <mergeCell ref="A1:AA1"/>
    <mergeCell ref="A2:AA2"/>
    <mergeCell ref="A3:AA3"/>
    <mergeCell ref="A4:AA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1"/>
  <sheetViews>
    <sheetView zoomScaleNormal="100" workbookViewId="0">
      <pane ySplit="7" topLeftCell="A14" activePane="bottomLeft" state="frozen"/>
      <selection activeCell="P43" sqref="P43"/>
      <selection pane="bottomLeft" activeCell="A38" sqref="A3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5" width="13.7109375" style="2" hidden="1" customWidth="1"/>
    <col min="26" max="26" width="15.140625" style="2" customWidth="1"/>
    <col min="27" max="27" width="15.28515625" style="2" customWidth="1"/>
    <col min="28" max="16384" width="10.7109375" style="2"/>
  </cols>
  <sheetData>
    <row r="1" spans="1:27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Z4" s="15">
        <f>SUM(B4:Y4)</f>
        <v>26</v>
      </c>
    </row>
    <row r="6" spans="1:27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>
        <v>10138697.75</v>
      </c>
      <c r="AA6" s="5">
        <v>3548544.28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>
        <f t="shared" ref="Z10:Z15" si="0">SUM(B10:Y10)</f>
        <v>177988.25</v>
      </c>
      <c r="AA10" s="5">
        <f>ROUND(Z10*0.35,2)-0.01</f>
        <v>62295.88</v>
      </c>
    </row>
    <row r="11" spans="1:27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>
        <f t="shared" si="0"/>
        <v>255294.5</v>
      </c>
      <c r="AA11" s="5">
        <f t="shared" ref="AA11:AA16" si="1">ROUND(Z11*0.35,2)</f>
        <v>89353.08</v>
      </c>
    </row>
    <row r="12" spans="1:27" ht="15" customHeight="1" x14ac:dyDescent="0.25">
      <c r="A12" s="13">
        <f t="shared" ref="A12:A37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>
        <f t="shared" si="0"/>
        <v>128871.25</v>
      </c>
      <c r="AA12" s="5">
        <f t="shared" si="1"/>
        <v>45104.94</v>
      </c>
    </row>
    <row r="13" spans="1:27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>
        <f t="shared" si="0"/>
        <v>187251.5</v>
      </c>
      <c r="AA13" s="5">
        <f t="shared" si="1"/>
        <v>65538.03</v>
      </c>
    </row>
    <row r="14" spans="1:27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>
        <f t="shared" si="0"/>
        <v>247882</v>
      </c>
      <c r="AA14" s="5">
        <f t="shared" si="1"/>
        <v>86758.7</v>
      </c>
    </row>
    <row r="15" spans="1:27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>
        <f t="shared" si="0"/>
        <v>255209.5</v>
      </c>
      <c r="AA15" s="5">
        <f t="shared" si="1"/>
        <v>89323.33</v>
      </c>
    </row>
    <row r="16" spans="1:27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>
        <f t="shared" ref="Z16" si="3">SUM(B16:Y16)</f>
        <v>148742.25</v>
      </c>
      <c r="AA16" s="5">
        <f t="shared" si="1"/>
        <v>52059.79</v>
      </c>
    </row>
    <row r="17" spans="1:27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>
        <f t="shared" ref="Z17" si="4">SUM(B17:Y17)</f>
        <v>186752</v>
      </c>
      <c r="AA17" s="5">
        <f t="shared" ref="AA17" si="5">ROUND(Z17*0.35,2)</f>
        <v>65363.199999999997</v>
      </c>
    </row>
    <row r="18" spans="1:27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>
        <f t="shared" ref="Z18" si="6">SUM(B18:Y18)</f>
        <v>228094.25</v>
      </c>
      <c r="AA18" s="5">
        <f t="shared" ref="AA18" si="7">ROUND(Z18*0.35,2)</f>
        <v>79832.990000000005</v>
      </c>
    </row>
    <row r="19" spans="1:27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>
        <f t="shared" ref="Z19" si="8">SUM(B19:Y19)</f>
        <v>198733.5</v>
      </c>
      <c r="AA19" s="5">
        <f t="shared" ref="AA19" si="9">ROUND(Z19*0.35,2)</f>
        <v>69556.73</v>
      </c>
    </row>
    <row r="20" spans="1:27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>
        <f t="shared" ref="Z20" si="10">SUM(B20:Y20)</f>
        <v>131767.25</v>
      </c>
      <c r="AA20" s="5">
        <f t="shared" ref="AA20" si="11">ROUND(Z20*0.35,2)</f>
        <v>46118.54</v>
      </c>
    </row>
    <row r="21" spans="1:27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>
        <f t="shared" ref="Z21" si="12">SUM(B21:Y21)</f>
        <v>213520.75</v>
      </c>
      <c r="AA21" s="5">
        <f t="shared" ref="AA21" si="13">ROUND(Z21*0.35,2)</f>
        <v>74732.259999999995</v>
      </c>
    </row>
    <row r="22" spans="1:27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>
        <f t="shared" ref="Z22" si="14">SUM(B22:Y22)</f>
        <v>228378</v>
      </c>
      <c r="AA22" s="5">
        <f t="shared" ref="AA22" si="15">ROUND(Z22*0.35,2)</f>
        <v>79932.3</v>
      </c>
    </row>
    <row r="23" spans="1:27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>
        <f t="shared" ref="Z23" si="16">SUM(B23:Y23)</f>
        <v>249027</v>
      </c>
      <c r="AA23" s="5">
        <f t="shared" ref="AA23" si="17">ROUND(Z23*0.35,2)</f>
        <v>87159.45</v>
      </c>
    </row>
    <row r="24" spans="1:27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>
        <f t="shared" ref="Z24" si="18">SUM(B24:Y24)</f>
        <v>171017</v>
      </c>
      <c r="AA24" s="5">
        <f t="shared" ref="AA24" si="19">ROUND(Z24*0.35,2)</f>
        <v>59855.95</v>
      </c>
    </row>
    <row r="25" spans="1:27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>
        <f t="shared" ref="Z25" si="20">SUM(B25:Y25)</f>
        <v>237653.75</v>
      </c>
      <c r="AA25" s="5">
        <f t="shared" ref="AA25" si="21">ROUND(Z25*0.35,2)</f>
        <v>83178.81</v>
      </c>
    </row>
    <row r="26" spans="1:27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>
        <f t="shared" ref="Z26" si="22">SUM(B26:Y26)</f>
        <v>152583.25</v>
      </c>
      <c r="AA26" s="5">
        <f t="shared" ref="AA26" si="23">ROUND(Z26*0.35,2)</f>
        <v>53404.14</v>
      </c>
    </row>
    <row r="27" spans="1:27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>
        <f t="shared" ref="Z27" si="24">SUM(B27:Y27)</f>
        <v>180016.25</v>
      </c>
      <c r="AA27" s="5">
        <f t="shared" ref="AA27" si="25">ROUND(Z27*0.35,2)</f>
        <v>63005.69</v>
      </c>
    </row>
    <row r="28" spans="1:27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>
        <f t="shared" ref="Z28" si="26">SUM(B28:Y28)</f>
        <v>148017.75</v>
      </c>
      <c r="AA28" s="5">
        <f t="shared" ref="AA28" si="27">ROUND(Z28*0.35,2)</f>
        <v>51806.21</v>
      </c>
    </row>
    <row r="29" spans="1:27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>
        <f t="shared" ref="Z29" si="28">SUM(B29:Y29)</f>
        <v>212684.5</v>
      </c>
      <c r="AA29" s="5">
        <f t="shared" ref="AA29" si="29">ROUND(Z29*0.35,2)</f>
        <v>74439.58</v>
      </c>
    </row>
    <row r="30" spans="1:27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>
        <f t="shared" ref="Z30" si="30">SUM(B30:Y30)</f>
        <v>146693.75</v>
      </c>
      <c r="AA30" s="5">
        <f t="shared" ref="AA30" si="31">ROUND(Z30*0.35,2)</f>
        <v>51342.81</v>
      </c>
    </row>
    <row r="31" spans="1:27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>
        <f t="shared" ref="Z31" si="32">SUM(B31:Y31)</f>
        <v>217526.75</v>
      </c>
      <c r="AA31" s="5">
        <f t="shared" ref="AA31" si="33">ROUND(Z31*0.35,2)</f>
        <v>76134.36</v>
      </c>
    </row>
    <row r="32" spans="1:27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>
        <f t="shared" ref="Z32" si="34">SUM(B32:Y32)</f>
        <v>190664.5</v>
      </c>
      <c r="AA32" s="5">
        <f t="shared" ref="AA32" si="35">ROUND(Z32*0.35,2)</f>
        <v>66732.58</v>
      </c>
    </row>
    <row r="33" spans="1:27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>
        <f t="shared" ref="Z33" si="36">SUM(B33:Y33)</f>
        <v>208914</v>
      </c>
      <c r="AA33" s="5">
        <f t="shared" ref="AA33" si="37">ROUND(Z33*0.35,2)</f>
        <v>73119.899999999994</v>
      </c>
    </row>
    <row r="34" spans="1:27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>
        <f t="shared" ref="Z34" si="38">SUM(B34:Y34)</f>
        <v>119576</v>
      </c>
      <c r="AA34" s="5">
        <f t="shared" ref="AA34" si="39">ROUND(Z34*0.35,2)</f>
        <v>41851.599999999999</v>
      </c>
    </row>
    <row r="35" spans="1:27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>
        <f t="shared" ref="Z35" si="40">SUM(B35:Y35)</f>
        <v>318352.75</v>
      </c>
      <c r="AA35" s="5">
        <f t="shared" ref="AA35" si="41">ROUND(Z35*0.35,2)</f>
        <v>111423.46</v>
      </c>
    </row>
    <row r="36" spans="1:27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>
        <f t="shared" ref="Z36" si="42">SUM(B36:Y36)</f>
        <v>141744.75</v>
      </c>
      <c r="AA36" s="5">
        <f t="shared" ref="AA36" si="43">ROUND(Z36*0.35,2)</f>
        <v>49610.66</v>
      </c>
    </row>
    <row r="37" spans="1:27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>
        <f t="shared" ref="Z37" si="44">SUM(B37:Y37)</f>
        <v>167017.5</v>
      </c>
      <c r="AA37" s="5">
        <f t="shared" ref="AA37" si="45">ROUND(Z37*0.35,2)</f>
        <v>58456.13</v>
      </c>
    </row>
    <row r="38" spans="1:27" ht="14.25" customHeight="1" x14ac:dyDescent="0.25">
      <c r="A38" s="11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5" customHeight="1" thickBot="1" x14ac:dyDescent="0.3">
      <c r="B39" s="6">
        <f t="shared" ref="B39:AA39" si="46">SUM(B10:B38)</f>
        <v>2270599</v>
      </c>
      <c r="C39" s="6">
        <f t="shared" si="46"/>
        <v>0</v>
      </c>
      <c r="D39" s="6">
        <f t="shared" si="46"/>
        <v>1060536</v>
      </c>
      <c r="E39" s="6">
        <f t="shared" si="46"/>
        <v>0</v>
      </c>
      <c r="F39" s="6">
        <f t="shared" si="46"/>
        <v>0</v>
      </c>
      <c r="G39" s="6">
        <f t="shared" si="46"/>
        <v>0</v>
      </c>
      <c r="H39" s="6">
        <f t="shared" si="46"/>
        <v>211564</v>
      </c>
      <c r="I39" s="6">
        <f t="shared" si="46"/>
        <v>0</v>
      </c>
      <c r="J39" s="6">
        <f t="shared" si="46"/>
        <v>0</v>
      </c>
      <c r="K39" s="6">
        <f t="shared" si="46"/>
        <v>0</v>
      </c>
      <c r="L39" s="6">
        <f t="shared" si="46"/>
        <v>447404</v>
      </c>
      <c r="M39" s="6">
        <f t="shared" si="46"/>
        <v>0</v>
      </c>
      <c r="N39" s="6">
        <f t="shared" si="46"/>
        <v>0</v>
      </c>
      <c r="O39" s="6">
        <f t="shared" si="46"/>
        <v>0</v>
      </c>
      <c r="P39" s="6">
        <f t="shared" si="46"/>
        <v>0</v>
      </c>
      <c r="Q39" s="6">
        <f t="shared" si="46"/>
        <v>0</v>
      </c>
      <c r="R39" s="6">
        <f t="shared" si="46"/>
        <v>938896.5</v>
      </c>
      <c r="S39" s="6">
        <f t="shared" si="46"/>
        <v>187899.5</v>
      </c>
      <c r="T39" s="6">
        <f t="shared" si="46"/>
        <v>0</v>
      </c>
      <c r="U39" s="6">
        <f t="shared" si="46"/>
        <v>0</v>
      </c>
      <c r="V39" s="6">
        <f t="shared" si="46"/>
        <v>0</v>
      </c>
      <c r="W39" s="6">
        <f t="shared" si="46"/>
        <v>333075.5</v>
      </c>
      <c r="X39" s="6">
        <f t="shared" si="46"/>
        <v>0</v>
      </c>
      <c r="Y39" s="6">
        <f t="shared" si="46"/>
        <v>0</v>
      </c>
      <c r="Z39" s="6">
        <f t="shared" si="46"/>
        <v>5449974.5</v>
      </c>
      <c r="AA39" s="6">
        <f t="shared" si="46"/>
        <v>1907491.0999999999</v>
      </c>
    </row>
    <row r="40" spans="1:27" ht="15" customHeight="1" thickTop="1" x14ac:dyDescent="0.25"/>
    <row r="41" spans="1:27" ht="15" customHeight="1" x14ac:dyDescent="0.25">
      <c r="A4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1"/>
  <sheetViews>
    <sheetView workbookViewId="0">
      <pane ySplit="7" topLeftCell="A14" activePane="bottomLeft" state="frozen"/>
      <selection activeCell="P43" sqref="P43"/>
      <selection pane="bottomLeft" activeCell="A38" sqref="A3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6" width="14.5703125" style="2" customWidth="1"/>
    <col min="27" max="27" width="14.85546875" style="2" customWidth="1"/>
    <col min="28" max="16384" width="10.7109375" style="2"/>
  </cols>
  <sheetData>
    <row r="1" spans="1:27" ht="15" customHeight="1" x14ac:dyDescent="0.25">
      <c r="A1" s="19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14</v>
      </c>
      <c r="D4" s="4">
        <v>2</v>
      </c>
      <c r="E4" s="4">
        <v>1</v>
      </c>
      <c r="I4" s="4">
        <v>2</v>
      </c>
      <c r="O4" s="4">
        <v>8</v>
      </c>
      <c r="P4" s="4">
        <v>1</v>
      </c>
      <c r="R4" s="4">
        <v>3</v>
      </c>
      <c r="T4" s="4">
        <v>1</v>
      </c>
      <c r="V4" s="4">
        <v>1</v>
      </c>
      <c r="Z4" s="4">
        <f>SUM(B4:Y4)</f>
        <v>33</v>
      </c>
    </row>
    <row r="6" spans="1:27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6432181.0399999991</v>
      </c>
      <c r="AA6" s="5">
        <v>2251263.4000000004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>
        <f t="shared" ref="Z10:Z15" si="0">SUM(B10:Y10)</f>
        <v>89489.5</v>
      </c>
      <c r="AA10" s="5">
        <f t="shared" ref="AA10:AA15" si="1">ROUND(Z10*0.35,2)</f>
        <v>31321.33</v>
      </c>
    </row>
    <row r="11" spans="1:27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>
        <f t="shared" si="0"/>
        <v>93823.27</v>
      </c>
      <c r="AA11" s="5">
        <f t="shared" si="1"/>
        <v>32838.14</v>
      </c>
    </row>
    <row r="12" spans="1:27" ht="15" customHeight="1" x14ac:dyDescent="0.25">
      <c r="A12" s="13">
        <f t="shared" ref="A12:A37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>
        <f t="shared" si="0"/>
        <v>28925.99</v>
      </c>
      <c r="AA12" s="5">
        <f t="shared" si="1"/>
        <v>10124.1</v>
      </c>
    </row>
    <row r="13" spans="1:27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>
        <f t="shared" si="0"/>
        <v>191423.86</v>
      </c>
      <c r="AA13" s="5">
        <f t="shared" si="1"/>
        <v>66998.350000000006</v>
      </c>
    </row>
    <row r="14" spans="1:27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>
        <f t="shared" si="0"/>
        <v>95638.720000000001</v>
      </c>
      <c r="AA14" s="5">
        <f t="shared" si="1"/>
        <v>33473.550000000003</v>
      </c>
    </row>
    <row r="15" spans="1:27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>
        <f t="shared" si="0"/>
        <v>134342.32</v>
      </c>
      <c r="AA15" s="5">
        <f t="shared" si="1"/>
        <v>47019.81</v>
      </c>
    </row>
    <row r="16" spans="1:27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>
        <f t="shared" ref="Z16" si="3">SUM(B16:Y16)</f>
        <v>98716.53</v>
      </c>
      <c r="AA16" s="5">
        <f t="shared" ref="AA16" si="4">ROUND(Z16*0.35,2)</f>
        <v>34550.79</v>
      </c>
    </row>
    <row r="17" spans="1:27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>
        <f t="shared" ref="Z17" si="5">SUM(B17:Y17)</f>
        <v>154550.07</v>
      </c>
      <c r="AA17" s="5">
        <f t="shared" ref="AA17" si="6">ROUND(Z17*0.35,2)</f>
        <v>54092.52</v>
      </c>
    </row>
    <row r="18" spans="1:27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>
        <f t="shared" ref="Z18" si="7">SUM(B18:Y18)</f>
        <v>132330.95000000001</v>
      </c>
      <c r="AA18" s="5">
        <f t="shared" ref="AA18" si="8">ROUND(Z18*0.35,2)</f>
        <v>46315.83</v>
      </c>
    </row>
    <row r="19" spans="1:27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>
        <f t="shared" ref="Z19" si="9">SUM(B19:Y19)</f>
        <v>27370.629999999994</v>
      </c>
      <c r="AA19" s="5">
        <f t="shared" ref="AA19" si="10">ROUND(Z19*0.35,2)</f>
        <v>9579.7199999999993</v>
      </c>
    </row>
    <row r="20" spans="1:27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>
        <f t="shared" ref="Z20" si="11">SUM(B20:Y20)</f>
        <v>107609.41</v>
      </c>
      <c r="AA20" s="5">
        <f t="shared" ref="AA20" si="12">ROUND(Z20*0.35,2)</f>
        <v>37663.29</v>
      </c>
    </row>
    <row r="21" spans="1:27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>
        <f t="shared" ref="Z21" si="13">SUM(B21:Y21)</f>
        <v>159181.35</v>
      </c>
      <c r="AA21" s="5">
        <f t="shared" ref="AA21" si="14">ROUND(Z21*0.35,2)</f>
        <v>55713.47</v>
      </c>
    </row>
    <row r="22" spans="1:27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>
        <f t="shared" ref="Z22" si="15">SUM(B22:Y22)</f>
        <v>137848.49</v>
      </c>
      <c r="AA22" s="5">
        <f t="shared" ref="AA22" si="16">ROUND(Z22*0.35,2)</f>
        <v>48246.97</v>
      </c>
    </row>
    <row r="23" spans="1:27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>
        <f t="shared" ref="Z23" si="17">SUM(B23:Y23)</f>
        <v>145427.19</v>
      </c>
      <c r="AA23" s="5">
        <f t="shared" ref="AA23" si="18">ROUND(Z23*0.35,2)</f>
        <v>50899.519999999997</v>
      </c>
    </row>
    <row r="24" spans="1:27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>
        <f t="shared" ref="Z24" si="19">SUM(B24:Y24)</f>
        <v>151297.79</v>
      </c>
      <c r="AA24" s="5">
        <f t="shared" ref="AA24" si="20">ROUND(Z24*0.35,2)</f>
        <v>52954.23</v>
      </c>
    </row>
    <row r="25" spans="1:27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>
        <f t="shared" ref="Z25" si="21">SUM(B25:Y25)</f>
        <v>140827.07</v>
      </c>
      <c r="AA25" s="5">
        <f t="shared" ref="AA25" si="22">ROUND(Z25*0.35,2)</f>
        <v>49289.47</v>
      </c>
    </row>
    <row r="26" spans="1:27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f t="shared" ref="Z26" si="23">SUM(B26:Y26)</f>
        <v>140451.95000000001</v>
      </c>
      <c r="AA26" s="5">
        <f t="shared" ref="AA26" si="24">ROUND(Z26*0.35,2)</f>
        <v>49158.18</v>
      </c>
    </row>
    <row r="27" spans="1:27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f t="shared" ref="Z27" si="25">SUM(B27:Y27)</f>
        <v>141221.13</v>
      </c>
      <c r="AA27" s="5">
        <f t="shared" ref="AA27" si="26">ROUND(Z27*0.35,2)</f>
        <v>49427.4</v>
      </c>
    </row>
    <row r="28" spans="1:27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f t="shared" ref="Z28" si="27">SUM(B28:Y28)</f>
        <v>117644.03</v>
      </c>
      <c r="AA28" s="5">
        <f t="shared" ref="AA28" si="28">ROUND(Z28*0.35,2)</f>
        <v>41175.410000000003</v>
      </c>
    </row>
    <row r="29" spans="1:27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f t="shared" ref="Z29" si="29">SUM(B29:Y29)</f>
        <v>136492.26</v>
      </c>
      <c r="AA29" s="5">
        <f t="shared" ref="AA29" si="30">ROUND(Z29*0.35,2)</f>
        <v>47772.29</v>
      </c>
    </row>
    <row r="30" spans="1:27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f t="shared" ref="Z30" si="31">SUM(B30:Y30)</f>
        <v>218819.25</v>
      </c>
      <c r="AA30" s="5">
        <f t="shared" ref="AA30" si="32">ROUND(Z30*0.35,2)</f>
        <v>76586.740000000005</v>
      </c>
    </row>
    <row r="31" spans="1:27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f t="shared" ref="Z31" si="33">SUM(B31:Y31)</f>
        <v>203388.87</v>
      </c>
      <c r="AA31" s="5">
        <f t="shared" ref="AA31" si="34">ROUND(Z31*0.35,2)</f>
        <v>71186.100000000006</v>
      </c>
    </row>
    <row r="32" spans="1:27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f t="shared" ref="Z32" si="35">SUM(B32:Y32)</f>
        <v>96391.79</v>
      </c>
      <c r="AA32" s="5">
        <f t="shared" ref="AA32" si="36">ROUND(Z32*0.35,2)</f>
        <v>33737.129999999997</v>
      </c>
    </row>
    <row r="33" spans="1:27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f t="shared" ref="Z33" si="37">SUM(B33:Y33)</f>
        <v>152977.01999999999</v>
      </c>
      <c r="AA33" s="5">
        <f t="shared" ref="AA33" si="38">ROUND(Z33*0.35,2)</f>
        <v>53541.96</v>
      </c>
    </row>
    <row r="34" spans="1:27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f t="shared" ref="Z34" si="39">SUM(B34:Y34)</f>
        <v>124303.79000000001</v>
      </c>
      <c r="AA34" s="5">
        <f t="shared" ref="AA34" si="40">ROUND(Z34*0.35,2)</f>
        <v>43506.33</v>
      </c>
    </row>
    <row r="35" spans="1:27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f t="shared" ref="Z35" si="41">SUM(B35:Y35)</f>
        <v>172398.42</v>
      </c>
      <c r="AA35" s="5">
        <f t="shared" ref="AA35" si="42">ROUND(Z35*0.35,2)</f>
        <v>60339.45</v>
      </c>
    </row>
    <row r="36" spans="1:27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f t="shared" ref="Z36" si="43">SUM(B36:Y36)</f>
        <v>179669.04</v>
      </c>
      <c r="AA36" s="5">
        <f t="shared" ref="AA36" si="44">ROUND(Z36*0.35,2)</f>
        <v>62884.160000000003</v>
      </c>
    </row>
    <row r="37" spans="1:27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f t="shared" ref="Z37" si="45">SUM(B37:Y37)</f>
        <v>117372.57</v>
      </c>
      <c r="AA37" s="5">
        <f t="shared" ref="AA37" si="46">ROUND(Z37*0.35,2)</f>
        <v>41080.400000000001</v>
      </c>
    </row>
    <row r="38" spans="1:27" ht="14.25" customHeight="1" x14ac:dyDescent="0.25">
      <c r="A38" s="11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5" customHeight="1" thickBot="1" x14ac:dyDescent="0.3">
      <c r="B39" s="6">
        <f t="shared" ref="B39:AA39" si="47">SUM(B10:B38)</f>
        <v>1107079.1000000001</v>
      </c>
      <c r="C39" s="6">
        <f t="shared" si="47"/>
        <v>0</v>
      </c>
      <c r="D39" s="6">
        <f t="shared" si="47"/>
        <v>543253</v>
      </c>
      <c r="E39" s="6">
        <f t="shared" si="47"/>
        <v>241812.5</v>
      </c>
      <c r="F39" s="6">
        <f t="shared" si="47"/>
        <v>0</v>
      </c>
      <c r="G39" s="6">
        <f t="shared" si="47"/>
        <v>0</v>
      </c>
      <c r="H39" s="6">
        <f t="shared" si="47"/>
        <v>0</v>
      </c>
      <c r="I39" s="6">
        <f t="shared" si="47"/>
        <v>517053</v>
      </c>
      <c r="J39" s="6">
        <f t="shared" si="47"/>
        <v>0</v>
      </c>
      <c r="K39" s="6">
        <f t="shared" si="47"/>
        <v>0</v>
      </c>
      <c r="L39" s="6">
        <f t="shared" si="47"/>
        <v>0</v>
      </c>
      <c r="M39" s="6">
        <f t="shared" si="47"/>
        <v>0</v>
      </c>
      <c r="N39" s="6">
        <f t="shared" si="47"/>
        <v>0</v>
      </c>
      <c r="O39" s="6">
        <f t="shared" si="47"/>
        <v>236585</v>
      </c>
      <c r="P39" s="6">
        <f t="shared" si="47"/>
        <v>12165</v>
      </c>
      <c r="Q39" s="6">
        <f t="shared" si="47"/>
        <v>0</v>
      </c>
      <c r="R39" s="6">
        <f t="shared" si="47"/>
        <v>404506.5</v>
      </c>
      <c r="S39" s="6">
        <f t="shared" si="47"/>
        <v>0</v>
      </c>
      <c r="T39" s="6">
        <f t="shared" si="47"/>
        <v>415972.16000000003</v>
      </c>
      <c r="U39" s="6">
        <f t="shared" si="47"/>
        <v>0</v>
      </c>
      <c r="V39" s="6">
        <f t="shared" si="47"/>
        <v>211507</v>
      </c>
      <c r="W39" s="6">
        <f t="shared" si="47"/>
        <v>0</v>
      </c>
      <c r="X39" s="6">
        <f t="shared" si="47"/>
        <v>0</v>
      </c>
      <c r="Y39" s="6">
        <f t="shared" si="47"/>
        <v>0</v>
      </c>
      <c r="Z39" s="6">
        <f t="shared" si="47"/>
        <v>3689933.26</v>
      </c>
      <c r="AA39" s="6">
        <f t="shared" si="47"/>
        <v>1291476.6399999999</v>
      </c>
    </row>
    <row r="40" spans="1:27" ht="15" customHeight="1" thickTop="1" x14ac:dyDescent="0.25"/>
    <row r="41" spans="1:27" ht="15" customHeight="1" x14ac:dyDescent="0.25">
      <c r="A4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41"/>
  <sheetViews>
    <sheetView workbookViewId="0">
      <pane ySplit="7" topLeftCell="A14" activePane="bottomLeft" state="frozen"/>
      <selection activeCell="P43" sqref="P43"/>
      <selection pane="bottomLeft" activeCell="A38" sqref="A3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5" width="13.7109375" style="2" hidden="1" customWidth="1"/>
    <col min="26" max="26" width="15.57031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Z4" s="4">
        <f>SUM(B4:Y4)</f>
        <v>46</v>
      </c>
    </row>
    <row r="6" spans="1:27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>
        <v>15694924.16</v>
      </c>
      <c r="AA6" s="5">
        <v>5493223.4800000014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>
        <f t="shared" ref="Z10:Z16" si="0">SUM(B10:Y10)</f>
        <v>318129.5</v>
      </c>
      <c r="AA10" s="5">
        <f>ROUND(Z10*0.35,2)-0.01</f>
        <v>111345.32</v>
      </c>
    </row>
    <row r="11" spans="1:27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>
        <f t="shared" si="0"/>
        <v>248631.75</v>
      </c>
      <c r="AA11" s="5">
        <f t="shared" ref="AA11:AA16" si="1">ROUND(Z11*0.35,2)</f>
        <v>87021.11</v>
      </c>
    </row>
    <row r="12" spans="1:27" ht="15" customHeight="1" x14ac:dyDescent="0.25">
      <c r="A12" s="13">
        <f t="shared" ref="A12:A37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>
        <f t="shared" si="0"/>
        <v>318676</v>
      </c>
      <c r="AA12" s="5">
        <f t="shared" si="1"/>
        <v>111536.6</v>
      </c>
    </row>
    <row r="13" spans="1:27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>
        <f t="shared" si="0"/>
        <v>229730.75</v>
      </c>
      <c r="AA13" s="5">
        <f t="shared" si="1"/>
        <v>80405.759999999995</v>
      </c>
    </row>
    <row r="14" spans="1:27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>
        <f t="shared" si="0"/>
        <v>233508.25</v>
      </c>
      <c r="AA14" s="5">
        <f t="shared" si="1"/>
        <v>81727.89</v>
      </c>
    </row>
    <row r="15" spans="1:27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>
        <f t="shared" si="0"/>
        <v>290991.5</v>
      </c>
      <c r="AA15" s="5">
        <f t="shared" si="1"/>
        <v>101847.03</v>
      </c>
    </row>
    <row r="16" spans="1:27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>
        <f t="shared" si="0"/>
        <v>274914</v>
      </c>
      <c r="AA16" s="5">
        <f t="shared" si="1"/>
        <v>96219.9</v>
      </c>
    </row>
    <row r="17" spans="1:27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>
        <f t="shared" ref="Z17" si="3">SUM(B17:Y17)</f>
        <v>337770.45</v>
      </c>
      <c r="AA17" s="5">
        <f t="shared" ref="AA17" si="4">ROUND(Z17*0.35,2)</f>
        <v>118219.66</v>
      </c>
    </row>
    <row r="18" spans="1:27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>
        <f t="shared" ref="Z18" si="5">SUM(B18:Y18)</f>
        <v>296188.75</v>
      </c>
      <c r="AA18" s="5">
        <f t="shared" ref="AA18" si="6">ROUND(Z18*0.35,2)</f>
        <v>103666.06</v>
      </c>
    </row>
    <row r="19" spans="1:27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>
        <f t="shared" ref="Z19" si="7">SUM(B19:Y19)</f>
        <v>372418.5</v>
      </c>
      <c r="AA19" s="5">
        <f t="shared" ref="AA19" si="8">ROUND(Z19*0.35,2)</f>
        <v>130346.48</v>
      </c>
    </row>
    <row r="20" spans="1:27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>
        <f t="shared" ref="Z20" si="9">SUM(B20:Y20)</f>
        <v>372040.75</v>
      </c>
      <c r="AA20" s="5">
        <f t="shared" ref="AA20" si="10">ROUND(Z20*0.35,2)</f>
        <v>130214.26</v>
      </c>
    </row>
    <row r="21" spans="1:27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>
        <f t="shared" ref="Z21" si="11">SUM(B21:Y21)</f>
        <v>308149.25</v>
      </c>
      <c r="AA21" s="5">
        <f t="shared" ref="AA21" si="12">ROUND(Z21*0.35,2)</f>
        <v>107852.24</v>
      </c>
    </row>
    <row r="22" spans="1:27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>
        <f t="shared" ref="Z22" si="13">SUM(B22:Y22)</f>
        <v>316491.75</v>
      </c>
      <c r="AA22" s="5">
        <f t="shared" ref="AA22" si="14">ROUND(Z22*0.35,2)</f>
        <v>110772.11</v>
      </c>
    </row>
    <row r="23" spans="1:27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>
        <f t="shared" ref="Z23" si="15">SUM(B23:Y23)</f>
        <v>314759</v>
      </c>
      <c r="AA23" s="5">
        <f t="shared" ref="AA23" si="16">ROUND(Z23*0.35,2)</f>
        <v>110165.65</v>
      </c>
    </row>
    <row r="24" spans="1:27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>
        <f t="shared" ref="Z24" si="17">SUM(B24:Y24)</f>
        <v>301816</v>
      </c>
      <c r="AA24" s="5">
        <f t="shared" ref="AA24" si="18">ROUND(Z24*0.35,2)</f>
        <v>105635.6</v>
      </c>
    </row>
    <row r="25" spans="1:27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>
        <f t="shared" ref="Z25" si="19">SUM(B25:Y25)</f>
        <v>176685.75</v>
      </c>
      <c r="AA25" s="5">
        <f t="shared" ref="AA25" si="20">ROUND(Z25*0.35,2)</f>
        <v>61840.01</v>
      </c>
    </row>
    <row r="26" spans="1:27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>
        <f t="shared" ref="Z26" si="21">SUM(B26:Y26)</f>
        <v>225941.75</v>
      </c>
      <c r="AA26" s="5">
        <f t="shared" ref="AA26" si="22">ROUND(Z26*0.35,2)</f>
        <v>79079.61</v>
      </c>
    </row>
    <row r="27" spans="1:27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>
        <f t="shared" ref="Z27" si="23">SUM(B27:Y27)</f>
        <v>419616.5</v>
      </c>
      <c r="AA27" s="5">
        <f t="shared" ref="AA27" si="24">ROUND(Z27*0.35,2)</f>
        <v>146865.78</v>
      </c>
    </row>
    <row r="28" spans="1:27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>
        <f t="shared" ref="Z28" si="25">SUM(B28:Y28)</f>
        <v>401216.5</v>
      </c>
      <c r="AA28" s="5">
        <f t="shared" ref="AA28" si="26">ROUND(Z28*0.35,2)</f>
        <v>140425.78</v>
      </c>
    </row>
    <row r="29" spans="1:27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>
        <f t="shared" ref="Z29" si="27">SUM(B29:Y29)</f>
        <v>355929.25</v>
      </c>
      <c r="AA29" s="5">
        <f t="shared" ref="AA29" si="28">ROUND(Z29*0.35,2)</f>
        <v>124575.24</v>
      </c>
    </row>
    <row r="30" spans="1:27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>
        <f t="shared" ref="Z30" si="29">SUM(B30:Y30)</f>
        <v>398181.25</v>
      </c>
      <c r="AA30" s="5">
        <f t="shared" ref="AA30" si="30">ROUND(Z30*0.35,2)</f>
        <v>139363.44</v>
      </c>
    </row>
    <row r="31" spans="1:27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>
        <f t="shared" ref="Z31" si="31">SUM(B31:Y31)</f>
        <v>284666.84999999998</v>
      </c>
      <c r="AA31" s="5">
        <f t="shared" ref="AA31" si="32">ROUND(Z31*0.35,2)</f>
        <v>99633.4</v>
      </c>
    </row>
    <row r="32" spans="1:27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>
        <f t="shared" ref="Z32" si="33">SUM(B32:Y32)</f>
        <v>280890.5</v>
      </c>
      <c r="AA32" s="5">
        <f t="shared" ref="AA32" si="34">ROUND(Z32*0.35,2)</f>
        <v>98311.679999999993</v>
      </c>
    </row>
    <row r="33" spans="1:27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>
        <f t="shared" ref="Z33" si="35">SUM(B33:Y33)</f>
        <v>384689</v>
      </c>
      <c r="AA33" s="5">
        <f t="shared" ref="AA33" si="36">ROUND(Z33*0.35,2)</f>
        <v>134641.15</v>
      </c>
    </row>
    <row r="34" spans="1:27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>
        <f t="shared" ref="Z34" si="37">SUM(B34:Y34)</f>
        <v>313787.25</v>
      </c>
      <c r="AA34" s="5">
        <f t="shared" ref="AA34" si="38">ROUND(Z34*0.35,2)</f>
        <v>109825.54</v>
      </c>
    </row>
    <row r="35" spans="1:27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>
        <f t="shared" ref="Z35" si="39">SUM(B35:Y35)</f>
        <v>243569.19</v>
      </c>
      <c r="AA35" s="5">
        <f t="shared" ref="AA35" si="40">ROUND(Z35*0.35,2)</f>
        <v>85249.22</v>
      </c>
    </row>
    <row r="36" spans="1:27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>
        <f t="shared" ref="Z36" si="41">SUM(B36:Y36)</f>
        <v>308314.5</v>
      </c>
      <c r="AA36" s="5">
        <f t="shared" ref="AA36" si="42">ROUND(Z36*0.35,2)</f>
        <v>107910.08</v>
      </c>
    </row>
    <row r="37" spans="1:27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>
        <f t="shared" ref="Z37" si="43">SUM(B37:Y37)</f>
        <v>161919.75</v>
      </c>
      <c r="AA37" s="5">
        <f t="shared" ref="AA37" si="44">ROUND(Z37*0.35,2)</f>
        <v>56671.91</v>
      </c>
    </row>
    <row r="38" spans="1:27" ht="14.25" customHeight="1" x14ac:dyDescent="0.25">
      <c r="A38" s="11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5" customHeight="1" thickBot="1" x14ac:dyDescent="0.3">
      <c r="B39" s="6">
        <f t="shared" ref="B39:AA39" si="45">SUM(B10:B38)</f>
        <v>3012961.24</v>
      </c>
      <c r="C39" s="6">
        <f t="shared" si="45"/>
        <v>0</v>
      </c>
      <c r="D39" s="6">
        <f t="shared" si="45"/>
        <v>226547</v>
      </c>
      <c r="E39" s="6">
        <f t="shared" si="45"/>
        <v>482336</v>
      </c>
      <c r="F39" s="6">
        <f t="shared" si="45"/>
        <v>0</v>
      </c>
      <c r="G39" s="6">
        <f t="shared" si="45"/>
        <v>0</v>
      </c>
      <c r="H39" s="6">
        <f t="shared" si="45"/>
        <v>0</v>
      </c>
      <c r="I39" s="6">
        <f t="shared" si="45"/>
        <v>495866</v>
      </c>
      <c r="J39" s="6">
        <f t="shared" si="45"/>
        <v>0</v>
      </c>
      <c r="K39" s="6">
        <f t="shared" si="45"/>
        <v>1907220.75</v>
      </c>
      <c r="L39" s="6">
        <f t="shared" si="45"/>
        <v>0</v>
      </c>
      <c r="M39" s="6">
        <f t="shared" si="45"/>
        <v>0</v>
      </c>
      <c r="N39" s="6">
        <f t="shared" si="45"/>
        <v>0</v>
      </c>
      <c r="O39" s="6">
        <f t="shared" si="45"/>
        <v>472091</v>
      </c>
      <c r="P39" s="6">
        <f t="shared" si="45"/>
        <v>0</v>
      </c>
      <c r="Q39" s="6">
        <f t="shared" si="45"/>
        <v>0</v>
      </c>
      <c r="R39" s="6">
        <f t="shared" si="45"/>
        <v>1299704.25</v>
      </c>
      <c r="S39" s="6">
        <f t="shared" si="45"/>
        <v>0</v>
      </c>
      <c r="T39" s="6">
        <f t="shared" si="45"/>
        <v>0</v>
      </c>
      <c r="U39" s="6">
        <f t="shared" si="45"/>
        <v>267202</v>
      </c>
      <c r="V39" s="6">
        <f t="shared" si="45"/>
        <v>325696</v>
      </c>
      <c r="W39" s="6">
        <f t="shared" si="45"/>
        <v>0</v>
      </c>
      <c r="X39" s="6">
        <f t="shared" si="45"/>
        <v>0</v>
      </c>
      <c r="Y39" s="6">
        <f t="shared" si="45"/>
        <v>0</v>
      </c>
      <c r="Z39" s="6">
        <f t="shared" si="45"/>
        <v>8489624.2400000002</v>
      </c>
      <c r="AA39" s="6">
        <f t="shared" si="45"/>
        <v>2971368.5100000007</v>
      </c>
    </row>
    <row r="40" spans="1:27" ht="15" customHeight="1" thickTop="1" x14ac:dyDescent="0.25"/>
    <row r="41" spans="1:27" ht="15" customHeight="1" x14ac:dyDescent="0.25">
      <c r="A4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41"/>
  <sheetViews>
    <sheetView zoomScaleNormal="100" workbookViewId="0">
      <pane ySplit="7" topLeftCell="A14" activePane="bottomLeft" state="frozen"/>
      <selection activeCell="P43" sqref="P43"/>
      <selection pane="bottomLeft" activeCell="A38" sqref="A38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6" width="17.285156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C4" s="4">
        <v>5</v>
      </c>
      <c r="D4" s="4">
        <v>2</v>
      </c>
      <c r="F4" s="4">
        <v>2</v>
      </c>
      <c r="G4" s="4">
        <v>3</v>
      </c>
      <c r="H4" s="4">
        <v>1</v>
      </c>
      <c r="J4" s="4">
        <v>3</v>
      </c>
      <c r="K4" s="4">
        <v>3</v>
      </c>
      <c r="L4" s="4">
        <v>2</v>
      </c>
      <c r="M4" s="4">
        <v>0</v>
      </c>
      <c r="N4" s="4">
        <v>2</v>
      </c>
      <c r="O4" s="4">
        <v>17</v>
      </c>
      <c r="P4" s="4">
        <v>0</v>
      </c>
      <c r="Q4" s="4">
        <v>18</v>
      </c>
      <c r="R4" s="4">
        <v>5</v>
      </c>
      <c r="S4" s="4">
        <v>1</v>
      </c>
      <c r="W4" s="4">
        <v>5</v>
      </c>
      <c r="X4" s="4">
        <v>1</v>
      </c>
      <c r="Y4" s="4">
        <v>3</v>
      </c>
      <c r="Z4" s="4">
        <f>SUM(B4:Y4)</f>
        <v>95</v>
      </c>
    </row>
    <row r="6" spans="1:27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>
        <v>61377894.230000004</v>
      </c>
      <c r="AA6" s="5">
        <v>21482263.07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>
        <f t="shared" ref="Z10:Z15" si="0">SUM(B10:Y10)</f>
        <v>760523.5</v>
      </c>
      <c r="AA10" s="5">
        <f>ROUND(Z10*0.35,2)-0.01</f>
        <v>266183.21999999997</v>
      </c>
    </row>
    <row r="11" spans="1:27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>
        <f t="shared" si="0"/>
        <v>1070989.5</v>
      </c>
      <c r="AA11" s="5">
        <f t="shared" ref="AA11:AA16" si="1">ROUND(Z11*0.35,2)</f>
        <v>374846.33</v>
      </c>
    </row>
    <row r="12" spans="1:27" ht="15" customHeight="1" x14ac:dyDescent="0.25">
      <c r="A12" s="13">
        <f t="shared" ref="A12:A37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>
        <f t="shared" si="0"/>
        <v>1116620.3799999999</v>
      </c>
      <c r="AA12" s="5">
        <f t="shared" si="1"/>
        <v>390817.13</v>
      </c>
    </row>
    <row r="13" spans="1:27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>
        <f t="shared" si="0"/>
        <v>967407.25</v>
      </c>
      <c r="AA13" s="5">
        <f t="shared" si="1"/>
        <v>338592.54</v>
      </c>
    </row>
    <row r="14" spans="1:27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>
        <f t="shared" si="0"/>
        <v>995753.5</v>
      </c>
      <c r="AA14" s="5">
        <f t="shared" si="1"/>
        <v>348513.73</v>
      </c>
    </row>
    <row r="15" spans="1:27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>
        <f t="shared" si="0"/>
        <v>1125775.25</v>
      </c>
      <c r="AA15" s="5">
        <f t="shared" si="1"/>
        <v>394021.34</v>
      </c>
    </row>
    <row r="16" spans="1:27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>
        <f t="shared" ref="Z16" si="3">SUM(B16:Y16)</f>
        <v>1076837</v>
      </c>
      <c r="AA16" s="5">
        <f t="shared" si="1"/>
        <v>376892.95</v>
      </c>
    </row>
    <row r="17" spans="1:27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>
        <f t="shared" ref="Z17" si="4">SUM(B17:Y17)</f>
        <v>1153147.25</v>
      </c>
      <c r="AA17" s="5">
        <f t="shared" ref="AA17" si="5">ROUND(Z17*0.35,2)</f>
        <v>403601.54</v>
      </c>
    </row>
    <row r="18" spans="1:27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>
        <f t="shared" ref="Z18" si="6">SUM(B18:Y18)</f>
        <v>1390465</v>
      </c>
      <c r="AA18" s="5">
        <f t="shared" ref="AA18" si="7">ROUND(Z18*0.35,2)</f>
        <v>486662.75</v>
      </c>
    </row>
    <row r="19" spans="1:27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>
        <f t="shared" ref="Z19" si="8">SUM(B19:Y19)</f>
        <v>1010331.75</v>
      </c>
      <c r="AA19" s="5">
        <f t="shared" ref="AA19" si="9">ROUND(Z19*0.35,2)</f>
        <v>353616.11</v>
      </c>
    </row>
    <row r="20" spans="1:27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>
        <f t="shared" ref="Z20" si="10">SUM(B20:Y20)</f>
        <v>1050980.75</v>
      </c>
      <c r="AA20" s="5">
        <f t="shared" ref="AA20" si="11">ROUND(Z20*0.35,2)</f>
        <v>367843.26</v>
      </c>
    </row>
    <row r="21" spans="1:27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>
        <f t="shared" ref="Z21" si="12">SUM(B21:Y21)</f>
        <v>1384679.25</v>
      </c>
      <c r="AA21" s="5">
        <f t="shared" ref="AA21" si="13">ROUND(Z21*0.35,2)</f>
        <v>484637.74</v>
      </c>
    </row>
    <row r="22" spans="1:27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>
        <f t="shared" ref="Z22" si="14">SUM(B22:Y22)</f>
        <v>935346.25</v>
      </c>
      <c r="AA22" s="5">
        <f t="shared" ref="AA22" si="15">ROUND(Z22*0.35,2)</f>
        <v>327371.19</v>
      </c>
    </row>
    <row r="23" spans="1:27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>
        <f t="shared" ref="Z23" si="16">SUM(B23:Y23)</f>
        <v>1331533.75</v>
      </c>
      <c r="AA23" s="5">
        <f t="shared" ref="AA23" si="17">ROUND(Z23*0.35,2)</f>
        <v>466036.81</v>
      </c>
    </row>
    <row r="24" spans="1:27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>
        <f t="shared" ref="Z24" si="18">SUM(B24:Y24)</f>
        <v>643196.75</v>
      </c>
      <c r="AA24" s="5">
        <f t="shared" ref="AA24" si="19">ROUND(Z24*0.35,2)</f>
        <v>225118.86</v>
      </c>
    </row>
    <row r="25" spans="1:27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>
        <f t="shared" ref="Z25" si="20">SUM(B25:Y25)</f>
        <v>970012</v>
      </c>
      <c r="AA25" s="5">
        <f t="shared" ref="AA25" si="21">ROUND(Z25*0.35,2)</f>
        <v>339504.2</v>
      </c>
    </row>
    <row r="26" spans="1:27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>
        <f t="shared" ref="Z26" si="22">SUM(B26:Y26)</f>
        <v>1291159.5</v>
      </c>
      <c r="AA26" s="5">
        <f t="shared" ref="AA26" si="23">ROUND(Z26*0.35,2)</f>
        <v>451905.83</v>
      </c>
    </row>
    <row r="27" spans="1:27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>
        <f t="shared" ref="Z27" si="24">SUM(B27:Y27)</f>
        <v>1185326.1299999999</v>
      </c>
      <c r="AA27" s="5">
        <f t="shared" ref="AA27" si="25">ROUND(Z27*0.35,2)</f>
        <v>414864.15</v>
      </c>
    </row>
    <row r="28" spans="1:27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>
        <f t="shared" ref="Z28" si="26">SUM(B28:Y28)</f>
        <v>1192175.75</v>
      </c>
      <c r="AA28" s="5">
        <f t="shared" ref="AA28" si="27">ROUND(Z28*0.35,2)</f>
        <v>417261.51</v>
      </c>
    </row>
    <row r="29" spans="1:27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>
        <f t="shared" ref="Z29" si="28">SUM(B29:Y29)</f>
        <v>1134932</v>
      </c>
      <c r="AA29" s="5">
        <f t="shared" ref="AA29" si="29">ROUND(Z29*0.35,2)</f>
        <v>397226.2</v>
      </c>
    </row>
    <row r="30" spans="1:27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>
        <f t="shared" ref="Z30" si="30">SUM(B30:Y30)</f>
        <v>816328.5</v>
      </c>
      <c r="AA30" s="5">
        <f t="shared" ref="AA30" si="31">ROUND(Z30*0.35,2)</f>
        <v>285714.98</v>
      </c>
    </row>
    <row r="31" spans="1:27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>
        <f t="shared" ref="Z31" si="32">SUM(B31:Y31)</f>
        <v>1351464.25</v>
      </c>
      <c r="AA31" s="5">
        <f t="shared" ref="AA31" si="33">ROUND(Z31*0.35,2)</f>
        <v>473012.49</v>
      </c>
    </row>
    <row r="32" spans="1:27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>
        <f t="shared" ref="Z32" si="34">SUM(B32:Y32)</f>
        <v>1141882.25</v>
      </c>
      <c r="AA32" s="5">
        <f t="shared" ref="AA32" si="35">ROUND(Z32*0.35,2)</f>
        <v>399658.79</v>
      </c>
    </row>
    <row r="33" spans="1:27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>
        <f t="shared" ref="Z33" si="36">SUM(B33:Y33)</f>
        <v>1200460.75</v>
      </c>
      <c r="AA33" s="5">
        <f t="shared" ref="AA33" si="37">ROUND(Z33*0.35,2)</f>
        <v>420161.26</v>
      </c>
    </row>
    <row r="34" spans="1:27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>
        <f t="shared" ref="Z34" si="38">SUM(B34:Y34)</f>
        <v>877018</v>
      </c>
      <c r="AA34" s="5">
        <f t="shared" ref="AA34" si="39">ROUND(Z34*0.35,2)</f>
        <v>306956.3</v>
      </c>
    </row>
    <row r="35" spans="1:27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>
        <f t="shared" ref="Z35" si="40">SUM(B35:Y35)</f>
        <v>1264619.25</v>
      </c>
      <c r="AA35" s="5">
        <f t="shared" ref="AA35" si="41">ROUND(Z35*0.35,2)</f>
        <v>442616.74</v>
      </c>
    </row>
    <row r="36" spans="1:27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>
        <f t="shared" ref="Z36" si="42">SUM(B36:Y36)</f>
        <v>1216335.75</v>
      </c>
      <c r="AA36" s="5">
        <f t="shared" ref="AA36" si="43">ROUND(Z36*0.35,2)</f>
        <v>425717.51</v>
      </c>
    </row>
    <row r="37" spans="1:27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>
        <f t="shared" ref="Z37" si="44">SUM(B37:Y37)</f>
        <v>414875.75</v>
      </c>
      <c r="AA37" s="5">
        <f t="shared" ref="AA37" si="45">ROUND(Z37*0.35,2)</f>
        <v>145206.51</v>
      </c>
    </row>
    <row r="38" spans="1:27" ht="14.25" customHeight="1" x14ac:dyDescent="0.25">
      <c r="A38" s="11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5" customHeight="1" thickBot="1" x14ac:dyDescent="0.3">
      <c r="B39" s="6">
        <f t="shared" ref="B39:AA39" si="46">SUM(B10:B38)</f>
        <v>8123241.5</v>
      </c>
      <c r="C39" s="6">
        <f t="shared" si="46"/>
        <v>2114833</v>
      </c>
      <c r="D39" s="6">
        <f t="shared" si="46"/>
        <v>2444055</v>
      </c>
      <c r="E39" s="6">
        <f t="shared" si="46"/>
        <v>0</v>
      </c>
      <c r="F39" s="6">
        <f t="shared" si="46"/>
        <v>791887</v>
      </c>
      <c r="G39" s="6">
        <f t="shared" si="46"/>
        <v>1232503</v>
      </c>
      <c r="H39" s="6">
        <f t="shared" si="46"/>
        <v>204285</v>
      </c>
      <c r="I39" s="6">
        <f t="shared" si="46"/>
        <v>0</v>
      </c>
      <c r="J39" s="6">
        <f t="shared" si="46"/>
        <v>2630533.5</v>
      </c>
      <c r="K39" s="6">
        <f t="shared" si="46"/>
        <v>2797540.75</v>
      </c>
      <c r="L39" s="6">
        <f t="shared" si="46"/>
        <v>825933</v>
      </c>
      <c r="M39" s="6">
        <f t="shared" si="46"/>
        <v>302054</v>
      </c>
      <c r="N39" s="6">
        <f t="shared" si="46"/>
        <v>76472</v>
      </c>
      <c r="O39" s="6">
        <f t="shared" si="46"/>
        <v>1738993</v>
      </c>
      <c r="P39" s="6">
        <f t="shared" si="46"/>
        <v>14155</v>
      </c>
      <c r="Q39" s="6">
        <f t="shared" si="46"/>
        <v>1275671.76</v>
      </c>
      <c r="R39" s="6">
        <f t="shared" si="46"/>
        <v>2602544.5</v>
      </c>
      <c r="S39" s="6">
        <f t="shared" si="46"/>
        <v>203177</v>
      </c>
      <c r="T39" s="6">
        <f t="shared" si="46"/>
        <v>0</v>
      </c>
      <c r="U39" s="6">
        <f t="shared" si="46"/>
        <v>0</v>
      </c>
      <c r="V39" s="6">
        <f t="shared" si="46"/>
        <v>0</v>
      </c>
      <c r="W39" s="6">
        <f t="shared" si="46"/>
        <v>1459912</v>
      </c>
      <c r="X39" s="6">
        <f t="shared" si="46"/>
        <v>183990.5</v>
      </c>
      <c r="Y39" s="6">
        <f t="shared" si="46"/>
        <v>1048395.5</v>
      </c>
      <c r="Z39" s="6">
        <f t="shared" si="46"/>
        <v>30070177.009999998</v>
      </c>
      <c r="AA39" s="6">
        <f t="shared" si="46"/>
        <v>10524561.970000001</v>
      </c>
    </row>
    <row r="40" spans="1:27" ht="15" customHeight="1" thickTop="1" x14ac:dyDescent="0.25"/>
    <row r="41" spans="1:27" ht="15" customHeight="1" x14ac:dyDescent="0.25">
      <c r="A41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2025-01-16T13:41:27Z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